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80" yWindow="-15" windowWidth="7725" windowHeight="9120" tabRatio="810" activeTab="1"/>
  </bookViews>
  <sheets>
    <sheet name="PLAN DE ADQUISICIONES" sheetId="10" r:id="rId1"/>
    <sheet name="POD Abierto" sheetId="9" r:id="rId2"/>
    <sheet name="Recon. Gasto" sheetId="11" r:id="rId3"/>
  </sheets>
  <definedNames>
    <definedName name="_xlnm.Print_Area" localSheetId="0">'PLAN DE ADQUISICIONES'!$A$1:$K$69</definedName>
  </definedNames>
  <calcPr calcId="145621" iterateDelta="1E-4"/>
</workbook>
</file>

<file path=xl/calcChain.xml><?xml version="1.0" encoding="utf-8"?>
<calcChain xmlns="http://schemas.openxmlformats.org/spreadsheetml/2006/main">
  <c r="B4" i="11" l="1"/>
  <c r="B3" i="11" l="1"/>
  <c r="F15" i="11"/>
  <c r="F9" i="11"/>
  <c r="F10" i="11" s="1"/>
  <c r="F12" i="11" s="1"/>
  <c r="F8" i="11"/>
  <c r="F6" i="11"/>
  <c r="F16" i="11" l="1"/>
  <c r="AL56" i="9"/>
  <c r="AJ56" i="9"/>
  <c r="AL38" i="9"/>
  <c r="AK38" i="9"/>
  <c r="AJ38" i="9"/>
</calcChain>
</file>

<file path=xl/sharedStrings.xml><?xml version="1.0" encoding="utf-8"?>
<sst xmlns="http://schemas.openxmlformats.org/spreadsheetml/2006/main" count="499" uniqueCount="267">
  <si>
    <t>Rubros</t>
  </si>
  <si>
    <t>Año 1</t>
  </si>
  <si>
    <t>Año 2</t>
  </si>
  <si>
    <t>Año 3</t>
  </si>
  <si>
    <t>Año 4</t>
  </si>
  <si>
    <t>Año 5</t>
  </si>
  <si>
    <t>Fondos imputados al Proyecto</t>
  </si>
  <si>
    <t>Tipo de Requerimiento</t>
  </si>
  <si>
    <t>Total</t>
  </si>
  <si>
    <t>BID</t>
  </si>
  <si>
    <t>Contraparte</t>
  </si>
  <si>
    <t>Firmas</t>
  </si>
  <si>
    <t>Consult.</t>
  </si>
  <si>
    <t>Componente 1: Desarrollo e implementación del SIIF II</t>
  </si>
  <si>
    <t>1.1. Racionalización de procesos y fortalecimiento de la normativa presupuestaria contable</t>
  </si>
  <si>
    <t>(iii) Revisión de los criterios normativos aplicados y ajustarlos a los nuevos procesos.</t>
  </si>
  <si>
    <t>(iii.1) Revisión normativa actual</t>
  </si>
  <si>
    <t>(iv) Revisión del plan de cuentas contable y el clasificador presupuestario actuales.</t>
  </si>
  <si>
    <t>1.5 Interoperabilidad con otros sistemas externos al SIIF 2</t>
  </si>
  <si>
    <t>Total general</t>
  </si>
  <si>
    <t>Director de la UEP</t>
  </si>
  <si>
    <t>Asesor Jurídico</t>
  </si>
  <si>
    <t>Apoyo Administrativo 1</t>
  </si>
  <si>
    <t>Gerente Funcional</t>
  </si>
  <si>
    <t>Gerente TIC</t>
  </si>
  <si>
    <t>Experto funcional Contabilidad</t>
  </si>
  <si>
    <t>Experto funcional Deuda Pública</t>
  </si>
  <si>
    <t>Experto funcional Tesorería</t>
  </si>
  <si>
    <t>Analista Contabilidad 1</t>
  </si>
  <si>
    <t>Analista Presupuesto 1</t>
  </si>
  <si>
    <t>Analista Tesorería 1</t>
  </si>
  <si>
    <t>Especialista en Testing</t>
  </si>
  <si>
    <t>Ing. Sistemas Transaccional</t>
  </si>
  <si>
    <t>Ing. Sistemas Reportabilidad</t>
  </si>
  <si>
    <t>Ing. Sistemas Arquitectura (L)</t>
  </si>
  <si>
    <t>Especialista en Seguridad</t>
  </si>
  <si>
    <t>Analistas Sistemas Transaccional 1</t>
  </si>
  <si>
    <t>Componente 2: Fortalecimiento Institucional</t>
  </si>
  <si>
    <t xml:space="preserve">Componente 3: Unidad Ejecutora </t>
  </si>
  <si>
    <t>3.1 Equipo de Coordinación del Proyecto.</t>
  </si>
  <si>
    <t>(i) Nivel de Dirección</t>
  </si>
  <si>
    <t>(i.1) Análisis crítico de la situación actual (hard, soft y conectividad).</t>
  </si>
  <si>
    <t>(i.3) Identificación de brecha tecnológica en relación a la arquitectura necesaria para el SIIF 2.</t>
  </si>
  <si>
    <t>(i) Relevar detalladamente las características de los sistemas transvesales e interinstitucionales que interoperan con el SIIF actual.</t>
  </si>
  <si>
    <t>(ii) Definir la interoperación de los sistemas transvesales e interinstitucionales que interoperarán con el SIIF 2.</t>
  </si>
  <si>
    <t>(i) Identificación y mapeo de los procesos de la gestión financiera, contable y presupuestal del sector público a cargo del MEF, la integración entre ellos y su conexión con otros sistemas operacionales (SNIP, SGH, etc.).</t>
  </si>
  <si>
    <t>(i.1) Identificación, mapeo e integración procesos actuales del MEF - Nivel 1</t>
  </si>
  <si>
    <t>(i.2) Identificación, mapeo e integración procesos actuales del MEF - Nivel 2</t>
  </si>
  <si>
    <t>(ii) Optimización y validación de los procesos de trabajo.</t>
  </si>
  <si>
    <t>(i.2) Mapeo y descripción de la arquitectura (incluido pruebas conceptuales de producto) y los estándares tecnológicos del SIIF 2.</t>
  </si>
  <si>
    <t>(i.4) Selección del proveedor para la arquitectura definida acorde a la realidad local.</t>
  </si>
  <si>
    <t>(i) Revisión y validación del Pliego y asesoría para la evaluación de ofertas.</t>
  </si>
  <si>
    <t>(i.3) Identificación, mapeo e integración procesos actuales del MEF - Nivel 3 con documentos de entendimiento</t>
  </si>
  <si>
    <t>1.2 Definiciones tecnológicas y equipamiento para el nuevo sistema y validación del desarrollo</t>
  </si>
  <si>
    <t>(iv) Adquisición de Licencias de software y Hardware para data center del MEF</t>
  </si>
  <si>
    <t>(i) Estrategia y Plan de Implantación.</t>
  </si>
  <si>
    <t>(i.1) Especificación de la estraegia de implantación, que contenga el alcance, las acciones, plan de migración de datos, las etapas y recursos asociados (definición de estrategia para obligaciones pendientes de pago, balances de ejecución presupuestaria y funcionamiento de la CUN).</t>
  </si>
  <si>
    <t xml:space="preserve">(ii) Implantación del sistema en el universo de las unidades ejecutoras, incluyendo la capacitación de los operadores. </t>
  </si>
  <si>
    <t>(ii.1) Piloto de Sistema.</t>
  </si>
  <si>
    <t>(ii.3) Capacitación (presencial  y e-learning).</t>
  </si>
  <si>
    <t xml:space="preserve">(iii) Realización de Pruebas de Desempeño en forma continua sobre el SIIF 2 durante el proceso de implantación. </t>
  </si>
  <si>
    <t>(iv) Renovación de Equipos para ministerios y agencias.</t>
  </si>
  <si>
    <t>(iv.2) Revisón y ajuste del Clasificador actual.</t>
  </si>
  <si>
    <t>(iv.1) Revisión y ajustes al Plan de Cuentas actual y Matriz de Conversión.</t>
  </si>
  <si>
    <t>(iI) Dimensionamiento (Sizing) de hardware y software para el nuevo sistema y la propuesta de refinamiento.</t>
  </si>
  <si>
    <t>(iii) Apoyo metodológico para la validación de entregables de la Firma encargada del desarrollo del SIIF 2.</t>
  </si>
  <si>
    <t>Adquisiciones</t>
  </si>
  <si>
    <t>(ii.4) Equipo de Implantación.</t>
  </si>
  <si>
    <t>2.1 Fortalecimiento institucional de las unidades del MEF.</t>
  </si>
  <si>
    <t>(i) Fortalecimiento de la Contaduría General de la Nación.</t>
  </si>
  <si>
    <t>(i.2) Implementación del plan de capacitación para redución de las brechas.</t>
  </si>
  <si>
    <t>(i.3) Elaboración de un plan de gestión del cambio y su ejecución.</t>
  </si>
  <si>
    <t>(i.4) Apoyo a la implantación y fortalecimiento de la CGN.</t>
  </si>
  <si>
    <t>(ii) Fortalecimiento de la División Sistemas de la CGN.</t>
  </si>
  <si>
    <t>(ii.1) Análisis de la estrucutura organizacional y propuesta para el tránsito entre SIIF 1 y el SIIF 2.</t>
  </si>
  <si>
    <t>(ii.2) Apoyo a la implantación y fortalecimiento de la División Sistemas de la CGN.</t>
  </si>
  <si>
    <t>(iii) Propuesta de integración y optimización del uso de los principales data center del MEF.</t>
  </si>
  <si>
    <t>(iv) Fortalecimiento de la Unidad de Presupuesto y Tesorería General de la Nación.</t>
  </si>
  <si>
    <t>(iv.1) Fortalecimiento institucional de la UPN</t>
  </si>
  <si>
    <t>(iv.2) Fortalecimiento institucional de la TGN</t>
  </si>
  <si>
    <t>(iv.3) Desarrollo de sistemas de gestión</t>
  </si>
  <si>
    <t>(ii.2) Mantenimiento SIIF 2 para los primeros dos años.</t>
  </si>
  <si>
    <t>1.4 Implementación del SIIF 2</t>
  </si>
  <si>
    <t>1.3 Desarrollo del sistema a través de un esquema de tercerización a firmas de software.</t>
  </si>
  <si>
    <t>(iii) Análisis funcional, desarrollo y  programación de los procesos vinculados con la gestión presupuestal, incluyendo la identificación de las áreas de negocio, casos de uso ,los resultados de la optimización de procesos y testing del sistema sobre una experiencia piloto.</t>
  </si>
  <si>
    <t>(i) Análisis diagnóstico de la situación actual y propuesta para el SIIF 2</t>
  </si>
  <si>
    <t>Asesoría Director UEP</t>
  </si>
  <si>
    <t>Analista Contabilidad 2</t>
  </si>
  <si>
    <t>Analista Deuda Pública 2</t>
  </si>
  <si>
    <t>Analista Deuda Pública 1</t>
  </si>
  <si>
    <t>Especialista Marco Conceptual Contable</t>
  </si>
  <si>
    <t>Especialista Plan de Cuentas y Clasificadores</t>
  </si>
  <si>
    <t>Analista de Apoyo para Sizing</t>
  </si>
  <si>
    <t>Especialista incorporación sistemas transversales</t>
  </si>
  <si>
    <t>Analista apoyo incorporación sistemas transversales</t>
  </si>
  <si>
    <t>(i.1) Identificación de eventuales brechas competenciales en los perfiles profesionales en función de los nuevos procesos optimizados y del SIIF 2; análisis de la estrucutura organizacional y propuesta de adaptación a los nuevos procesos; elaboración de un plan de capacitación para redución de las brechas.</t>
  </si>
  <si>
    <t>TOTAL</t>
  </si>
  <si>
    <t>(ii.1) Optimización de procesos a cargo del MEF - Nivel 1</t>
  </si>
  <si>
    <t>(ii.2) Optimización de procesos a cargo del MEF - Nivel 2</t>
  </si>
  <si>
    <t>(ii.3) Optimización de procesos a cargo del MEF - Nivel 3</t>
  </si>
  <si>
    <t xml:space="preserve">(ii.5) Validación de los procesos optimizados </t>
  </si>
  <si>
    <t>(ii) Apoyo técnico de sistemas especializado como contraparte de la firma para el desarrollo del SIIF 2 (UE).</t>
  </si>
  <si>
    <t>(ii.4) Apoyo técnico funcional especializado a los procesos optimizados (UE)</t>
  </si>
  <si>
    <t>(iii) Apoyo a los sistemas externos para el desarrollo e implantación de la interoperabilidad con el SIIF 2.</t>
  </si>
  <si>
    <t>Local</t>
  </si>
  <si>
    <t>Efec.</t>
  </si>
  <si>
    <t>IVA</t>
  </si>
  <si>
    <t>3.2 Administración Proyecto</t>
  </si>
  <si>
    <t>Especialsita Financiero</t>
  </si>
  <si>
    <t>Programa de Modernización de la Gestión Financiera (UR-L1089)</t>
  </si>
  <si>
    <t>Plan de Adquisiciones 18 meses</t>
  </si>
  <si>
    <t>N° de ref.</t>
  </si>
  <si>
    <t>Descripción de la Adquisición</t>
  </si>
  <si>
    <t>Costo estimado</t>
  </si>
  <si>
    <t>Método de Adquisición</t>
  </si>
  <si>
    <t>% Fuente de Financiamiento</t>
  </si>
  <si>
    <t xml:space="preserve">Fechas Estimadas de contratación/adquisición </t>
  </si>
  <si>
    <t>Estatus (Pendiente, en proceso, adjudicado, cancelado)</t>
  </si>
  <si>
    <t>Comentarios</t>
  </si>
  <si>
    <t>Local / Otro</t>
  </si>
  <si>
    <t>A. OBRAS</t>
  </si>
  <si>
    <t>El proyecto no prevé el financiamiento de obras</t>
  </si>
  <si>
    <t>B. BIENES</t>
  </si>
  <si>
    <t>C. CONSULTORÍA DE FIRMAS</t>
  </si>
  <si>
    <t>ex.post</t>
  </si>
  <si>
    <t>pendiente</t>
  </si>
  <si>
    <t>D. CONSULTORÍAS DE CONSULTORES INDIVIDUALES</t>
  </si>
  <si>
    <t>1.1</t>
  </si>
  <si>
    <t xml:space="preserve">Experto en el relevamiento de los procesos de gestión presupuestaria, financiera y contable del ciclo presupuestal </t>
  </si>
  <si>
    <t>CC</t>
  </si>
  <si>
    <t xml:space="preserve"> Identificación y mapeo de los procesos de la gestión financiera, contable y presupuestal del sector públicocon enfasis en Contabilidad Publica</t>
  </si>
  <si>
    <t xml:space="preserve"> Identificación y mapeo de los procesos de la gestión financiera, contable y presupuestal del sector público con enfasis en Deuda Publica</t>
  </si>
  <si>
    <t xml:space="preserve"> Identificación y mapeo de los procesos de la gestión financiera, contable y presupuestal del sector públicocon enfasis en Tesoreria</t>
  </si>
  <si>
    <t xml:space="preserve"> Identificación y mapeo de los procesos de la gestión financiera, contable y presupuestal del sector públicocon enfasis en Contabilidad </t>
  </si>
  <si>
    <t>Optimización de los procesos de la gestión financiera, contable y presupuestal del sector públicocon enfasis en Tesoreria</t>
  </si>
  <si>
    <t>Optimizaciòn de los procesos de la gestión financiera, contable y presupuestal del sector público con enfasis en Deuda Publica</t>
  </si>
  <si>
    <t>1.2</t>
  </si>
  <si>
    <t>Optimizaciòn de los procesos de la gestión financiera, contable y presupuestal del sector público con enfasis en Contaduria</t>
  </si>
  <si>
    <t>Analista informático para Sizing de gestión financiera y contable asociadas al Presupuesto Nacional</t>
  </si>
  <si>
    <t>E. SERVICIOS DISTINTOS DE CONSULTORIAS</t>
  </si>
  <si>
    <t>Bienes</t>
  </si>
  <si>
    <t>Consultorias</t>
  </si>
  <si>
    <t>Apoyo metodológico para la validación de entregables de la Firma encargada del desarrollo del SIIF 2.</t>
  </si>
  <si>
    <t xml:space="preserve">1.2 </t>
  </si>
  <si>
    <t>Setiembre de 2015</t>
  </si>
  <si>
    <t xml:space="preserve">         Abril 2014 </t>
  </si>
  <si>
    <t>Experto internacional experto en TIC</t>
  </si>
  <si>
    <t>3.1</t>
  </si>
  <si>
    <t>Consultor nacional Asesor Juridico</t>
  </si>
  <si>
    <t>Consultor nacional Apoyo administrativo</t>
  </si>
  <si>
    <t>3.2</t>
  </si>
  <si>
    <t>Consultor nacional Director de UEP</t>
  </si>
  <si>
    <t>Consultor nacional Gerente funcional</t>
  </si>
  <si>
    <t>Consultor nacional Gerente TIC</t>
  </si>
  <si>
    <t>Consultor nacional Especialista Financiero</t>
  </si>
  <si>
    <t>Adquisición de Licencias de software y Hardware para data center del MEF</t>
  </si>
  <si>
    <t>LP</t>
  </si>
  <si>
    <t>-</t>
  </si>
  <si>
    <t>ex - ante</t>
  </si>
  <si>
    <t>Cosultoria para  desarrollo del SIIF 2</t>
  </si>
  <si>
    <t>1.4</t>
  </si>
  <si>
    <t>1.3</t>
  </si>
  <si>
    <t>Consultoria para revisión y validación del Pliego y asesoría para la evaluación de ofertas.</t>
  </si>
  <si>
    <t xml:space="preserve">Realización de Pruebas de Desempeño en forma continua sobre el SIIF 2 durante el proceso de implantación. </t>
  </si>
  <si>
    <t>1.5</t>
  </si>
  <si>
    <t>Apoyo a los sistemas externos para el desarrollo e implantación de la interoperabilidad con el SIIF 2.</t>
  </si>
  <si>
    <t>ex post</t>
  </si>
  <si>
    <t>SBCC</t>
  </si>
  <si>
    <t>2do.semestre año 2016</t>
  </si>
  <si>
    <t>1.3 y 1,4</t>
  </si>
  <si>
    <t xml:space="preserve"> Abril 2017</t>
  </si>
  <si>
    <t xml:space="preserve"> 2 Especialsita Aquisiciones</t>
  </si>
  <si>
    <t>SD</t>
  </si>
  <si>
    <t>2 Consultores nacional Especialista Aquisiciones</t>
  </si>
  <si>
    <t>Setiembre de 2014</t>
  </si>
  <si>
    <t>Análisis de la estrucutura organizacional y propuesta para el tránsito entre SIIF 1 y el SIIF 2.</t>
  </si>
  <si>
    <t>2.1</t>
  </si>
  <si>
    <t>(iii.2) Propuesta de ajustes a la normativa revisada y elaboración de manuales: Marco Conceptual Contable, Manual de Contabilidad Gubernamental y Políticas Contables Generales para todo el Sector de Gobierno General, Manual de Normas Particulares de Contabilidad y Procedimientos Contables, Manual de Activos, Manual de Consolidación de la Información Financiera y Manual Funcional de la Matriz de Conversión Presupuesto/ Contabilidad.</t>
  </si>
  <si>
    <t>Sem. 1 BID</t>
  </si>
  <si>
    <t>Sem. 2 BID</t>
  </si>
  <si>
    <t>Junio 2014</t>
  </si>
  <si>
    <t>Abril 2014</t>
  </si>
  <si>
    <t>Revisión ex-ante o ex-post1</t>
  </si>
  <si>
    <t>2.1(iv)</t>
  </si>
  <si>
    <t>Adquisición , desarrollo y mantenimiento de  software para los procesos de la UPN</t>
  </si>
  <si>
    <t>CP</t>
  </si>
  <si>
    <t>3er.Trim.2014</t>
  </si>
  <si>
    <t xml:space="preserve">pendiente </t>
  </si>
  <si>
    <t xml:space="preserve"> Noviembre 2015</t>
  </si>
  <si>
    <t>Diciembre 2017</t>
  </si>
  <si>
    <t>Firma para el diagnóstico de las capacidades actuales de la División Sistemas de la CGN e identificación de necesidades de fortalecimiento.</t>
  </si>
  <si>
    <t xml:space="preserve">Abril 2014 </t>
  </si>
  <si>
    <t>Abril 2016</t>
  </si>
  <si>
    <t>Abril 2015</t>
  </si>
  <si>
    <t>Abril 2017</t>
  </si>
  <si>
    <t xml:space="preserve">Equipo consultores para la identificación de eventuales brechas competenciales en los perfiles profesionales en función de los nuevos </t>
  </si>
  <si>
    <t>2.1 (iv)</t>
  </si>
  <si>
    <t xml:space="preserve">Consultores Nacionales para apoyar el análisis sectorial </t>
  </si>
  <si>
    <t>4º Trim. 2014</t>
  </si>
  <si>
    <t>Continuidad de servicios</t>
  </si>
  <si>
    <t>4º Trim. 2015</t>
  </si>
  <si>
    <t xml:space="preserve">Capacitación </t>
  </si>
  <si>
    <t>ex-post</t>
  </si>
  <si>
    <t>3er. Trim. 2014</t>
  </si>
  <si>
    <t>Pendiente</t>
  </si>
  <si>
    <t xml:space="preserve">LPI: Licitación Publica Internacional; LIL: Licitación Internacional Limitada; LPN: Licitación Publica Nacional; CP: Comparación de precios; CD: Contratación directa </t>
  </si>
  <si>
    <t>AD: administración directa; CAE: Contrataciones a través de Agencias Especializadas; AC: Agencias de contrataciones; AI: Agencia de Inspección</t>
  </si>
  <si>
    <t>CBD: Contratación Basada en Desempeño; SBCC: Selección Basada en la Calidad y el Costo; SBC: Selección Basada en la Calidad</t>
  </si>
  <si>
    <t>SBPF: Selección Basada en Presupuesto Fijo; SBMC: Selección Basada en el Menor Costo; SCC: Selección Basada en las Calificaciones de los Consultores</t>
  </si>
  <si>
    <t>CC: Comparación de Calificaciones (Consultores individuales); SD: Selección directa</t>
  </si>
  <si>
    <t>Consultor</t>
  </si>
  <si>
    <t>Funciones</t>
  </si>
  <si>
    <t>Plazo contrato</t>
  </si>
  <si>
    <t>Vigencia</t>
  </si>
  <si>
    <t>Costo</t>
  </si>
  <si>
    <t>Formulación del proyecto de SIIF2, coordinación con autoridades, armado del equipo y responsable de ejecución del proyecto</t>
  </si>
  <si>
    <t>12 meses</t>
  </si>
  <si>
    <t>1/3/2014-28/2/2015</t>
  </si>
  <si>
    <t>Apoyo técnico en el diseño del proyecto SIIF2 y en las actividades de ejecución del mismo</t>
  </si>
  <si>
    <t>Especialista Adm. Fin. Sector Público</t>
  </si>
  <si>
    <t>Coordinación de los aspectos funcionales del proyecto en el proceso de elaboración y ejecución del mismo</t>
  </si>
  <si>
    <t>Consultor internacional Contabilidad</t>
  </si>
  <si>
    <t>Optimización de procesos mapeados, revisión del Plan de Cuentas y armonización con las normas internacionales</t>
  </si>
  <si>
    <t>6 meses</t>
  </si>
  <si>
    <t>1/2/2014-31/7/2014</t>
  </si>
  <si>
    <t>Analista de contabilidad</t>
  </si>
  <si>
    <t>Apoyo en mapeo e identificación de procesos</t>
  </si>
  <si>
    <t>1/2/2014-31/1/2015</t>
  </si>
  <si>
    <t>Analista de tesorería</t>
  </si>
  <si>
    <t>Consultor internacional Tesorería</t>
  </si>
  <si>
    <t>Optimización de proceso mapeados y fortalecimiento CUN</t>
  </si>
  <si>
    <t>4 meses</t>
  </si>
  <si>
    <t>1/2/2014-31/5/2014</t>
  </si>
  <si>
    <t>Consultor internacional Presupuesto</t>
  </si>
  <si>
    <t>Optimización de procesos mapeados, requerimientos para sistema de presupuesto</t>
  </si>
  <si>
    <t>Compra de Software</t>
  </si>
  <si>
    <t>Consultor internacional Deuda</t>
  </si>
  <si>
    <t>Optimización de procesos mapeados</t>
  </si>
  <si>
    <t>Consultor internacional experto en TICs</t>
  </si>
  <si>
    <t>Definiciones tecnológicas y equipamiento para el nuevo sistema y validación del desarrollo</t>
  </si>
  <si>
    <t>8 meses</t>
  </si>
  <si>
    <t>15/1/2014-15/9/2014</t>
  </si>
  <si>
    <t>Informático nacional</t>
  </si>
  <si>
    <t>Cód. Plan de Adq.</t>
  </si>
  <si>
    <t xml:space="preserve">         Octubre 2014</t>
  </si>
  <si>
    <t>Optimización de los procesos de la gestión financiera, contable y presupuestal del sector público con enfasis en Contaduria</t>
  </si>
  <si>
    <t xml:space="preserve"> Identificación y mapeo de los procesos de la gestión financiera, contable y presupuestal del sector público con enfasis en Presupuesto</t>
  </si>
  <si>
    <t>Optimización de los procesos de la gestión financiera, contable y presupuestal del sector público con enfasis en Tesorería</t>
  </si>
  <si>
    <t>Consultor internacional Asesor Director UEP</t>
  </si>
  <si>
    <t>(8 y 19)</t>
  </si>
  <si>
    <t>Apoyo a consultor internacional en definiciones tecnológicas</t>
  </si>
  <si>
    <t>Consultor nacional Especialista Aquisiciones</t>
  </si>
  <si>
    <t xml:space="preserve">Tareas de administración para la UEP </t>
  </si>
  <si>
    <t>26/1/2014-28/1/2015</t>
  </si>
  <si>
    <t>Indicador de Producto</t>
  </si>
  <si>
    <r>
      <rPr>
        <b/>
        <sz val="10"/>
        <color theme="1"/>
        <rFont val="Calibri"/>
        <family val="2"/>
        <scheme val="minor"/>
      </rPr>
      <t>1.1   </t>
    </r>
    <r>
      <rPr>
        <sz val="10"/>
        <color theme="1"/>
        <rFont val="Calibri"/>
        <family val="2"/>
        <scheme val="minor"/>
      </rPr>
      <t>    Procesos de: (i) ejecución presupuestaria, (ii) registración contable, (iii) gestión de tesorería y (iv) registro de deuda; mapeados, optimizados, validados e integrados hasta el nivel 3 (tareas) en BPM.</t>
    </r>
  </si>
  <si>
    <r>
      <rPr>
        <b/>
        <sz val="10"/>
        <color theme="1"/>
        <rFont val="Calibri"/>
        <family val="2"/>
        <scheme val="minor"/>
      </rPr>
      <t>1.2</t>
    </r>
    <r>
      <rPr>
        <sz val="10"/>
        <color theme="1"/>
        <rFont val="Calibri"/>
        <family val="2"/>
        <scheme val="minor"/>
      </rPr>
      <t xml:space="preserve"> Marco normativo contable adaptado a los procesos optimizados y manuales armonizados con los estándares internacionales.</t>
    </r>
  </si>
  <si>
    <r>
      <rPr>
        <b/>
        <sz val="10"/>
        <color theme="1"/>
        <rFont val="Calibri"/>
        <family val="2"/>
        <scheme val="minor"/>
      </rPr>
      <t>1.3</t>
    </r>
    <r>
      <rPr>
        <sz val="10"/>
        <color theme="1"/>
        <rFont val="Calibri"/>
        <family val="2"/>
        <scheme val="minor"/>
      </rPr>
      <t xml:space="preserve"> Plan de Cuentas Contables y Clasificadores Presupuestarios, actualizados e integrados.</t>
    </r>
  </si>
  <si>
    <r>
      <rPr>
        <b/>
        <sz val="10"/>
        <color theme="1"/>
        <rFont val="Calibri"/>
        <family val="2"/>
        <scheme val="minor"/>
      </rPr>
      <t>1.4      </t>
    </r>
    <r>
      <rPr>
        <sz val="10"/>
        <color theme="1"/>
        <rFont val="Calibri"/>
        <family val="2"/>
        <scheme val="minor"/>
      </rPr>
      <t xml:space="preserve"> Arquitectura tecnológica del SIIF2 definida y operativa, y ambientes tecnológicos del SIIF2 definidos y dimensionados.</t>
    </r>
  </si>
  <si>
    <r>
      <rPr>
        <b/>
        <sz val="10"/>
        <color theme="1"/>
        <rFont val="Calibri"/>
        <family val="2"/>
        <scheme val="minor"/>
      </rPr>
      <t>1.5</t>
    </r>
    <r>
      <rPr>
        <sz val="10"/>
        <color theme="1"/>
        <rFont val="Calibri"/>
        <family val="2"/>
        <scheme val="minor"/>
      </rPr>
      <t xml:space="preserve">  Ambientes tecnológicos del SIIF2 instalados (desarrollo, </t>
    </r>
    <r>
      <rPr>
        <i/>
        <sz val="10"/>
        <color theme="1"/>
        <rFont val="Calibri"/>
        <family val="2"/>
        <scheme val="minor"/>
      </rPr>
      <t>testing</t>
    </r>
    <r>
      <rPr>
        <sz val="10"/>
        <color theme="1"/>
        <rFont val="Calibri"/>
        <family val="2"/>
        <scheme val="minor"/>
      </rPr>
      <t>, pre producción y producción).</t>
    </r>
  </si>
  <si>
    <r>
      <rPr>
        <b/>
        <sz val="10"/>
        <color theme="1"/>
        <rFont val="Calibri"/>
        <family val="2"/>
        <scheme val="minor"/>
      </rPr>
      <t>1.6</t>
    </r>
    <r>
      <rPr>
        <sz val="10"/>
        <color theme="1"/>
        <rFont val="Calibri"/>
        <family val="2"/>
        <scheme val="minor"/>
      </rPr>
      <t xml:space="preserve"> Cantidad de funcionalidades/requisitos del SIIF2 correspondientes a: (i) Módulo Transaccional; (ii) Módulo Agregación (BI); (iii) Mecanismos de Interoperabilidad, desarrolladas.</t>
    </r>
  </si>
  <si>
    <r>
      <rPr>
        <b/>
        <sz val="10"/>
        <color theme="1"/>
        <rFont val="Calibri"/>
        <family val="2"/>
        <scheme val="minor"/>
      </rPr>
      <t xml:space="preserve">1.7 </t>
    </r>
    <r>
      <rPr>
        <sz val="10"/>
        <color theme="1"/>
        <rFont val="Calibri"/>
        <family val="2"/>
        <scheme val="minor"/>
      </rPr>
      <t>Cantidad de Unidades Ejecutoras de la administración central con SIIF2 en operación.</t>
    </r>
  </si>
  <si>
    <r>
      <rPr>
        <b/>
        <sz val="10"/>
        <color theme="1"/>
        <rFont val="Calibri"/>
        <family val="2"/>
        <scheme val="minor"/>
      </rPr>
      <t>2.1:</t>
    </r>
    <r>
      <rPr>
        <sz val="10"/>
        <color theme="1"/>
        <rFont val="Calibri"/>
        <family val="2"/>
        <scheme val="minor"/>
      </rPr>
      <t xml:space="preserve"> Diagnóstico y propuesta de fortalecimiento de la CGN.</t>
    </r>
  </si>
  <si>
    <r>
      <rPr>
        <b/>
        <sz val="10"/>
        <color theme="1"/>
        <rFont val="Calibri"/>
        <family val="2"/>
        <scheme val="minor"/>
      </rPr>
      <t>2.2:</t>
    </r>
    <r>
      <rPr>
        <sz val="10"/>
        <color theme="1"/>
        <rFont val="Calibri"/>
        <family val="2"/>
        <scheme val="minor"/>
      </rPr>
      <t xml:space="preserve"> Personal de la CGN capacitado conforme al plan elaborado.</t>
    </r>
  </si>
  <si>
    <r>
      <rPr>
        <b/>
        <sz val="10"/>
        <color theme="1"/>
        <rFont val="Calibri"/>
        <family val="2"/>
        <scheme val="minor"/>
      </rPr>
      <t>2.3:</t>
    </r>
    <r>
      <rPr>
        <sz val="10"/>
        <color theme="1"/>
        <rFont val="Calibri"/>
        <family val="2"/>
        <scheme val="minor"/>
      </rPr>
      <t xml:space="preserve"> Ejecución del plan de gestión del cambio en la CGN.</t>
    </r>
  </si>
  <si>
    <r>
      <rPr>
        <b/>
        <sz val="10"/>
        <rFont val="Calibri"/>
        <family val="2"/>
        <scheme val="minor"/>
      </rPr>
      <t>2.5</t>
    </r>
    <r>
      <rPr>
        <sz val="10"/>
        <rFont val="Calibri"/>
        <family val="2"/>
        <scheme val="minor"/>
      </rPr>
      <t xml:space="preserve"> Personal de UPN y TGN capacitados</t>
    </r>
  </si>
  <si>
    <r>
      <rPr>
        <b/>
        <sz val="10"/>
        <rFont val="Calibri"/>
        <family val="2"/>
        <scheme val="minor"/>
      </rPr>
      <t xml:space="preserve">2.4 </t>
    </r>
    <r>
      <rPr>
        <sz val="10"/>
        <rFont val="Calibri"/>
        <family val="2"/>
        <scheme val="minor"/>
      </rPr>
      <t>Sistemas de gestion de UPN y TGN desarrollados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</si>
</sst>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</cellStyleXfs>
  <cellXfs count="479">
    <xf numFmtId="0" fontId="0" fillId="0" borderId="0" xfId="0"/>
    <xf numFmtId="0" fontId="6" fillId="0" borderId="38" xfId="2" applyFont="1" applyBorder="1" applyAlignment="1">
      <alignment vertical="center"/>
    </xf>
    <xf numFmtId="165" fontId="7" fillId="0" borderId="38" xfId="3" applyNumberFormat="1" applyFont="1" applyFill="1" applyBorder="1" applyAlignment="1">
      <alignment horizontal="center" vertical="center" wrapText="1"/>
    </xf>
    <xf numFmtId="165" fontId="9" fillId="0" borderId="38" xfId="3" applyNumberFormat="1" applyFont="1" applyFill="1" applyBorder="1" applyAlignment="1">
      <alignment horizontal="left" vertical="center" wrapText="1"/>
    </xf>
    <xf numFmtId="0" fontId="10" fillId="0" borderId="38" xfId="2" applyFont="1" applyFill="1" applyBorder="1" applyAlignment="1">
      <alignment horizontal="left" vertical="center" wrapText="1"/>
    </xf>
    <xf numFmtId="0" fontId="7" fillId="0" borderId="38" xfId="2" applyFont="1" applyBorder="1" applyAlignment="1">
      <alignment vertical="center"/>
    </xf>
    <xf numFmtId="0" fontId="6" fillId="0" borderId="38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0" fontId="5" fillId="0" borderId="43" xfId="2" applyFont="1" applyBorder="1" applyAlignment="1">
      <alignment horizontal="center" vertical="center"/>
    </xf>
    <xf numFmtId="0" fontId="5" fillId="0" borderId="45" xfId="2" applyFont="1" applyBorder="1" applyAlignment="1">
      <alignment horizontal="center" vertical="center"/>
    </xf>
    <xf numFmtId="0" fontId="7" fillId="6" borderId="45" xfId="2" applyFont="1" applyFill="1" applyBorder="1" applyAlignment="1">
      <alignment horizontal="center" vertical="center" wrapText="1"/>
    </xf>
    <xf numFmtId="165" fontId="7" fillId="6" borderId="45" xfId="3" applyNumberFormat="1" applyFont="1" applyFill="1" applyBorder="1" applyAlignment="1">
      <alignment horizontal="center" vertical="center" wrapText="1"/>
    </xf>
    <xf numFmtId="165" fontId="9" fillId="0" borderId="45" xfId="3" applyNumberFormat="1" applyFont="1" applyFill="1" applyBorder="1" applyAlignment="1">
      <alignment horizontal="center" vertical="center" wrapText="1"/>
    </xf>
    <xf numFmtId="0" fontId="6" fillId="0" borderId="45" xfId="2" applyFont="1" applyBorder="1" applyAlignment="1">
      <alignment vertical="center"/>
    </xf>
    <xf numFmtId="0" fontId="6" fillId="0" borderId="47" xfId="2" applyFont="1" applyBorder="1" applyAlignment="1">
      <alignment horizontal="center" vertical="center"/>
    </xf>
    <xf numFmtId="0" fontId="7" fillId="0" borderId="47" xfId="2" applyFont="1" applyBorder="1" applyAlignment="1">
      <alignment vertical="center"/>
    </xf>
    <xf numFmtId="0" fontId="6" fillId="0" borderId="47" xfId="2" applyFont="1" applyBorder="1" applyAlignment="1">
      <alignment vertical="center"/>
    </xf>
    <xf numFmtId="0" fontId="6" fillId="0" borderId="48" xfId="2" applyFont="1" applyBorder="1" applyAlignment="1">
      <alignment vertical="center"/>
    </xf>
    <xf numFmtId="0" fontId="8" fillId="0" borderId="39" xfId="2" applyFont="1" applyFill="1" applyBorder="1" applyAlignment="1">
      <alignment horizontal="left" vertical="center" wrapText="1"/>
    </xf>
    <xf numFmtId="0" fontId="8" fillId="0" borderId="39" xfId="2" applyFont="1" applyFill="1" applyBorder="1" applyAlignment="1">
      <alignment horizontal="left" vertical="top" wrapText="1"/>
    </xf>
    <xf numFmtId="3" fontId="11" fillId="0" borderId="40" xfId="0" applyNumberFormat="1" applyFont="1" applyFill="1" applyBorder="1"/>
    <xf numFmtId="165" fontId="7" fillId="0" borderId="37" xfId="3" applyNumberFormat="1" applyFont="1" applyFill="1" applyBorder="1" applyAlignment="1">
      <alignment horizontal="center" vertical="center" wrapText="1"/>
    </xf>
    <xf numFmtId="3" fontId="11" fillId="0" borderId="49" xfId="0" applyNumberFormat="1" applyFont="1" applyFill="1" applyBorder="1"/>
    <xf numFmtId="164" fontId="6" fillId="0" borderId="0" xfId="1" applyFont="1" applyBorder="1" applyAlignment="1">
      <alignment vertical="center"/>
    </xf>
    <xf numFmtId="166" fontId="7" fillId="0" borderId="44" xfId="1" applyNumberFormat="1" applyFont="1" applyFill="1" applyBorder="1" applyAlignment="1">
      <alignment horizontal="center" vertical="center" wrapText="1"/>
    </xf>
    <xf numFmtId="166" fontId="7" fillId="0" borderId="19" xfId="1" applyNumberFormat="1" applyFont="1" applyFill="1" applyBorder="1" applyAlignment="1">
      <alignment vertical="center"/>
    </xf>
    <xf numFmtId="166" fontId="6" fillId="0" borderId="44" xfId="1" applyNumberFormat="1" applyFont="1" applyBorder="1" applyAlignment="1">
      <alignment vertical="center"/>
    </xf>
    <xf numFmtId="166" fontId="6" fillId="0" borderId="21" xfId="1" applyNumberFormat="1" applyFont="1" applyBorder="1" applyAlignment="1">
      <alignment vertical="center"/>
    </xf>
    <xf numFmtId="166" fontId="6" fillId="0" borderId="0" xfId="1" applyNumberFormat="1" applyFont="1" applyBorder="1" applyAlignment="1">
      <alignment vertical="center"/>
    </xf>
    <xf numFmtId="3" fontId="11" fillId="0" borderId="39" xfId="0" applyNumberFormat="1" applyFont="1" applyFill="1" applyBorder="1" applyAlignment="1">
      <alignment horizontal="left" wrapText="1"/>
    </xf>
    <xf numFmtId="165" fontId="7" fillId="0" borderId="38" xfId="3" applyNumberFormat="1" applyFont="1" applyFill="1" applyBorder="1" applyAlignment="1">
      <alignment horizontal="center" vertical="center"/>
    </xf>
    <xf numFmtId="3" fontId="11" fillId="0" borderId="38" xfId="0" applyNumberFormat="1" applyFont="1" applyFill="1" applyBorder="1" applyAlignment="1">
      <alignment horizontal="left" wrapText="1"/>
    </xf>
    <xf numFmtId="166" fontId="7" fillId="0" borderId="38" xfId="1" applyNumberFormat="1" applyFont="1" applyFill="1" applyBorder="1" applyAlignment="1">
      <alignment vertical="center" wrapText="1"/>
    </xf>
    <xf numFmtId="166" fontId="7" fillId="0" borderId="40" xfId="1" applyNumberFormat="1" applyFont="1" applyFill="1" applyBorder="1" applyAlignment="1">
      <alignment vertical="center" wrapText="1"/>
    </xf>
    <xf numFmtId="165" fontId="9" fillId="0" borderId="38" xfId="3" applyNumberFormat="1" applyFont="1" applyFill="1" applyBorder="1" applyAlignment="1">
      <alignment horizontal="center" vertical="center"/>
    </xf>
    <xf numFmtId="165" fontId="7" fillId="6" borderId="38" xfId="3" applyNumberFormat="1" applyFont="1" applyFill="1" applyBorder="1" applyAlignment="1">
      <alignment horizontal="center" vertical="center" wrapText="1"/>
    </xf>
    <xf numFmtId="0" fontId="7" fillId="0" borderId="38" xfId="2" applyFont="1" applyBorder="1" applyAlignment="1">
      <alignment horizontal="center" vertical="center" wrapText="1"/>
    </xf>
    <xf numFmtId="165" fontId="7" fillId="0" borderId="34" xfId="3" applyNumberFormat="1" applyFont="1" applyFill="1" applyBorder="1" applyAlignment="1">
      <alignment horizontal="center" vertical="center"/>
    </xf>
    <xf numFmtId="165" fontId="9" fillId="0" borderId="30" xfId="3" applyNumberFormat="1" applyFont="1" applyFill="1" applyBorder="1" applyAlignment="1">
      <alignment horizontal="center" vertical="center"/>
    </xf>
    <xf numFmtId="165" fontId="9" fillId="0" borderId="35" xfId="3" applyNumberFormat="1" applyFont="1" applyFill="1" applyBorder="1" applyAlignment="1">
      <alignment horizontal="center" vertical="center"/>
    </xf>
    <xf numFmtId="165" fontId="9" fillId="0" borderId="40" xfId="3" applyNumberFormat="1" applyFont="1" applyFill="1" applyBorder="1" applyAlignment="1">
      <alignment horizontal="center" vertical="center" wrapText="1"/>
    </xf>
    <xf numFmtId="166" fontId="7" fillId="0" borderId="38" xfId="1" applyNumberFormat="1" applyFont="1" applyFill="1" applyBorder="1" applyAlignment="1">
      <alignment horizontal="center" vertical="center" wrapText="1"/>
    </xf>
    <xf numFmtId="165" fontId="9" fillId="0" borderId="37" xfId="3" applyNumberFormat="1" applyFont="1" applyFill="1" applyBorder="1" applyAlignment="1">
      <alignment horizontal="center" vertical="center"/>
    </xf>
    <xf numFmtId="165" fontId="9" fillId="0" borderId="38" xfId="3" applyNumberFormat="1" applyFont="1" applyFill="1" applyBorder="1" applyAlignment="1">
      <alignment horizontal="center" vertical="center" wrapText="1"/>
    </xf>
    <xf numFmtId="164" fontId="6" fillId="0" borderId="0" xfId="1" applyFont="1" applyBorder="1" applyAlignment="1">
      <alignment horizontal="center" vertical="center"/>
    </xf>
    <xf numFmtId="0" fontId="12" fillId="0" borderId="0" xfId="0" applyFont="1" applyAlignment="1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3" fontId="16" fillId="3" borderId="22" xfId="0" applyNumberFormat="1" applyFont="1" applyFill="1" applyBorder="1" applyAlignment="1">
      <alignment vertical="center"/>
    </xf>
    <xf numFmtId="3" fontId="16" fillId="3" borderId="9" xfId="0" applyNumberFormat="1" applyFont="1" applyFill="1" applyBorder="1" applyAlignment="1">
      <alignment vertical="center"/>
    </xf>
    <xf numFmtId="3" fontId="16" fillId="3" borderId="10" xfId="0" applyNumberFormat="1" applyFont="1" applyFill="1" applyBorder="1" applyAlignment="1">
      <alignment vertical="center"/>
    </xf>
    <xf numFmtId="3" fontId="16" fillId="3" borderId="1" xfId="0" applyNumberFormat="1" applyFont="1" applyFill="1" applyBorder="1" applyAlignment="1">
      <alignment vertical="center"/>
    </xf>
    <xf numFmtId="0" fontId="17" fillId="0" borderId="12" xfId="0" applyFont="1" applyBorder="1" applyAlignment="1">
      <alignment vertical="center" wrapText="1"/>
    </xf>
    <xf numFmtId="3" fontId="18" fillId="0" borderId="23" xfId="0" applyNumberFormat="1" applyFont="1" applyBorder="1" applyAlignment="1">
      <alignment vertical="center"/>
    </xf>
    <xf numFmtId="3" fontId="18" fillId="0" borderId="13" xfId="0" applyNumberFormat="1" applyFont="1" applyBorder="1" applyAlignment="1">
      <alignment vertical="center"/>
    </xf>
    <xf numFmtId="3" fontId="18" fillId="0" borderId="31" xfId="0" applyNumberFormat="1" applyFont="1" applyBorder="1" applyAlignment="1">
      <alignment vertical="center"/>
    </xf>
    <xf numFmtId="3" fontId="18" fillId="0" borderId="27" xfId="0" applyNumberFormat="1" applyFont="1" applyBorder="1" applyAlignment="1">
      <alignment vertical="center"/>
    </xf>
    <xf numFmtId="3" fontId="18" fillId="0" borderId="0" xfId="0" applyNumberFormat="1" applyFont="1" applyBorder="1" applyAlignment="1">
      <alignment vertical="center"/>
    </xf>
    <xf numFmtId="3" fontId="18" fillId="0" borderId="12" xfId="0" applyNumberFormat="1" applyFont="1" applyBorder="1" applyAlignment="1">
      <alignment vertical="center"/>
    </xf>
    <xf numFmtId="0" fontId="14" fillId="0" borderId="12" xfId="0" applyFont="1" applyFill="1" applyBorder="1" applyAlignment="1">
      <alignment horizontal="left" vertical="center" indent="2"/>
    </xf>
    <xf numFmtId="3" fontId="14" fillId="0" borderId="0" xfId="0" applyNumberFormat="1" applyFont="1" applyBorder="1" applyAlignment="1">
      <alignment vertical="center"/>
    </xf>
    <xf numFmtId="3" fontId="14" fillId="0" borderId="12" xfId="0" applyNumberFormat="1" applyFont="1" applyBorder="1" applyAlignment="1">
      <alignment vertical="center"/>
    </xf>
    <xf numFmtId="0" fontId="17" fillId="0" borderId="12" xfId="0" applyFont="1" applyFill="1" applyBorder="1" applyAlignment="1">
      <alignment vertical="center" wrapText="1"/>
    </xf>
    <xf numFmtId="3" fontId="18" fillId="0" borderId="23" xfId="0" applyNumberFormat="1" applyFont="1" applyFill="1" applyBorder="1" applyAlignment="1">
      <alignment vertical="center"/>
    </xf>
    <xf numFmtId="3" fontId="14" fillId="4" borderId="23" xfId="0" applyNumberFormat="1" applyFont="1" applyFill="1" applyBorder="1" applyAlignment="1">
      <alignment vertical="center"/>
    </xf>
    <xf numFmtId="3" fontId="14" fillId="4" borderId="13" xfId="0" applyNumberFormat="1" applyFont="1" applyFill="1" applyBorder="1" applyAlignment="1">
      <alignment vertical="center"/>
    </xf>
    <xf numFmtId="3" fontId="14" fillId="4" borderId="0" xfId="0" applyNumberFormat="1" applyFont="1" applyFill="1" applyBorder="1" applyAlignment="1">
      <alignment vertical="center"/>
    </xf>
    <xf numFmtId="3" fontId="14" fillId="0" borderId="13" xfId="0" applyNumberFormat="1" applyFont="1" applyBorder="1" applyAlignment="1">
      <alignment vertical="center"/>
    </xf>
    <xf numFmtId="0" fontId="14" fillId="0" borderId="17" xfId="0" applyFont="1" applyBorder="1" applyAlignment="1">
      <alignment horizontal="left" vertical="center" indent="2"/>
    </xf>
    <xf numFmtId="0" fontId="14" fillId="0" borderId="12" xfId="0" applyFont="1" applyBorder="1" applyAlignment="1">
      <alignment horizontal="left" vertical="center" indent="2"/>
    </xf>
    <xf numFmtId="0" fontId="17" fillId="0" borderId="12" xfId="0" applyFont="1" applyBorder="1" applyAlignment="1">
      <alignment vertical="center"/>
    </xf>
    <xf numFmtId="3" fontId="18" fillId="0" borderId="13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6" fillId="0" borderId="10" xfId="0" applyNumberFormat="1" applyFont="1" applyFill="1" applyBorder="1" applyAlignment="1">
      <alignment vertical="center"/>
    </xf>
    <xf numFmtId="3" fontId="16" fillId="0" borderId="9" xfId="0" applyNumberFormat="1" applyFont="1" applyFill="1" applyBorder="1" applyAlignment="1">
      <alignment vertical="center"/>
    </xf>
    <xf numFmtId="0" fontId="17" fillId="0" borderId="14" xfId="0" applyFont="1" applyBorder="1" applyAlignment="1">
      <alignment vertical="center"/>
    </xf>
    <xf numFmtId="3" fontId="18" fillId="0" borderId="31" xfId="0" applyNumberFormat="1" applyFont="1" applyFill="1" applyBorder="1" applyAlignment="1">
      <alignment vertical="center"/>
    </xf>
    <xf numFmtId="3" fontId="18" fillId="0" borderId="27" xfId="0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vertical="center"/>
    </xf>
    <xf numFmtId="3" fontId="18" fillId="0" borderId="12" xfId="0" applyNumberFormat="1" applyFont="1" applyFill="1" applyBorder="1" applyAlignment="1">
      <alignment horizontal="right" vertical="center"/>
    </xf>
    <xf numFmtId="3" fontId="18" fillId="0" borderId="13" xfId="0" applyNumberFormat="1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left" vertical="center" indent="2"/>
    </xf>
    <xf numFmtId="3" fontId="14" fillId="0" borderId="12" xfId="0" applyNumberFormat="1" applyFont="1" applyFill="1" applyBorder="1" applyAlignment="1">
      <alignment horizontal="right" vertical="center"/>
    </xf>
    <xf numFmtId="3" fontId="14" fillId="0" borderId="13" xfId="0" applyNumberFormat="1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left" vertical="center" wrapText="1" indent="2"/>
    </xf>
    <xf numFmtId="0" fontId="17" fillId="0" borderId="8" xfId="0" applyFont="1" applyFill="1" applyBorder="1" applyAlignment="1">
      <alignment vertical="center"/>
    </xf>
    <xf numFmtId="3" fontId="18" fillId="0" borderId="5" xfId="0" applyNumberFormat="1" applyFont="1" applyFill="1" applyBorder="1" applyAlignment="1">
      <alignment horizontal="right" vertical="center"/>
    </xf>
    <xf numFmtId="3" fontId="18" fillId="0" borderId="7" xfId="0" applyNumberFormat="1" applyFont="1" applyBorder="1" applyAlignment="1">
      <alignment vertical="center"/>
    </xf>
    <xf numFmtId="0" fontId="16" fillId="0" borderId="14" xfId="0" applyFont="1" applyFill="1" applyBorder="1" applyAlignment="1">
      <alignment vertical="center" wrapText="1"/>
    </xf>
    <xf numFmtId="3" fontId="16" fillId="3" borderId="27" xfId="0" applyNumberFormat="1" applyFont="1" applyFill="1" applyBorder="1" applyAlignment="1">
      <alignment vertical="center"/>
    </xf>
    <xf numFmtId="3" fontId="16" fillId="3" borderId="1" xfId="0" applyNumberFormat="1" applyFont="1" applyFill="1" applyBorder="1" applyAlignment="1">
      <alignment horizontal="right" vertical="center"/>
    </xf>
    <xf numFmtId="3" fontId="16" fillId="3" borderId="9" xfId="0" applyNumberFormat="1" applyFont="1" applyFill="1" applyBorder="1" applyAlignment="1">
      <alignment horizontal="right" vertical="center"/>
    </xf>
    <xf numFmtId="0" fontId="17" fillId="0" borderId="8" xfId="0" applyFont="1" applyBorder="1" applyAlignment="1">
      <alignment vertical="center" wrapText="1"/>
    </xf>
    <xf numFmtId="0" fontId="16" fillId="0" borderId="11" xfId="0" applyFont="1" applyFill="1" applyBorder="1" applyAlignment="1">
      <alignment vertical="center"/>
    </xf>
    <xf numFmtId="3" fontId="16" fillId="0" borderId="22" xfId="0" applyNumberFormat="1" applyFont="1" applyFill="1" applyBorder="1" applyAlignment="1">
      <alignment vertical="center"/>
    </xf>
    <xf numFmtId="3" fontId="16" fillId="0" borderId="33" xfId="0" applyNumberFormat="1" applyFont="1" applyFill="1" applyBorder="1" applyAlignment="1">
      <alignment vertical="center"/>
    </xf>
    <xf numFmtId="3" fontId="16" fillId="0" borderId="28" xfId="0" applyNumberFormat="1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 wrapText="1"/>
    </xf>
    <xf numFmtId="3" fontId="14" fillId="0" borderId="23" xfId="0" applyNumberFormat="1" applyFont="1" applyFill="1" applyBorder="1" applyAlignment="1">
      <alignment vertical="center"/>
    </xf>
    <xf numFmtId="3" fontId="14" fillId="0" borderId="13" xfId="0" applyNumberFormat="1" applyFont="1" applyFill="1" applyBorder="1" applyAlignment="1">
      <alignment vertical="center"/>
    </xf>
    <xf numFmtId="0" fontId="17" fillId="0" borderId="8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/>
    </xf>
    <xf numFmtId="3" fontId="16" fillId="3" borderId="23" xfId="0" applyNumberFormat="1" applyFont="1" applyFill="1" applyBorder="1" applyAlignment="1">
      <alignment vertical="center"/>
    </xf>
    <xf numFmtId="3" fontId="16" fillId="3" borderId="13" xfId="0" applyNumberFormat="1" applyFont="1" applyFill="1" applyBorder="1" applyAlignment="1">
      <alignment vertical="center"/>
    </xf>
    <xf numFmtId="3" fontId="16" fillId="3" borderId="31" xfId="0" applyNumberFormat="1" applyFont="1" applyFill="1" applyBorder="1" applyAlignment="1">
      <alignment vertical="center"/>
    </xf>
    <xf numFmtId="3" fontId="16" fillId="3" borderId="0" xfId="0" applyNumberFormat="1" applyFont="1" applyFill="1" applyBorder="1" applyAlignment="1">
      <alignment vertical="center"/>
    </xf>
    <xf numFmtId="3" fontId="16" fillId="0" borderId="12" xfId="0" applyNumberFormat="1" applyFont="1" applyFill="1" applyBorder="1" applyAlignment="1">
      <alignment vertical="center"/>
    </xf>
    <xf numFmtId="3" fontId="16" fillId="0" borderId="13" xfId="0" applyNumberFormat="1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vertical="center"/>
    </xf>
    <xf numFmtId="3" fontId="18" fillId="0" borderId="12" xfId="0" applyNumberFormat="1" applyFont="1" applyFill="1" applyBorder="1" applyAlignment="1">
      <alignment vertical="center"/>
    </xf>
    <xf numFmtId="3" fontId="17" fillId="0" borderId="23" xfId="0" applyNumberFormat="1" applyFont="1" applyFill="1" applyBorder="1" applyAlignment="1">
      <alignment vertical="center"/>
    </xf>
    <xf numFmtId="3" fontId="17" fillId="0" borderId="13" xfId="0" applyNumberFormat="1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2" xfId="0" applyNumberFormat="1" applyFont="1" applyFill="1" applyBorder="1" applyAlignment="1">
      <alignment vertical="center"/>
    </xf>
    <xf numFmtId="3" fontId="17" fillId="4" borderId="23" xfId="0" applyNumberFormat="1" applyFont="1" applyFill="1" applyBorder="1" applyAlignment="1">
      <alignment vertical="center"/>
    </xf>
    <xf numFmtId="3" fontId="17" fillId="4" borderId="13" xfId="0" applyNumberFormat="1" applyFont="1" applyFill="1" applyBorder="1" applyAlignment="1">
      <alignment vertical="center"/>
    </xf>
    <xf numFmtId="3" fontId="17" fillId="4" borderId="0" xfId="0" applyNumberFormat="1" applyFont="1" applyFill="1" applyBorder="1" applyAlignment="1">
      <alignment vertical="center"/>
    </xf>
    <xf numFmtId="3" fontId="17" fillId="0" borderId="12" xfId="0" applyNumberFormat="1" applyFont="1" applyBorder="1" applyAlignment="1">
      <alignment vertical="center"/>
    </xf>
    <xf numFmtId="0" fontId="12" fillId="0" borderId="0" xfId="0" applyFont="1" applyAlignment="1">
      <alignment wrapText="1"/>
    </xf>
    <xf numFmtId="3" fontId="16" fillId="0" borderId="12" xfId="0" applyNumberFormat="1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3" fontId="18" fillId="4" borderId="23" xfId="0" applyNumberFormat="1" applyFont="1" applyFill="1" applyBorder="1" applyAlignment="1">
      <alignment vertical="center" wrapText="1"/>
    </xf>
    <xf numFmtId="3" fontId="18" fillId="4" borderId="13" xfId="0" applyNumberFormat="1" applyFont="1" applyFill="1" applyBorder="1" applyAlignment="1">
      <alignment vertical="center" wrapText="1"/>
    </xf>
    <xf numFmtId="3" fontId="18" fillId="4" borderId="0" xfId="0" applyNumberFormat="1" applyFont="1" applyFill="1" applyBorder="1" applyAlignment="1">
      <alignment vertical="center" wrapText="1"/>
    </xf>
    <xf numFmtId="3" fontId="18" fillId="0" borderId="12" xfId="0" applyNumberFormat="1" applyFont="1" applyBorder="1" applyAlignment="1">
      <alignment vertical="center" wrapText="1"/>
    </xf>
    <xf numFmtId="3" fontId="13" fillId="0" borderId="13" xfId="0" applyNumberFormat="1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 indent="5"/>
    </xf>
    <xf numFmtId="3" fontId="14" fillId="0" borderId="23" xfId="0" applyNumberFormat="1" applyFont="1" applyBorder="1" applyAlignment="1">
      <alignment vertical="center" wrapText="1"/>
    </xf>
    <xf numFmtId="3" fontId="14" fillId="0" borderId="13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vertical="center" wrapText="1"/>
    </xf>
    <xf numFmtId="3" fontId="14" fillId="0" borderId="12" xfId="0" applyNumberFormat="1" applyFont="1" applyBorder="1" applyAlignment="1">
      <alignment vertical="center" wrapText="1"/>
    </xf>
    <xf numFmtId="3" fontId="16" fillId="0" borderId="23" xfId="0" applyNumberFormat="1" applyFont="1" applyBorder="1" applyAlignment="1">
      <alignment vertical="center" wrapText="1"/>
    </xf>
    <xf numFmtId="3" fontId="16" fillId="0" borderId="13" xfId="0" applyNumberFormat="1" applyFont="1" applyBorder="1" applyAlignment="1">
      <alignment vertical="center" wrapText="1"/>
    </xf>
    <xf numFmtId="0" fontId="12" fillId="0" borderId="0" xfId="0" applyFont="1"/>
    <xf numFmtId="3" fontId="12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wrapText="1"/>
    </xf>
    <xf numFmtId="3" fontId="14" fillId="4" borderId="12" xfId="0" applyNumberFormat="1" applyFont="1" applyFill="1" applyBorder="1" applyAlignment="1">
      <alignment vertical="center"/>
    </xf>
    <xf numFmtId="3" fontId="17" fillId="0" borderId="12" xfId="0" applyNumberFormat="1" applyFont="1" applyFill="1" applyBorder="1" applyAlignment="1">
      <alignment vertical="center"/>
    </xf>
    <xf numFmtId="3" fontId="17" fillId="4" borderId="12" xfId="0" applyNumberFormat="1" applyFont="1" applyFill="1" applyBorder="1" applyAlignment="1">
      <alignment vertical="center"/>
    </xf>
    <xf numFmtId="3" fontId="18" fillId="4" borderId="12" xfId="0" applyNumberFormat="1" applyFont="1" applyFill="1" applyBorder="1" applyAlignment="1">
      <alignment vertical="center" wrapText="1"/>
    </xf>
    <xf numFmtId="3" fontId="16" fillId="3" borderId="12" xfId="0" applyNumberFormat="1" applyFont="1" applyFill="1" applyBorder="1" applyAlignment="1">
      <alignment vertical="center"/>
    </xf>
    <xf numFmtId="3" fontId="18" fillId="0" borderId="6" xfId="0" applyNumberFormat="1" applyFont="1" applyFill="1" applyBorder="1" applyAlignment="1">
      <alignment vertical="center"/>
    </xf>
    <xf numFmtId="3" fontId="16" fillId="3" borderId="12" xfId="0" applyNumberFormat="1" applyFont="1" applyFill="1" applyBorder="1" applyAlignment="1">
      <alignment horizontal="right" vertical="center"/>
    </xf>
    <xf numFmtId="3" fontId="16" fillId="3" borderId="13" xfId="0" applyNumberFormat="1" applyFont="1" applyFill="1" applyBorder="1" applyAlignment="1">
      <alignment horizontal="right" vertical="center"/>
    </xf>
    <xf numFmtId="166" fontId="14" fillId="0" borderId="12" xfId="1" applyNumberFormat="1" applyFont="1" applyBorder="1" applyAlignment="1">
      <alignment horizontal="left" vertical="center" wrapText="1" indent="5"/>
    </xf>
    <xf numFmtId="166" fontId="12" fillId="0" borderId="0" xfId="1" applyNumberFormat="1" applyFont="1" applyAlignment="1">
      <alignment wrapText="1"/>
    </xf>
    <xf numFmtId="49" fontId="9" fillId="0" borderId="40" xfId="3" applyNumberFormat="1" applyFont="1" applyFill="1" applyBorder="1" applyAlignment="1">
      <alignment horizontal="center" vertical="center" wrapText="1"/>
    </xf>
    <xf numFmtId="49" fontId="9" fillId="0" borderId="38" xfId="3" applyNumberFormat="1" applyFont="1" applyFill="1" applyBorder="1" applyAlignment="1">
      <alignment horizontal="center" vertical="center" wrapText="1"/>
    </xf>
    <xf numFmtId="49" fontId="9" fillId="0" borderId="38" xfId="3" applyNumberFormat="1" applyFont="1" applyFill="1" applyBorder="1" applyAlignment="1">
      <alignment vertical="center" wrapText="1"/>
    </xf>
    <xf numFmtId="165" fontId="9" fillId="0" borderId="38" xfId="3" applyNumberFormat="1" applyFont="1" applyFill="1" applyBorder="1" applyAlignment="1">
      <alignment vertical="center" wrapText="1"/>
    </xf>
    <xf numFmtId="3" fontId="11" fillId="0" borderId="38" xfId="0" applyNumberFormat="1" applyFont="1" applyFill="1" applyBorder="1" applyAlignment="1">
      <alignment horizontal="left" vertical="center" wrapText="1"/>
    </xf>
    <xf numFmtId="3" fontId="9" fillId="0" borderId="37" xfId="0" applyNumberFormat="1" applyFont="1" applyFill="1" applyBorder="1"/>
    <xf numFmtId="3" fontId="11" fillId="0" borderId="37" xfId="0" applyNumberFormat="1" applyFont="1" applyFill="1" applyBorder="1"/>
    <xf numFmtId="49" fontId="7" fillId="0" borderId="38" xfId="3" applyNumberFormat="1" applyFont="1" applyFill="1" applyBorder="1" applyAlignment="1">
      <alignment horizontal="center" vertical="center" wrapText="1"/>
    </xf>
    <xf numFmtId="49" fontId="6" fillId="0" borderId="38" xfId="2" applyNumberFormat="1" applyFont="1" applyBorder="1" applyAlignment="1">
      <alignment vertical="center"/>
    </xf>
    <xf numFmtId="49" fontId="6" fillId="0" borderId="47" xfId="2" applyNumberFormat="1" applyFont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3" fontId="16" fillId="3" borderId="28" xfId="0" applyNumberFormat="1" applyFont="1" applyFill="1" applyBorder="1" applyAlignment="1">
      <alignment vertical="center"/>
    </xf>
    <xf numFmtId="3" fontId="14" fillId="4" borderId="27" xfId="0" applyNumberFormat="1" applyFont="1" applyFill="1" applyBorder="1" applyAlignment="1">
      <alignment vertical="center"/>
    </xf>
    <xf numFmtId="3" fontId="17" fillId="0" borderId="27" xfId="0" applyNumberFormat="1" applyFont="1" applyFill="1" applyBorder="1" applyAlignment="1">
      <alignment vertical="center"/>
    </xf>
    <xf numFmtId="3" fontId="14" fillId="0" borderId="27" xfId="0" applyNumberFormat="1" applyFont="1" applyFill="1" applyBorder="1" applyAlignment="1">
      <alignment vertical="center"/>
    </xf>
    <xf numFmtId="3" fontId="17" fillId="4" borderId="27" xfId="0" applyNumberFormat="1" applyFont="1" applyFill="1" applyBorder="1" applyAlignment="1">
      <alignment vertical="center"/>
    </xf>
    <xf numFmtId="3" fontId="18" fillId="4" borderId="27" xfId="0" applyNumberFormat="1" applyFont="1" applyFill="1" applyBorder="1" applyAlignment="1">
      <alignment vertical="center" wrapText="1"/>
    </xf>
    <xf numFmtId="3" fontId="14" fillId="0" borderId="27" xfId="0" applyNumberFormat="1" applyFont="1" applyBorder="1" applyAlignment="1">
      <alignment vertical="center" wrapText="1"/>
    </xf>
    <xf numFmtId="3" fontId="16" fillId="0" borderId="27" xfId="0" applyNumberFormat="1" applyFont="1" applyBorder="1" applyAlignment="1">
      <alignment vertical="center" wrapText="1"/>
    </xf>
    <xf numFmtId="0" fontId="15" fillId="0" borderId="47" xfId="0" applyFont="1" applyBorder="1" applyAlignment="1">
      <alignment horizontal="center" vertical="center"/>
    </xf>
    <xf numFmtId="3" fontId="16" fillId="3" borderId="49" xfId="0" applyNumberFormat="1" applyFont="1" applyFill="1" applyBorder="1" applyAlignment="1">
      <alignment vertical="center"/>
    </xf>
    <xf numFmtId="3" fontId="18" fillId="0" borderId="49" xfId="0" applyNumberFormat="1" applyFont="1" applyFill="1" applyBorder="1" applyAlignment="1">
      <alignment vertical="center"/>
    </xf>
    <xf numFmtId="3" fontId="16" fillId="0" borderId="52" xfId="0" applyNumberFormat="1" applyFont="1" applyFill="1" applyBorder="1" applyAlignment="1">
      <alignment vertical="center"/>
    </xf>
    <xf numFmtId="3" fontId="16" fillId="3" borderId="52" xfId="0" applyNumberFormat="1" applyFont="1" applyFill="1" applyBorder="1" applyAlignment="1">
      <alignment vertical="center"/>
    </xf>
    <xf numFmtId="3" fontId="18" fillId="0" borderId="49" xfId="0" applyNumberFormat="1" applyFont="1" applyBorder="1" applyAlignment="1">
      <alignment vertical="center"/>
    </xf>
    <xf numFmtId="3" fontId="14" fillId="4" borderId="49" xfId="0" applyNumberFormat="1" applyFont="1" applyFill="1" applyBorder="1" applyAlignment="1">
      <alignment vertical="center"/>
    </xf>
    <xf numFmtId="3" fontId="17" fillId="0" borderId="49" xfId="0" applyNumberFormat="1" applyFont="1" applyFill="1" applyBorder="1" applyAlignment="1">
      <alignment vertical="center"/>
    </xf>
    <xf numFmtId="3" fontId="14" fillId="0" borderId="49" xfId="0" applyNumberFormat="1" applyFont="1" applyFill="1" applyBorder="1" applyAlignment="1">
      <alignment vertical="center"/>
    </xf>
    <xf numFmtId="3" fontId="17" fillId="4" borderId="49" xfId="0" applyNumberFormat="1" applyFont="1" applyFill="1" applyBorder="1" applyAlignment="1">
      <alignment vertical="center"/>
    </xf>
    <xf numFmtId="3" fontId="18" fillId="4" borderId="49" xfId="0" applyNumberFormat="1" applyFont="1" applyFill="1" applyBorder="1" applyAlignment="1">
      <alignment vertical="center" wrapText="1"/>
    </xf>
    <xf numFmtId="3" fontId="14" fillId="0" borderId="49" xfId="0" applyNumberFormat="1" applyFont="1" applyBorder="1" applyAlignment="1">
      <alignment vertical="center" wrapText="1"/>
    </xf>
    <xf numFmtId="3" fontId="16" fillId="0" borderId="49" xfId="0" applyNumberFormat="1" applyFont="1" applyBorder="1" applyAlignment="1">
      <alignment vertical="center" wrapText="1"/>
    </xf>
    <xf numFmtId="0" fontId="14" fillId="0" borderId="17" xfId="0" applyFont="1" applyFill="1" applyBorder="1" applyAlignment="1">
      <alignment horizontal="left" vertical="center" wrapText="1" indent="2"/>
    </xf>
    <xf numFmtId="3" fontId="14" fillId="0" borderId="16" xfId="0" applyNumberFormat="1" applyFont="1" applyBorder="1" applyAlignment="1">
      <alignment vertical="center"/>
    </xf>
    <xf numFmtId="0" fontId="14" fillId="0" borderId="54" xfId="0" applyFont="1" applyFill="1" applyBorder="1" applyAlignment="1">
      <alignment horizontal="left" vertical="center" wrapText="1" indent="2"/>
    </xf>
    <xf numFmtId="3" fontId="14" fillId="0" borderId="17" xfId="0" applyNumberFormat="1" applyFont="1" applyFill="1" applyBorder="1" applyAlignment="1">
      <alignment horizontal="right" vertical="center"/>
    </xf>
    <xf numFmtId="3" fontId="14" fillId="0" borderId="15" xfId="0" applyNumberFormat="1" applyFont="1" applyFill="1" applyBorder="1" applyAlignment="1">
      <alignment horizontal="right" vertical="center"/>
    </xf>
    <xf numFmtId="0" fontId="17" fillId="0" borderId="55" xfId="0" applyFont="1" applyFill="1" applyBorder="1" applyAlignment="1">
      <alignment vertical="center" wrapText="1"/>
    </xf>
    <xf numFmtId="3" fontId="18" fillId="0" borderId="46" xfId="0" applyNumberFormat="1" applyFont="1" applyFill="1" applyBorder="1" applyAlignment="1">
      <alignment horizontal="right" vertical="center"/>
    </xf>
    <xf numFmtId="3" fontId="18" fillId="0" borderId="56" xfId="0" applyNumberFormat="1" applyFont="1" applyBorder="1" applyAlignment="1">
      <alignment vertical="center"/>
    </xf>
    <xf numFmtId="3" fontId="18" fillId="0" borderId="56" xfId="0" applyNumberFormat="1" applyFont="1" applyFill="1" applyBorder="1" applyAlignment="1">
      <alignment horizontal="right" vertical="center"/>
    </xf>
    <xf numFmtId="0" fontId="17" fillId="0" borderId="54" xfId="0" applyFont="1" applyBorder="1" applyAlignment="1">
      <alignment vertical="center"/>
    </xf>
    <xf numFmtId="3" fontId="18" fillId="4" borderId="24" xfId="0" applyNumberFormat="1" applyFont="1" applyFill="1" applyBorder="1" applyAlignment="1">
      <alignment vertical="center"/>
    </xf>
    <xf numFmtId="3" fontId="18" fillId="4" borderId="35" xfId="0" applyNumberFormat="1" applyFont="1" applyFill="1" applyBorder="1" applyAlignment="1">
      <alignment vertical="center"/>
    </xf>
    <xf numFmtId="3" fontId="18" fillId="4" borderId="40" xfId="0" applyNumberFormat="1" applyFont="1" applyFill="1" applyBorder="1" applyAlignment="1">
      <alignment vertical="center"/>
    </xf>
    <xf numFmtId="3" fontId="18" fillId="4" borderId="15" xfId="0" applyNumberFormat="1" applyFont="1" applyFill="1" applyBorder="1" applyAlignment="1">
      <alignment vertical="center"/>
    </xf>
    <xf numFmtId="3" fontId="18" fillId="4" borderId="34" xfId="0" applyNumberFormat="1" applyFont="1" applyFill="1" applyBorder="1" applyAlignment="1">
      <alignment vertical="center"/>
    </xf>
    <xf numFmtId="3" fontId="18" fillId="4" borderId="16" xfId="0" applyNumberFormat="1" applyFont="1" applyFill="1" applyBorder="1" applyAlignment="1">
      <alignment vertical="center"/>
    </xf>
    <xf numFmtId="3" fontId="18" fillId="0" borderId="17" xfId="0" applyNumberFormat="1" applyFont="1" applyBorder="1" applyAlignment="1">
      <alignment vertical="center"/>
    </xf>
    <xf numFmtId="0" fontId="17" fillId="0" borderId="55" xfId="0" applyFont="1" applyBorder="1" applyAlignment="1">
      <alignment vertical="center" wrapText="1"/>
    </xf>
    <xf numFmtId="3" fontId="18" fillId="0" borderId="44" xfId="0" applyNumberFormat="1" applyFont="1" applyFill="1" applyBorder="1" applyAlignment="1">
      <alignment vertical="center"/>
    </xf>
    <xf numFmtId="3" fontId="18" fillId="0" borderId="37" xfId="0" applyNumberFormat="1" applyFont="1" applyFill="1" applyBorder="1" applyAlignment="1">
      <alignment vertical="center"/>
    </xf>
    <xf numFmtId="3" fontId="18" fillId="0" borderId="38" xfId="0" applyNumberFormat="1" applyFont="1" applyFill="1" applyBorder="1" applyAlignment="1">
      <alignment vertical="center"/>
    </xf>
    <xf numFmtId="3" fontId="18" fillId="0" borderId="56" xfId="0" applyNumberFormat="1" applyFont="1" applyFill="1" applyBorder="1" applyAlignment="1">
      <alignment vertical="center"/>
    </xf>
    <xf numFmtId="3" fontId="18" fillId="0" borderId="36" xfId="0" applyNumberFormat="1" applyFont="1" applyFill="1" applyBorder="1" applyAlignment="1">
      <alignment vertical="center"/>
    </xf>
    <xf numFmtId="3" fontId="18" fillId="0" borderId="50" xfId="0" applyNumberFormat="1" applyFont="1" applyFill="1" applyBorder="1" applyAlignment="1">
      <alignment vertical="center"/>
    </xf>
    <xf numFmtId="3" fontId="18" fillId="0" borderId="46" xfId="0" applyNumberFormat="1" applyFont="1" applyBorder="1" applyAlignment="1">
      <alignment vertical="center"/>
    </xf>
    <xf numFmtId="3" fontId="14" fillId="0" borderId="17" xfId="0" applyNumberFormat="1" applyFont="1" applyBorder="1" applyAlignment="1">
      <alignment vertical="center"/>
    </xf>
    <xf numFmtId="0" fontId="14" fillId="0" borderId="54" xfId="0" applyFont="1" applyFill="1" applyBorder="1" applyAlignment="1">
      <alignment horizontal="left" vertical="center" indent="2"/>
    </xf>
    <xf numFmtId="3" fontId="14" fillId="0" borderId="15" xfId="0" applyNumberFormat="1" applyFont="1" applyFill="1" applyBorder="1" applyAlignment="1">
      <alignment vertical="center"/>
    </xf>
    <xf numFmtId="0" fontId="17" fillId="0" borderId="12" xfId="0" applyFont="1" applyBorder="1" applyAlignment="1">
      <alignment horizontal="justify" vertical="center" wrapText="1"/>
    </xf>
    <xf numFmtId="0" fontId="17" fillId="0" borderId="17" xfId="0" applyFont="1" applyBorder="1" applyAlignment="1">
      <alignment horizontal="justify" vertical="center" wrapText="1"/>
    </xf>
    <xf numFmtId="3" fontId="18" fillId="0" borderId="17" xfId="0" applyNumberFormat="1" applyFont="1" applyFill="1" applyBorder="1" applyAlignment="1">
      <alignment horizontal="right" vertical="center"/>
    </xf>
    <xf numFmtId="3" fontId="18" fillId="0" borderId="15" xfId="0" applyNumberFormat="1" applyFont="1" applyFill="1" applyBorder="1" applyAlignment="1">
      <alignment horizontal="right" vertical="center"/>
    </xf>
    <xf numFmtId="0" fontId="17" fillId="0" borderId="46" xfId="0" applyFont="1" applyBorder="1" applyAlignment="1">
      <alignment horizontal="justify" vertical="center" wrapText="1"/>
    </xf>
    <xf numFmtId="3" fontId="14" fillId="0" borderId="24" xfId="0" applyNumberFormat="1" applyFont="1" applyFill="1" applyBorder="1" applyAlignment="1">
      <alignment vertical="center"/>
    </xf>
    <xf numFmtId="3" fontId="14" fillId="0" borderId="35" xfId="0" applyNumberFormat="1" applyFont="1" applyFill="1" applyBorder="1" applyAlignment="1">
      <alignment vertical="center"/>
    </xf>
    <xf numFmtId="3" fontId="14" fillId="0" borderId="4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3" fontId="14" fillId="4" borderId="24" xfId="0" applyNumberFormat="1" applyFont="1" applyFill="1" applyBorder="1" applyAlignment="1">
      <alignment vertical="center"/>
    </xf>
    <xf numFmtId="3" fontId="14" fillId="4" borderId="35" xfId="0" applyNumberFormat="1" applyFont="1" applyFill="1" applyBorder="1" applyAlignment="1">
      <alignment vertical="center"/>
    </xf>
    <xf numFmtId="3" fontId="14" fillId="4" borderId="40" xfId="0" applyNumberFormat="1" applyFont="1" applyFill="1" applyBorder="1" applyAlignment="1">
      <alignment vertical="center"/>
    </xf>
    <xf numFmtId="3" fontId="14" fillId="4" borderId="15" xfId="0" applyNumberFormat="1" applyFont="1" applyFill="1" applyBorder="1" applyAlignment="1">
      <alignment vertical="center"/>
    </xf>
    <xf numFmtId="3" fontId="14" fillId="4" borderId="17" xfId="0" applyNumberFormat="1" applyFont="1" applyFill="1" applyBorder="1" applyAlignment="1">
      <alignment vertical="center"/>
    </xf>
    <xf numFmtId="3" fontId="14" fillId="4" borderId="16" xfId="0" applyNumberFormat="1" applyFont="1" applyFill="1" applyBorder="1" applyAlignment="1">
      <alignment vertical="center"/>
    </xf>
    <xf numFmtId="0" fontId="17" fillId="0" borderId="55" xfId="0" applyFont="1" applyBorder="1" applyAlignment="1">
      <alignment vertical="center"/>
    </xf>
    <xf numFmtId="3" fontId="18" fillId="4" borderId="44" xfId="0" applyNumberFormat="1" applyFont="1" applyFill="1" applyBorder="1" applyAlignment="1">
      <alignment vertical="center"/>
    </xf>
    <xf numFmtId="3" fontId="18" fillId="0" borderId="46" xfId="0" applyNumberFormat="1" applyFont="1" applyFill="1" applyBorder="1" applyAlignment="1">
      <alignment vertical="center"/>
    </xf>
    <xf numFmtId="0" fontId="17" fillId="0" borderId="12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 indent="5"/>
    </xf>
    <xf numFmtId="3" fontId="14" fillId="0" borderId="24" xfId="0" applyNumberFormat="1" applyFont="1" applyBorder="1" applyAlignment="1">
      <alignment vertical="center" wrapText="1"/>
    </xf>
    <xf numFmtId="3" fontId="14" fillId="0" borderId="35" xfId="0" applyNumberFormat="1" applyFont="1" applyBorder="1" applyAlignment="1">
      <alignment vertical="center" wrapText="1"/>
    </xf>
    <xf numFmtId="3" fontId="14" fillId="0" borderId="40" xfId="0" applyNumberFormat="1" applyFont="1" applyBorder="1" applyAlignment="1">
      <alignment vertical="center" wrapText="1"/>
    </xf>
    <xf numFmtId="3" fontId="14" fillId="0" borderId="15" xfId="0" applyNumberFormat="1" applyFont="1" applyBorder="1" applyAlignment="1">
      <alignment vertical="center" wrapText="1"/>
    </xf>
    <xf numFmtId="3" fontId="14" fillId="0" borderId="17" xfId="0" applyNumberFormat="1" applyFont="1" applyBorder="1" applyAlignment="1">
      <alignment vertical="center" wrapText="1"/>
    </xf>
    <xf numFmtId="3" fontId="14" fillId="0" borderId="16" xfId="0" applyNumberFormat="1" applyFont="1" applyBorder="1" applyAlignment="1">
      <alignment vertical="center" wrapText="1"/>
    </xf>
    <xf numFmtId="3" fontId="14" fillId="0" borderId="27" xfId="0" applyNumberFormat="1" applyFont="1" applyBorder="1" applyAlignment="1">
      <alignment vertical="center"/>
    </xf>
    <xf numFmtId="3" fontId="14" fillId="0" borderId="49" xfId="0" applyNumberFormat="1" applyFont="1" applyBorder="1" applyAlignment="1">
      <alignment vertical="center"/>
    </xf>
    <xf numFmtId="3" fontId="14" fillId="0" borderId="15" xfId="0" applyNumberFormat="1" applyFont="1" applyBorder="1" applyAlignment="1">
      <alignment vertical="center"/>
    </xf>
    <xf numFmtId="3" fontId="12" fillId="0" borderId="23" xfId="0" applyNumberFormat="1" applyFont="1" applyBorder="1" applyAlignment="1"/>
    <xf numFmtId="3" fontId="12" fillId="0" borderId="12" xfId="0" applyNumberFormat="1" applyFont="1" applyBorder="1" applyAlignment="1"/>
    <xf numFmtId="3" fontId="14" fillId="0" borderId="23" xfId="0" applyNumberFormat="1" applyFont="1" applyBorder="1" applyAlignment="1">
      <alignment vertical="center"/>
    </xf>
    <xf numFmtId="3" fontId="14" fillId="0" borderId="24" xfId="0" applyNumberFormat="1" applyFont="1" applyBorder="1" applyAlignment="1">
      <alignment vertical="center"/>
    </xf>
    <xf numFmtId="3" fontId="12" fillId="0" borderId="35" xfId="0" applyNumberFormat="1" applyFont="1" applyBorder="1" applyAlignment="1"/>
    <xf numFmtId="3" fontId="12" fillId="0" borderId="40" xfId="0" applyNumberFormat="1" applyFont="1" applyBorder="1" applyAlignment="1"/>
    <xf numFmtId="3" fontId="12" fillId="0" borderId="15" xfId="0" applyNumberFormat="1" applyFont="1" applyBorder="1" applyAlignment="1"/>
    <xf numFmtId="3" fontId="12" fillId="0" borderId="16" xfId="0" applyNumberFormat="1" applyFont="1" applyBorder="1" applyAlignment="1"/>
    <xf numFmtId="3" fontId="14" fillId="4" borderId="31" xfId="0" applyNumberFormat="1" applyFont="1" applyFill="1" applyBorder="1" applyAlignment="1">
      <alignment vertical="center"/>
    </xf>
    <xf numFmtId="3" fontId="14" fillId="0" borderId="34" xfId="0" applyNumberFormat="1" applyFont="1" applyFill="1" applyBorder="1" applyAlignment="1">
      <alignment vertical="center"/>
    </xf>
    <xf numFmtId="3" fontId="14" fillId="0" borderId="31" xfId="0" applyNumberFormat="1" applyFont="1" applyFill="1" applyBorder="1" applyAlignment="1">
      <alignment vertical="center"/>
    </xf>
    <xf numFmtId="3" fontId="14" fillId="0" borderId="26" xfId="0" applyNumberFormat="1" applyFont="1" applyBorder="1" applyAlignment="1">
      <alignment vertical="center"/>
    </xf>
    <xf numFmtId="3" fontId="14" fillId="0" borderId="29" xfId="0" applyNumberFormat="1" applyFont="1" applyFill="1" applyBorder="1" applyAlignment="1">
      <alignment vertical="center"/>
    </xf>
    <xf numFmtId="3" fontId="14" fillId="4" borderId="51" xfId="0" applyNumberFormat="1" applyFont="1" applyFill="1" applyBorder="1" applyAlignment="1">
      <alignment vertical="center"/>
    </xf>
    <xf numFmtId="3" fontId="14" fillId="0" borderId="5" xfId="0" applyNumberFormat="1" applyFont="1" applyBorder="1" applyAlignment="1">
      <alignment vertical="center"/>
    </xf>
    <xf numFmtId="3" fontId="12" fillId="0" borderId="0" xfId="0" applyNumberFormat="1" applyFont="1" applyBorder="1" applyAlignment="1"/>
    <xf numFmtId="3" fontId="15" fillId="4" borderId="49" xfId="0" applyNumberFormat="1" applyFont="1" applyFill="1" applyBorder="1" applyAlignment="1">
      <alignment vertical="center"/>
    </xf>
    <xf numFmtId="3" fontId="15" fillId="4" borderId="27" xfId="0" applyNumberFormat="1" applyFont="1" applyFill="1" applyBorder="1" applyAlignment="1">
      <alignment vertical="center"/>
    </xf>
    <xf numFmtId="3" fontId="15" fillId="4" borderId="13" xfId="0" applyNumberFormat="1" applyFont="1" applyFill="1" applyBorder="1" applyAlignment="1">
      <alignment vertical="center"/>
    </xf>
    <xf numFmtId="3" fontId="15" fillId="4" borderId="0" xfId="0" applyNumberFormat="1" applyFont="1" applyFill="1" applyBorder="1" applyAlignment="1">
      <alignment vertical="center"/>
    </xf>
    <xf numFmtId="3" fontId="12" fillId="0" borderId="24" xfId="0" applyNumberFormat="1" applyFont="1" applyBorder="1" applyAlignment="1"/>
    <xf numFmtId="3" fontId="14" fillId="0" borderId="35" xfId="0" applyNumberFormat="1" applyFont="1" applyBorder="1" applyAlignment="1">
      <alignment vertical="center"/>
    </xf>
    <xf numFmtId="3" fontId="15" fillId="4" borderId="40" xfId="0" applyNumberFormat="1" applyFont="1" applyFill="1" applyBorder="1" applyAlignment="1">
      <alignment vertical="center"/>
    </xf>
    <xf numFmtId="3" fontId="15" fillId="4" borderId="35" xfId="0" applyNumberFormat="1" applyFont="1" applyFill="1" applyBorder="1" applyAlignment="1">
      <alignment vertical="center"/>
    </xf>
    <xf numFmtId="3" fontId="15" fillId="4" borderId="15" xfId="0" applyNumberFormat="1" applyFont="1" applyFill="1" applyBorder="1" applyAlignment="1">
      <alignment vertical="center"/>
    </xf>
    <xf numFmtId="3" fontId="15" fillId="4" borderId="16" xfId="0" applyNumberFormat="1" applyFont="1" applyFill="1" applyBorder="1" applyAlignment="1">
      <alignment vertical="center"/>
    </xf>
    <xf numFmtId="3" fontId="18" fillId="0" borderId="15" xfId="0" applyNumberFormat="1" applyFont="1" applyBorder="1" applyAlignment="1">
      <alignment vertical="center"/>
    </xf>
    <xf numFmtId="3" fontId="18" fillId="0" borderId="26" xfId="0" applyNumberFormat="1" applyFont="1" applyBorder="1" applyAlignment="1">
      <alignment vertical="center"/>
    </xf>
    <xf numFmtId="3" fontId="18" fillId="0" borderId="29" xfId="0" applyNumberFormat="1" applyFont="1" applyBorder="1" applyAlignment="1">
      <alignment vertical="center"/>
    </xf>
    <xf numFmtId="3" fontId="18" fillId="0" borderId="51" xfId="0" applyNumberFormat="1" applyFont="1" applyBorder="1" applyAlignment="1">
      <alignment vertical="center"/>
    </xf>
    <xf numFmtId="3" fontId="18" fillId="0" borderId="6" xfId="0" applyNumberFormat="1" applyFont="1" applyBorder="1" applyAlignment="1">
      <alignment vertical="center"/>
    </xf>
    <xf numFmtId="3" fontId="18" fillId="0" borderId="32" xfId="0" applyNumberFormat="1" applyFont="1" applyBorder="1" applyAlignment="1">
      <alignment vertical="center"/>
    </xf>
    <xf numFmtId="3" fontId="14" fillId="0" borderId="40" xfId="0" applyNumberFormat="1" applyFont="1" applyBorder="1" applyAlignment="1">
      <alignment vertical="center"/>
    </xf>
    <xf numFmtId="3" fontId="14" fillId="0" borderId="34" xfId="0" applyNumberFormat="1" applyFont="1" applyBorder="1" applyAlignment="1">
      <alignment vertical="center"/>
    </xf>
    <xf numFmtId="3" fontId="14" fillId="0" borderId="31" xfId="0" applyNumberFormat="1" applyFont="1" applyBorder="1" applyAlignment="1">
      <alignment vertical="center"/>
    </xf>
    <xf numFmtId="3" fontId="14" fillId="0" borderId="44" xfId="0" applyNumberFormat="1" applyFont="1" applyBorder="1" applyAlignment="1">
      <alignment vertical="center"/>
    </xf>
    <xf numFmtId="3" fontId="14" fillId="0" borderId="37" xfId="0" applyNumberFormat="1" applyFont="1" applyBorder="1" applyAlignment="1">
      <alignment vertical="center"/>
    </xf>
    <xf numFmtId="3" fontId="14" fillId="0" borderId="38" xfId="0" applyNumberFormat="1" applyFont="1" applyBorder="1" applyAlignment="1">
      <alignment vertical="center"/>
    </xf>
    <xf numFmtId="3" fontId="14" fillId="0" borderId="56" xfId="0" applyNumberFormat="1" applyFont="1" applyBorder="1" applyAlignment="1">
      <alignment vertical="center"/>
    </xf>
    <xf numFmtId="3" fontId="14" fillId="0" borderId="36" xfId="0" applyNumberFormat="1" applyFont="1" applyBorder="1" applyAlignment="1">
      <alignment vertical="center"/>
    </xf>
    <xf numFmtId="3" fontId="14" fillId="0" borderId="50" xfId="0" applyNumberFormat="1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3" fontId="16" fillId="0" borderId="12" xfId="1" applyNumberFormat="1" applyFont="1" applyBorder="1" applyAlignment="1">
      <alignment vertical="center" wrapText="1"/>
    </xf>
    <xf numFmtId="3" fontId="16" fillId="0" borderId="13" xfId="1" applyNumberFormat="1" applyFont="1" applyBorder="1" applyAlignment="1">
      <alignment vertical="center" wrapText="1"/>
    </xf>
    <xf numFmtId="3" fontId="14" fillId="0" borderId="23" xfId="1" applyNumberFormat="1" applyFont="1" applyBorder="1" applyAlignment="1">
      <alignment vertical="center" wrapText="1"/>
    </xf>
    <xf numFmtId="3" fontId="14" fillId="0" borderId="27" xfId="1" applyNumberFormat="1" applyFont="1" applyBorder="1" applyAlignment="1">
      <alignment vertical="center" wrapText="1"/>
    </xf>
    <xf numFmtId="3" fontId="14" fillId="0" borderId="49" xfId="1" applyNumberFormat="1" applyFont="1" applyBorder="1" applyAlignment="1">
      <alignment vertical="center" wrapText="1"/>
    </xf>
    <xf numFmtId="3" fontId="14" fillId="0" borderId="13" xfId="1" applyNumberFormat="1" applyFont="1" applyBorder="1" applyAlignment="1">
      <alignment vertical="center" wrapText="1"/>
    </xf>
    <xf numFmtId="3" fontId="14" fillId="0" borderId="12" xfId="1" applyNumberFormat="1" applyFont="1" applyBorder="1" applyAlignment="1">
      <alignment vertical="center" wrapText="1"/>
    </xf>
    <xf numFmtId="3" fontId="14" fillId="0" borderId="0" xfId="1" applyNumberFormat="1" applyFont="1" applyBorder="1" applyAlignment="1">
      <alignment vertical="center" wrapText="1"/>
    </xf>
    <xf numFmtId="3" fontId="18" fillId="4" borderId="17" xfId="0" applyNumberFormat="1" applyFont="1" applyFill="1" applyBorder="1" applyAlignment="1">
      <alignment vertical="center"/>
    </xf>
    <xf numFmtId="3" fontId="18" fillId="0" borderId="5" xfId="0" applyNumberFormat="1" applyFont="1" applyBorder="1" applyAlignment="1">
      <alignment vertical="center"/>
    </xf>
    <xf numFmtId="3" fontId="14" fillId="0" borderId="46" xfId="0" applyNumberFormat="1" applyFont="1" applyBorder="1" applyAlignment="1">
      <alignment vertical="center"/>
    </xf>
    <xf numFmtId="3" fontId="18" fillId="4" borderId="46" xfId="0" applyNumberFormat="1" applyFont="1" applyFill="1" applyBorder="1" applyAlignment="1">
      <alignment vertical="center"/>
    </xf>
    <xf numFmtId="3" fontId="14" fillId="0" borderId="51" xfId="0" applyNumberFormat="1" applyFont="1" applyFill="1" applyBorder="1" applyAlignment="1">
      <alignment vertical="center"/>
    </xf>
    <xf numFmtId="3" fontId="14" fillId="4" borderId="7" xfId="0" applyNumberFormat="1" applyFont="1" applyFill="1" applyBorder="1" applyAlignment="1">
      <alignment vertical="center"/>
    </xf>
    <xf numFmtId="3" fontId="16" fillId="3" borderId="33" xfId="0" applyNumberFormat="1" applyFont="1" applyFill="1" applyBorder="1" applyAlignment="1">
      <alignment vertical="center"/>
    </xf>
    <xf numFmtId="3" fontId="12" fillId="0" borderId="34" xfId="0" applyNumberFormat="1" applyFont="1" applyBorder="1" applyAlignment="1"/>
    <xf numFmtId="3" fontId="15" fillId="4" borderId="31" xfId="0" applyNumberFormat="1" applyFont="1" applyFill="1" applyBorder="1" applyAlignment="1">
      <alignment vertical="center"/>
    </xf>
    <xf numFmtId="3" fontId="15" fillId="4" borderId="34" xfId="0" applyNumberFormat="1" applyFont="1" applyFill="1" applyBorder="1" applyAlignment="1">
      <alignment vertical="center"/>
    </xf>
    <xf numFmtId="3" fontId="17" fillId="0" borderId="31" xfId="0" applyNumberFormat="1" applyFont="1" applyFill="1" applyBorder="1" applyAlignment="1">
      <alignment vertical="center"/>
    </xf>
    <xf numFmtId="3" fontId="14" fillId="4" borderId="34" xfId="0" applyNumberFormat="1" applyFont="1" applyFill="1" applyBorder="1" applyAlignment="1">
      <alignment vertical="center"/>
    </xf>
    <xf numFmtId="3" fontId="17" fillId="4" borderId="31" xfId="0" applyNumberFormat="1" applyFont="1" applyFill="1" applyBorder="1" applyAlignment="1">
      <alignment vertical="center"/>
    </xf>
    <xf numFmtId="3" fontId="18" fillId="4" borderId="31" xfId="0" applyNumberFormat="1" applyFont="1" applyFill="1" applyBorder="1" applyAlignment="1">
      <alignment vertical="center" wrapText="1"/>
    </xf>
    <xf numFmtId="3" fontId="14" fillId="0" borderId="31" xfId="0" applyNumberFormat="1" applyFont="1" applyBorder="1" applyAlignment="1">
      <alignment vertical="center" wrapText="1"/>
    </xf>
    <xf numFmtId="3" fontId="14" fillId="0" borderId="34" xfId="0" applyNumberFormat="1" applyFont="1" applyBorder="1" applyAlignment="1">
      <alignment vertical="center" wrapText="1"/>
    </xf>
    <xf numFmtId="3" fontId="16" fillId="0" borderId="31" xfId="0" applyNumberFormat="1" applyFont="1" applyBorder="1" applyAlignment="1">
      <alignment vertical="center" wrapText="1"/>
    </xf>
    <xf numFmtId="3" fontId="14" fillId="0" borderId="31" xfId="1" applyNumberFormat="1" applyFont="1" applyBorder="1" applyAlignment="1">
      <alignment vertical="center" wrapText="1"/>
    </xf>
    <xf numFmtId="0" fontId="15" fillId="0" borderId="39" xfId="0" applyFont="1" applyBorder="1" applyAlignment="1">
      <alignment horizontal="center" vertical="center"/>
    </xf>
    <xf numFmtId="0" fontId="15" fillId="2" borderId="51" xfId="0" applyFont="1" applyFill="1" applyBorder="1" applyAlignment="1">
      <alignment horizontal="center" vertical="center"/>
    </xf>
    <xf numFmtId="3" fontId="14" fillId="0" borderId="49" xfId="0" applyNumberFormat="1" applyFont="1" applyBorder="1" applyAlignment="1">
      <alignment horizontal="right" vertical="center"/>
    </xf>
    <xf numFmtId="3" fontId="14" fillId="0" borderId="40" xfId="0" applyNumberFormat="1" applyFont="1" applyBorder="1" applyAlignment="1">
      <alignment horizontal="right" vertical="center"/>
    </xf>
    <xf numFmtId="3" fontId="14" fillId="0" borderId="49" xfId="0" applyNumberFormat="1" applyFont="1" applyFill="1" applyBorder="1" applyAlignment="1">
      <alignment horizontal="right" vertical="center"/>
    </xf>
    <xf numFmtId="3" fontId="14" fillId="0" borderId="40" xfId="0" applyNumberFormat="1" applyFont="1" applyFill="1" applyBorder="1" applyAlignment="1">
      <alignment horizontal="right" vertical="center"/>
    </xf>
    <xf numFmtId="3" fontId="18" fillId="0" borderId="38" xfId="0" applyNumberFormat="1" applyFont="1" applyBorder="1" applyAlignment="1">
      <alignment vertical="center"/>
    </xf>
    <xf numFmtId="3" fontId="18" fillId="0" borderId="38" xfId="0" applyNumberFormat="1" applyFont="1" applyFill="1" applyBorder="1" applyAlignment="1">
      <alignment horizontal="right" vertical="center"/>
    </xf>
    <xf numFmtId="3" fontId="16" fillId="3" borderId="49" xfId="0" applyNumberFormat="1" applyFont="1" applyFill="1" applyBorder="1" applyAlignment="1">
      <alignment horizontal="right" vertical="center"/>
    </xf>
    <xf numFmtId="3" fontId="18" fillId="0" borderId="40" xfId="0" applyNumberFormat="1" applyFont="1" applyBorder="1" applyAlignment="1">
      <alignment vertical="center"/>
    </xf>
    <xf numFmtId="3" fontId="16" fillId="3" borderId="52" xfId="0" applyNumberFormat="1" applyFont="1" applyFill="1" applyBorder="1" applyAlignment="1">
      <alignment horizontal="right" vertical="center"/>
    </xf>
    <xf numFmtId="3" fontId="18" fillId="0" borderId="40" xfId="0" applyNumberFormat="1" applyFont="1" applyFill="1" applyBorder="1" applyAlignment="1">
      <alignment horizontal="right" vertical="center"/>
    </xf>
    <xf numFmtId="3" fontId="16" fillId="0" borderId="49" xfId="0" applyNumberFormat="1" applyFont="1" applyFill="1" applyBorder="1" applyAlignment="1">
      <alignment vertical="center"/>
    </xf>
    <xf numFmtId="3" fontId="17" fillId="0" borderId="49" xfId="0" applyNumberFormat="1" applyFont="1" applyBorder="1" applyAlignment="1">
      <alignment vertical="center"/>
    </xf>
    <xf numFmtId="3" fontId="18" fillId="0" borderId="49" xfId="0" applyNumberFormat="1" applyFont="1" applyBorder="1" applyAlignment="1">
      <alignment vertical="center" wrapText="1"/>
    </xf>
    <xf numFmtId="3" fontId="16" fillId="0" borderId="49" xfId="1" applyNumberFormat="1" applyFont="1" applyBorder="1" applyAlignment="1">
      <alignment vertical="center" wrapText="1"/>
    </xf>
    <xf numFmtId="3" fontId="18" fillId="0" borderId="23" xfId="0" applyNumberFormat="1" applyFont="1" applyBorder="1" applyAlignment="1"/>
    <xf numFmtId="3" fontId="18" fillId="0" borderId="0" xfId="0" applyNumberFormat="1" applyFont="1" applyBorder="1" applyAlignment="1"/>
    <xf numFmtId="3" fontId="18" fillId="0" borderId="49" xfId="0" applyNumberFormat="1" applyFont="1" applyFill="1" applyBorder="1" applyAlignment="1">
      <alignment horizontal="right" vertical="center"/>
    </xf>
    <xf numFmtId="3" fontId="18" fillId="0" borderId="26" xfId="0" applyNumberFormat="1" applyFont="1" applyFill="1" applyBorder="1" applyAlignment="1">
      <alignment vertical="center"/>
    </xf>
    <xf numFmtId="3" fontId="18" fillId="0" borderId="29" xfId="0" applyNumberFormat="1" applyFont="1" applyFill="1" applyBorder="1" applyAlignment="1">
      <alignment vertical="center"/>
    </xf>
    <xf numFmtId="3" fontId="18" fillId="0" borderId="51" xfId="0" applyNumberFormat="1" applyFont="1" applyFill="1" applyBorder="1" applyAlignment="1">
      <alignment vertical="center"/>
    </xf>
    <xf numFmtId="3" fontId="18" fillId="0" borderId="7" xfId="0" applyNumberFormat="1" applyFont="1" applyFill="1" applyBorder="1" applyAlignment="1">
      <alignment vertical="center"/>
    </xf>
    <xf numFmtId="3" fontId="18" fillId="0" borderId="32" xfId="0" applyNumberFormat="1" applyFont="1" applyFill="1" applyBorder="1" applyAlignment="1">
      <alignment vertical="center"/>
    </xf>
    <xf numFmtId="3" fontId="18" fillId="0" borderId="24" xfId="0" applyNumberFormat="1" applyFont="1" applyFill="1" applyBorder="1" applyAlignment="1">
      <alignment vertical="center"/>
    </xf>
    <xf numFmtId="3" fontId="18" fillId="0" borderId="35" xfId="0" applyNumberFormat="1" applyFont="1" applyFill="1" applyBorder="1" applyAlignment="1">
      <alignment vertical="center"/>
    </xf>
    <xf numFmtId="3" fontId="18" fillId="0" borderId="40" xfId="0" applyNumberFormat="1" applyFont="1" applyFill="1" applyBorder="1" applyAlignment="1">
      <alignment vertical="center"/>
    </xf>
    <xf numFmtId="3" fontId="18" fillId="0" borderId="15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vertical="center"/>
    </xf>
    <xf numFmtId="3" fontId="18" fillId="0" borderId="16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vertical="center"/>
    </xf>
    <xf numFmtId="0" fontId="1" fillId="5" borderId="57" xfId="0" applyFont="1" applyFill="1" applyBorder="1" applyAlignment="1">
      <alignment vertical="center" wrapText="1"/>
    </xf>
    <xf numFmtId="3" fontId="1" fillId="5" borderId="60" xfId="0" applyNumberFormat="1" applyFont="1" applyFill="1" applyBorder="1" applyAlignment="1">
      <alignment vertical="center" wrapText="1"/>
    </xf>
    <xf numFmtId="3" fontId="1" fillId="5" borderId="53" xfId="0" applyNumberFormat="1" applyFont="1" applyFill="1" applyBorder="1" applyAlignment="1">
      <alignment vertical="center" wrapText="1"/>
    </xf>
    <xf numFmtId="3" fontId="1" fillId="5" borderId="61" xfId="0" applyNumberFormat="1" applyFont="1" applyFill="1" applyBorder="1" applyAlignment="1">
      <alignment vertical="center" wrapText="1"/>
    </xf>
    <xf numFmtId="3" fontId="1" fillId="5" borderId="59" xfId="0" applyNumberFormat="1" applyFont="1" applyFill="1" applyBorder="1" applyAlignment="1">
      <alignment vertical="center" wrapText="1"/>
    </xf>
    <xf numFmtId="3" fontId="1" fillId="5" borderId="57" xfId="0" applyNumberFormat="1" applyFont="1" applyFill="1" applyBorder="1" applyAlignment="1">
      <alignment vertical="center" wrapText="1"/>
    </xf>
    <xf numFmtId="3" fontId="1" fillId="5" borderId="58" xfId="0" applyNumberFormat="1" applyFont="1" applyFill="1" applyBorder="1" applyAlignment="1">
      <alignment vertical="center" wrapText="1"/>
    </xf>
    <xf numFmtId="3" fontId="1" fillId="5" borderId="62" xfId="0" applyNumberFormat="1" applyFont="1" applyFill="1" applyBorder="1" applyAlignment="1">
      <alignment vertical="center" wrapText="1"/>
    </xf>
    <xf numFmtId="0" fontId="1" fillId="5" borderId="57" xfId="0" applyFont="1" applyFill="1" applyBorder="1" applyAlignment="1">
      <alignment vertical="center"/>
    </xf>
    <xf numFmtId="3" fontId="1" fillId="5" borderId="60" xfId="0" applyNumberFormat="1" applyFont="1" applyFill="1" applyBorder="1" applyAlignment="1">
      <alignment vertical="center"/>
    </xf>
    <xf numFmtId="3" fontId="1" fillId="5" borderId="61" xfId="0" applyNumberFormat="1" applyFont="1" applyFill="1" applyBorder="1" applyAlignment="1">
      <alignment vertical="center"/>
    </xf>
    <xf numFmtId="3" fontId="1" fillId="5" borderId="53" xfId="0" applyNumberFormat="1" applyFont="1" applyFill="1" applyBorder="1" applyAlignment="1">
      <alignment vertical="center"/>
    </xf>
    <xf numFmtId="3" fontId="1" fillId="5" borderId="59" xfId="0" applyNumberFormat="1" applyFont="1" applyFill="1" applyBorder="1" applyAlignment="1">
      <alignment vertical="center"/>
    </xf>
    <xf numFmtId="3" fontId="1" fillId="5" borderId="57" xfId="0" applyNumberFormat="1" applyFont="1" applyFill="1" applyBorder="1" applyAlignment="1">
      <alignment vertical="center"/>
    </xf>
    <xf numFmtId="3" fontId="1" fillId="5" borderId="58" xfId="0" applyNumberFormat="1" applyFont="1" applyFill="1" applyBorder="1" applyAlignment="1">
      <alignment vertical="center"/>
    </xf>
    <xf numFmtId="3" fontId="1" fillId="5" borderId="62" xfId="0" applyNumberFormat="1" applyFont="1" applyFill="1" applyBorder="1" applyAlignment="1">
      <alignment vertical="center"/>
    </xf>
    <xf numFmtId="0" fontId="19" fillId="0" borderId="60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center" vertical="center"/>
    </xf>
    <xf numFmtId="166" fontId="19" fillId="0" borderId="63" xfId="1" applyNumberFormat="1" applyFont="1" applyBorder="1" applyAlignment="1">
      <alignment horizontal="center" vertical="center"/>
    </xf>
    <xf numFmtId="0" fontId="20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166" fontId="19" fillId="0" borderId="53" xfId="1" applyNumberFormat="1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21" fillId="0" borderId="42" xfId="0" applyFont="1" applyBorder="1" applyAlignment="1">
      <alignment horizontal="justify" vertical="justify" wrapText="1"/>
    </xf>
    <xf numFmtId="0" fontId="21" fillId="0" borderId="38" xfId="0" applyFont="1" applyBorder="1" applyAlignment="1">
      <alignment horizontal="justify" vertical="justify" wrapText="1"/>
    </xf>
    <xf numFmtId="166" fontId="20" fillId="0" borderId="0" xfId="1" applyNumberFormat="1" applyFont="1" applyAlignment="1">
      <alignment horizontal="center" vertical="center"/>
    </xf>
    <xf numFmtId="166" fontId="20" fillId="0" borderId="42" xfId="1" applyNumberFormat="1" applyFont="1" applyBorder="1" applyAlignment="1">
      <alignment horizontal="center" vertical="center"/>
    </xf>
    <xf numFmtId="166" fontId="20" fillId="0" borderId="38" xfId="1" applyNumberFormat="1" applyFont="1" applyBorder="1" applyAlignment="1">
      <alignment horizontal="center" vertical="center"/>
    </xf>
    <xf numFmtId="166" fontId="20" fillId="0" borderId="47" xfId="1" applyNumberFormat="1" applyFont="1" applyBorder="1" applyAlignment="1">
      <alignment horizontal="center" vertical="center"/>
    </xf>
    <xf numFmtId="166" fontId="19" fillId="0" borderId="26" xfId="1" applyNumberFormat="1" applyFont="1" applyBorder="1" applyAlignment="1">
      <alignment horizontal="center" vertical="center"/>
    </xf>
    <xf numFmtId="0" fontId="21" fillId="0" borderId="47" xfId="0" applyFont="1" applyBorder="1" applyAlignment="1">
      <alignment horizontal="justify" vertical="center"/>
    </xf>
    <xf numFmtId="0" fontId="20" fillId="0" borderId="41" xfId="0" applyFont="1" applyBorder="1" applyAlignment="1">
      <alignment horizontal="justify" vertical="justify"/>
    </xf>
    <xf numFmtId="0" fontId="20" fillId="0" borderId="44" xfId="0" applyFont="1" applyBorder="1" applyAlignment="1">
      <alignment horizontal="justify" vertical="justify" wrapText="1"/>
    </xf>
    <xf numFmtId="0" fontId="20" fillId="0" borderId="21" xfId="0" applyFont="1" applyBorder="1" applyAlignment="1">
      <alignment horizontal="justify" vertical="justify" wrapText="1"/>
    </xf>
    <xf numFmtId="166" fontId="20" fillId="0" borderId="38" xfId="1" applyNumberFormat="1" applyFont="1" applyFill="1" applyBorder="1" applyAlignment="1">
      <alignment horizontal="center" vertical="center"/>
    </xf>
    <xf numFmtId="165" fontId="9" fillId="0" borderId="38" xfId="3" applyNumberFormat="1" applyFont="1" applyFill="1" applyBorder="1" applyAlignment="1">
      <alignment horizontal="center" vertical="center" wrapText="1"/>
    </xf>
    <xf numFmtId="165" fontId="9" fillId="0" borderId="39" xfId="3" applyNumberFormat="1" applyFont="1" applyFill="1" applyBorder="1" applyAlignment="1">
      <alignment horizontal="center" vertical="center" wrapText="1"/>
    </xf>
    <xf numFmtId="165" fontId="9" fillId="0" borderId="40" xfId="3" applyNumberFormat="1" applyFont="1" applyFill="1" applyBorder="1" applyAlignment="1">
      <alignment horizontal="center" vertical="center" wrapText="1"/>
    </xf>
    <xf numFmtId="165" fontId="9" fillId="0" borderId="39" xfId="3" applyNumberFormat="1" applyFont="1" applyFill="1" applyBorder="1" applyAlignment="1">
      <alignment horizontal="center" vertical="center"/>
    </xf>
    <xf numFmtId="165" fontId="9" fillId="0" borderId="40" xfId="3" applyNumberFormat="1" applyFont="1" applyFill="1" applyBorder="1" applyAlignment="1">
      <alignment horizontal="center" vertical="center"/>
    </xf>
    <xf numFmtId="49" fontId="9" fillId="0" borderId="39" xfId="3" applyNumberFormat="1" applyFont="1" applyFill="1" applyBorder="1" applyAlignment="1">
      <alignment horizontal="center" vertical="center" wrapText="1"/>
    </xf>
    <xf numFmtId="49" fontId="9" fillId="0" borderId="40" xfId="3" applyNumberFormat="1" applyFont="1" applyFill="1" applyBorder="1" applyAlignment="1">
      <alignment horizontal="center" vertical="center" wrapText="1"/>
    </xf>
    <xf numFmtId="165" fontId="9" fillId="0" borderId="49" xfId="3" applyNumberFormat="1" applyFont="1" applyFill="1" applyBorder="1" applyAlignment="1">
      <alignment horizontal="center" vertical="center" wrapText="1"/>
    </xf>
    <xf numFmtId="165" fontId="9" fillId="0" borderId="38" xfId="3" applyNumberFormat="1" applyFont="1" applyFill="1" applyBorder="1" applyAlignment="1">
      <alignment horizontal="center" vertical="center" wrapText="1"/>
    </xf>
    <xf numFmtId="166" fontId="7" fillId="0" borderId="25" xfId="1" applyNumberFormat="1" applyFont="1" applyFill="1" applyBorder="1" applyAlignment="1">
      <alignment horizontal="center" vertical="center" wrapText="1"/>
    </xf>
    <xf numFmtId="166" fontId="7" fillId="0" borderId="24" xfId="1" applyNumberFormat="1" applyFont="1" applyFill="1" applyBorder="1" applyAlignment="1">
      <alignment horizontal="center" vertical="center" wrapText="1"/>
    </xf>
    <xf numFmtId="165" fontId="7" fillId="0" borderId="39" xfId="3" applyNumberFormat="1" applyFont="1" applyFill="1" applyBorder="1" applyAlignment="1">
      <alignment horizontal="center" vertical="center"/>
    </xf>
    <xf numFmtId="165" fontId="7" fillId="0" borderId="40" xfId="3" applyNumberFormat="1" applyFont="1" applyFill="1" applyBorder="1" applyAlignment="1">
      <alignment horizontal="center" vertical="center"/>
    </xf>
    <xf numFmtId="165" fontId="7" fillId="6" borderId="46" xfId="3" applyNumberFormat="1" applyFont="1" applyFill="1" applyBorder="1" applyAlignment="1">
      <alignment horizontal="center" vertical="center" wrapText="1"/>
    </xf>
    <xf numFmtId="165" fontId="7" fillId="6" borderId="50" xfId="3" applyNumberFormat="1" applyFont="1" applyFill="1" applyBorder="1" applyAlignment="1">
      <alignment horizontal="center" vertical="center" wrapText="1"/>
    </xf>
    <xf numFmtId="165" fontId="7" fillId="6" borderId="37" xfId="3" applyNumberFormat="1" applyFont="1" applyFill="1" applyBorder="1" applyAlignment="1">
      <alignment horizontal="center" vertical="center" wrapText="1"/>
    </xf>
    <xf numFmtId="165" fontId="7" fillId="0" borderId="39" xfId="3" applyNumberFormat="1" applyFont="1" applyFill="1" applyBorder="1" applyAlignment="1">
      <alignment horizontal="center" vertical="center" wrapText="1"/>
    </xf>
    <xf numFmtId="165" fontId="7" fillId="0" borderId="40" xfId="3" applyNumberFormat="1" applyFont="1" applyFill="1" applyBorder="1" applyAlignment="1">
      <alignment horizontal="center" vertical="center" wrapText="1"/>
    </xf>
    <xf numFmtId="165" fontId="9" fillId="0" borderId="39" xfId="3" applyNumberFormat="1" applyFont="1" applyFill="1" applyBorder="1" applyAlignment="1">
      <alignment horizontal="left" vertical="center" wrapText="1"/>
    </xf>
    <xf numFmtId="165" fontId="9" fillId="0" borderId="40" xfId="3" applyNumberFormat="1" applyFont="1" applyFill="1" applyBorder="1" applyAlignment="1">
      <alignment horizontal="left" vertical="center" wrapText="1"/>
    </xf>
    <xf numFmtId="0" fontId="7" fillId="0" borderId="45" xfId="2" applyFont="1" applyBorder="1" applyAlignment="1">
      <alignment horizontal="center" vertical="center" wrapText="1"/>
    </xf>
    <xf numFmtId="0" fontId="7" fillId="6" borderId="44" xfId="2" applyFont="1" applyFill="1" applyBorder="1" applyAlignment="1">
      <alignment horizontal="center" vertical="center" wrapText="1"/>
    </xf>
    <xf numFmtId="0" fontId="7" fillId="6" borderId="38" xfId="2" applyFont="1" applyFill="1" applyBorder="1" applyAlignment="1">
      <alignment horizontal="center" vertical="center" wrapText="1"/>
    </xf>
    <xf numFmtId="165" fontId="9" fillId="0" borderId="44" xfId="3" applyNumberFormat="1" applyFont="1" applyFill="1" applyBorder="1" applyAlignment="1">
      <alignment horizontal="center" vertical="center"/>
    </xf>
    <xf numFmtId="165" fontId="9" fillId="0" borderId="38" xfId="3" applyNumberFormat="1" applyFont="1" applyFill="1" applyBorder="1" applyAlignment="1">
      <alignment horizontal="center" vertical="center"/>
    </xf>
    <xf numFmtId="165" fontId="9" fillId="0" borderId="45" xfId="3" applyNumberFormat="1" applyFont="1" applyFill="1" applyBorder="1" applyAlignment="1">
      <alignment horizontal="center" vertical="center"/>
    </xf>
    <xf numFmtId="165" fontId="7" fillId="6" borderId="44" xfId="3" applyNumberFormat="1" applyFont="1" applyFill="1" applyBorder="1" applyAlignment="1">
      <alignment horizontal="center" vertical="center" wrapText="1"/>
    </xf>
    <xf numFmtId="165" fontId="7" fillId="6" borderId="38" xfId="3" applyNumberFormat="1" applyFont="1" applyFill="1" applyBorder="1" applyAlignment="1">
      <alignment horizontal="center" vertical="center" wrapText="1"/>
    </xf>
    <xf numFmtId="0" fontId="5" fillId="0" borderId="41" xfId="2" applyFont="1" applyBorder="1" applyAlignment="1">
      <alignment horizontal="center" vertical="center"/>
    </xf>
    <xf numFmtId="0" fontId="5" fillId="0" borderId="42" xfId="2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166" fontId="7" fillId="0" borderId="44" xfId="1" applyNumberFormat="1" applyFont="1" applyBorder="1" applyAlignment="1">
      <alignment horizontal="center" vertical="center" wrapText="1"/>
    </xf>
    <xf numFmtId="0" fontId="7" fillId="0" borderId="38" xfId="2" applyFont="1" applyFill="1" applyBorder="1" applyAlignment="1">
      <alignment horizontal="center" vertical="center" wrapText="1"/>
    </xf>
    <xf numFmtId="43" fontId="7" fillId="0" borderId="38" xfId="3" applyNumberFormat="1" applyFont="1" applyBorder="1" applyAlignment="1">
      <alignment horizontal="center" vertical="center" wrapText="1"/>
    </xf>
    <xf numFmtId="0" fontId="7" fillId="0" borderId="38" xfId="2" applyFont="1" applyBorder="1" applyAlignment="1">
      <alignment horizontal="center" vertical="center" wrapText="1"/>
    </xf>
    <xf numFmtId="49" fontId="7" fillId="0" borderId="38" xfId="2" applyNumberFormat="1" applyFont="1" applyBorder="1" applyAlignment="1">
      <alignment horizontal="center" vertical="center" wrapText="1"/>
    </xf>
    <xf numFmtId="0" fontId="7" fillId="0" borderId="39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horizontal="center" vertical="center" wrapText="1"/>
    </xf>
    <xf numFmtId="166" fontId="7" fillId="0" borderId="39" xfId="1" applyNumberFormat="1" applyFont="1" applyFill="1" applyBorder="1" applyAlignment="1">
      <alignment horizontal="center" vertical="center" wrapText="1"/>
    </xf>
    <xf numFmtId="166" fontId="7" fillId="0" borderId="40" xfId="1" applyNumberFormat="1" applyFont="1" applyFill="1" applyBorder="1" applyAlignment="1">
      <alignment horizontal="center" vertical="center" wrapText="1"/>
    </xf>
    <xf numFmtId="165" fontId="9" fillId="0" borderId="30" xfId="3" applyNumberFormat="1" applyFont="1" applyFill="1" applyBorder="1" applyAlignment="1">
      <alignment horizontal="center" vertical="center"/>
    </xf>
    <xf numFmtId="165" fontId="9" fillId="0" borderId="35" xfId="3" applyNumberFormat="1" applyFont="1" applyFill="1" applyBorder="1" applyAlignment="1">
      <alignment horizontal="center" vertical="center"/>
    </xf>
    <xf numFmtId="3" fontId="11" fillId="0" borderId="39" xfId="0" applyNumberFormat="1" applyFont="1" applyFill="1" applyBorder="1" applyAlignment="1">
      <alignment horizontal="left" vertical="center" wrapText="1"/>
    </xf>
    <xf numFmtId="3" fontId="11" fillId="0" borderId="40" xfId="0" applyNumberFormat="1" applyFont="1" applyFill="1" applyBorder="1" applyAlignment="1">
      <alignment horizontal="left" vertical="center" wrapText="1"/>
    </xf>
    <xf numFmtId="0" fontId="6" fillId="0" borderId="46" xfId="2" applyFont="1" applyBorder="1" applyAlignment="1">
      <alignment horizontal="center" vertical="center"/>
    </xf>
    <xf numFmtId="0" fontId="6" fillId="0" borderId="37" xfId="2" applyFont="1" applyBorder="1" applyAlignment="1">
      <alignment horizontal="center" vertical="center"/>
    </xf>
    <xf numFmtId="164" fontId="6" fillId="0" borderId="0" xfId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3" fontId="22" fillId="5" borderId="9" xfId="0" applyNumberFormat="1" applyFont="1" applyFill="1" applyBorder="1" applyAlignment="1">
      <alignment horizontal="center" vertical="center"/>
    </xf>
    <xf numFmtId="0" fontId="20" fillId="0" borderId="39" xfId="0" applyFont="1" applyBorder="1" applyAlignment="1">
      <alignment horizontal="left" vertical="center" wrapText="1"/>
    </xf>
    <xf numFmtId="0" fontId="20" fillId="0" borderId="49" xfId="0" applyFont="1" applyBorder="1" applyAlignment="1">
      <alignment horizontal="left" vertical="center" wrapText="1"/>
    </xf>
    <xf numFmtId="0" fontId="20" fillId="0" borderId="40" xfId="0" applyFont="1" applyBorder="1" applyAlignment="1">
      <alignment horizontal="left" vertical="center" wrapText="1"/>
    </xf>
    <xf numFmtId="0" fontId="20" fillId="0" borderId="49" xfId="0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38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64" xfId="0" applyFont="1" applyBorder="1" applyAlignment="1">
      <alignment horizontal="left" vertical="center" wrapText="1"/>
    </xf>
    <xf numFmtId="0" fontId="20" fillId="0" borderId="66" xfId="0" applyFont="1" applyBorder="1" applyAlignment="1">
      <alignment horizontal="left" vertical="center" wrapText="1"/>
    </xf>
    <xf numFmtId="0" fontId="25" fillId="0" borderId="15" xfId="0" applyFont="1" applyBorder="1" applyAlignment="1">
      <alignment vertical="center"/>
    </xf>
  </cellXfs>
  <cellStyles count="4">
    <cellStyle name="Comma" xfId="1" builtinId="3"/>
    <cellStyle name="Millares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59" zoomScaleSheetLayoutView="100" workbookViewId="0">
      <selection activeCell="E67" sqref="E67"/>
    </sheetView>
  </sheetViews>
  <sheetFormatPr defaultColWidth="9.140625" defaultRowHeight="12.75" x14ac:dyDescent="0.25"/>
  <cols>
    <col min="1" max="1" width="5.7109375" style="34" customWidth="1"/>
    <col min="2" max="2" width="6.140625" style="12" customWidth="1"/>
    <col min="3" max="3" width="44" style="13" customWidth="1"/>
    <col min="4" max="4" width="15.28515625" style="7" customWidth="1"/>
    <col min="5" max="5" width="9.85546875" style="7" customWidth="1"/>
    <col min="6" max="6" width="14" style="7" customWidth="1"/>
    <col min="7" max="8" width="7.140625" style="7" customWidth="1"/>
    <col min="9" max="9" width="20.28515625" style="170" customWidth="1"/>
    <col min="10" max="10" width="10.42578125" style="7" customWidth="1"/>
    <col min="11" max="11" width="22.5703125" style="7" customWidth="1"/>
    <col min="12" max="16384" width="9.140625" style="7"/>
  </cols>
  <sheetData>
    <row r="1" spans="1:11" x14ac:dyDescent="0.25">
      <c r="A1" s="420" t="s">
        <v>109</v>
      </c>
      <c r="B1" s="421"/>
      <c r="C1" s="421"/>
      <c r="D1" s="421"/>
      <c r="E1" s="421"/>
      <c r="F1" s="421"/>
      <c r="G1" s="421"/>
      <c r="H1" s="421"/>
      <c r="I1" s="421"/>
      <c r="J1" s="421"/>
      <c r="K1" s="14"/>
    </row>
    <row r="2" spans="1:11" x14ac:dyDescent="0.25">
      <c r="A2" s="422" t="s">
        <v>110</v>
      </c>
      <c r="B2" s="423"/>
      <c r="C2" s="423"/>
      <c r="D2" s="423"/>
      <c r="E2" s="423"/>
      <c r="F2" s="423"/>
      <c r="G2" s="423"/>
      <c r="H2" s="423"/>
      <c r="I2" s="423"/>
      <c r="J2" s="423"/>
      <c r="K2" s="15"/>
    </row>
    <row r="3" spans="1:11" ht="12.75" customHeight="1" x14ac:dyDescent="0.25">
      <c r="A3" s="424" t="s">
        <v>111</v>
      </c>
      <c r="B3" s="429"/>
      <c r="C3" s="425" t="s">
        <v>112</v>
      </c>
      <c r="D3" s="426" t="s">
        <v>113</v>
      </c>
      <c r="E3" s="427" t="s">
        <v>114</v>
      </c>
      <c r="F3" s="427" t="s">
        <v>182</v>
      </c>
      <c r="G3" s="427" t="s">
        <v>115</v>
      </c>
      <c r="H3" s="427"/>
      <c r="I3" s="428" t="s">
        <v>116</v>
      </c>
      <c r="J3" s="427" t="s">
        <v>117</v>
      </c>
      <c r="K3" s="412" t="s">
        <v>118</v>
      </c>
    </row>
    <row r="4" spans="1:11" ht="24" x14ac:dyDescent="0.25">
      <c r="A4" s="424"/>
      <c r="B4" s="430"/>
      <c r="C4" s="425"/>
      <c r="D4" s="426"/>
      <c r="E4" s="427"/>
      <c r="F4" s="427"/>
      <c r="G4" s="42" t="s">
        <v>9</v>
      </c>
      <c r="H4" s="42" t="s">
        <v>119</v>
      </c>
      <c r="I4" s="428"/>
      <c r="J4" s="427"/>
      <c r="K4" s="412"/>
    </row>
    <row r="5" spans="1:11" s="8" customFormat="1" ht="12" customHeight="1" x14ac:dyDescent="0.25">
      <c r="A5" s="413" t="s">
        <v>120</v>
      </c>
      <c r="B5" s="414"/>
      <c r="C5" s="414"/>
      <c r="D5" s="414"/>
      <c r="E5" s="414"/>
      <c r="F5" s="414"/>
      <c r="G5" s="414"/>
      <c r="H5" s="414"/>
      <c r="I5" s="414"/>
      <c r="J5" s="414"/>
      <c r="K5" s="16"/>
    </row>
    <row r="6" spans="1:11" s="9" customFormat="1" ht="12" x14ac:dyDescent="0.25">
      <c r="A6" s="415" t="s">
        <v>121</v>
      </c>
      <c r="B6" s="416"/>
      <c r="C6" s="416"/>
      <c r="D6" s="416"/>
      <c r="E6" s="416"/>
      <c r="F6" s="416"/>
      <c r="G6" s="416"/>
      <c r="H6" s="416"/>
      <c r="I6" s="416"/>
      <c r="J6" s="416"/>
      <c r="K6" s="417"/>
    </row>
    <row r="7" spans="1:11" s="10" customFormat="1" ht="12" customHeight="1" x14ac:dyDescent="0.25">
      <c r="A7" s="418" t="s">
        <v>122</v>
      </c>
      <c r="B7" s="419"/>
      <c r="C7" s="419"/>
      <c r="D7" s="419"/>
      <c r="E7" s="419"/>
      <c r="F7" s="419"/>
      <c r="G7" s="419"/>
      <c r="H7" s="419"/>
      <c r="I7" s="419"/>
      <c r="J7" s="419"/>
      <c r="K7" s="17"/>
    </row>
    <row r="8" spans="1:11" s="9" customFormat="1" ht="24" x14ac:dyDescent="0.25">
      <c r="A8" s="30">
        <v>1</v>
      </c>
      <c r="B8" s="2" t="s">
        <v>143</v>
      </c>
      <c r="C8" s="3" t="s">
        <v>155</v>
      </c>
      <c r="D8" s="49">
        <v>2745000</v>
      </c>
      <c r="E8" s="49" t="s">
        <v>156</v>
      </c>
      <c r="F8" s="49" t="s">
        <v>166</v>
      </c>
      <c r="G8" s="49" t="s">
        <v>157</v>
      </c>
      <c r="H8" s="49">
        <v>100</v>
      </c>
      <c r="I8" s="162" t="s">
        <v>168</v>
      </c>
      <c r="J8" s="163" t="s">
        <v>125</v>
      </c>
      <c r="K8" s="18"/>
    </row>
    <row r="9" spans="1:11" s="9" customFormat="1" ht="23.25" customHeight="1" x14ac:dyDescent="0.25">
      <c r="A9" s="30">
        <v>2</v>
      </c>
      <c r="B9" s="2" t="s">
        <v>183</v>
      </c>
      <c r="C9" s="3" t="s">
        <v>184</v>
      </c>
      <c r="D9" s="3">
        <v>130000</v>
      </c>
      <c r="E9" s="49" t="s">
        <v>185</v>
      </c>
      <c r="F9" s="49" t="s">
        <v>166</v>
      </c>
      <c r="G9" s="3">
        <v>82</v>
      </c>
      <c r="H9" s="3">
        <v>18</v>
      </c>
      <c r="I9" s="162" t="s">
        <v>186</v>
      </c>
      <c r="J9" s="163" t="s">
        <v>187</v>
      </c>
      <c r="K9" s="3"/>
    </row>
    <row r="10" spans="1:11" s="10" customFormat="1" ht="12" customHeight="1" x14ac:dyDescent="0.25">
      <c r="A10" s="405" t="s">
        <v>123</v>
      </c>
      <c r="B10" s="406"/>
      <c r="C10" s="406"/>
      <c r="D10" s="406"/>
      <c r="E10" s="406"/>
      <c r="F10" s="406"/>
      <c r="G10" s="406"/>
      <c r="H10" s="406"/>
      <c r="I10" s="406"/>
      <c r="J10" s="407"/>
      <c r="K10" s="17"/>
    </row>
    <row r="11" spans="1:11" s="10" customFormat="1" ht="24" x14ac:dyDescent="0.25">
      <c r="A11" s="30">
        <v>3</v>
      </c>
      <c r="B11" s="2" t="s">
        <v>143</v>
      </c>
      <c r="C11" s="3" t="s">
        <v>142</v>
      </c>
      <c r="D11" s="44">
        <v>366000</v>
      </c>
      <c r="E11" s="49" t="s">
        <v>156</v>
      </c>
      <c r="F11" s="49" t="s">
        <v>124</v>
      </c>
      <c r="G11" s="49">
        <v>0</v>
      </c>
      <c r="H11" s="49">
        <v>100</v>
      </c>
      <c r="I11" s="161" t="s">
        <v>144</v>
      </c>
      <c r="J11" s="49" t="s">
        <v>125</v>
      </c>
      <c r="K11" s="49"/>
    </row>
    <row r="12" spans="1:11" s="10" customFormat="1" ht="22.5" customHeight="1" x14ac:dyDescent="0.25">
      <c r="A12" s="30">
        <v>4</v>
      </c>
      <c r="B12" s="2" t="s">
        <v>169</v>
      </c>
      <c r="C12" s="3" t="s">
        <v>159</v>
      </c>
      <c r="D12" s="44">
        <v>9363500</v>
      </c>
      <c r="E12" s="49" t="s">
        <v>167</v>
      </c>
      <c r="F12" s="49" t="s">
        <v>158</v>
      </c>
      <c r="G12" s="49">
        <v>82</v>
      </c>
      <c r="H12" s="49">
        <v>18</v>
      </c>
      <c r="I12" s="161" t="s">
        <v>188</v>
      </c>
      <c r="J12" s="49" t="s">
        <v>125</v>
      </c>
      <c r="K12" s="49"/>
    </row>
    <row r="13" spans="1:11" s="10" customFormat="1" ht="24" x14ac:dyDescent="0.25">
      <c r="A13" s="30">
        <v>5</v>
      </c>
      <c r="B13" s="2" t="s">
        <v>160</v>
      </c>
      <c r="C13" s="3" t="s">
        <v>163</v>
      </c>
      <c r="D13" s="44">
        <v>183000</v>
      </c>
      <c r="E13" s="49" t="s">
        <v>167</v>
      </c>
      <c r="F13" s="49" t="s">
        <v>166</v>
      </c>
      <c r="G13" s="49">
        <v>82</v>
      </c>
      <c r="H13" s="49">
        <v>18</v>
      </c>
      <c r="I13" s="161" t="s">
        <v>189</v>
      </c>
      <c r="J13" s="49" t="s">
        <v>125</v>
      </c>
      <c r="K13" s="49"/>
    </row>
    <row r="14" spans="1:11" s="10" customFormat="1" ht="24" x14ac:dyDescent="0.25">
      <c r="A14" s="30">
        <v>6</v>
      </c>
      <c r="B14" s="2" t="s">
        <v>164</v>
      </c>
      <c r="C14" s="3" t="s">
        <v>165</v>
      </c>
      <c r="D14" s="44">
        <v>1116000</v>
      </c>
      <c r="E14" s="49" t="s">
        <v>156</v>
      </c>
      <c r="F14" s="49" t="s">
        <v>166</v>
      </c>
      <c r="G14" s="49">
        <v>0</v>
      </c>
      <c r="H14" s="49">
        <v>100</v>
      </c>
      <c r="I14" s="161" t="s">
        <v>170</v>
      </c>
      <c r="J14" s="49" t="s">
        <v>125</v>
      </c>
      <c r="K14" s="49"/>
    </row>
    <row r="15" spans="1:11" s="9" customFormat="1" ht="25.5" customHeight="1" x14ac:dyDescent="0.25">
      <c r="A15" s="30">
        <v>7</v>
      </c>
      <c r="B15" s="36" t="s">
        <v>176</v>
      </c>
      <c r="C15" s="164" t="s">
        <v>175</v>
      </c>
      <c r="D15" s="44">
        <v>183000</v>
      </c>
      <c r="E15" s="49" t="s">
        <v>167</v>
      </c>
      <c r="F15" s="49" t="s">
        <v>166</v>
      </c>
      <c r="G15" s="49">
        <v>82</v>
      </c>
      <c r="H15" s="49">
        <v>18</v>
      </c>
      <c r="I15" s="161" t="s">
        <v>145</v>
      </c>
      <c r="J15" s="49" t="s">
        <v>125</v>
      </c>
      <c r="K15" s="46" t="s">
        <v>190</v>
      </c>
    </row>
    <row r="16" spans="1:11" s="10" customFormat="1" ht="12" customHeight="1" x14ac:dyDescent="0.25">
      <c r="A16" s="405" t="s">
        <v>126</v>
      </c>
      <c r="B16" s="406"/>
      <c r="C16" s="406"/>
      <c r="D16" s="406"/>
      <c r="E16" s="406"/>
      <c r="F16" s="406"/>
      <c r="G16" s="406"/>
      <c r="H16" s="406"/>
      <c r="I16" s="406"/>
      <c r="J16" s="407"/>
      <c r="K16" s="41"/>
    </row>
    <row r="17" spans="1:11" s="9" customFormat="1" ht="14.25" customHeight="1" x14ac:dyDescent="0.25">
      <c r="A17" s="401">
        <v>8</v>
      </c>
      <c r="B17" s="408" t="s">
        <v>127</v>
      </c>
      <c r="C17" s="410" t="s">
        <v>128</v>
      </c>
      <c r="D17" s="395">
        <v>202520</v>
      </c>
      <c r="E17" s="393" t="s">
        <v>172</v>
      </c>
      <c r="F17" s="395" t="s">
        <v>124</v>
      </c>
      <c r="G17" s="395">
        <v>82</v>
      </c>
      <c r="H17" s="395">
        <v>18</v>
      </c>
      <c r="I17" s="397" t="s">
        <v>191</v>
      </c>
      <c r="J17" s="393" t="s">
        <v>125</v>
      </c>
      <c r="K17" s="393"/>
    </row>
    <row r="18" spans="1:11" s="9" customFormat="1" ht="11.25" customHeight="1" x14ac:dyDescent="0.25">
      <c r="A18" s="402"/>
      <c r="B18" s="409"/>
      <c r="C18" s="411"/>
      <c r="D18" s="396"/>
      <c r="E18" s="394"/>
      <c r="F18" s="396"/>
      <c r="G18" s="396"/>
      <c r="H18" s="396"/>
      <c r="I18" s="398"/>
      <c r="J18" s="394"/>
      <c r="K18" s="394"/>
    </row>
    <row r="19" spans="1:11" s="9" customFormat="1" ht="33.75" x14ac:dyDescent="0.25">
      <c r="A19" s="401">
        <v>9</v>
      </c>
      <c r="B19" s="403" t="s">
        <v>127</v>
      </c>
      <c r="C19" s="24" t="s">
        <v>130</v>
      </c>
      <c r="D19" s="393">
        <v>219600</v>
      </c>
      <c r="E19" s="395" t="s">
        <v>129</v>
      </c>
      <c r="F19" s="395" t="s">
        <v>124</v>
      </c>
      <c r="G19" s="395">
        <v>82</v>
      </c>
      <c r="H19" s="395">
        <v>18</v>
      </c>
      <c r="I19" s="397" t="s">
        <v>180</v>
      </c>
      <c r="J19" s="393" t="s">
        <v>125</v>
      </c>
      <c r="K19" s="393"/>
    </row>
    <row r="20" spans="1:11" s="9" customFormat="1" ht="12" x14ac:dyDescent="0.2">
      <c r="A20" s="402"/>
      <c r="B20" s="404"/>
      <c r="C20" s="28" t="s">
        <v>25</v>
      </c>
      <c r="D20" s="394"/>
      <c r="E20" s="396"/>
      <c r="F20" s="396"/>
      <c r="G20" s="396"/>
      <c r="H20" s="396"/>
      <c r="I20" s="398"/>
      <c r="J20" s="394"/>
      <c r="K20" s="394"/>
    </row>
    <row r="21" spans="1:11" s="9" customFormat="1" ht="33.75" x14ac:dyDescent="0.25">
      <c r="A21" s="401">
        <v>10</v>
      </c>
      <c r="B21" s="403" t="s">
        <v>127</v>
      </c>
      <c r="C21" s="24" t="s">
        <v>131</v>
      </c>
      <c r="D21" s="395">
        <v>219600</v>
      </c>
      <c r="E21" s="395" t="s">
        <v>129</v>
      </c>
      <c r="F21" s="395" t="s">
        <v>124</v>
      </c>
      <c r="G21" s="395">
        <v>82</v>
      </c>
      <c r="H21" s="395">
        <v>18</v>
      </c>
      <c r="I21" s="397" t="s">
        <v>180</v>
      </c>
      <c r="J21" s="393" t="s">
        <v>125</v>
      </c>
      <c r="K21" s="393"/>
    </row>
    <row r="22" spans="1:11" s="9" customFormat="1" ht="12" x14ac:dyDescent="0.2">
      <c r="A22" s="402"/>
      <c r="B22" s="404"/>
      <c r="C22" s="28" t="s">
        <v>26</v>
      </c>
      <c r="D22" s="396"/>
      <c r="E22" s="396"/>
      <c r="F22" s="396"/>
      <c r="G22" s="396"/>
      <c r="H22" s="396"/>
      <c r="I22" s="398"/>
      <c r="J22" s="394"/>
      <c r="K22" s="394"/>
    </row>
    <row r="23" spans="1:11" s="9" customFormat="1" ht="22.5" customHeight="1" x14ac:dyDescent="0.25">
      <c r="A23" s="401">
        <v>11</v>
      </c>
      <c r="B23" s="403" t="s">
        <v>127</v>
      </c>
      <c r="C23" s="24" t="s">
        <v>132</v>
      </c>
      <c r="D23" s="395">
        <v>219600</v>
      </c>
      <c r="E23" s="395" t="s">
        <v>129</v>
      </c>
      <c r="F23" s="395" t="s">
        <v>124</v>
      </c>
      <c r="G23" s="395">
        <v>82</v>
      </c>
      <c r="H23" s="395">
        <v>18</v>
      </c>
      <c r="I23" s="397" t="s">
        <v>180</v>
      </c>
      <c r="J23" s="393" t="s">
        <v>125</v>
      </c>
      <c r="K23" s="393"/>
    </row>
    <row r="24" spans="1:11" s="9" customFormat="1" ht="12" x14ac:dyDescent="0.2">
      <c r="A24" s="402"/>
      <c r="B24" s="404"/>
      <c r="C24" s="28" t="s">
        <v>27</v>
      </c>
      <c r="D24" s="396"/>
      <c r="E24" s="396"/>
      <c r="F24" s="396"/>
      <c r="G24" s="396"/>
      <c r="H24" s="396"/>
      <c r="I24" s="398"/>
      <c r="J24" s="394"/>
      <c r="K24" s="394"/>
    </row>
    <row r="25" spans="1:11" s="9" customFormat="1" ht="32.25" customHeight="1" x14ac:dyDescent="0.25">
      <c r="A25" s="401">
        <v>12</v>
      </c>
      <c r="B25" s="403" t="s">
        <v>127</v>
      </c>
      <c r="C25" s="24" t="s">
        <v>133</v>
      </c>
      <c r="D25" s="395">
        <v>190320</v>
      </c>
      <c r="E25" s="395" t="s">
        <v>129</v>
      </c>
      <c r="F25" s="395" t="s">
        <v>124</v>
      </c>
      <c r="G25" s="395">
        <v>82</v>
      </c>
      <c r="H25" s="395">
        <v>18</v>
      </c>
      <c r="I25" s="397" t="s">
        <v>180</v>
      </c>
      <c r="J25" s="393" t="s">
        <v>125</v>
      </c>
      <c r="K25" s="393"/>
    </row>
    <row r="26" spans="1:11" s="9" customFormat="1" ht="12" x14ac:dyDescent="0.2">
      <c r="A26" s="402"/>
      <c r="B26" s="404"/>
      <c r="C26" s="28" t="s">
        <v>28</v>
      </c>
      <c r="D26" s="396"/>
      <c r="E26" s="396"/>
      <c r="F26" s="396"/>
      <c r="G26" s="396"/>
      <c r="H26" s="396"/>
      <c r="I26" s="398"/>
      <c r="J26" s="394"/>
      <c r="K26" s="394"/>
    </row>
    <row r="27" spans="1:11" s="9" customFormat="1" ht="30.75" customHeight="1" x14ac:dyDescent="0.25">
      <c r="A27" s="401">
        <v>13</v>
      </c>
      <c r="B27" s="403" t="s">
        <v>127</v>
      </c>
      <c r="C27" s="24" t="s">
        <v>134</v>
      </c>
      <c r="D27" s="395">
        <v>38064</v>
      </c>
      <c r="E27" s="395" t="s">
        <v>129</v>
      </c>
      <c r="F27" s="395" t="s">
        <v>124</v>
      </c>
      <c r="G27" s="395">
        <v>82</v>
      </c>
      <c r="H27" s="395">
        <v>18</v>
      </c>
      <c r="I27" s="397" t="s">
        <v>180</v>
      </c>
      <c r="J27" s="393" t="s">
        <v>125</v>
      </c>
      <c r="K27" s="393"/>
    </row>
    <row r="28" spans="1:11" s="9" customFormat="1" ht="12" x14ac:dyDescent="0.2">
      <c r="A28" s="402"/>
      <c r="B28" s="404"/>
      <c r="C28" s="28" t="s">
        <v>87</v>
      </c>
      <c r="D28" s="396"/>
      <c r="E28" s="396"/>
      <c r="F28" s="396"/>
      <c r="G28" s="396"/>
      <c r="H28" s="396"/>
      <c r="I28" s="398"/>
      <c r="J28" s="394"/>
      <c r="K28" s="394"/>
    </row>
    <row r="29" spans="1:11" s="9" customFormat="1" ht="24.75" customHeight="1" x14ac:dyDescent="0.25">
      <c r="A29" s="401">
        <v>14</v>
      </c>
      <c r="B29" s="403" t="s">
        <v>127</v>
      </c>
      <c r="C29" s="25" t="s">
        <v>135</v>
      </c>
      <c r="D29" s="395">
        <v>190320</v>
      </c>
      <c r="E29" s="395" t="s">
        <v>129</v>
      </c>
      <c r="F29" s="395" t="s">
        <v>124</v>
      </c>
      <c r="G29" s="395">
        <v>82</v>
      </c>
      <c r="H29" s="395">
        <v>18</v>
      </c>
      <c r="I29" s="397" t="s">
        <v>180</v>
      </c>
      <c r="J29" s="393" t="s">
        <v>125</v>
      </c>
      <c r="K29" s="393"/>
    </row>
    <row r="30" spans="1:11" s="9" customFormat="1" ht="12" x14ac:dyDescent="0.2">
      <c r="A30" s="402"/>
      <c r="B30" s="404"/>
      <c r="C30" s="28" t="s">
        <v>89</v>
      </c>
      <c r="D30" s="396"/>
      <c r="E30" s="396"/>
      <c r="F30" s="396"/>
      <c r="G30" s="396"/>
      <c r="H30" s="396"/>
      <c r="I30" s="398"/>
      <c r="J30" s="394"/>
      <c r="K30" s="394"/>
    </row>
    <row r="31" spans="1:11" s="9" customFormat="1" ht="22.5" x14ac:dyDescent="0.25">
      <c r="A31" s="401">
        <v>15</v>
      </c>
      <c r="B31" s="403" t="s">
        <v>127</v>
      </c>
      <c r="C31" s="25" t="s">
        <v>135</v>
      </c>
      <c r="D31" s="395">
        <v>38064</v>
      </c>
      <c r="E31" s="395" t="s">
        <v>129</v>
      </c>
      <c r="F31" s="395" t="s">
        <v>124</v>
      </c>
      <c r="G31" s="395">
        <v>82</v>
      </c>
      <c r="H31" s="395">
        <v>18</v>
      </c>
      <c r="I31" s="397" t="s">
        <v>180</v>
      </c>
      <c r="J31" s="393" t="s">
        <v>125</v>
      </c>
      <c r="K31" s="393"/>
    </row>
    <row r="32" spans="1:11" s="9" customFormat="1" ht="12" x14ac:dyDescent="0.2">
      <c r="A32" s="402"/>
      <c r="B32" s="404"/>
      <c r="C32" s="26" t="s">
        <v>88</v>
      </c>
      <c r="D32" s="396"/>
      <c r="E32" s="396"/>
      <c r="F32" s="396"/>
      <c r="G32" s="396"/>
      <c r="H32" s="396"/>
      <c r="I32" s="398"/>
      <c r="J32" s="394"/>
      <c r="K32" s="394"/>
    </row>
    <row r="33" spans="1:11" s="9" customFormat="1" ht="34.5" customHeight="1" x14ac:dyDescent="0.25">
      <c r="A33" s="401">
        <v>16</v>
      </c>
      <c r="B33" s="403" t="s">
        <v>127</v>
      </c>
      <c r="C33" s="25" t="s">
        <v>246</v>
      </c>
      <c r="D33" s="395">
        <v>156000</v>
      </c>
      <c r="E33" s="395" t="s">
        <v>129</v>
      </c>
      <c r="F33" s="395" t="s">
        <v>124</v>
      </c>
      <c r="G33" s="395">
        <v>0</v>
      </c>
      <c r="H33" s="395">
        <v>100</v>
      </c>
      <c r="I33" s="397" t="s">
        <v>180</v>
      </c>
      <c r="J33" s="393" t="s">
        <v>125</v>
      </c>
      <c r="K33" s="393"/>
    </row>
    <row r="34" spans="1:11" s="9" customFormat="1" ht="12" x14ac:dyDescent="0.2">
      <c r="A34" s="402"/>
      <c r="B34" s="404"/>
      <c r="C34" s="28" t="s">
        <v>29</v>
      </c>
      <c r="D34" s="396"/>
      <c r="E34" s="396"/>
      <c r="F34" s="396"/>
      <c r="G34" s="396"/>
      <c r="H34" s="396"/>
      <c r="I34" s="398"/>
      <c r="J34" s="394"/>
      <c r="K34" s="399"/>
    </row>
    <row r="35" spans="1:11" s="9" customFormat="1" ht="27" customHeight="1" x14ac:dyDescent="0.25">
      <c r="A35" s="431">
        <v>17</v>
      </c>
      <c r="B35" s="403" t="s">
        <v>127</v>
      </c>
      <c r="C35" s="25" t="s">
        <v>247</v>
      </c>
      <c r="D35" s="395">
        <v>190320</v>
      </c>
      <c r="E35" s="395" t="s">
        <v>129</v>
      </c>
      <c r="F35" s="433" t="s">
        <v>124</v>
      </c>
      <c r="G35" s="395">
        <v>82</v>
      </c>
      <c r="H35" s="395">
        <v>18</v>
      </c>
      <c r="I35" s="397" t="s">
        <v>180</v>
      </c>
      <c r="J35" s="393" t="s">
        <v>125</v>
      </c>
      <c r="K35" s="400"/>
    </row>
    <row r="36" spans="1:11" s="9" customFormat="1" ht="12" x14ac:dyDescent="0.2">
      <c r="A36" s="432"/>
      <c r="B36" s="404"/>
      <c r="C36" s="26" t="s">
        <v>30</v>
      </c>
      <c r="D36" s="396"/>
      <c r="E36" s="396"/>
      <c r="F36" s="434"/>
      <c r="G36" s="396"/>
      <c r="H36" s="396"/>
      <c r="I36" s="398"/>
      <c r="J36" s="394"/>
      <c r="K36" s="400"/>
    </row>
    <row r="37" spans="1:11" s="9" customFormat="1" ht="26.25" customHeight="1" x14ac:dyDescent="0.25">
      <c r="A37" s="431">
        <v>18</v>
      </c>
      <c r="B37" s="403" t="s">
        <v>127</v>
      </c>
      <c r="C37" s="25" t="s">
        <v>137</v>
      </c>
      <c r="D37" s="395">
        <v>122000</v>
      </c>
      <c r="E37" s="395" t="s">
        <v>129</v>
      </c>
      <c r="F37" s="395" t="s">
        <v>124</v>
      </c>
      <c r="G37" s="395">
        <v>82</v>
      </c>
      <c r="H37" s="395">
        <v>18</v>
      </c>
      <c r="I37" s="397" t="s">
        <v>180</v>
      </c>
      <c r="J37" s="393" t="s">
        <v>125</v>
      </c>
      <c r="K37" s="393"/>
    </row>
    <row r="38" spans="1:11" s="9" customFormat="1" ht="12" x14ac:dyDescent="0.2">
      <c r="A38" s="432"/>
      <c r="B38" s="404"/>
      <c r="C38" s="26" t="s">
        <v>90</v>
      </c>
      <c r="D38" s="396"/>
      <c r="E38" s="396"/>
      <c r="F38" s="396"/>
      <c r="G38" s="396"/>
      <c r="H38" s="396"/>
      <c r="I38" s="398"/>
      <c r="J38" s="394"/>
      <c r="K38" s="394"/>
    </row>
    <row r="39" spans="1:11" s="9" customFormat="1" ht="27" customHeight="1" x14ac:dyDescent="0.25">
      <c r="A39" s="431">
        <v>19</v>
      </c>
      <c r="B39" s="403" t="s">
        <v>127</v>
      </c>
      <c r="C39" s="25" t="s">
        <v>245</v>
      </c>
      <c r="D39" s="395">
        <v>183000</v>
      </c>
      <c r="E39" s="395" t="s">
        <v>129</v>
      </c>
      <c r="F39" s="395" t="s">
        <v>124</v>
      </c>
      <c r="G39" s="395">
        <v>82</v>
      </c>
      <c r="H39" s="395">
        <v>18</v>
      </c>
      <c r="I39" s="397" t="s">
        <v>244</v>
      </c>
      <c r="J39" s="393" t="s">
        <v>125</v>
      </c>
      <c r="K39" s="393"/>
    </row>
    <row r="40" spans="1:11" s="9" customFormat="1" ht="12" x14ac:dyDescent="0.2">
      <c r="A40" s="432"/>
      <c r="B40" s="404"/>
      <c r="C40" s="26" t="s">
        <v>91</v>
      </c>
      <c r="D40" s="396"/>
      <c r="E40" s="396"/>
      <c r="F40" s="396"/>
      <c r="G40" s="396"/>
      <c r="H40" s="396"/>
      <c r="I40" s="398"/>
      <c r="J40" s="394"/>
      <c r="K40" s="394"/>
    </row>
    <row r="41" spans="1:11" s="9" customFormat="1" ht="11.25" customHeight="1" x14ac:dyDescent="0.25">
      <c r="A41" s="431">
        <v>20</v>
      </c>
      <c r="B41" s="403" t="s">
        <v>136</v>
      </c>
      <c r="C41" s="435" t="s">
        <v>146</v>
      </c>
      <c r="D41" s="395">
        <v>131760</v>
      </c>
      <c r="E41" s="395" t="s">
        <v>172</v>
      </c>
      <c r="F41" s="395" t="s">
        <v>124</v>
      </c>
      <c r="G41" s="395">
        <v>82</v>
      </c>
      <c r="H41" s="395">
        <v>18</v>
      </c>
      <c r="I41" s="397" t="s">
        <v>145</v>
      </c>
      <c r="J41" s="393" t="s">
        <v>125</v>
      </c>
      <c r="K41" s="393"/>
    </row>
    <row r="42" spans="1:11" s="9" customFormat="1" ht="11.25" customHeight="1" x14ac:dyDescent="0.25">
      <c r="A42" s="432"/>
      <c r="B42" s="404"/>
      <c r="C42" s="436"/>
      <c r="D42" s="396"/>
      <c r="E42" s="396"/>
      <c r="F42" s="396"/>
      <c r="G42" s="396"/>
      <c r="H42" s="396"/>
      <c r="I42" s="398"/>
      <c r="J42" s="394"/>
      <c r="K42" s="394"/>
    </row>
    <row r="43" spans="1:11" s="9" customFormat="1" ht="24.75" customHeight="1" x14ac:dyDescent="0.2">
      <c r="A43" s="431">
        <v>21</v>
      </c>
      <c r="B43" s="403" t="s">
        <v>136</v>
      </c>
      <c r="C43" s="35" t="s">
        <v>138</v>
      </c>
      <c r="D43" s="395">
        <v>51240</v>
      </c>
      <c r="E43" s="393" t="s">
        <v>129</v>
      </c>
      <c r="F43" s="393" t="s">
        <v>124</v>
      </c>
      <c r="G43" s="395">
        <v>82</v>
      </c>
      <c r="H43" s="395">
        <v>18</v>
      </c>
      <c r="I43" s="397" t="s">
        <v>180</v>
      </c>
      <c r="J43" s="393" t="s">
        <v>125</v>
      </c>
      <c r="K43" s="393"/>
    </row>
    <row r="44" spans="1:11" s="9" customFormat="1" ht="12" customHeight="1" x14ac:dyDescent="0.2">
      <c r="A44" s="432"/>
      <c r="B44" s="404"/>
      <c r="C44" s="26" t="s">
        <v>92</v>
      </c>
      <c r="D44" s="396"/>
      <c r="E44" s="394"/>
      <c r="F44" s="394"/>
      <c r="G44" s="396"/>
      <c r="H44" s="396"/>
      <c r="I44" s="398"/>
      <c r="J44" s="394"/>
      <c r="K44" s="394"/>
    </row>
    <row r="45" spans="1:11" s="9" customFormat="1" ht="19.5" customHeight="1" x14ac:dyDescent="0.2">
      <c r="A45" s="38">
        <v>22</v>
      </c>
      <c r="B45" s="36" t="s">
        <v>161</v>
      </c>
      <c r="C45" s="165" t="s">
        <v>31</v>
      </c>
      <c r="D45" s="48">
        <v>175680</v>
      </c>
      <c r="E45" s="40" t="s">
        <v>129</v>
      </c>
      <c r="F45" s="40" t="s">
        <v>124</v>
      </c>
      <c r="G45" s="40">
        <v>82</v>
      </c>
      <c r="H45" s="40">
        <v>18</v>
      </c>
      <c r="I45" s="161" t="s">
        <v>192</v>
      </c>
      <c r="J45" s="49" t="s">
        <v>125</v>
      </c>
      <c r="K45" s="49"/>
    </row>
    <row r="46" spans="1:11" s="9" customFormat="1" ht="19.5" customHeight="1" x14ac:dyDescent="0.2">
      <c r="A46" s="38">
        <v>23</v>
      </c>
      <c r="B46" s="36" t="s">
        <v>161</v>
      </c>
      <c r="C46" s="166" t="s">
        <v>32</v>
      </c>
      <c r="D46" s="48">
        <v>175680</v>
      </c>
      <c r="E46" s="40" t="s">
        <v>129</v>
      </c>
      <c r="F46" s="40" t="s">
        <v>124</v>
      </c>
      <c r="G46" s="40">
        <v>82</v>
      </c>
      <c r="H46" s="40">
        <v>18</v>
      </c>
      <c r="I46" s="161" t="s">
        <v>192</v>
      </c>
      <c r="J46" s="49" t="s">
        <v>125</v>
      </c>
      <c r="K46" s="49"/>
    </row>
    <row r="47" spans="1:11" s="9" customFormat="1" ht="19.5" customHeight="1" x14ac:dyDescent="0.2">
      <c r="A47" s="38">
        <v>24</v>
      </c>
      <c r="B47" s="36" t="s">
        <v>161</v>
      </c>
      <c r="C47" s="166" t="s">
        <v>33</v>
      </c>
      <c r="D47" s="48">
        <v>175680</v>
      </c>
      <c r="E47" s="40" t="s">
        <v>129</v>
      </c>
      <c r="F47" s="40" t="s">
        <v>124</v>
      </c>
      <c r="G47" s="40">
        <v>82</v>
      </c>
      <c r="H47" s="40">
        <v>18</v>
      </c>
      <c r="I47" s="161" t="s">
        <v>192</v>
      </c>
      <c r="J47" s="49" t="s">
        <v>125</v>
      </c>
      <c r="K47" s="49"/>
    </row>
    <row r="48" spans="1:11" s="9" customFormat="1" ht="19.5" customHeight="1" x14ac:dyDescent="0.2">
      <c r="A48" s="38">
        <v>25</v>
      </c>
      <c r="B48" s="36" t="s">
        <v>161</v>
      </c>
      <c r="C48" s="166" t="s">
        <v>34</v>
      </c>
      <c r="D48" s="48">
        <v>175680</v>
      </c>
      <c r="E48" s="40" t="s">
        <v>129</v>
      </c>
      <c r="F48" s="40" t="s">
        <v>124</v>
      </c>
      <c r="G48" s="40">
        <v>82</v>
      </c>
      <c r="H48" s="40">
        <v>18</v>
      </c>
      <c r="I48" s="161" t="s">
        <v>192</v>
      </c>
      <c r="J48" s="49" t="s">
        <v>125</v>
      </c>
      <c r="K48" s="49"/>
    </row>
    <row r="49" spans="1:11" s="9" customFormat="1" ht="19.5" customHeight="1" x14ac:dyDescent="0.2">
      <c r="A49" s="38">
        <v>26</v>
      </c>
      <c r="B49" s="36" t="s">
        <v>161</v>
      </c>
      <c r="C49" s="166" t="s">
        <v>35</v>
      </c>
      <c r="D49" s="48">
        <v>175680</v>
      </c>
      <c r="E49" s="40" t="s">
        <v>129</v>
      </c>
      <c r="F49" s="40" t="s">
        <v>124</v>
      </c>
      <c r="G49" s="40">
        <v>82</v>
      </c>
      <c r="H49" s="40">
        <v>18</v>
      </c>
      <c r="I49" s="161" t="s">
        <v>192</v>
      </c>
      <c r="J49" s="49" t="s">
        <v>125</v>
      </c>
      <c r="K49" s="49"/>
    </row>
    <row r="50" spans="1:11" s="9" customFormat="1" ht="19.5" customHeight="1" x14ac:dyDescent="0.2">
      <c r="A50" s="38">
        <v>27</v>
      </c>
      <c r="B50" s="36" t="s">
        <v>161</v>
      </c>
      <c r="C50" s="166" t="s">
        <v>36</v>
      </c>
      <c r="D50" s="48">
        <v>153720</v>
      </c>
      <c r="E50" s="40" t="s">
        <v>129</v>
      </c>
      <c r="F50" s="40" t="s">
        <v>124</v>
      </c>
      <c r="G50" s="40">
        <v>82</v>
      </c>
      <c r="H50" s="40">
        <v>18</v>
      </c>
      <c r="I50" s="161" t="s">
        <v>192</v>
      </c>
      <c r="J50" s="49" t="s">
        <v>125</v>
      </c>
      <c r="K50" s="49"/>
    </row>
    <row r="51" spans="1:11" s="9" customFormat="1" ht="19.5" customHeight="1" x14ac:dyDescent="0.2">
      <c r="A51" s="38">
        <v>28</v>
      </c>
      <c r="B51" s="36" t="s">
        <v>161</v>
      </c>
      <c r="C51" s="37" t="s">
        <v>92</v>
      </c>
      <c r="D51" s="40">
        <v>153720</v>
      </c>
      <c r="E51" s="40" t="s">
        <v>129</v>
      </c>
      <c r="F51" s="40" t="s">
        <v>124</v>
      </c>
      <c r="G51" s="40">
        <v>82</v>
      </c>
      <c r="H51" s="40">
        <v>18</v>
      </c>
      <c r="I51" s="161" t="s">
        <v>193</v>
      </c>
      <c r="J51" s="49" t="s">
        <v>125</v>
      </c>
      <c r="K51" s="49"/>
    </row>
    <row r="52" spans="1:11" s="9" customFormat="1" ht="24" customHeight="1" x14ac:dyDescent="0.2">
      <c r="A52" s="38">
        <v>29</v>
      </c>
      <c r="B52" s="36" t="s">
        <v>161</v>
      </c>
      <c r="C52" s="37" t="s">
        <v>162</v>
      </c>
      <c r="D52" s="40">
        <v>122000</v>
      </c>
      <c r="E52" s="49" t="s">
        <v>129</v>
      </c>
      <c r="F52" s="49" t="s">
        <v>124</v>
      </c>
      <c r="G52" s="40">
        <v>82</v>
      </c>
      <c r="H52" s="40">
        <v>18</v>
      </c>
      <c r="I52" s="161" t="s">
        <v>180</v>
      </c>
      <c r="J52" s="49" t="s">
        <v>125</v>
      </c>
      <c r="K52" s="49"/>
    </row>
    <row r="53" spans="1:11" s="9" customFormat="1" ht="18.75" customHeight="1" x14ac:dyDescent="0.2">
      <c r="A53" s="38">
        <v>30</v>
      </c>
      <c r="B53" s="36" t="s">
        <v>164</v>
      </c>
      <c r="C53" s="37" t="s">
        <v>93</v>
      </c>
      <c r="D53" s="40">
        <v>216000</v>
      </c>
      <c r="E53" s="49" t="s">
        <v>129</v>
      </c>
      <c r="F53" s="49" t="s">
        <v>124</v>
      </c>
      <c r="G53" s="40"/>
      <c r="H53" s="40">
        <v>100</v>
      </c>
      <c r="I53" s="161" t="s">
        <v>194</v>
      </c>
      <c r="J53" s="49" t="s">
        <v>125</v>
      </c>
      <c r="K53" s="49"/>
    </row>
    <row r="54" spans="1:11" s="9" customFormat="1" ht="19.5" customHeight="1" x14ac:dyDescent="0.2">
      <c r="A54" s="39">
        <v>31</v>
      </c>
      <c r="B54" s="36" t="s">
        <v>164</v>
      </c>
      <c r="C54" s="37" t="s">
        <v>94</v>
      </c>
      <c r="D54" s="40">
        <v>134000</v>
      </c>
      <c r="E54" s="49" t="s">
        <v>129</v>
      </c>
      <c r="F54" s="49" t="s">
        <v>124</v>
      </c>
      <c r="G54" s="40"/>
      <c r="H54" s="40">
        <v>100</v>
      </c>
      <c r="I54" s="161" t="s">
        <v>194</v>
      </c>
      <c r="J54" s="49" t="s">
        <v>125</v>
      </c>
      <c r="K54" s="49"/>
    </row>
    <row r="55" spans="1:11" s="9" customFormat="1" ht="36.75" customHeight="1" x14ac:dyDescent="0.2">
      <c r="A55" s="39">
        <v>32</v>
      </c>
      <c r="B55" s="43" t="s">
        <v>176</v>
      </c>
      <c r="C55" s="35" t="s">
        <v>195</v>
      </c>
      <c r="D55" s="45">
        <v>244000</v>
      </c>
      <c r="E55" s="46" t="s">
        <v>129</v>
      </c>
      <c r="F55" s="40" t="s">
        <v>124</v>
      </c>
      <c r="G55" s="40">
        <v>82</v>
      </c>
      <c r="H55" s="40">
        <v>18</v>
      </c>
      <c r="I55" s="160" t="s">
        <v>174</v>
      </c>
      <c r="J55" s="49" t="s">
        <v>125</v>
      </c>
      <c r="K55" s="46"/>
    </row>
    <row r="56" spans="1:11" s="9" customFormat="1" ht="18" customHeight="1" x14ac:dyDescent="0.2">
      <c r="A56" s="38">
        <v>33</v>
      </c>
      <c r="B56" s="43" t="s">
        <v>196</v>
      </c>
      <c r="C56" s="37" t="s">
        <v>197</v>
      </c>
      <c r="D56" s="40">
        <v>45000</v>
      </c>
      <c r="E56" s="392" t="s">
        <v>129</v>
      </c>
      <c r="F56" s="40" t="s">
        <v>124</v>
      </c>
      <c r="G56" s="40">
        <v>82</v>
      </c>
      <c r="H56" s="40">
        <v>18</v>
      </c>
      <c r="I56" s="161" t="s">
        <v>198</v>
      </c>
      <c r="J56" s="49" t="s">
        <v>125</v>
      </c>
      <c r="K56" s="49" t="s">
        <v>199</v>
      </c>
    </row>
    <row r="57" spans="1:11" s="9" customFormat="1" ht="18" customHeight="1" x14ac:dyDescent="0.2">
      <c r="A57" s="38">
        <v>34</v>
      </c>
      <c r="B57" s="43" t="s">
        <v>196</v>
      </c>
      <c r="C57" s="37" t="s">
        <v>197</v>
      </c>
      <c r="D57" s="40">
        <v>45000</v>
      </c>
      <c r="E57" s="49" t="s">
        <v>129</v>
      </c>
      <c r="F57" s="40" t="s">
        <v>124</v>
      </c>
      <c r="G57" s="40">
        <v>82</v>
      </c>
      <c r="H57" s="40">
        <v>18</v>
      </c>
      <c r="I57" s="161" t="s">
        <v>200</v>
      </c>
      <c r="J57" s="49" t="s">
        <v>125</v>
      </c>
      <c r="K57" s="49"/>
    </row>
    <row r="58" spans="1:11" s="9" customFormat="1" ht="22.5" customHeight="1" x14ac:dyDescent="0.25">
      <c r="A58" s="47">
        <v>35</v>
      </c>
      <c r="B58" s="2" t="s">
        <v>147</v>
      </c>
      <c r="C58" s="4" t="s">
        <v>151</v>
      </c>
      <c r="D58" s="49">
        <v>439200</v>
      </c>
      <c r="E58" s="49" t="s">
        <v>172</v>
      </c>
      <c r="F58" s="49" t="s">
        <v>124</v>
      </c>
      <c r="G58" s="49">
        <v>82</v>
      </c>
      <c r="H58" s="49">
        <v>18</v>
      </c>
      <c r="I58" s="161" t="s">
        <v>181</v>
      </c>
      <c r="J58" s="49" t="s">
        <v>125</v>
      </c>
      <c r="K58" s="49" t="s">
        <v>199</v>
      </c>
    </row>
    <row r="59" spans="1:11" s="9" customFormat="1" ht="22.5" customHeight="1" x14ac:dyDescent="0.25">
      <c r="A59" s="39">
        <v>36</v>
      </c>
      <c r="B59" s="2" t="s">
        <v>147</v>
      </c>
      <c r="C59" s="4" t="s">
        <v>148</v>
      </c>
      <c r="D59" s="49">
        <v>52285.71428571429</v>
      </c>
      <c r="E59" s="46" t="s">
        <v>129</v>
      </c>
      <c r="F59" s="49" t="s">
        <v>124</v>
      </c>
      <c r="G59" s="49">
        <v>82</v>
      </c>
      <c r="H59" s="49">
        <v>18</v>
      </c>
      <c r="I59" s="161" t="s">
        <v>180</v>
      </c>
      <c r="J59" s="49" t="s">
        <v>125</v>
      </c>
      <c r="K59" s="49" t="s">
        <v>199</v>
      </c>
    </row>
    <row r="60" spans="1:11" s="9" customFormat="1" ht="22.5" customHeight="1" x14ac:dyDescent="0.25">
      <c r="A60" s="39">
        <v>37</v>
      </c>
      <c r="B60" s="2" t="s">
        <v>147</v>
      </c>
      <c r="C60" s="4" t="s">
        <v>149</v>
      </c>
      <c r="D60" s="49">
        <v>139428.57142857142</v>
      </c>
      <c r="E60" s="46" t="s">
        <v>129</v>
      </c>
      <c r="F60" s="49" t="s">
        <v>124</v>
      </c>
      <c r="G60" s="49">
        <v>82</v>
      </c>
      <c r="H60" s="49">
        <v>18</v>
      </c>
      <c r="I60" s="161" t="s">
        <v>180</v>
      </c>
      <c r="J60" s="49" t="s">
        <v>125</v>
      </c>
      <c r="K60" s="49" t="s">
        <v>199</v>
      </c>
    </row>
    <row r="61" spans="1:11" s="9" customFormat="1" ht="22.5" customHeight="1" x14ac:dyDescent="0.25">
      <c r="A61" s="39">
        <v>38</v>
      </c>
      <c r="B61" s="2" t="s">
        <v>147</v>
      </c>
      <c r="C61" s="4" t="s">
        <v>248</v>
      </c>
      <c r="D61" s="49">
        <v>292800</v>
      </c>
      <c r="E61" s="49" t="s">
        <v>172</v>
      </c>
      <c r="F61" s="49" t="s">
        <v>124</v>
      </c>
      <c r="G61" s="49">
        <v>82</v>
      </c>
      <c r="H61" s="49">
        <v>18</v>
      </c>
      <c r="I61" s="161" t="s">
        <v>181</v>
      </c>
      <c r="J61" s="49" t="s">
        <v>125</v>
      </c>
      <c r="K61" s="49" t="s">
        <v>199</v>
      </c>
    </row>
    <row r="62" spans="1:11" s="9" customFormat="1" ht="22.5" customHeight="1" x14ac:dyDescent="0.25">
      <c r="A62" s="39">
        <v>39</v>
      </c>
      <c r="B62" s="2" t="s">
        <v>147</v>
      </c>
      <c r="C62" s="4" t="s">
        <v>152</v>
      </c>
      <c r="D62" s="49">
        <v>292800</v>
      </c>
      <c r="E62" s="49" t="s">
        <v>172</v>
      </c>
      <c r="F62" s="49" t="s">
        <v>124</v>
      </c>
      <c r="G62" s="49">
        <v>82</v>
      </c>
      <c r="H62" s="49">
        <v>18</v>
      </c>
      <c r="I62" s="161" t="s">
        <v>181</v>
      </c>
      <c r="J62" s="49" t="s">
        <v>125</v>
      </c>
      <c r="K62" s="49" t="s">
        <v>199</v>
      </c>
    </row>
    <row r="63" spans="1:11" s="9" customFormat="1" ht="22.5" customHeight="1" x14ac:dyDescent="0.25">
      <c r="A63" s="39">
        <v>40</v>
      </c>
      <c r="B63" s="2" t="s">
        <v>147</v>
      </c>
      <c r="C63" s="4" t="s">
        <v>153</v>
      </c>
      <c r="D63" s="49">
        <v>366000</v>
      </c>
      <c r="E63" s="49" t="s">
        <v>172</v>
      </c>
      <c r="F63" s="49" t="s">
        <v>124</v>
      </c>
      <c r="G63" s="49">
        <v>82</v>
      </c>
      <c r="H63" s="49">
        <v>18</v>
      </c>
      <c r="I63" s="161" t="s">
        <v>181</v>
      </c>
      <c r="J63" s="49" t="s">
        <v>125</v>
      </c>
      <c r="K63" s="49" t="s">
        <v>199</v>
      </c>
    </row>
    <row r="64" spans="1:11" s="10" customFormat="1" ht="22.5" customHeight="1" x14ac:dyDescent="0.25">
      <c r="A64" s="39">
        <v>41</v>
      </c>
      <c r="B64" s="2" t="s">
        <v>150</v>
      </c>
      <c r="C64" s="4" t="s">
        <v>154</v>
      </c>
      <c r="D64" s="49">
        <v>193230.91999999998</v>
      </c>
      <c r="E64" s="392" t="s">
        <v>172</v>
      </c>
      <c r="F64" s="49" t="s">
        <v>124</v>
      </c>
      <c r="G64" s="49">
        <v>82</v>
      </c>
      <c r="H64" s="49">
        <v>18</v>
      </c>
      <c r="I64" s="161" t="s">
        <v>181</v>
      </c>
      <c r="J64" s="49" t="s">
        <v>125</v>
      </c>
      <c r="K64" s="49" t="s">
        <v>199</v>
      </c>
    </row>
    <row r="65" spans="1:11" s="10" customFormat="1" ht="22.5" customHeight="1" x14ac:dyDescent="0.25">
      <c r="A65" s="39">
        <v>42</v>
      </c>
      <c r="B65" s="2" t="s">
        <v>150</v>
      </c>
      <c r="C65" s="4" t="s">
        <v>173</v>
      </c>
      <c r="D65" s="49">
        <v>278857.14285714284</v>
      </c>
      <c r="E65" s="392" t="s">
        <v>129</v>
      </c>
      <c r="F65" s="49" t="s">
        <v>124</v>
      </c>
      <c r="G65" s="49">
        <v>82</v>
      </c>
      <c r="H65" s="49">
        <v>18</v>
      </c>
      <c r="I65" s="161" t="s">
        <v>181</v>
      </c>
      <c r="J65" s="49" t="s">
        <v>125</v>
      </c>
      <c r="K65" s="49" t="s">
        <v>199</v>
      </c>
    </row>
    <row r="66" spans="1:11" s="10" customFormat="1" ht="12" customHeight="1" x14ac:dyDescent="0.25">
      <c r="A66" s="418" t="s">
        <v>139</v>
      </c>
      <c r="B66" s="419"/>
      <c r="C66" s="419"/>
      <c r="D66" s="419"/>
      <c r="E66" s="419"/>
      <c r="F66" s="419"/>
      <c r="G66" s="419"/>
      <c r="H66" s="419"/>
      <c r="I66" s="419"/>
      <c r="J66" s="419"/>
      <c r="K66" s="41"/>
    </row>
    <row r="67" spans="1:11" s="10" customFormat="1" ht="22.5" customHeight="1" x14ac:dyDescent="0.25">
      <c r="A67" s="39">
        <v>43</v>
      </c>
      <c r="B67" s="2" t="s">
        <v>196</v>
      </c>
      <c r="C67" s="4" t="s">
        <v>201</v>
      </c>
      <c r="D67" s="49">
        <v>30000</v>
      </c>
      <c r="E67" s="49" t="s">
        <v>185</v>
      </c>
      <c r="F67" s="49" t="s">
        <v>202</v>
      </c>
      <c r="G67" s="49">
        <v>100</v>
      </c>
      <c r="H67" s="49">
        <v>0</v>
      </c>
      <c r="I67" s="161" t="s">
        <v>203</v>
      </c>
      <c r="J67" s="49" t="s">
        <v>204</v>
      </c>
      <c r="K67" s="49"/>
    </row>
    <row r="68" spans="1:11" s="9" customFormat="1" ht="12" customHeight="1" x14ac:dyDescent="0.25">
      <c r="A68" s="2"/>
      <c r="B68" s="2"/>
      <c r="C68" s="2"/>
      <c r="D68" s="2"/>
      <c r="E68" s="2"/>
      <c r="F68" s="2"/>
      <c r="G68" s="2"/>
      <c r="H68" s="2"/>
      <c r="I68" s="167"/>
      <c r="J68" s="2"/>
      <c r="K68" s="2"/>
    </row>
    <row r="69" spans="1:11" s="10" customFormat="1" ht="12" x14ac:dyDescent="0.25">
      <c r="A69" s="31"/>
      <c r="B69" s="27"/>
      <c r="C69" s="4"/>
      <c r="D69" s="49"/>
      <c r="E69" s="49"/>
      <c r="F69" s="49"/>
      <c r="G69" s="49"/>
      <c r="H69" s="49"/>
      <c r="I69" s="161"/>
      <c r="J69" s="49"/>
      <c r="K69" s="49"/>
    </row>
    <row r="70" spans="1:11" x14ac:dyDescent="0.25">
      <c r="A70" s="437" t="s">
        <v>140</v>
      </c>
      <c r="B70" s="438"/>
      <c r="C70" s="5" t="s">
        <v>205</v>
      </c>
      <c r="D70" s="1"/>
      <c r="E70" s="1"/>
      <c r="F70" s="1"/>
      <c r="G70" s="1"/>
      <c r="H70" s="1"/>
      <c r="I70" s="168"/>
      <c r="J70" s="1"/>
      <c r="K70" s="1"/>
    </row>
    <row r="71" spans="1:11" x14ac:dyDescent="0.25">
      <c r="A71" s="32"/>
      <c r="B71" s="6"/>
      <c r="C71" s="5" t="s">
        <v>206</v>
      </c>
      <c r="D71" s="1"/>
      <c r="E71" s="1"/>
      <c r="F71" s="1"/>
      <c r="G71" s="1"/>
      <c r="H71" s="1"/>
      <c r="I71" s="168"/>
      <c r="J71" s="1"/>
      <c r="K71" s="1"/>
    </row>
    <row r="72" spans="1:11" x14ac:dyDescent="0.25">
      <c r="A72" s="437" t="s">
        <v>141</v>
      </c>
      <c r="B72" s="438"/>
      <c r="C72" s="5" t="s">
        <v>207</v>
      </c>
      <c r="D72" s="1"/>
      <c r="E72" s="1"/>
      <c r="F72" s="1"/>
      <c r="G72" s="1"/>
      <c r="H72" s="1"/>
      <c r="I72" s="168"/>
      <c r="J72" s="1"/>
      <c r="K72" s="1"/>
    </row>
    <row r="73" spans="1:11" x14ac:dyDescent="0.25">
      <c r="A73" s="32"/>
      <c r="B73" s="6"/>
      <c r="C73" s="5" t="s">
        <v>208</v>
      </c>
      <c r="D73" s="1"/>
      <c r="E73" s="1"/>
      <c r="F73" s="1"/>
      <c r="G73" s="1"/>
      <c r="H73" s="1"/>
      <c r="I73" s="168"/>
      <c r="J73" s="1"/>
      <c r="K73" s="19"/>
    </row>
    <row r="74" spans="1:11" s="11" customFormat="1" ht="13.5" thickBot="1" x14ac:dyDescent="0.3">
      <c r="A74" s="33"/>
      <c r="B74" s="20"/>
      <c r="C74" s="21" t="s">
        <v>209</v>
      </c>
      <c r="D74" s="22"/>
      <c r="E74" s="22"/>
      <c r="F74" s="22"/>
      <c r="G74" s="22"/>
      <c r="H74" s="22"/>
      <c r="I74" s="169"/>
      <c r="J74" s="22"/>
      <c r="K74" s="23"/>
    </row>
    <row r="76" spans="1:11" x14ac:dyDescent="0.25">
      <c r="D76" s="29"/>
      <c r="E76" s="29"/>
    </row>
    <row r="77" spans="1:11" x14ac:dyDescent="0.25">
      <c r="D77" s="29"/>
      <c r="E77" s="29"/>
    </row>
    <row r="78" spans="1:11" x14ac:dyDescent="0.25">
      <c r="D78" s="29"/>
      <c r="E78" s="439"/>
      <c r="F78" s="439"/>
    </row>
    <row r="79" spans="1:11" x14ac:dyDescent="0.25">
      <c r="D79" s="29"/>
      <c r="E79" s="439"/>
      <c r="F79" s="439"/>
    </row>
    <row r="80" spans="1:11" x14ac:dyDescent="0.25">
      <c r="D80" s="29"/>
      <c r="E80" s="439"/>
      <c r="F80" s="439"/>
    </row>
    <row r="81" spans="4:6" x14ac:dyDescent="0.25">
      <c r="D81" s="29"/>
      <c r="E81" s="439"/>
      <c r="F81" s="439"/>
    </row>
    <row r="82" spans="4:6" x14ac:dyDescent="0.25">
      <c r="D82" s="29"/>
      <c r="E82" s="29"/>
    </row>
    <row r="83" spans="4:6" x14ac:dyDescent="0.25">
      <c r="D83" s="29"/>
      <c r="E83" s="29"/>
    </row>
    <row r="87" spans="4:6" x14ac:dyDescent="0.25">
      <c r="E87" s="50"/>
    </row>
    <row r="88" spans="4:6" x14ac:dyDescent="0.25">
      <c r="E88" s="50"/>
    </row>
  </sheetData>
  <mergeCells count="166">
    <mergeCell ref="A66:J66"/>
    <mergeCell ref="A70:B70"/>
    <mergeCell ref="A72:B72"/>
    <mergeCell ref="E78:F78"/>
    <mergeCell ref="E79:F79"/>
    <mergeCell ref="E80:F80"/>
    <mergeCell ref="E81:F81"/>
    <mergeCell ref="A43:A44"/>
    <mergeCell ref="B43:B44"/>
    <mergeCell ref="D43:D44"/>
    <mergeCell ref="E43:E44"/>
    <mergeCell ref="F43:F44"/>
    <mergeCell ref="G43:G44"/>
    <mergeCell ref="H43:H44"/>
    <mergeCell ref="I43:I44"/>
    <mergeCell ref="J43:J44"/>
    <mergeCell ref="G39:G40"/>
    <mergeCell ref="H39:H40"/>
    <mergeCell ref="I39:I40"/>
    <mergeCell ref="J39:J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A39:A40"/>
    <mergeCell ref="B39:B40"/>
    <mergeCell ref="D39:D40"/>
    <mergeCell ref="E39:E40"/>
    <mergeCell ref="F39:F40"/>
    <mergeCell ref="J33:J34"/>
    <mergeCell ref="A37:A38"/>
    <mergeCell ref="B37:B38"/>
    <mergeCell ref="D37:D38"/>
    <mergeCell ref="E37:E38"/>
    <mergeCell ref="F37:F38"/>
    <mergeCell ref="G37:G38"/>
    <mergeCell ref="H37:H38"/>
    <mergeCell ref="I37:I38"/>
    <mergeCell ref="J37:J38"/>
    <mergeCell ref="A35:A36"/>
    <mergeCell ref="B35:B36"/>
    <mergeCell ref="D35:D36"/>
    <mergeCell ref="E35:E36"/>
    <mergeCell ref="F35:F36"/>
    <mergeCell ref="F29:F30"/>
    <mergeCell ref="G29:G30"/>
    <mergeCell ref="H29:H30"/>
    <mergeCell ref="I29:I30"/>
    <mergeCell ref="A33:A34"/>
    <mergeCell ref="B33:B34"/>
    <mergeCell ref="D33:D34"/>
    <mergeCell ref="E33:E34"/>
    <mergeCell ref="F33:F34"/>
    <mergeCell ref="G33:G34"/>
    <mergeCell ref="H33:H34"/>
    <mergeCell ref="I33:I34"/>
    <mergeCell ref="J29:J30"/>
    <mergeCell ref="K29:K30"/>
    <mergeCell ref="G27:G28"/>
    <mergeCell ref="H27:H28"/>
    <mergeCell ref="H31:H32"/>
    <mergeCell ref="I31:I32"/>
    <mergeCell ref="J31:J32"/>
    <mergeCell ref="K31:K32"/>
    <mergeCell ref="G31:G32"/>
    <mergeCell ref="K3:K4"/>
    <mergeCell ref="A5:J5"/>
    <mergeCell ref="A6:K6"/>
    <mergeCell ref="A7:J7"/>
    <mergeCell ref="A1:J1"/>
    <mergeCell ref="A2:J2"/>
    <mergeCell ref="A3:A4"/>
    <mergeCell ref="C3:C4"/>
    <mergeCell ref="D3:D4"/>
    <mergeCell ref="E3:E4"/>
    <mergeCell ref="F3:F4"/>
    <mergeCell ref="G3:H3"/>
    <mergeCell ref="I3:I4"/>
    <mergeCell ref="J3:J4"/>
    <mergeCell ref="B3:B4"/>
    <mergeCell ref="A10:J10"/>
    <mergeCell ref="A16:J16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A19:A20"/>
    <mergeCell ref="B19:B20"/>
    <mergeCell ref="D19:D20"/>
    <mergeCell ref="E19:E20"/>
    <mergeCell ref="F19:F20"/>
    <mergeCell ref="A21:A22"/>
    <mergeCell ref="B21:B22"/>
    <mergeCell ref="D21:D22"/>
    <mergeCell ref="E21:E22"/>
    <mergeCell ref="F21:F22"/>
    <mergeCell ref="A23:A24"/>
    <mergeCell ref="B23:B24"/>
    <mergeCell ref="D23:D24"/>
    <mergeCell ref="E23:E24"/>
    <mergeCell ref="F23:F24"/>
    <mergeCell ref="A25:A26"/>
    <mergeCell ref="A31:A32"/>
    <mergeCell ref="B31:B32"/>
    <mergeCell ref="D31:D32"/>
    <mergeCell ref="E31:E32"/>
    <mergeCell ref="F31:F32"/>
    <mergeCell ref="B25:B26"/>
    <mergeCell ref="D25:D26"/>
    <mergeCell ref="E25:E26"/>
    <mergeCell ref="F25:F26"/>
    <mergeCell ref="A27:A28"/>
    <mergeCell ref="B27:B28"/>
    <mergeCell ref="D27:D28"/>
    <mergeCell ref="E27:E28"/>
    <mergeCell ref="F27:F28"/>
    <mergeCell ref="A29:A30"/>
    <mergeCell ref="B29:B30"/>
    <mergeCell ref="D29:D30"/>
    <mergeCell ref="E29:E30"/>
    <mergeCell ref="K17:K18"/>
    <mergeCell ref="G19:G20"/>
    <mergeCell ref="H19:H20"/>
    <mergeCell ref="I19:I20"/>
    <mergeCell ref="J19:J20"/>
    <mergeCell ref="K19:K20"/>
    <mergeCell ref="G21:G22"/>
    <mergeCell ref="H21:H22"/>
    <mergeCell ref="I21:I22"/>
    <mergeCell ref="J21:J22"/>
    <mergeCell ref="K21:K22"/>
    <mergeCell ref="K39:K40"/>
    <mergeCell ref="J41:J42"/>
    <mergeCell ref="K41:K42"/>
    <mergeCell ref="K43:K44"/>
    <mergeCell ref="G23:G24"/>
    <mergeCell ref="H23:H24"/>
    <mergeCell ref="I23:I24"/>
    <mergeCell ref="J23:J24"/>
    <mergeCell ref="K23:K24"/>
    <mergeCell ref="G25:G26"/>
    <mergeCell ref="H25:H26"/>
    <mergeCell ref="I25:I26"/>
    <mergeCell ref="J25:J26"/>
    <mergeCell ref="K25:K26"/>
    <mergeCell ref="I27:I28"/>
    <mergeCell ref="J27:J28"/>
    <mergeCell ref="K27:K28"/>
    <mergeCell ref="K33:K34"/>
    <mergeCell ref="G35:G36"/>
    <mergeCell ref="H35:H36"/>
    <mergeCell ref="I35:I36"/>
    <mergeCell ref="J35:J36"/>
    <mergeCell ref="K35:K36"/>
    <mergeCell ref="K37:K38"/>
  </mergeCells>
  <pageMargins left="0.7" right="0.7" top="0.75" bottom="0.75" header="0.3" footer="0.3"/>
  <pageSetup paperSize="9" scale="78" orientation="landscape" horizontalDpi="0" verticalDpi="0" r:id="rId1"/>
  <rowBreaks count="1" manualBreakCount="1">
    <brk id="3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8"/>
  <sheetViews>
    <sheetView tabSelected="1" zoomScaleSheetLayoutView="100" workbookViewId="0">
      <pane xSplit="2" ySplit="3" topLeftCell="C53" activePane="bottomRight" state="frozen"/>
      <selection pane="topRight" activeCell="C1" sqref="C1"/>
      <selection pane="bottomLeft" activeCell="A4" sqref="A4"/>
      <selection pane="bottomRight" activeCell="A67" sqref="A67"/>
    </sheetView>
  </sheetViews>
  <sheetFormatPr defaultColWidth="11.42578125" defaultRowHeight="15" x14ac:dyDescent="0.25"/>
  <cols>
    <col min="1" max="1" width="49.28515625" style="146" customWidth="1"/>
    <col min="2" max="2" width="71.85546875" style="146" customWidth="1"/>
    <col min="3" max="38" width="11.42578125" style="146" customWidth="1"/>
    <col min="39" max="16384" width="11.42578125" style="146"/>
  </cols>
  <sheetData>
    <row r="1" spans="1:38" s="51" customFormat="1" ht="33.75" customHeight="1" x14ac:dyDescent="0.25">
      <c r="B1" s="442" t="s">
        <v>0</v>
      </c>
      <c r="C1" s="453" t="s">
        <v>1</v>
      </c>
      <c r="D1" s="454"/>
      <c r="E1" s="454"/>
      <c r="F1" s="454"/>
      <c r="G1" s="454"/>
      <c r="H1" s="455"/>
      <c r="I1" s="453" t="s">
        <v>2</v>
      </c>
      <c r="J1" s="454"/>
      <c r="K1" s="454"/>
      <c r="L1" s="454"/>
      <c r="M1" s="454"/>
      <c r="N1" s="455"/>
      <c r="O1" s="453" t="s">
        <v>3</v>
      </c>
      <c r="P1" s="454"/>
      <c r="Q1" s="454"/>
      <c r="R1" s="454"/>
      <c r="S1" s="454"/>
      <c r="T1" s="455"/>
      <c r="U1" s="453" t="s">
        <v>4</v>
      </c>
      <c r="V1" s="454"/>
      <c r="W1" s="454"/>
      <c r="X1" s="454"/>
      <c r="Y1" s="454"/>
      <c r="Z1" s="455"/>
      <c r="AA1" s="453" t="s">
        <v>5</v>
      </c>
      <c r="AB1" s="454"/>
      <c r="AC1" s="454"/>
      <c r="AD1" s="454"/>
      <c r="AE1" s="454"/>
      <c r="AF1" s="455"/>
      <c r="AG1" s="453" t="s">
        <v>6</v>
      </c>
      <c r="AH1" s="454"/>
      <c r="AI1" s="454"/>
      <c r="AJ1" s="453" t="s">
        <v>7</v>
      </c>
      <c r="AK1" s="454"/>
      <c r="AL1" s="455"/>
    </row>
    <row r="2" spans="1:38" s="51" customFormat="1" x14ac:dyDescent="0.25">
      <c r="B2" s="443"/>
      <c r="C2" s="445" t="s">
        <v>178</v>
      </c>
      <c r="D2" s="447" t="s">
        <v>179</v>
      </c>
      <c r="E2" s="447" t="s">
        <v>9</v>
      </c>
      <c r="F2" s="451" t="s">
        <v>104</v>
      </c>
      <c r="G2" s="452"/>
      <c r="H2" s="457" t="s">
        <v>96</v>
      </c>
      <c r="I2" s="456" t="s">
        <v>178</v>
      </c>
      <c r="J2" s="440" t="s">
        <v>179</v>
      </c>
      <c r="K2" s="447" t="s">
        <v>9</v>
      </c>
      <c r="L2" s="451" t="s">
        <v>104</v>
      </c>
      <c r="M2" s="452"/>
      <c r="N2" s="447" t="s">
        <v>96</v>
      </c>
      <c r="O2" s="456" t="s">
        <v>178</v>
      </c>
      <c r="P2" s="440" t="s">
        <v>179</v>
      </c>
      <c r="Q2" s="449" t="s">
        <v>9</v>
      </c>
      <c r="R2" s="451" t="s">
        <v>104</v>
      </c>
      <c r="S2" s="452"/>
      <c r="T2" s="447" t="s">
        <v>96</v>
      </c>
      <c r="U2" s="456" t="s">
        <v>178</v>
      </c>
      <c r="V2" s="440" t="s">
        <v>179</v>
      </c>
      <c r="W2" s="449" t="s">
        <v>9</v>
      </c>
      <c r="X2" s="451" t="s">
        <v>104</v>
      </c>
      <c r="Y2" s="452"/>
      <c r="Z2" s="447" t="s">
        <v>96</v>
      </c>
      <c r="AA2" s="456" t="s">
        <v>178</v>
      </c>
      <c r="AB2" s="440" t="s">
        <v>179</v>
      </c>
      <c r="AC2" s="449" t="s">
        <v>9</v>
      </c>
      <c r="AD2" s="451" t="s">
        <v>104</v>
      </c>
      <c r="AE2" s="452"/>
      <c r="AF2" s="447" t="s">
        <v>96</v>
      </c>
      <c r="AG2" s="52"/>
      <c r="AH2" s="318"/>
      <c r="AI2" s="53"/>
      <c r="AJ2" s="52"/>
      <c r="AK2" s="318"/>
      <c r="AL2" s="53"/>
    </row>
    <row r="3" spans="1:38" s="51" customFormat="1" ht="15.75" thickBot="1" x14ac:dyDescent="0.3">
      <c r="B3" s="444"/>
      <c r="C3" s="446"/>
      <c r="D3" s="448"/>
      <c r="E3" s="448"/>
      <c r="F3" s="179" t="s">
        <v>105</v>
      </c>
      <c r="G3" s="55" t="s">
        <v>106</v>
      </c>
      <c r="H3" s="458"/>
      <c r="I3" s="444"/>
      <c r="J3" s="441"/>
      <c r="K3" s="450"/>
      <c r="L3" s="179" t="s">
        <v>105</v>
      </c>
      <c r="M3" s="179" t="s">
        <v>106</v>
      </c>
      <c r="N3" s="448"/>
      <c r="O3" s="444"/>
      <c r="P3" s="441"/>
      <c r="Q3" s="450"/>
      <c r="R3" s="54" t="s">
        <v>105</v>
      </c>
      <c r="S3" s="179" t="s">
        <v>106</v>
      </c>
      <c r="T3" s="448"/>
      <c r="U3" s="444"/>
      <c r="V3" s="441"/>
      <c r="W3" s="450"/>
      <c r="X3" s="54" t="s">
        <v>105</v>
      </c>
      <c r="Y3" s="179" t="s">
        <v>106</v>
      </c>
      <c r="Z3" s="448"/>
      <c r="AA3" s="444"/>
      <c r="AB3" s="441"/>
      <c r="AC3" s="450"/>
      <c r="AD3" s="54" t="s">
        <v>105</v>
      </c>
      <c r="AE3" s="179" t="s">
        <v>106</v>
      </c>
      <c r="AF3" s="448"/>
      <c r="AG3" s="56" t="s">
        <v>8</v>
      </c>
      <c r="AH3" s="319" t="s">
        <v>9</v>
      </c>
      <c r="AI3" s="57" t="s">
        <v>10</v>
      </c>
      <c r="AJ3" s="56" t="s">
        <v>11</v>
      </c>
      <c r="AK3" s="319" t="s">
        <v>66</v>
      </c>
      <c r="AL3" s="57" t="s">
        <v>12</v>
      </c>
    </row>
    <row r="4" spans="1:38" s="148" customFormat="1" ht="15.75" thickBot="1" x14ac:dyDescent="0.3">
      <c r="A4" s="459" t="s">
        <v>254</v>
      </c>
      <c r="B4" s="357" t="s">
        <v>13</v>
      </c>
      <c r="C4" s="358">
        <v>201600</v>
      </c>
      <c r="D4" s="359">
        <v>426600</v>
      </c>
      <c r="E4" s="361">
        <v>628200</v>
      </c>
      <c r="F4" s="359">
        <v>31200</v>
      </c>
      <c r="G4" s="359">
        <v>138204</v>
      </c>
      <c r="H4" s="361">
        <v>797604</v>
      </c>
      <c r="I4" s="362">
        <v>341800</v>
      </c>
      <c r="J4" s="360">
        <v>1437800</v>
      </c>
      <c r="K4" s="363">
        <v>1779600</v>
      </c>
      <c r="L4" s="360">
        <v>106200</v>
      </c>
      <c r="M4" s="360">
        <v>408012</v>
      </c>
      <c r="N4" s="361">
        <v>2293812</v>
      </c>
      <c r="O4" s="362">
        <v>1592200</v>
      </c>
      <c r="P4" s="360">
        <v>1492200</v>
      </c>
      <c r="Q4" s="363">
        <v>3084400</v>
      </c>
      <c r="R4" s="364">
        <v>981626.2295081967</v>
      </c>
      <c r="S4" s="360">
        <v>807141.7704918033</v>
      </c>
      <c r="T4" s="361">
        <v>4873168</v>
      </c>
      <c r="U4" s="362">
        <v>1507800</v>
      </c>
      <c r="V4" s="360">
        <v>2657800</v>
      </c>
      <c r="W4" s="363">
        <v>3515600</v>
      </c>
      <c r="X4" s="364">
        <v>2432429.5081967213</v>
      </c>
      <c r="Y4" s="360">
        <v>1301702.4918032787</v>
      </c>
      <c r="Z4" s="361">
        <v>7249732</v>
      </c>
      <c r="AA4" s="362">
        <v>1412800</v>
      </c>
      <c r="AB4" s="360">
        <v>1412800</v>
      </c>
      <c r="AC4" s="363">
        <v>1525600</v>
      </c>
      <c r="AD4" s="364">
        <v>3222183.6065573771</v>
      </c>
      <c r="AE4" s="360">
        <v>1037648.393442623</v>
      </c>
      <c r="AF4" s="361">
        <v>5785432</v>
      </c>
      <c r="AG4" s="363">
        <v>20999748</v>
      </c>
      <c r="AH4" s="360">
        <v>10533400</v>
      </c>
      <c r="AI4" s="361">
        <v>10466348</v>
      </c>
      <c r="AJ4" s="363">
        <v>11028500</v>
      </c>
      <c r="AK4" s="360">
        <v>5063000</v>
      </c>
      <c r="AL4" s="361">
        <v>4908248</v>
      </c>
    </row>
    <row r="5" spans="1:38" s="51" customFormat="1" ht="25.5" x14ac:dyDescent="0.25">
      <c r="A5" s="460" t="s">
        <v>255</v>
      </c>
      <c r="B5" s="58" t="s">
        <v>14</v>
      </c>
      <c r="C5" s="59">
        <v>147600</v>
      </c>
      <c r="D5" s="171">
        <v>347600</v>
      </c>
      <c r="E5" s="183">
        <v>495200</v>
      </c>
      <c r="F5" s="171">
        <v>31200</v>
      </c>
      <c r="G5" s="171">
        <v>108944</v>
      </c>
      <c r="H5" s="60">
        <v>635344</v>
      </c>
      <c r="I5" s="62">
        <v>316800</v>
      </c>
      <c r="J5" s="183">
        <v>100800</v>
      </c>
      <c r="K5" s="61">
        <v>417600</v>
      </c>
      <c r="L5" s="183">
        <v>31200</v>
      </c>
      <c r="M5" s="183">
        <v>91872</v>
      </c>
      <c r="N5" s="60">
        <v>540672</v>
      </c>
      <c r="O5" s="62">
        <v>85200</v>
      </c>
      <c r="P5" s="183">
        <v>85200</v>
      </c>
      <c r="Q5" s="61">
        <v>170400</v>
      </c>
      <c r="R5" s="306">
        <v>31200</v>
      </c>
      <c r="S5" s="183">
        <v>37488</v>
      </c>
      <c r="T5" s="60">
        <v>239088</v>
      </c>
      <c r="U5" s="62">
        <v>100800</v>
      </c>
      <c r="V5" s="183">
        <v>100800</v>
      </c>
      <c r="W5" s="61">
        <v>201600</v>
      </c>
      <c r="X5" s="306">
        <v>31200</v>
      </c>
      <c r="Y5" s="183">
        <v>44352</v>
      </c>
      <c r="Z5" s="60">
        <v>277152</v>
      </c>
      <c r="AA5" s="62">
        <v>100800</v>
      </c>
      <c r="AB5" s="183">
        <v>100800</v>
      </c>
      <c r="AC5" s="61">
        <v>201600</v>
      </c>
      <c r="AD5" s="306">
        <v>31200</v>
      </c>
      <c r="AE5" s="183">
        <v>44352</v>
      </c>
      <c r="AF5" s="60">
        <v>277152</v>
      </c>
      <c r="AG5" s="62">
        <v>1969408</v>
      </c>
      <c r="AH5" s="183">
        <v>1486400</v>
      </c>
      <c r="AI5" s="60">
        <v>483008</v>
      </c>
      <c r="AJ5" s="62">
        <v>0</v>
      </c>
      <c r="AK5" s="183">
        <v>0</v>
      </c>
      <c r="AL5" s="60">
        <v>1969408</v>
      </c>
    </row>
    <row r="6" spans="1:38" s="51" customFormat="1" ht="33" customHeight="1" x14ac:dyDescent="0.25">
      <c r="A6" s="461"/>
      <c r="B6" s="63" t="s">
        <v>45</v>
      </c>
      <c r="C6" s="64"/>
      <c r="D6" s="67">
        <v>100000</v>
      </c>
      <c r="E6" s="184">
        <v>100000</v>
      </c>
      <c r="F6" s="67"/>
      <c r="G6" s="67">
        <v>22000</v>
      </c>
      <c r="H6" s="65">
        <v>122000</v>
      </c>
      <c r="I6" s="69">
        <v>66000</v>
      </c>
      <c r="J6" s="184"/>
      <c r="K6" s="68">
        <v>66000</v>
      </c>
      <c r="L6" s="184"/>
      <c r="M6" s="184">
        <v>14520</v>
      </c>
      <c r="N6" s="65">
        <v>80520</v>
      </c>
      <c r="O6" s="69"/>
      <c r="P6" s="184"/>
      <c r="Q6" s="68"/>
      <c r="R6" s="66"/>
      <c r="S6" s="184"/>
      <c r="T6" s="65"/>
      <c r="U6" s="69"/>
      <c r="V6" s="184"/>
      <c r="W6" s="68"/>
      <c r="X6" s="66"/>
      <c r="Y6" s="184"/>
      <c r="Z6" s="65"/>
      <c r="AA6" s="69"/>
      <c r="AB6" s="184"/>
      <c r="AC6" s="68"/>
      <c r="AD6" s="66"/>
      <c r="AE6" s="184"/>
      <c r="AF6" s="65"/>
      <c r="AG6" s="69">
        <v>202520</v>
      </c>
      <c r="AH6" s="184">
        <v>166000</v>
      </c>
      <c r="AI6" s="65">
        <v>36520</v>
      </c>
      <c r="AJ6" s="69"/>
      <c r="AK6" s="184"/>
      <c r="AL6" s="65">
        <v>202520</v>
      </c>
    </row>
    <row r="7" spans="1:38" s="51" customFormat="1" x14ac:dyDescent="0.25">
      <c r="A7" s="461"/>
      <c r="B7" s="70" t="s">
        <v>46</v>
      </c>
      <c r="C7" s="75"/>
      <c r="D7" s="247"/>
      <c r="E7" s="248"/>
      <c r="F7" s="247"/>
      <c r="G7" s="247"/>
      <c r="H7" s="78"/>
      <c r="I7" s="150"/>
      <c r="J7" s="248"/>
      <c r="K7" s="71"/>
      <c r="L7" s="248"/>
      <c r="M7" s="248"/>
      <c r="N7" s="78"/>
      <c r="O7" s="150"/>
      <c r="P7" s="248"/>
      <c r="Q7" s="71"/>
      <c r="R7" s="284"/>
      <c r="S7" s="248"/>
      <c r="T7" s="78"/>
      <c r="U7" s="150"/>
      <c r="V7" s="248"/>
      <c r="W7" s="71"/>
      <c r="X7" s="284"/>
      <c r="Y7" s="248"/>
      <c r="Z7" s="78"/>
      <c r="AA7" s="150"/>
      <c r="AB7" s="248"/>
      <c r="AC7" s="71"/>
      <c r="AD7" s="284"/>
      <c r="AE7" s="248"/>
      <c r="AF7" s="78"/>
      <c r="AG7" s="72"/>
      <c r="AH7" s="248"/>
      <c r="AI7" s="78"/>
      <c r="AJ7" s="72"/>
      <c r="AK7" s="248"/>
      <c r="AL7" s="78"/>
    </row>
    <row r="8" spans="1:38" s="51" customFormat="1" x14ac:dyDescent="0.25">
      <c r="A8" s="461"/>
      <c r="B8" s="70" t="s">
        <v>47</v>
      </c>
      <c r="C8" s="75"/>
      <c r="D8" s="247"/>
      <c r="E8" s="248"/>
      <c r="F8" s="247"/>
      <c r="G8" s="247"/>
      <c r="H8" s="78"/>
      <c r="I8" s="150"/>
      <c r="J8" s="248"/>
      <c r="K8" s="71"/>
      <c r="L8" s="248"/>
      <c r="M8" s="248"/>
      <c r="N8" s="78"/>
      <c r="O8" s="150"/>
      <c r="P8" s="248"/>
      <c r="Q8" s="71"/>
      <c r="R8" s="284"/>
      <c r="S8" s="248"/>
      <c r="T8" s="78"/>
      <c r="U8" s="150"/>
      <c r="V8" s="248"/>
      <c r="W8" s="71"/>
      <c r="X8" s="284"/>
      <c r="Y8" s="248"/>
      <c r="Z8" s="78"/>
      <c r="AA8" s="150"/>
      <c r="AB8" s="248"/>
      <c r="AC8" s="71"/>
      <c r="AD8" s="284"/>
      <c r="AE8" s="248"/>
      <c r="AF8" s="78"/>
      <c r="AG8" s="72"/>
      <c r="AH8" s="248"/>
      <c r="AI8" s="78"/>
      <c r="AJ8" s="72"/>
      <c r="AK8" s="248"/>
      <c r="AL8" s="78"/>
    </row>
    <row r="9" spans="1:38" s="51" customFormat="1" ht="22.5" x14ac:dyDescent="0.25">
      <c r="A9" s="461"/>
      <c r="B9" s="192" t="s">
        <v>52</v>
      </c>
      <c r="C9" s="230"/>
      <c r="D9" s="226"/>
      <c r="E9" s="227"/>
      <c r="F9" s="226"/>
      <c r="G9" s="226"/>
      <c r="H9" s="219"/>
      <c r="I9" s="234"/>
      <c r="J9" s="227"/>
      <c r="K9" s="229"/>
      <c r="L9" s="227"/>
      <c r="M9" s="227"/>
      <c r="N9" s="219"/>
      <c r="O9" s="234"/>
      <c r="P9" s="227"/>
      <c r="Q9" s="229"/>
      <c r="R9" s="259"/>
      <c r="S9" s="227"/>
      <c r="T9" s="219"/>
      <c r="U9" s="234"/>
      <c r="V9" s="227"/>
      <c r="W9" s="229"/>
      <c r="X9" s="259"/>
      <c r="Y9" s="227"/>
      <c r="Z9" s="219"/>
      <c r="AA9" s="234"/>
      <c r="AB9" s="227"/>
      <c r="AC9" s="229"/>
      <c r="AD9" s="259"/>
      <c r="AE9" s="227"/>
      <c r="AF9" s="219"/>
      <c r="AG9" s="217"/>
      <c r="AH9" s="282"/>
      <c r="AI9" s="249"/>
      <c r="AJ9" s="217"/>
      <c r="AK9" s="282"/>
      <c r="AL9" s="249"/>
    </row>
    <row r="10" spans="1:38" s="51" customFormat="1" ht="16.5" customHeight="1" x14ac:dyDescent="0.25">
      <c r="A10" s="461"/>
      <c r="B10" s="73" t="s">
        <v>48</v>
      </c>
      <c r="C10" s="74">
        <v>147600</v>
      </c>
      <c r="D10" s="67">
        <v>147600</v>
      </c>
      <c r="E10" s="184">
        <v>295200</v>
      </c>
      <c r="F10" s="67">
        <v>31200</v>
      </c>
      <c r="G10" s="67">
        <v>64944</v>
      </c>
      <c r="H10" s="65">
        <v>391344</v>
      </c>
      <c r="I10" s="121">
        <v>100800</v>
      </c>
      <c r="J10" s="184">
        <v>100800</v>
      </c>
      <c r="K10" s="68">
        <v>201600</v>
      </c>
      <c r="L10" s="184">
        <v>31200</v>
      </c>
      <c r="M10" s="184">
        <v>44352</v>
      </c>
      <c r="N10" s="65">
        <v>277152</v>
      </c>
      <c r="O10" s="121">
        <v>85200</v>
      </c>
      <c r="P10" s="184">
        <v>85200</v>
      </c>
      <c r="Q10" s="68">
        <v>170400</v>
      </c>
      <c r="R10" s="66">
        <v>31200</v>
      </c>
      <c r="S10" s="184">
        <v>37488</v>
      </c>
      <c r="T10" s="65">
        <v>239088</v>
      </c>
      <c r="U10" s="121">
        <v>100800</v>
      </c>
      <c r="V10" s="184">
        <v>100800</v>
      </c>
      <c r="W10" s="68">
        <v>201600</v>
      </c>
      <c r="X10" s="66">
        <v>31200</v>
      </c>
      <c r="Y10" s="184">
        <v>44352</v>
      </c>
      <c r="Z10" s="65">
        <v>277152</v>
      </c>
      <c r="AA10" s="121">
        <v>100800</v>
      </c>
      <c r="AB10" s="184">
        <v>100800</v>
      </c>
      <c r="AC10" s="68">
        <v>201600</v>
      </c>
      <c r="AD10" s="66">
        <v>31200</v>
      </c>
      <c r="AE10" s="184">
        <v>44352</v>
      </c>
      <c r="AF10" s="65">
        <v>277152</v>
      </c>
      <c r="AG10" s="69">
        <v>1461888</v>
      </c>
      <c r="AH10" s="184">
        <v>1070400</v>
      </c>
      <c r="AI10" s="65">
        <v>391488</v>
      </c>
      <c r="AJ10" s="69"/>
      <c r="AK10" s="184"/>
      <c r="AL10" s="65">
        <v>1461888</v>
      </c>
    </row>
    <row r="11" spans="1:38" s="51" customFormat="1" x14ac:dyDescent="0.25">
      <c r="A11" s="461"/>
      <c r="B11" s="70" t="s">
        <v>97</v>
      </c>
      <c r="C11" s="250"/>
      <c r="D11" s="247"/>
      <c r="E11" s="248"/>
      <c r="F11" s="247"/>
      <c r="G11" s="247"/>
      <c r="H11" s="78"/>
      <c r="I11" s="251"/>
      <c r="J11" s="248"/>
      <c r="K11" s="71"/>
      <c r="L11" s="248"/>
      <c r="M11" s="248"/>
      <c r="N11" s="78"/>
      <c r="O11" s="251"/>
      <c r="P11" s="248"/>
      <c r="Q11" s="71"/>
      <c r="R11" s="284"/>
      <c r="S11" s="248"/>
      <c r="T11" s="78"/>
      <c r="U11" s="251"/>
      <c r="V11" s="248"/>
      <c r="W11" s="71"/>
      <c r="X11" s="284"/>
      <c r="Y11" s="248"/>
      <c r="Z11" s="78"/>
      <c r="AA11" s="251"/>
      <c r="AB11" s="248"/>
      <c r="AC11" s="71"/>
      <c r="AD11" s="284"/>
      <c r="AE11" s="248"/>
      <c r="AF11" s="78"/>
      <c r="AG11" s="72"/>
      <c r="AH11" s="320"/>
      <c r="AI11" s="78"/>
      <c r="AJ11" s="72"/>
      <c r="AK11" s="320"/>
      <c r="AL11" s="78"/>
    </row>
    <row r="12" spans="1:38" s="51" customFormat="1" x14ac:dyDescent="0.25">
      <c r="A12" s="461"/>
      <c r="B12" s="70" t="s">
        <v>98</v>
      </c>
      <c r="C12" s="252"/>
      <c r="D12" s="172"/>
      <c r="E12" s="185"/>
      <c r="F12" s="172"/>
      <c r="G12" s="172"/>
      <c r="H12" s="76"/>
      <c r="I12" s="72"/>
      <c r="J12" s="185"/>
      <c r="K12" s="77"/>
      <c r="L12" s="185"/>
      <c r="M12" s="185"/>
      <c r="N12" s="76"/>
      <c r="O12" s="72"/>
      <c r="P12" s="185"/>
      <c r="Q12" s="77"/>
      <c r="R12" s="258"/>
      <c r="S12" s="185"/>
      <c r="T12" s="76"/>
      <c r="U12" s="72"/>
      <c r="V12" s="185"/>
      <c r="W12" s="77"/>
      <c r="X12" s="258"/>
      <c r="Y12" s="185"/>
      <c r="Z12" s="76"/>
      <c r="AA12" s="72"/>
      <c r="AB12" s="185"/>
      <c r="AC12" s="77"/>
      <c r="AD12" s="258"/>
      <c r="AE12" s="185"/>
      <c r="AF12" s="76"/>
      <c r="AG12" s="72"/>
      <c r="AH12" s="320"/>
      <c r="AI12" s="78"/>
      <c r="AJ12" s="72"/>
      <c r="AK12" s="320"/>
      <c r="AL12" s="78"/>
    </row>
    <row r="13" spans="1:38" s="51" customFormat="1" x14ac:dyDescent="0.25">
      <c r="A13" s="461"/>
      <c r="B13" s="70" t="s">
        <v>99</v>
      </c>
      <c r="C13" s="75"/>
      <c r="D13" s="172"/>
      <c r="E13" s="185"/>
      <c r="F13" s="172"/>
      <c r="G13" s="172"/>
      <c r="H13" s="76"/>
      <c r="I13" s="150"/>
      <c r="J13" s="185"/>
      <c r="K13" s="77"/>
      <c r="L13" s="185"/>
      <c r="M13" s="185"/>
      <c r="N13" s="76"/>
      <c r="O13" s="150"/>
      <c r="P13" s="185"/>
      <c r="Q13" s="77"/>
      <c r="R13" s="258"/>
      <c r="S13" s="185"/>
      <c r="T13" s="76"/>
      <c r="U13" s="150"/>
      <c r="V13" s="185"/>
      <c r="W13" s="77"/>
      <c r="X13" s="258"/>
      <c r="Y13" s="185"/>
      <c r="Z13" s="76"/>
      <c r="AA13" s="150"/>
      <c r="AB13" s="185"/>
      <c r="AC13" s="77"/>
      <c r="AD13" s="258"/>
      <c r="AE13" s="185"/>
      <c r="AF13" s="76"/>
      <c r="AG13" s="72"/>
      <c r="AH13" s="320"/>
      <c r="AI13" s="78"/>
      <c r="AJ13" s="72"/>
      <c r="AK13" s="320"/>
      <c r="AL13" s="78"/>
    </row>
    <row r="14" spans="1:38" s="51" customFormat="1" x14ac:dyDescent="0.25">
      <c r="A14" s="461"/>
      <c r="B14" s="70" t="s">
        <v>102</v>
      </c>
      <c r="C14" s="75">
        <v>147600</v>
      </c>
      <c r="D14" s="172">
        <v>147600</v>
      </c>
      <c r="E14" s="185">
        <v>295200</v>
      </c>
      <c r="F14" s="172">
        <v>31200</v>
      </c>
      <c r="G14" s="172">
        <v>64944</v>
      </c>
      <c r="H14" s="76">
        <v>391344</v>
      </c>
      <c r="I14" s="150">
        <v>100800</v>
      </c>
      <c r="J14" s="185">
        <v>100800</v>
      </c>
      <c r="K14" s="77">
        <v>201600</v>
      </c>
      <c r="L14" s="185">
        <v>31200</v>
      </c>
      <c r="M14" s="185">
        <v>44352</v>
      </c>
      <c r="N14" s="76">
        <v>277152</v>
      </c>
      <c r="O14" s="150">
        <v>85200</v>
      </c>
      <c r="P14" s="185">
        <v>85200</v>
      </c>
      <c r="Q14" s="77">
        <v>170400</v>
      </c>
      <c r="R14" s="258">
        <v>31200</v>
      </c>
      <c r="S14" s="185">
        <v>37488</v>
      </c>
      <c r="T14" s="76">
        <v>239088</v>
      </c>
      <c r="U14" s="150">
        <v>100800</v>
      </c>
      <c r="V14" s="185">
        <v>100800</v>
      </c>
      <c r="W14" s="77">
        <v>201600</v>
      </c>
      <c r="X14" s="258">
        <v>31200</v>
      </c>
      <c r="Y14" s="185">
        <v>44352</v>
      </c>
      <c r="Z14" s="76">
        <v>277152</v>
      </c>
      <c r="AA14" s="150">
        <v>100800</v>
      </c>
      <c r="AB14" s="185">
        <v>100800</v>
      </c>
      <c r="AC14" s="77">
        <v>201600</v>
      </c>
      <c r="AD14" s="258">
        <v>31200</v>
      </c>
      <c r="AE14" s="185">
        <v>44352</v>
      </c>
      <c r="AF14" s="76">
        <v>277152</v>
      </c>
      <c r="AG14" s="72">
        <v>1461888</v>
      </c>
      <c r="AH14" s="320">
        <v>1070400</v>
      </c>
      <c r="AI14" s="78">
        <v>391488</v>
      </c>
      <c r="AJ14" s="72"/>
      <c r="AK14" s="320"/>
      <c r="AL14" s="78"/>
    </row>
    <row r="15" spans="1:38" s="51" customFormat="1" x14ac:dyDescent="0.25">
      <c r="A15" s="462"/>
      <c r="B15" s="79" t="s">
        <v>100</v>
      </c>
      <c r="C15" s="253"/>
      <c r="D15" s="254"/>
      <c r="E15" s="255"/>
      <c r="F15" s="254"/>
      <c r="G15" s="254"/>
      <c r="H15" s="256"/>
      <c r="I15" s="217"/>
      <c r="J15" s="255"/>
      <c r="K15" s="257"/>
      <c r="L15" s="255"/>
      <c r="M15" s="255"/>
      <c r="N15" s="256"/>
      <c r="O15" s="217"/>
      <c r="P15" s="255"/>
      <c r="Q15" s="257"/>
      <c r="R15" s="307"/>
      <c r="S15" s="255"/>
      <c r="T15" s="256"/>
      <c r="U15" s="217"/>
      <c r="V15" s="255"/>
      <c r="W15" s="257"/>
      <c r="X15" s="307"/>
      <c r="Y15" s="255"/>
      <c r="Z15" s="256"/>
      <c r="AA15" s="217"/>
      <c r="AB15" s="255"/>
      <c r="AC15" s="257"/>
      <c r="AD15" s="307"/>
      <c r="AE15" s="255"/>
      <c r="AF15" s="256"/>
      <c r="AG15" s="217"/>
      <c r="AH15" s="321"/>
      <c r="AI15" s="249"/>
      <c r="AJ15" s="217"/>
      <c r="AK15" s="321"/>
      <c r="AL15" s="249"/>
    </row>
    <row r="16" spans="1:38" s="51" customFormat="1" ht="14.25" customHeight="1" x14ac:dyDescent="0.25">
      <c r="A16" s="460" t="s">
        <v>256</v>
      </c>
      <c r="B16" s="81" t="s">
        <v>15</v>
      </c>
      <c r="C16" s="64"/>
      <c r="D16" s="67">
        <v>25000</v>
      </c>
      <c r="E16" s="184">
        <v>25000</v>
      </c>
      <c r="F16" s="67"/>
      <c r="G16" s="67">
        <v>5500</v>
      </c>
      <c r="H16" s="65">
        <v>30500</v>
      </c>
      <c r="I16" s="69">
        <v>75000</v>
      </c>
      <c r="J16" s="184"/>
      <c r="K16" s="68">
        <v>75000</v>
      </c>
      <c r="L16" s="184"/>
      <c r="M16" s="184">
        <v>16500</v>
      </c>
      <c r="N16" s="65">
        <v>91500</v>
      </c>
      <c r="O16" s="69"/>
      <c r="P16" s="184"/>
      <c r="Q16" s="68"/>
      <c r="R16" s="66"/>
      <c r="S16" s="184"/>
      <c r="T16" s="65"/>
      <c r="U16" s="69"/>
      <c r="V16" s="184"/>
      <c r="W16" s="68"/>
      <c r="X16" s="66"/>
      <c r="Y16" s="184"/>
      <c r="Z16" s="65"/>
      <c r="AA16" s="69"/>
      <c r="AB16" s="184"/>
      <c r="AC16" s="68"/>
      <c r="AD16" s="66"/>
      <c r="AE16" s="184"/>
      <c r="AF16" s="65"/>
      <c r="AG16" s="69">
        <v>122000</v>
      </c>
      <c r="AH16" s="184">
        <v>100000</v>
      </c>
      <c r="AI16" s="65">
        <v>22000</v>
      </c>
      <c r="AJ16" s="69">
        <v>0</v>
      </c>
      <c r="AK16" s="184"/>
      <c r="AL16" s="65">
        <v>122000</v>
      </c>
    </row>
    <row r="17" spans="1:38" s="51" customFormat="1" x14ac:dyDescent="0.25">
      <c r="A17" s="461"/>
      <c r="B17" s="80" t="s">
        <v>16</v>
      </c>
      <c r="C17" s="110"/>
      <c r="D17" s="172"/>
      <c r="E17" s="185"/>
      <c r="F17" s="172"/>
      <c r="G17" s="172"/>
      <c r="H17" s="76"/>
      <c r="I17" s="126"/>
      <c r="J17" s="185"/>
      <c r="K17" s="77"/>
      <c r="L17" s="185"/>
      <c r="M17" s="185"/>
      <c r="N17" s="76"/>
      <c r="O17" s="126"/>
      <c r="P17" s="185"/>
      <c r="Q17" s="77"/>
      <c r="R17" s="258"/>
      <c r="S17" s="185"/>
      <c r="T17" s="76"/>
      <c r="U17" s="126"/>
      <c r="V17" s="185"/>
      <c r="W17" s="77"/>
      <c r="X17" s="258"/>
      <c r="Y17" s="185"/>
      <c r="Z17" s="76"/>
      <c r="AA17" s="126"/>
      <c r="AB17" s="185"/>
      <c r="AC17" s="77"/>
      <c r="AD17" s="258"/>
      <c r="AE17" s="185"/>
      <c r="AF17" s="76"/>
      <c r="AG17" s="72"/>
      <c r="AH17" s="248"/>
      <c r="AI17" s="78"/>
      <c r="AJ17" s="72"/>
      <c r="AK17" s="248"/>
      <c r="AL17" s="78"/>
    </row>
    <row r="18" spans="1:38" s="51" customFormat="1" ht="56.25" x14ac:dyDescent="0.25">
      <c r="A18" s="462"/>
      <c r="B18" s="192" t="s">
        <v>177</v>
      </c>
      <c r="C18" s="253"/>
      <c r="D18" s="226"/>
      <c r="E18" s="227"/>
      <c r="F18" s="226"/>
      <c r="G18" s="226"/>
      <c r="H18" s="219"/>
      <c r="I18" s="217"/>
      <c r="J18" s="227"/>
      <c r="K18" s="229"/>
      <c r="L18" s="227"/>
      <c r="M18" s="227"/>
      <c r="N18" s="219"/>
      <c r="O18" s="217"/>
      <c r="P18" s="227"/>
      <c r="Q18" s="229"/>
      <c r="R18" s="259"/>
      <c r="S18" s="227"/>
      <c r="T18" s="219"/>
      <c r="U18" s="217"/>
      <c r="V18" s="227"/>
      <c r="W18" s="229"/>
      <c r="X18" s="259"/>
      <c r="Y18" s="227"/>
      <c r="Z18" s="219"/>
      <c r="AA18" s="217"/>
      <c r="AB18" s="227"/>
      <c r="AC18" s="229"/>
      <c r="AD18" s="259"/>
      <c r="AE18" s="227"/>
      <c r="AF18" s="219"/>
      <c r="AG18" s="217"/>
      <c r="AH18" s="282"/>
      <c r="AI18" s="249"/>
      <c r="AJ18" s="217"/>
      <c r="AK18" s="282"/>
      <c r="AL18" s="249"/>
    </row>
    <row r="19" spans="1:38" s="51" customFormat="1" ht="17.25" customHeight="1" x14ac:dyDescent="0.25">
      <c r="A19" s="465" t="s">
        <v>257</v>
      </c>
      <c r="B19" s="81" t="s">
        <v>17</v>
      </c>
      <c r="C19" s="64"/>
      <c r="D19" s="67">
        <v>75000</v>
      </c>
      <c r="E19" s="184">
        <v>75000</v>
      </c>
      <c r="F19" s="67"/>
      <c r="G19" s="67">
        <v>16500</v>
      </c>
      <c r="H19" s="65">
        <v>91500</v>
      </c>
      <c r="I19" s="69">
        <v>75000</v>
      </c>
      <c r="J19" s="184"/>
      <c r="K19" s="68">
        <v>75000</v>
      </c>
      <c r="L19" s="184"/>
      <c r="M19" s="184">
        <v>16500</v>
      </c>
      <c r="N19" s="68">
        <v>91500</v>
      </c>
      <c r="O19" s="69"/>
      <c r="P19" s="184"/>
      <c r="Q19" s="68"/>
      <c r="R19" s="66"/>
      <c r="S19" s="184"/>
      <c r="T19" s="68"/>
      <c r="U19" s="69"/>
      <c r="V19" s="184"/>
      <c r="W19" s="68"/>
      <c r="X19" s="66"/>
      <c r="Y19" s="184"/>
      <c r="Z19" s="68"/>
      <c r="AA19" s="69"/>
      <c r="AB19" s="184"/>
      <c r="AC19" s="68"/>
      <c r="AD19" s="66"/>
      <c r="AE19" s="184"/>
      <c r="AF19" s="68"/>
      <c r="AG19" s="69">
        <v>183000</v>
      </c>
      <c r="AH19" s="184">
        <v>150000</v>
      </c>
      <c r="AI19" s="65">
        <v>33000</v>
      </c>
      <c r="AJ19" s="69"/>
      <c r="AK19" s="184"/>
      <c r="AL19" s="65">
        <v>183000</v>
      </c>
    </row>
    <row r="20" spans="1:38" s="51" customFormat="1" x14ac:dyDescent="0.25">
      <c r="A20" s="463"/>
      <c r="B20" s="80" t="s">
        <v>63</v>
      </c>
      <c r="C20" s="110"/>
      <c r="D20" s="172"/>
      <c r="E20" s="187"/>
      <c r="F20" s="174"/>
      <c r="G20" s="174"/>
      <c r="H20" s="111"/>
      <c r="I20" s="126"/>
      <c r="J20" s="185"/>
      <c r="K20" s="125"/>
      <c r="L20" s="187"/>
      <c r="M20" s="187"/>
      <c r="N20" s="125"/>
      <c r="O20" s="126"/>
      <c r="P20" s="185"/>
      <c r="Q20" s="125"/>
      <c r="R20" s="260"/>
      <c r="S20" s="187"/>
      <c r="T20" s="125"/>
      <c r="U20" s="126"/>
      <c r="V20" s="185"/>
      <c r="W20" s="125"/>
      <c r="X20" s="260"/>
      <c r="Y20" s="187"/>
      <c r="Z20" s="125"/>
      <c r="AA20" s="126"/>
      <c r="AB20" s="185"/>
      <c r="AC20" s="125"/>
      <c r="AD20" s="260"/>
      <c r="AE20" s="187"/>
      <c r="AF20" s="125"/>
      <c r="AG20" s="72"/>
      <c r="AH20" s="320"/>
      <c r="AI20" s="78"/>
      <c r="AJ20" s="72"/>
      <c r="AK20" s="320"/>
      <c r="AL20" s="78"/>
    </row>
    <row r="21" spans="1:38" s="51" customFormat="1" ht="15.75" thickBot="1" x14ac:dyDescent="0.3">
      <c r="A21" s="464"/>
      <c r="B21" s="80" t="s">
        <v>62</v>
      </c>
      <c r="C21" s="261"/>
      <c r="D21" s="262"/>
      <c r="E21" s="263"/>
      <c r="F21" s="172"/>
      <c r="G21" s="172"/>
      <c r="H21" s="76"/>
      <c r="I21" s="264"/>
      <c r="J21" s="304"/>
      <c r="K21" s="305"/>
      <c r="L21" s="185"/>
      <c r="M21" s="185"/>
      <c r="N21" s="77"/>
      <c r="O21" s="264"/>
      <c r="P21" s="304"/>
      <c r="Q21" s="305"/>
      <c r="R21" s="258"/>
      <c r="S21" s="185"/>
      <c r="T21" s="77"/>
      <c r="U21" s="72"/>
      <c r="V21" s="187"/>
      <c r="W21" s="77"/>
      <c r="X21" s="258"/>
      <c r="Y21" s="185"/>
      <c r="Z21" s="77"/>
      <c r="AA21" s="72"/>
      <c r="AB21" s="187"/>
      <c r="AC21" s="77"/>
      <c r="AD21" s="258"/>
      <c r="AE21" s="185"/>
      <c r="AF21" s="77"/>
      <c r="AG21" s="72"/>
      <c r="AH21" s="320"/>
      <c r="AI21" s="78"/>
      <c r="AJ21" s="72"/>
      <c r="AK21" s="320"/>
      <c r="AL21" s="78"/>
    </row>
    <row r="22" spans="1:38" s="51" customFormat="1" ht="38.25" customHeight="1" x14ac:dyDescent="0.25">
      <c r="A22" s="473" t="s">
        <v>258</v>
      </c>
      <c r="B22" s="83" t="s">
        <v>53</v>
      </c>
      <c r="C22" s="114">
        <v>54000</v>
      </c>
      <c r="D22" s="100">
        <v>54000</v>
      </c>
      <c r="E22" s="180">
        <v>108000</v>
      </c>
      <c r="F22" s="171"/>
      <c r="G22" s="171">
        <v>23760</v>
      </c>
      <c r="H22" s="60">
        <v>131760</v>
      </c>
      <c r="I22" s="117"/>
      <c r="J22" s="180">
        <v>42000</v>
      </c>
      <c r="K22" s="117">
        <v>42000</v>
      </c>
      <c r="L22" s="183">
        <v>75000</v>
      </c>
      <c r="M22" s="183">
        <v>25740</v>
      </c>
      <c r="N22" s="60">
        <v>142740</v>
      </c>
      <c r="O22" s="117"/>
      <c r="P22" s="180"/>
      <c r="Q22" s="117"/>
      <c r="R22" s="306">
        <v>350000</v>
      </c>
      <c r="S22" s="183">
        <v>77000</v>
      </c>
      <c r="T22" s="60">
        <v>427000</v>
      </c>
      <c r="U22" s="61"/>
      <c r="V22" s="183"/>
      <c r="W22" s="61"/>
      <c r="X22" s="306">
        <v>875000</v>
      </c>
      <c r="Y22" s="183">
        <v>192500</v>
      </c>
      <c r="Z22" s="60">
        <v>1067500</v>
      </c>
      <c r="AA22" s="61"/>
      <c r="AB22" s="183"/>
      <c r="AC22" s="61"/>
      <c r="AD22" s="306">
        <v>1250000</v>
      </c>
      <c r="AE22" s="183">
        <v>275000</v>
      </c>
      <c r="AF22" s="60">
        <v>1525000</v>
      </c>
      <c r="AG22" s="62">
        <v>3294000</v>
      </c>
      <c r="AH22" s="183">
        <v>150000</v>
      </c>
      <c r="AI22" s="60">
        <v>3144000</v>
      </c>
      <c r="AJ22" s="62">
        <v>366000</v>
      </c>
      <c r="AK22" s="183">
        <v>2745000</v>
      </c>
      <c r="AL22" s="60">
        <v>183000</v>
      </c>
    </row>
    <row r="23" spans="1:38" s="51" customFormat="1" ht="15" customHeight="1" x14ac:dyDescent="0.25">
      <c r="A23" s="474"/>
      <c r="B23" s="86" t="s">
        <v>85</v>
      </c>
      <c r="C23" s="334">
        <v>54000</v>
      </c>
      <c r="D23" s="67">
        <v>54000</v>
      </c>
      <c r="E23" s="181">
        <v>108000</v>
      </c>
      <c r="F23" s="88"/>
      <c r="G23" s="88">
        <v>23760</v>
      </c>
      <c r="H23" s="82">
        <v>131760</v>
      </c>
      <c r="I23" s="335"/>
      <c r="J23" s="184"/>
      <c r="K23" s="89"/>
      <c r="L23" s="181"/>
      <c r="M23" s="181"/>
      <c r="N23" s="82"/>
      <c r="O23" s="335"/>
      <c r="P23" s="184"/>
      <c r="Q23" s="89"/>
      <c r="R23" s="87"/>
      <c r="S23" s="181"/>
      <c r="T23" s="82"/>
      <c r="U23" s="335"/>
      <c r="V23" s="184"/>
      <c r="W23" s="89"/>
      <c r="X23" s="87"/>
      <c r="Y23" s="181"/>
      <c r="Z23" s="82"/>
      <c r="AA23" s="335"/>
      <c r="AB23" s="184"/>
      <c r="AC23" s="89"/>
      <c r="AD23" s="87"/>
      <c r="AE23" s="181"/>
      <c r="AF23" s="82"/>
      <c r="AG23" s="90">
        <v>131760</v>
      </c>
      <c r="AH23" s="336">
        <v>108000</v>
      </c>
      <c r="AI23" s="91">
        <v>23760</v>
      </c>
      <c r="AJ23" s="90"/>
      <c r="AK23" s="336"/>
      <c r="AL23" s="91">
        <v>131760</v>
      </c>
    </row>
    <row r="24" spans="1:38" s="51" customFormat="1" x14ac:dyDescent="0.25">
      <c r="A24" s="474"/>
      <c r="B24" s="92" t="s">
        <v>41</v>
      </c>
      <c r="C24" s="250"/>
      <c r="D24" s="247"/>
      <c r="E24" s="266"/>
      <c r="F24" s="267"/>
      <c r="G24" s="267"/>
      <c r="H24" s="268"/>
      <c r="I24" s="265"/>
      <c r="J24" s="248"/>
      <c r="K24" s="269"/>
      <c r="L24" s="266"/>
      <c r="M24" s="266"/>
      <c r="N24" s="268"/>
      <c r="O24" s="265"/>
      <c r="P24" s="248"/>
      <c r="Q24" s="269"/>
      <c r="R24" s="308"/>
      <c r="S24" s="266"/>
      <c r="T24" s="268"/>
      <c r="U24" s="265"/>
      <c r="V24" s="248"/>
      <c r="W24" s="269"/>
      <c r="X24" s="308"/>
      <c r="Y24" s="266"/>
      <c r="Z24" s="268"/>
      <c r="AA24" s="265"/>
      <c r="AB24" s="248"/>
      <c r="AC24" s="269"/>
      <c r="AD24" s="308"/>
      <c r="AE24" s="266"/>
      <c r="AF24" s="268"/>
      <c r="AG24" s="93"/>
      <c r="AH24" s="322"/>
      <c r="AI24" s="94"/>
      <c r="AJ24" s="93"/>
      <c r="AK24" s="322"/>
      <c r="AL24" s="94"/>
    </row>
    <row r="25" spans="1:38" s="51" customFormat="1" ht="22.5" x14ac:dyDescent="0.25">
      <c r="A25" s="474"/>
      <c r="B25" s="95" t="s">
        <v>49</v>
      </c>
      <c r="C25" s="250"/>
      <c r="D25" s="247"/>
      <c r="E25" s="266"/>
      <c r="F25" s="267"/>
      <c r="G25" s="267"/>
      <c r="H25" s="268"/>
      <c r="I25" s="265"/>
      <c r="J25" s="248"/>
      <c r="K25" s="269"/>
      <c r="L25" s="266"/>
      <c r="M25" s="266"/>
      <c r="N25" s="268"/>
      <c r="O25" s="265"/>
      <c r="P25" s="248"/>
      <c r="Q25" s="269"/>
      <c r="R25" s="308"/>
      <c r="S25" s="266"/>
      <c r="T25" s="268"/>
      <c r="U25" s="265"/>
      <c r="V25" s="248"/>
      <c r="W25" s="269"/>
      <c r="X25" s="308"/>
      <c r="Y25" s="266"/>
      <c r="Z25" s="268"/>
      <c r="AA25" s="265"/>
      <c r="AB25" s="248"/>
      <c r="AC25" s="269"/>
      <c r="AD25" s="308"/>
      <c r="AE25" s="266"/>
      <c r="AF25" s="268"/>
      <c r="AG25" s="93"/>
      <c r="AH25" s="322"/>
      <c r="AI25" s="94"/>
      <c r="AJ25" s="93"/>
      <c r="AK25" s="322"/>
      <c r="AL25" s="94"/>
    </row>
    <row r="26" spans="1:38" s="51" customFormat="1" ht="15" customHeight="1" x14ac:dyDescent="0.25">
      <c r="A26" s="474"/>
      <c r="B26" s="95" t="s">
        <v>42</v>
      </c>
      <c r="C26" s="250"/>
      <c r="D26" s="247"/>
      <c r="E26" s="266"/>
      <c r="F26" s="267"/>
      <c r="G26" s="267"/>
      <c r="H26" s="268"/>
      <c r="I26" s="265"/>
      <c r="J26" s="248"/>
      <c r="K26" s="269"/>
      <c r="L26" s="266"/>
      <c r="M26" s="266"/>
      <c r="N26" s="268"/>
      <c r="O26" s="265"/>
      <c r="P26" s="248"/>
      <c r="Q26" s="269"/>
      <c r="R26" s="308"/>
      <c r="S26" s="266"/>
      <c r="T26" s="268"/>
      <c r="U26" s="265"/>
      <c r="V26" s="248"/>
      <c r="W26" s="269"/>
      <c r="X26" s="308"/>
      <c r="Y26" s="266"/>
      <c r="Z26" s="268"/>
      <c r="AA26" s="265"/>
      <c r="AB26" s="248"/>
      <c r="AC26" s="269"/>
      <c r="AD26" s="308"/>
      <c r="AE26" s="266"/>
      <c r="AF26" s="268"/>
      <c r="AG26" s="93"/>
      <c r="AH26" s="322"/>
      <c r="AI26" s="94"/>
      <c r="AJ26" s="93"/>
      <c r="AK26" s="322"/>
      <c r="AL26" s="94"/>
    </row>
    <row r="27" spans="1:38" s="51" customFormat="1" x14ac:dyDescent="0.25">
      <c r="A27" s="475"/>
      <c r="B27" s="194" t="s">
        <v>50</v>
      </c>
      <c r="C27" s="270"/>
      <c r="D27" s="271"/>
      <c r="E27" s="272"/>
      <c r="F27" s="273"/>
      <c r="G27" s="273"/>
      <c r="H27" s="274"/>
      <c r="I27" s="257"/>
      <c r="J27" s="282"/>
      <c r="K27" s="275"/>
      <c r="L27" s="272"/>
      <c r="M27" s="272"/>
      <c r="N27" s="274"/>
      <c r="O27" s="257"/>
      <c r="P27" s="282"/>
      <c r="Q27" s="275"/>
      <c r="R27" s="309"/>
      <c r="S27" s="272"/>
      <c r="T27" s="274"/>
      <c r="U27" s="257"/>
      <c r="V27" s="282"/>
      <c r="W27" s="275"/>
      <c r="X27" s="309"/>
      <c r="Y27" s="272"/>
      <c r="Z27" s="274"/>
      <c r="AA27" s="257"/>
      <c r="AB27" s="282"/>
      <c r="AC27" s="275"/>
      <c r="AD27" s="309"/>
      <c r="AE27" s="272"/>
      <c r="AF27" s="274"/>
      <c r="AG27" s="195"/>
      <c r="AH27" s="323"/>
      <c r="AI27" s="196"/>
      <c r="AJ27" s="195"/>
      <c r="AK27" s="323"/>
      <c r="AL27" s="196"/>
    </row>
    <row r="28" spans="1:38" s="51" customFormat="1" ht="25.5" customHeight="1" x14ac:dyDescent="0.25">
      <c r="A28" s="476" t="s">
        <v>259</v>
      </c>
      <c r="B28" s="197" t="s">
        <v>64</v>
      </c>
      <c r="C28" s="210"/>
      <c r="D28" s="211"/>
      <c r="E28" s="212"/>
      <c r="F28" s="211"/>
      <c r="G28" s="211"/>
      <c r="H28" s="213"/>
      <c r="I28" s="215"/>
      <c r="J28" s="212">
        <v>42000</v>
      </c>
      <c r="K28" s="215">
        <v>42000</v>
      </c>
      <c r="L28" s="212"/>
      <c r="M28" s="212">
        <v>9240</v>
      </c>
      <c r="N28" s="213">
        <v>51240</v>
      </c>
      <c r="O28" s="215"/>
      <c r="P28" s="212"/>
      <c r="Q28" s="215"/>
      <c r="R28" s="214"/>
      <c r="S28" s="212"/>
      <c r="T28" s="213"/>
      <c r="U28" s="215"/>
      <c r="V28" s="212"/>
      <c r="W28" s="215"/>
      <c r="X28" s="214"/>
      <c r="Y28" s="212"/>
      <c r="Z28" s="213"/>
      <c r="AA28" s="215"/>
      <c r="AB28" s="212"/>
      <c r="AC28" s="215"/>
      <c r="AD28" s="214"/>
      <c r="AE28" s="212"/>
      <c r="AF28" s="213"/>
      <c r="AG28" s="198">
        <v>51240</v>
      </c>
      <c r="AH28" s="324">
        <v>42000</v>
      </c>
      <c r="AI28" s="199">
        <v>9240</v>
      </c>
      <c r="AJ28" s="198"/>
      <c r="AK28" s="324"/>
      <c r="AL28" s="199">
        <v>51240</v>
      </c>
    </row>
    <row r="29" spans="1:38" s="51" customFormat="1" ht="22.5" x14ac:dyDescent="0.25">
      <c r="A29" s="472"/>
      <c r="B29" s="197" t="s">
        <v>65</v>
      </c>
      <c r="C29" s="210"/>
      <c r="D29" s="211"/>
      <c r="E29" s="212"/>
      <c r="F29" s="211"/>
      <c r="G29" s="211"/>
      <c r="H29" s="213"/>
      <c r="I29" s="215"/>
      <c r="J29" s="212"/>
      <c r="K29" s="215"/>
      <c r="L29" s="212">
        <v>75000</v>
      </c>
      <c r="M29" s="212">
        <v>16500</v>
      </c>
      <c r="N29" s="213">
        <v>91500</v>
      </c>
      <c r="O29" s="215"/>
      <c r="P29" s="212"/>
      <c r="Q29" s="215"/>
      <c r="R29" s="214">
        <v>150000</v>
      </c>
      <c r="S29" s="212">
        <v>33000</v>
      </c>
      <c r="T29" s="213">
        <v>183000</v>
      </c>
      <c r="U29" s="215"/>
      <c r="V29" s="212"/>
      <c r="W29" s="215"/>
      <c r="X29" s="214">
        <v>75000</v>
      </c>
      <c r="Y29" s="212">
        <v>16500</v>
      </c>
      <c r="Z29" s="213">
        <v>91500</v>
      </c>
      <c r="AA29" s="215"/>
      <c r="AB29" s="212"/>
      <c r="AC29" s="215"/>
      <c r="AD29" s="214"/>
      <c r="AE29" s="212"/>
      <c r="AF29" s="213"/>
      <c r="AG29" s="198">
        <v>366000</v>
      </c>
      <c r="AH29" s="325"/>
      <c r="AI29" s="200">
        <v>366000</v>
      </c>
      <c r="AJ29" s="198">
        <v>366000</v>
      </c>
      <c r="AK29" s="325"/>
      <c r="AL29" s="200"/>
    </row>
    <row r="30" spans="1:38" s="51" customFormat="1" ht="15.75" thickBot="1" x14ac:dyDescent="0.3">
      <c r="A30" s="477"/>
      <c r="B30" s="96" t="s">
        <v>54</v>
      </c>
      <c r="C30" s="337"/>
      <c r="D30" s="338"/>
      <c r="E30" s="339"/>
      <c r="F30" s="338"/>
      <c r="G30" s="338"/>
      <c r="H30" s="155"/>
      <c r="I30" s="340"/>
      <c r="J30" s="339"/>
      <c r="K30" s="340"/>
      <c r="L30" s="339"/>
      <c r="M30" s="339"/>
      <c r="N30" s="155"/>
      <c r="O30" s="340"/>
      <c r="P30" s="339"/>
      <c r="Q30" s="340"/>
      <c r="R30" s="341">
        <v>200000</v>
      </c>
      <c r="S30" s="339">
        <v>44000</v>
      </c>
      <c r="T30" s="155">
        <v>244000</v>
      </c>
      <c r="U30" s="340"/>
      <c r="V30" s="339"/>
      <c r="W30" s="340"/>
      <c r="X30" s="341">
        <v>800000</v>
      </c>
      <c r="Y30" s="339">
        <v>176000</v>
      </c>
      <c r="Z30" s="155">
        <v>976000</v>
      </c>
      <c r="AA30" s="340"/>
      <c r="AB30" s="339"/>
      <c r="AC30" s="340"/>
      <c r="AD30" s="341">
        <v>1250000</v>
      </c>
      <c r="AE30" s="339">
        <v>275000</v>
      </c>
      <c r="AF30" s="155">
        <v>1525000</v>
      </c>
      <c r="AG30" s="97">
        <v>2745000</v>
      </c>
      <c r="AH30" s="279"/>
      <c r="AI30" s="155">
        <v>2745000</v>
      </c>
      <c r="AJ30" s="97"/>
      <c r="AK30" s="279">
        <v>2745000</v>
      </c>
      <c r="AL30" s="155"/>
    </row>
    <row r="31" spans="1:38" s="51" customFormat="1" ht="25.5" customHeight="1" x14ac:dyDescent="0.25">
      <c r="A31" s="460" t="s">
        <v>260</v>
      </c>
      <c r="B31" s="99" t="s">
        <v>83</v>
      </c>
      <c r="C31" s="114"/>
      <c r="D31" s="100">
        <v>25000</v>
      </c>
      <c r="E31" s="180">
        <v>25000</v>
      </c>
      <c r="F31" s="100">
        <v>0</v>
      </c>
      <c r="G31" s="100">
        <v>5500</v>
      </c>
      <c r="H31" s="115">
        <v>30500</v>
      </c>
      <c r="I31" s="154">
        <v>25000</v>
      </c>
      <c r="J31" s="180">
        <v>1295000</v>
      </c>
      <c r="K31" s="117">
        <v>1320000</v>
      </c>
      <c r="L31" s="180"/>
      <c r="M31" s="180">
        <v>290400</v>
      </c>
      <c r="N31" s="117">
        <v>1610400</v>
      </c>
      <c r="O31" s="154">
        <v>1407000</v>
      </c>
      <c r="P31" s="180">
        <v>1407000</v>
      </c>
      <c r="Q31" s="117">
        <v>2814000</v>
      </c>
      <c r="R31" s="116"/>
      <c r="S31" s="180">
        <v>619080</v>
      </c>
      <c r="T31" s="117">
        <v>3433080</v>
      </c>
      <c r="U31" s="154">
        <v>1407000</v>
      </c>
      <c r="V31" s="180">
        <v>1407000</v>
      </c>
      <c r="W31" s="117">
        <v>2814000</v>
      </c>
      <c r="X31" s="116"/>
      <c r="Y31" s="180">
        <v>619080</v>
      </c>
      <c r="Z31" s="117">
        <v>3433080</v>
      </c>
      <c r="AA31" s="154">
        <v>162000</v>
      </c>
      <c r="AB31" s="180">
        <v>162000</v>
      </c>
      <c r="AC31" s="117">
        <v>324000</v>
      </c>
      <c r="AD31" s="116"/>
      <c r="AE31" s="180">
        <v>71280</v>
      </c>
      <c r="AF31" s="117">
        <v>395280</v>
      </c>
      <c r="AG31" s="156">
        <v>8902340</v>
      </c>
      <c r="AH31" s="326">
        <v>7297000</v>
      </c>
      <c r="AI31" s="157">
        <v>1605340</v>
      </c>
      <c r="AJ31" s="156">
        <v>7594500</v>
      </c>
      <c r="AK31" s="326"/>
      <c r="AL31" s="157">
        <v>1307840</v>
      </c>
    </row>
    <row r="32" spans="1:38" s="51" customFormat="1" ht="15" customHeight="1" x14ac:dyDescent="0.25">
      <c r="A32" s="461"/>
      <c r="B32" s="201" t="s">
        <v>51</v>
      </c>
      <c r="C32" s="202"/>
      <c r="D32" s="203">
        <v>25000</v>
      </c>
      <c r="E32" s="204">
        <v>25000</v>
      </c>
      <c r="F32" s="203"/>
      <c r="G32" s="203">
        <v>5500</v>
      </c>
      <c r="H32" s="205">
        <v>30500</v>
      </c>
      <c r="I32" s="300">
        <v>25000</v>
      </c>
      <c r="J32" s="204">
        <v>50000</v>
      </c>
      <c r="K32" s="207">
        <v>75000</v>
      </c>
      <c r="L32" s="204"/>
      <c r="M32" s="204">
        <v>16500</v>
      </c>
      <c r="N32" s="207">
        <v>91500</v>
      </c>
      <c r="O32" s="300"/>
      <c r="P32" s="204"/>
      <c r="Q32" s="207"/>
      <c r="R32" s="206"/>
      <c r="S32" s="204"/>
      <c r="T32" s="207"/>
      <c r="U32" s="300"/>
      <c r="V32" s="204"/>
      <c r="W32" s="207"/>
      <c r="X32" s="206"/>
      <c r="Y32" s="204"/>
      <c r="Z32" s="207"/>
      <c r="AA32" s="300"/>
      <c r="AB32" s="204"/>
      <c r="AC32" s="207"/>
      <c r="AD32" s="206"/>
      <c r="AE32" s="204"/>
      <c r="AF32" s="207"/>
      <c r="AG32" s="208">
        <v>122000</v>
      </c>
      <c r="AH32" s="327">
        <v>100000</v>
      </c>
      <c r="AI32" s="276">
        <v>22000</v>
      </c>
      <c r="AJ32" s="208"/>
      <c r="AK32" s="327"/>
      <c r="AL32" s="276">
        <v>122000</v>
      </c>
    </row>
    <row r="33" spans="1:38" s="51" customFormat="1" ht="21.75" customHeight="1" x14ac:dyDescent="0.25">
      <c r="A33" s="461"/>
      <c r="B33" s="209" t="s">
        <v>101</v>
      </c>
      <c r="C33" s="210"/>
      <c r="D33" s="211"/>
      <c r="E33" s="212"/>
      <c r="F33" s="211"/>
      <c r="G33" s="211"/>
      <c r="H33" s="213"/>
      <c r="I33" s="238"/>
      <c r="J33" s="212"/>
      <c r="K33" s="215"/>
      <c r="L33" s="212"/>
      <c r="M33" s="212"/>
      <c r="N33" s="215"/>
      <c r="O33" s="238">
        <v>162000</v>
      </c>
      <c r="P33" s="212">
        <v>162000</v>
      </c>
      <c r="Q33" s="215">
        <v>324000</v>
      </c>
      <c r="R33" s="214"/>
      <c r="S33" s="212">
        <v>71280</v>
      </c>
      <c r="T33" s="215">
        <v>395280</v>
      </c>
      <c r="U33" s="238">
        <v>162000</v>
      </c>
      <c r="V33" s="212">
        <v>162000</v>
      </c>
      <c r="W33" s="215">
        <v>324000</v>
      </c>
      <c r="X33" s="214"/>
      <c r="Y33" s="212">
        <v>71280</v>
      </c>
      <c r="Z33" s="215">
        <v>395280</v>
      </c>
      <c r="AA33" s="238">
        <v>162000</v>
      </c>
      <c r="AB33" s="212">
        <v>162000</v>
      </c>
      <c r="AC33" s="215">
        <v>324000</v>
      </c>
      <c r="AD33" s="214"/>
      <c r="AE33" s="212">
        <v>71280</v>
      </c>
      <c r="AF33" s="215">
        <v>395280</v>
      </c>
      <c r="AG33" s="216">
        <v>1185840</v>
      </c>
      <c r="AH33" s="324">
        <v>972000</v>
      </c>
      <c r="AI33" s="199">
        <v>213840</v>
      </c>
      <c r="AJ33" s="216"/>
      <c r="AK33" s="324"/>
      <c r="AL33" s="199">
        <v>1185840</v>
      </c>
    </row>
    <row r="34" spans="1:38" s="51" customFormat="1" ht="34.5" thickBot="1" x14ac:dyDescent="0.3">
      <c r="A34" s="462"/>
      <c r="B34" s="103" t="s">
        <v>84</v>
      </c>
      <c r="C34" s="277"/>
      <c r="D34" s="278"/>
      <c r="E34" s="279"/>
      <c r="F34" s="278"/>
      <c r="G34" s="278"/>
      <c r="H34" s="280"/>
      <c r="I34" s="301"/>
      <c r="J34" s="279">
        <v>1245000</v>
      </c>
      <c r="K34" s="98">
        <v>1245000</v>
      </c>
      <c r="L34" s="279"/>
      <c r="M34" s="279">
        <v>273900</v>
      </c>
      <c r="N34" s="98">
        <v>1518900</v>
      </c>
      <c r="O34" s="301">
        <v>1245000</v>
      </c>
      <c r="P34" s="279">
        <v>1245000</v>
      </c>
      <c r="Q34" s="98">
        <v>2490000</v>
      </c>
      <c r="R34" s="281"/>
      <c r="S34" s="279">
        <v>547800</v>
      </c>
      <c r="T34" s="98">
        <v>3037800</v>
      </c>
      <c r="U34" s="301">
        <v>1245000</v>
      </c>
      <c r="V34" s="279">
        <v>1245000</v>
      </c>
      <c r="W34" s="98">
        <v>2490000</v>
      </c>
      <c r="X34" s="281"/>
      <c r="Y34" s="279">
        <v>547800</v>
      </c>
      <c r="Z34" s="98">
        <v>3037800</v>
      </c>
      <c r="AA34" s="301"/>
      <c r="AB34" s="279"/>
      <c r="AC34" s="98"/>
      <c r="AD34" s="281"/>
      <c r="AE34" s="279"/>
      <c r="AF34" s="98"/>
      <c r="AG34" s="69">
        <v>7594500</v>
      </c>
      <c r="AH34" s="184">
        <v>6225000</v>
      </c>
      <c r="AI34" s="65">
        <v>1369500</v>
      </c>
      <c r="AJ34" s="69">
        <v>7594500</v>
      </c>
      <c r="AK34" s="184"/>
      <c r="AL34" s="65"/>
    </row>
    <row r="35" spans="1:38" s="51" customFormat="1" x14ac:dyDescent="0.25">
      <c r="A35" s="460" t="s">
        <v>261</v>
      </c>
      <c r="B35" s="104" t="s">
        <v>82</v>
      </c>
      <c r="C35" s="105"/>
      <c r="D35" s="107"/>
      <c r="E35" s="182"/>
      <c r="F35" s="107"/>
      <c r="G35" s="107"/>
      <c r="H35" s="85"/>
      <c r="I35" s="120"/>
      <c r="J35" s="182"/>
      <c r="K35" s="84"/>
      <c r="L35" s="182"/>
      <c r="M35" s="182"/>
      <c r="N35" s="84"/>
      <c r="O35" s="120">
        <v>100000</v>
      </c>
      <c r="P35" s="182"/>
      <c r="Q35" s="84">
        <v>100000</v>
      </c>
      <c r="R35" s="106">
        <v>200000</v>
      </c>
      <c r="S35" s="182">
        <v>66000</v>
      </c>
      <c r="T35" s="84">
        <v>366000</v>
      </c>
      <c r="U35" s="120"/>
      <c r="V35" s="182">
        <v>1150000</v>
      </c>
      <c r="W35" s="84">
        <v>500000</v>
      </c>
      <c r="X35" s="106">
        <v>1000000</v>
      </c>
      <c r="Y35" s="182">
        <v>330000</v>
      </c>
      <c r="Z35" s="84">
        <v>1830000</v>
      </c>
      <c r="AA35" s="120">
        <v>1150000</v>
      </c>
      <c r="AB35" s="182">
        <v>1150000</v>
      </c>
      <c r="AC35" s="84">
        <v>1000000</v>
      </c>
      <c r="AD35" s="106">
        <v>1600000</v>
      </c>
      <c r="AE35" s="182">
        <v>572000</v>
      </c>
      <c r="AF35" s="84">
        <v>3172000</v>
      </c>
      <c r="AG35" s="101">
        <v>5368000</v>
      </c>
      <c r="AH35" s="328">
        <v>1600000</v>
      </c>
      <c r="AI35" s="102">
        <v>3768000</v>
      </c>
      <c r="AJ35" s="101">
        <v>1952000</v>
      </c>
      <c r="AK35" s="328">
        <v>2318000</v>
      </c>
      <c r="AL35" s="102">
        <v>1098000</v>
      </c>
    </row>
    <row r="36" spans="1:38" s="51" customFormat="1" ht="15.75" customHeight="1" x14ac:dyDescent="0.25">
      <c r="A36" s="461"/>
      <c r="B36" s="108" t="s">
        <v>55</v>
      </c>
      <c r="C36" s="64"/>
      <c r="D36" s="67"/>
      <c r="E36" s="184"/>
      <c r="F36" s="67"/>
      <c r="G36" s="67"/>
      <c r="H36" s="65"/>
      <c r="I36" s="69"/>
      <c r="J36" s="184"/>
      <c r="K36" s="68"/>
      <c r="L36" s="184"/>
      <c r="M36" s="184"/>
      <c r="N36" s="68"/>
      <c r="O36" s="69">
        <v>100000</v>
      </c>
      <c r="P36" s="184"/>
      <c r="Q36" s="68">
        <v>100000</v>
      </c>
      <c r="R36" s="66"/>
      <c r="S36" s="184">
        <v>22000</v>
      </c>
      <c r="T36" s="68">
        <v>122000</v>
      </c>
      <c r="U36" s="69"/>
      <c r="V36" s="184"/>
      <c r="W36" s="68"/>
      <c r="X36" s="66"/>
      <c r="Y36" s="184"/>
      <c r="Z36" s="68"/>
      <c r="AA36" s="69"/>
      <c r="AB36" s="184"/>
      <c r="AC36" s="68"/>
      <c r="AD36" s="66"/>
      <c r="AE36" s="184"/>
      <c r="AF36" s="68"/>
      <c r="AG36" s="69">
        <v>122000</v>
      </c>
      <c r="AH36" s="184">
        <v>100000</v>
      </c>
      <c r="AI36" s="65">
        <v>22000</v>
      </c>
      <c r="AJ36" s="69"/>
      <c r="AK36" s="184"/>
      <c r="AL36" s="65"/>
    </row>
    <row r="37" spans="1:38" s="51" customFormat="1" ht="33.75" x14ac:dyDescent="0.25">
      <c r="A37" s="461"/>
      <c r="B37" s="194" t="s">
        <v>56</v>
      </c>
      <c r="C37" s="253"/>
      <c r="D37" s="271"/>
      <c r="E37" s="282"/>
      <c r="F37" s="271"/>
      <c r="G37" s="271"/>
      <c r="H37" s="249"/>
      <c r="I37" s="217"/>
      <c r="J37" s="282"/>
      <c r="K37" s="193"/>
      <c r="L37" s="282"/>
      <c r="M37" s="282"/>
      <c r="N37" s="193"/>
      <c r="O37" s="217">
        <v>100000</v>
      </c>
      <c r="P37" s="282"/>
      <c r="Q37" s="193">
        <v>100000</v>
      </c>
      <c r="R37" s="283"/>
      <c r="S37" s="282">
        <v>22000</v>
      </c>
      <c r="T37" s="193">
        <v>122000</v>
      </c>
      <c r="U37" s="217"/>
      <c r="V37" s="282"/>
      <c r="W37" s="193"/>
      <c r="X37" s="283"/>
      <c r="Y37" s="282"/>
      <c r="Z37" s="193"/>
      <c r="AA37" s="217"/>
      <c r="AB37" s="282"/>
      <c r="AC37" s="193"/>
      <c r="AD37" s="283"/>
      <c r="AE37" s="282"/>
      <c r="AF37" s="193"/>
      <c r="AG37" s="217">
        <v>122000</v>
      </c>
      <c r="AH37" s="282">
        <v>100000</v>
      </c>
      <c r="AI37" s="219">
        <v>22000</v>
      </c>
      <c r="AJ37" s="217">
        <v>122000</v>
      </c>
      <c r="AK37" s="282"/>
      <c r="AL37" s="219"/>
    </row>
    <row r="38" spans="1:38" s="51" customFormat="1" ht="22.5" x14ac:dyDescent="0.25">
      <c r="A38" s="461"/>
      <c r="B38" s="109" t="s">
        <v>57</v>
      </c>
      <c r="C38" s="64"/>
      <c r="D38" s="67"/>
      <c r="E38" s="184"/>
      <c r="F38" s="67"/>
      <c r="G38" s="67"/>
      <c r="H38" s="65"/>
      <c r="I38" s="69"/>
      <c r="J38" s="184"/>
      <c r="K38" s="68"/>
      <c r="L38" s="184"/>
      <c r="M38" s="184"/>
      <c r="N38" s="68"/>
      <c r="O38" s="69"/>
      <c r="P38" s="184"/>
      <c r="Q38" s="68"/>
      <c r="R38" s="66"/>
      <c r="S38" s="184"/>
      <c r="T38" s="68"/>
      <c r="U38" s="69"/>
      <c r="V38" s="184">
        <v>1100000</v>
      </c>
      <c r="W38" s="68">
        <v>450000</v>
      </c>
      <c r="X38" s="66">
        <v>600000</v>
      </c>
      <c r="Y38" s="184">
        <v>231000</v>
      </c>
      <c r="Z38" s="68">
        <v>1281000</v>
      </c>
      <c r="AA38" s="69">
        <v>1100000</v>
      </c>
      <c r="AB38" s="184">
        <v>1100000</v>
      </c>
      <c r="AC38" s="68">
        <v>900000</v>
      </c>
      <c r="AD38" s="66">
        <v>1200000</v>
      </c>
      <c r="AE38" s="184">
        <v>462000</v>
      </c>
      <c r="AF38" s="68">
        <v>2562000</v>
      </c>
      <c r="AG38" s="69">
        <v>3843000</v>
      </c>
      <c r="AH38" s="184">
        <v>1350000</v>
      </c>
      <c r="AI38" s="82">
        <v>2493000</v>
      </c>
      <c r="AJ38" s="69">
        <f>+AJ40</f>
        <v>1647000</v>
      </c>
      <c r="AK38" s="184">
        <f>+AK39+AK41</f>
        <v>1098000</v>
      </c>
      <c r="AL38" s="82">
        <f>+AL42</f>
        <v>1098000</v>
      </c>
    </row>
    <row r="39" spans="1:38" s="51" customFormat="1" x14ac:dyDescent="0.25">
      <c r="A39" s="461"/>
      <c r="B39" s="95" t="s">
        <v>58</v>
      </c>
      <c r="C39" s="252"/>
      <c r="D39" s="247"/>
      <c r="E39" s="248"/>
      <c r="F39" s="247"/>
      <c r="G39" s="247"/>
      <c r="H39" s="78"/>
      <c r="I39" s="72"/>
      <c r="J39" s="248"/>
      <c r="K39" s="71"/>
      <c r="L39" s="248"/>
      <c r="M39" s="248"/>
      <c r="N39" s="71"/>
      <c r="O39" s="72"/>
      <c r="P39" s="248"/>
      <c r="Q39" s="71"/>
      <c r="R39" s="284"/>
      <c r="S39" s="248"/>
      <c r="T39" s="71"/>
      <c r="U39" s="72"/>
      <c r="V39" s="248"/>
      <c r="W39" s="71"/>
      <c r="X39" s="284">
        <v>20000</v>
      </c>
      <c r="Y39" s="248">
        <v>4400</v>
      </c>
      <c r="Z39" s="71">
        <v>24400</v>
      </c>
      <c r="AA39" s="72"/>
      <c r="AB39" s="248"/>
      <c r="AC39" s="71"/>
      <c r="AD39" s="284"/>
      <c r="AE39" s="248"/>
      <c r="AF39" s="71"/>
      <c r="AG39" s="72">
        <v>24400</v>
      </c>
      <c r="AH39" s="248"/>
      <c r="AI39" s="111">
        <v>24400</v>
      </c>
      <c r="AJ39" s="72"/>
      <c r="AK39" s="248">
        <v>24400</v>
      </c>
      <c r="AL39" s="111"/>
    </row>
    <row r="40" spans="1:38" s="51" customFormat="1" x14ac:dyDescent="0.25">
      <c r="A40" s="461"/>
      <c r="B40" s="92" t="s">
        <v>81</v>
      </c>
      <c r="C40" s="252"/>
      <c r="D40" s="247"/>
      <c r="E40" s="248"/>
      <c r="F40" s="247"/>
      <c r="G40" s="247"/>
      <c r="H40" s="78"/>
      <c r="I40" s="72"/>
      <c r="J40" s="248"/>
      <c r="K40" s="71"/>
      <c r="L40" s="248"/>
      <c r="M40" s="248"/>
      <c r="N40" s="71"/>
      <c r="O40" s="72"/>
      <c r="P40" s="248"/>
      <c r="Q40" s="71"/>
      <c r="R40" s="284"/>
      <c r="S40" s="248"/>
      <c r="T40" s="71"/>
      <c r="U40" s="72"/>
      <c r="V40" s="248">
        <v>450000</v>
      </c>
      <c r="W40" s="71">
        <v>450000</v>
      </c>
      <c r="X40" s="284"/>
      <c r="Y40" s="248">
        <v>99000</v>
      </c>
      <c r="Z40" s="71">
        <v>549000</v>
      </c>
      <c r="AA40" s="72">
        <v>450000</v>
      </c>
      <c r="AB40" s="248">
        <v>450000</v>
      </c>
      <c r="AC40" s="71">
        <v>900000</v>
      </c>
      <c r="AD40" s="284"/>
      <c r="AE40" s="248">
        <v>198000</v>
      </c>
      <c r="AF40" s="71">
        <v>1098000</v>
      </c>
      <c r="AG40" s="72">
        <v>1647000</v>
      </c>
      <c r="AH40" s="248">
        <v>1350000</v>
      </c>
      <c r="AI40" s="111">
        <v>297000</v>
      </c>
      <c r="AJ40" s="72">
        <v>1647000</v>
      </c>
      <c r="AK40" s="248"/>
      <c r="AL40" s="111"/>
    </row>
    <row r="41" spans="1:38" s="51" customFormat="1" x14ac:dyDescent="0.25">
      <c r="A41" s="461"/>
      <c r="B41" s="92" t="s">
        <v>59</v>
      </c>
      <c r="C41" s="252"/>
      <c r="D41" s="247"/>
      <c r="E41" s="248"/>
      <c r="F41" s="247"/>
      <c r="G41" s="247"/>
      <c r="H41" s="78"/>
      <c r="I41" s="72"/>
      <c r="J41" s="248"/>
      <c r="K41" s="71"/>
      <c r="L41" s="248"/>
      <c r="M41" s="248"/>
      <c r="N41" s="71"/>
      <c r="O41" s="72"/>
      <c r="P41" s="248"/>
      <c r="Q41" s="71"/>
      <c r="R41" s="284"/>
      <c r="S41" s="248"/>
      <c r="T41" s="71"/>
      <c r="U41" s="72"/>
      <c r="V41" s="248"/>
      <c r="W41" s="71"/>
      <c r="X41" s="284">
        <v>280000</v>
      </c>
      <c r="Y41" s="248">
        <v>61600</v>
      </c>
      <c r="Z41" s="71">
        <v>341600</v>
      </c>
      <c r="AA41" s="72"/>
      <c r="AB41" s="248"/>
      <c r="AC41" s="71"/>
      <c r="AD41" s="284">
        <v>600000</v>
      </c>
      <c r="AE41" s="248">
        <v>132000</v>
      </c>
      <c r="AF41" s="71">
        <v>732000</v>
      </c>
      <c r="AG41" s="72">
        <v>1073600</v>
      </c>
      <c r="AH41" s="248"/>
      <c r="AI41" s="111">
        <v>1073600</v>
      </c>
      <c r="AJ41" s="72"/>
      <c r="AK41" s="248">
        <v>1073600</v>
      </c>
      <c r="AL41" s="111"/>
    </row>
    <row r="42" spans="1:38" s="51" customFormat="1" x14ac:dyDescent="0.25">
      <c r="A42" s="461"/>
      <c r="B42" s="218" t="s">
        <v>67</v>
      </c>
      <c r="C42" s="253"/>
      <c r="D42" s="271"/>
      <c r="E42" s="282"/>
      <c r="F42" s="271"/>
      <c r="G42" s="271"/>
      <c r="H42" s="249"/>
      <c r="I42" s="217"/>
      <c r="J42" s="282"/>
      <c r="K42" s="193"/>
      <c r="L42" s="282"/>
      <c r="M42" s="282"/>
      <c r="N42" s="193"/>
      <c r="O42" s="217"/>
      <c r="P42" s="282"/>
      <c r="Q42" s="193"/>
      <c r="R42" s="283"/>
      <c r="S42" s="282"/>
      <c r="T42" s="193"/>
      <c r="U42" s="217"/>
      <c r="V42" s="282"/>
      <c r="W42" s="193"/>
      <c r="X42" s="283">
        <v>300000</v>
      </c>
      <c r="Y42" s="282">
        <v>66000</v>
      </c>
      <c r="Z42" s="193">
        <v>366000</v>
      </c>
      <c r="AA42" s="217"/>
      <c r="AB42" s="282"/>
      <c r="AC42" s="193"/>
      <c r="AD42" s="283">
        <v>600000</v>
      </c>
      <c r="AE42" s="282">
        <v>132000</v>
      </c>
      <c r="AF42" s="193">
        <v>732000</v>
      </c>
      <c r="AG42" s="217">
        <v>1098000</v>
      </c>
      <c r="AH42" s="282"/>
      <c r="AI42" s="219">
        <v>1098000</v>
      </c>
      <c r="AJ42" s="217"/>
      <c r="AK42" s="282"/>
      <c r="AL42" s="219">
        <v>1098000</v>
      </c>
    </row>
    <row r="43" spans="1:38" s="51" customFormat="1" ht="22.5" x14ac:dyDescent="0.25">
      <c r="A43" s="461"/>
      <c r="B43" s="197" t="s">
        <v>60</v>
      </c>
      <c r="C43" s="285"/>
      <c r="D43" s="286"/>
      <c r="E43" s="287"/>
      <c r="F43" s="286"/>
      <c r="G43" s="286"/>
      <c r="H43" s="288"/>
      <c r="I43" s="302"/>
      <c r="J43" s="287"/>
      <c r="K43" s="290"/>
      <c r="L43" s="287"/>
      <c r="M43" s="287"/>
      <c r="N43" s="290"/>
      <c r="O43" s="302"/>
      <c r="P43" s="287"/>
      <c r="Q43" s="290"/>
      <c r="R43" s="289"/>
      <c r="S43" s="287"/>
      <c r="T43" s="290"/>
      <c r="U43" s="302"/>
      <c r="V43" s="287">
        <v>50000</v>
      </c>
      <c r="W43" s="290">
        <v>50000</v>
      </c>
      <c r="X43" s="289"/>
      <c r="Y43" s="287">
        <v>11000</v>
      </c>
      <c r="Z43" s="290">
        <v>61000</v>
      </c>
      <c r="AA43" s="302">
        <v>50000</v>
      </c>
      <c r="AB43" s="287">
        <v>50000</v>
      </c>
      <c r="AC43" s="290">
        <v>100000</v>
      </c>
      <c r="AD43" s="289"/>
      <c r="AE43" s="287">
        <v>22000</v>
      </c>
      <c r="AF43" s="290">
        <v>122000</v>
      </c>
      <c r="AG43" s="216">
        <v>183000</v>
      </c>
      <c r="AH43" s="324">
        <v>150000</v>
      </c>
      <c r="AI43" s="213">
        <v>33000</v>
      </c>
      <c r="AJ43" s="216">
        <v>183000</v>
      </c>
      <c r="AK43" s="324"/>
      <c r="AL43" s="213"/>
    </row>
    <row r="44" spans="1:38" s="51" customFormat="1" ht="15.75" thickBot="1" x14ac:dyDescent="0.3">
      <c r="A44" s="461"/>
      <c r="B44" s="112" t="s">
        <v>61</v>
      </c>
      <c r="C44" s="277"/>
      <c r="D44" s="278"/>
      <c r="E44" s="279"/>
      <c r="F44" s="67"/>
      <c r="G44" s="67"/>
      <c r="H44" s="280"/>
      <c r="I44" s="301"/>
      <c r="J44" s="279"/>
      <c r="K44" s="98"/>
      <c r="L44" s="184"/>
      <c r="M44" s="184"/>
      <c r="N44" s="98"/>
      <c r="O44" s="301"/>
      <c r="P44" s="279"/>
      <c r="Q44" s="98"/>
      <c r="R44" s="66">
        <v>200000</v>
      </c>
      <c r="S44" s="184">
        <v>44000</v>
      </c>
      <c r="T44" s="98">
        <v>244000</v>
      </c>
      <c r="U44" s="301"/>
      <c r="V44" s="279"/>
      <c r="W44" s="98"/>
      <c r="X44" s="66">
        <v>400000</v>
      </c>
      <c r="Y44" s="184">
        <v>88000</v>
      </c>
      <c r="Z44" s="98">
        <v>488000</v>
      </c>
      <c r="AA44" s="301"/>
      <c r="AB44" s="279"/>
      <c r="AC44" s="98"/>
      <c r="AD44" s="66">
        <v>400000</v>
      </c>
      <c r="AE44" s="184">
        <v>88000</v>
      </c>
      <c r="AF44" s="98">
        <v>488000</v>
      </c>
      <c r="AG44" s="69">
        <v>1220000</v>
      </c>
      <c r="AH44" s="184"/>
      <c r="AI44" s="82">
        <v>1220000</v>
      </c>
      <c r="AJ44" s="69"/>
      <c r="AK44" s="184">
        <v>1220000</v>
      </c>
      <c r="AL44" s="82"/>
    </row>
    <row r="45" spans="1:38" s="51" customFormat="1" x14ac:dyDescent="0.25">
      <c r="A45" s="461"/>
      <c r="B45" s="113" t="s">
        <v>18</v>
      </c>
      <c r="C45" s="105"/>
      <c r="D45" s="107"/>
      <c r="E45" s="182"/>
      <c r="F45" s="107"/>
      <c r="G45" s="107"/>
      <c r="H45" s="85"/>
      <c r="I45" s="120"/>
      <c r="J45" s="182"/>
      <c r="K45" s="84"/>
      <c r="L45" s="182"/>
      <c r="M45" s="182"/>
      <c r="N45" s="107"/>
      <c r="O45" s="120"/>
      <c r="P45" s="182"/>
      <c r="Q45" s="84"/>
      <c r="R45" s="106">
        <v>400426.2295081967</v>
      </c>
      <c r="S45" s="182">
        <v>7573.7704918032796</v>
      </c>
      <c r="T45" s="107">
        <v>408000</v>
      </c>
      <c r="U45" s="120"/>
      <c r="V45" s="182"/>
      <c r="W45" s="84"/>
      <c r="X45" s="106">
        <v>526229.50819672132</v>
      </c>
      <c r="Y45" s="182">
        <v>115770.4918032787</v>
      </c>
      <c r="Z45" s="107">
        <v>642000</v>
      </c>
      <c r="AA45" s="120"/>
      <c r="AB45" s="182"/>
      <c r="AC45" s="84"/>
      <c r="AD45" s="106">
        <v>340983.60655737703</v>
      </c>
      <c r="AE45" s="182">
        <v>75016.393442622953</v>
      </c>
      <c r="AF45" s="107">
        <v>416000</v>
      </c>
      <c r="AG45" s="120">
        <v>1466000</v>
      </c>
      <c r="AH45" s="182"/>
      <c r="AI45" s="85">
        <v>1466000</v>
      </c>
      <c r="AJ45" s="120">
        <v>1116000</v>
      </c>
      <c r="AK45" s="182"/>
      <c r="AL45" s="85">
        <v>350000</v>
      </c>
    </row>
    <row r="46" spans="1:38" s="51" customFormat="1" ht="23.25" customHeight="1" x14ac:dyDescent="0.25">
      <c r="A46" s="461"/>
      <c r="B46" s="221" t="s">
        <v>43</v>
      </c>
      <c r="C46" s="342"/>
      <c r="D46" s="343"/>
      <c r="E46" s="344"/>
      <c r="F46" s="343"/>
      <c r="G46" s="343"/>
      <c r="H46" s="345"/>
      <c r="I46" s="346"/>
      <c r="J46" s="344"/>
      <c r="K46" s="347"/>
      <c r="L46" s="344"/>
      <c r="M46" s="344"/>
      <c r="N46" s="347"/>
      <c r="O46" s="346"/>
      <c r="P46" s="344"/>
      <c r="Q46" s="347"/>
      <c r="R46" s="348">
        <v>216000</v>
      </c>
      <c r="S46" s="344"/>
      <c r="T46" s="347">
        <v>216000</v>
      </c>
      <c r="U46" s="346"/>
      <c r="V46" s="344"/>
      <c r="W46" s="347"/>
      <c r="X46" s="348"/>
      <c r="Y46" s="344"/>
      <c r="Z46" s="347"/>
      <c r="AA46" s="346"/>
      <c r="AB46" s="344"/>
      <c r="AC46" s="347"/>
      <c r="AD46" s="348"/>
      <c r="AE46" s="344"/>
      <c r="AF46" s="347"/>
      <c r="AG46" s="222">
        <v>216000</v>
      </c>
      <c r="AH46" s="329"/>
      <c r="AI46" s="223">
        <v>216000</v>
      </c>
      <c r="AJ46" s="222"/>
      <c r="AK46" s="329"/>
      <c r="AL46" s="223">
        <v>216000</v>
      </c>
    </row>
    <row r="47" spans="1:38" s="51" customFormat="1" ht="22.5" x14ac:dyDescent="0.25">
      <c r="A47" s="461"/>
      <c r="B47" s="224" t="s">
        <v>44</v>
      </c>
      <c r="C47" s="210"/>
      <c r="D47" s="211"/>
      <c r="E47" s="212"/>
      <c r="F47" s="211"/>
      <c r="G47" s="211"/>
      <c r="H47" s="213"/>
      <c r="I47" s="238"/>
      <c r="J47" s="212"/>
      <c r="K47" s="215"/>
      <c r="L47" s="212"/>
      <c r="M47" s="212"/>
      <c r="N47" s="215"/>
      <c r="O47" s="238"/>
      <c r="P47" s="212"/>
      <c r="Q47" s="215"/>
      <c r="R47" s="214">
        <v>34426.229508196724</v>
      </c>
      <c r="S47" s="212">
        <v>7573.7704918032796</v>
      </c>
      <c r="T47" s="215">
        <v>42000</v>
      </c>
      <c r="U47" s="238"/>
      <c r="V47" s="212"/>
      <c r="W47" s="215"/>
      <c r="X47" s="214">
        <v>34426.229508196724</v>
      </c>
      <c r="Y47" s="212">
        <v>7573.7704918032796</v>
      </c>
      <c r="Z47" s="215">
        <v>42000</v>
      </c>
      <c r="AA47" s="238"/>
      <c r="AB47" s="212"/>
      <c r="AC47" s="215"/>
      <c r="AD47" s="214">
        <v>40983.606557377047</v>
      </c>
      <c r="AE47" s="212">
        <v>9016.3934426229498</v>
      </c>
      <c r="AF47" s="215">
        <v>50000</v>
      </c>
      <c r="AG47" s="198">
        <v>134000</v>
      </c>
      <c r="AH47" s="325"/>
      <c r="AI47" s="200">
        <v>134000</v>
      </c>
      <c r="AJ47" s="198"/>
      <c r="AK47" s="325"/>
      <c r="AL47" s="200">
        <v>134000</v>
      </c>
    </row>
    <row r="48" spans="1:38" s="51" customFormat="1" ht="15.75" thickBot="1" x14ac:dyDescent="0.3">
      <c r="A48" s="462"/>
      <c r="B48" s="220" t="s">
        <v>103</v>
      </c>
      <c r="C48" s="74"/>
      <c r="D48" s="88"/>
      <c r="E48" s="181"/>
      <c r="F48" s="88"/>
      <c r="G48" s="88"/>
      <c r="H48" s="82"/>
      <c r="I48" s="121"/>
      <c r="J48" s="181"/>
      <c r="K48" s="89"/>
      <c r="L48" s="181"/>
      <c r="M48" s="181"/>
      <c r="N48" s="89"/>
      <c r="O48" s="121"/>
      <c r="P48" s="181"/>
      <c r="Q48" s="89"/>
      <c r="R48" s="87">
        <v>150000</v>
      </c>
      <c r="S48" s="181"/>
      <c r="T48" s="89">
        <v>150000</v>
      </c>
      <c r="U48" s="121"/>
      <c r="V48" s="181"/>
      <c r="W48" s="89"/>
      <c r="X48" s="87">
        <v>491803.27868852462</v>
      </c>
      <c r="Y48" s="181">
        <v>108196.72131147541</v>
      </c>
      <c r="Z48" s="89">
        <v>600000</v>
      </c>
      <c r="AA48" s="121"/>
      <c r="AB48" s="181"/>
      <c r="AC48" s="89"/>
      <c r="AD48" s="87">
        <v>300000</v>
      </c>
      <c r="AE48" s="181">
        <v>66000</v>
      </c>
      <c r="AF48" s="89">
        <v>366000</v>
      </c>
      <c r="AG48" s="90">
        <v>1116000</v>
      </c>
      <c r="AH48" s="336"/>
      <c r="AI48" s="91">
        <v>1116000</v>
      </c>
      <c r="AJ48" s="90">
        <v>1116000</v>
      </c>
      <c r="AK48" s="336"/>
      <c r="AL48" s="91"/>
    </row>
    <row r="49" spans="1:38" s="148" customFormat="1" ht="15.75" thickBot="1" x14ac:dyDescent="0.3">
      <c r="A49" s="466"/>
      <c r="B49" s="357" t="s">
        <v>37</v>
      </c>
      <c r="C49" s="358">
        <v>307520</v>
      </c>
      <c r="D49" s="359">
        <v>155040</v>
      </c>
      <c r="E49" s="360">
        <v>462560</v>
      </c>
      <c r="F49" s="359">
        <v>73440</v>
      </c>
      <c r="G49" s="359">
        <v>117920</v>
      </c>
      <c r="H49" s="361">
        <v>653920</v>
      </c>
      <c r="I49" s="362">
        <v>155040</v>
      </c>
      <c r="J49" s="360">
        <v>255040</v>
      </c>
      <c r="K49" s="363">
        <v>410080</v>
      </c>
      <c r="L49" s="360">
        <v>97920</v>
      </c>
      <c r="M49" s="360">
        <v>111760</v>
      </c>
      <c r="N49" s="359">
        <v>619760</v>
      </c>
      <c r="O49" s="362">
        <v>276640</v>
      </c>
      <c r="P49" s="360">
        <v>226640</v>
      </c>
      <c r="Q49" s="363">
        <v>503280</v>
      </c>
      <c r="R49" s="364">
        <v>97920</v>
      </c>
      <c r="S49" s="360">
        <v>132264</v>
      </c>
      <c r="T49" s="359">
        <v>733464</v>
      </c>
      <c r="U49" s="362">
        <v>226640</v>
      </c>
      <c r="V49" s="360">
        <v>226640</v>
      </c>
      <c r="W49" s="363">
        <v>453280</v>
      </c>
      <c r="X49" s="364">
        <v>97920</v>
      </c>
      <c r="Y49" s="360">
        <v>121264</v>
      </c>
      <c r="Z49" s="359">
        <v>672464</v>
      </c>
      <c r="AA49" s="362">
        <v>226640</v>
      </c>
      <c r="AB49" s="360">
        <v>226660</v>
      </c>
      <c r="AC49" s="363">
        <v>453300</v>
      </c>
      <c r="AD49" s="364">
        <v>97920</v>
      </c>
      <c r="AE49" s="360">
        <v>121268.4</v>
      </c>
      <c r="AF49" s="359">
        <v>672488.4</v>
      </c>
      <c r="AG49" s="362">
        <v>3352096.4</v>
      </c>
      <c r="AH49" s="360">
        <v>2282500</v>
      </c>
      <c r="AI49" s="359">
        <v>1069596.3999999999</v>
      </c>
      <c r="AJ49" s="362">
        <v>183000</v>
      </c>
      <c r="AK49" s="360">
        <v>463136.4</v>
      </c>
      <c r="AL49" s="361">
        <v>2705960</v>
      </c>
    </row>
    <row r="50" spans="1:38" s="51" customFormat="1" x14ac:dyDescent="0.25">
      <c r="A50" s="467"/>
      <c r="B50" s="113" t="s">
        <v>68</v>
      </c>
      <c r="C50" s="114">
        <v>307520</v>
      </c>
      <c r="D50" s="100">
        <v>155040</v>
      </c>
      <c r="E50" s="180">
        <v>462560</v>
      </c>
      <c r="F50" s="100">
        <v>73440</v>
      </c>
      <c r="G50" s="100">
        <v>117920</v>
      </c>
      <c r="H50" s="115">
        <v>653920</v>
      </c>
      <c r="I50" s="154">
        <v>155040</v>
      </c>
      <c r="J50" s="180">
        <v>255040</v>
      </c>
      <c r="K50" s="117">
        <v>410080</v>
      </c>
      <c r="L50" s="180">
        <v>97920</v>
      </c>
      <c r="M50" s="180">
        <v>111760</v>
      </c>
      <c r="N50" s="117">
        <v>619760</v>
      </c>
      <c r="O50" s="154">
        <v>276640</v>
      </c>
      <c r="P50" s="180">
        <v>226640</v>
      </c>
      <c r="Q50" s="117">
        <v>503280</v>
      </c>
      <c r="R50" s="116">
        <v>97920</v>
      </c>
      <c r="S50" s="180">
        <v>132264</v>
      </c>
      <c r="T50" s="117">
        <v>733464</v>
      </c>
      <c r="U50" s="154">
        <v>226640</v>
      </c>
      <c r="V50" s="180">
        <v>226640</v>
      </c>
      <c r="W50" s="117">
        <v>453280</v>
      </c>
      <c r="X50" s="116">
        <v>97920</v>
      </c>
      <c r="Y50" s="180">
        <v>121264</v>
      </c>
      <c r="Z50" s="117">
        <v>672464</v>
      </c>
      <c r="AA50" s="154">
        <v>226640</v>
      </c>
      <c r="AB50" s="180">
        <v>226660</v>
      </c>
      <c r="AC50" s="117">
        <v>453300</v>
      </c>
      <c r="AD50" s="116">
        <v>97920</v>
      </c>
      <c r="AE50" s="180">
        <v>121268.4</v>
      </c>
      <c r="AF50" s="117">
        <v>672488.4</v>
      </c>
      <c r="AG50" s="118">
        <v>3352096.4</v>
      </c>
      <c r="AH50" s="330">
        <v>2282500</v>
      </c>
      <c r="AI50" s="119">
        <v>1069596.3999999999</v>
      </c>
      <c r="AJ50" s="118">
        <v>183000</v>
      </c>
      <c r="AK50" s="330">
        <v>463136.4</v>
      </c>
      <c r="AL50" s="119">
        <v>2705960</v>
      </c>
    </row>
    <row r="51" spans="1:38" s="51" customFormat="1" ht="22.5" customHeight="1" x14ac:dyDescent="0.25">
      <c r="A51" s="467"/>
      <c r="B51" s="86" t="s">
        <v>69</v>
      </c>
      <c r="C51" s="74">
        <v>10000</v>
      </c>
      <c r="D51" s="88">
        <v>10000</v>
      </c>
      <c r="E51" s="181">
        <v>20000</v>
      </c>
      <c r="F51" s="88"/>
      <c r="G51" s="88">
        <v>4400</v>
      </c>
      <c r="H51" s="82">
        <v>24400</v>
      </c>
      <c r="I51" s="121">
        <v>10000</v>
      </c>
      <c r="J51" s="181">
        <v>110000</v>
      </c>
      <c r="K51" s="89">
        <v>120000</v>
      </c>
      <c r="L51" s="181"/>
      <c r="M51" s="181">
        <v>26400</v>
      </c>
      <c r="N51" s="89">
        <v>146400</v>
      </c>
      <c r="O51" s="121">
        <v>131600</v>
      </c>
      <c r="P51" s="181">
        <v>81600</v>
      </c>
      <c r="Q51" s="89">
        <v>213200</v>
      </c>
      <c r="R51" s="87"/>
      <c r="S51" s="181">
        <v>46904</v>
      </c>
      <c r="T51" s="89">
        <v>260104</v>
      </c>
      <c r="U51" s="121">
        <v>81600</v>
      </c>
      <c r="V51" s="181">
        <v>81600</v>
      </c>
      <c r="W51" s="89">
        <v>163200</v>
      </c>
      <c r="X51" s="87"/>
      <c r="Y51" s="181">
        <v>35904</v>
      </c>
      <c r="Z51" s="89">
        <v>199104</v>
      </c>
      <c r="AA51" s="121">
        <v>81600</v>
      </c>
      <c r="AB51" s="181">
        <v>81620</v>
      </c>
      <c r="AC51" s="89">
        <v>163220</v>
      </c>
      <c r="AD51" s="87"/>
      <c r="AE51" s="181">
        <v>35908.400000000001</v>
      </c>
      <c r="AF51" s="89">
        <v>199128.4</v>
      </c>
      <c r="AG51" s="121">
        <v>829136.4</v>
      </c>
      <c r="AH51" s="181">
        <v>679620</v>
      </c>
      <c r="AI51" s="89">
        <v>149516.4</v>
      </c>
      <c r="AJ51" s="121"/>
      <c r="AK51" s="181"/>
      <c r="AL51" s="82"/>
    </row>
    <row r="52" spans="1:38" s="51" customFormat="1" ht="45.75" customHeight="1" x14ac:dyDescent="0.25">
      <c r="A52" s="468" t="s">
        <v>262</v>
      </c>
      <c r="B52" s="95" t="s">
        <v>95</v>
      </c>
      <c r="C52" s="122"/>
      <c r="D52" s="173"/>
      <c r="E52" s="186"/>
      <c r="F52" s="173"/>
      <c r="G52" s="173"/>
      <c r="H52" s="123"/>
      <c r="I52" s="151"/>
      <c r="J52" s="186">
        <v>100000</v>
      </c>
      <c r="K52" s="124">
        <v>100000</v>
      </c>
      <c r="L52" s="186"/>
      <c r="M52" s="186">
        <v>22000</v>
      </c>
      <c r="N52" s="124">
        <v>122000</v>
      </c>
      <c r="O52" s="151">
        <v>100000</v>
      </c>
      <c r="P52" s="186"/>
      <c r="Q52" s="124">
        <v>100000</v>
      </c>
      <c r="R52" s="310"/>
      <c r="S52" s="186">
        <v>22000</v>
      </c>
      <c r="T52" s="124">
        <v>122000</v>
      </c>
      <c r="U52" s="151"/>
      <c r="V52" s="186"/>
      <c r="W52" s="124"/>
      <c r="X52" s="310"/>
      <c r="Y52" s="186"/>
      <c r="Z52" s="124"/>
      <c r="AA52" s="151"/>
      <c r="AB52" s="186"/>
      <c r="AC52" s="124"/>
      <c r="AD52" s="310"/>
      <c r="AE52" s="186"/>
      <c r="AF52" s="124"/>
      <c r="AG52" s="72">
        <v>244000</v>
      </c>
      <c r="AH52" s="248">
        <v>200000</v>
      </c>
      <c r="AI52" s="78">
        <v>44000</v>
      </c>
      <c r="AJ52" s="72"/>
      <c r="AK52" s="248"/>
      <c r="AL52" s="78">
        <v>244000</v>
      </c>
    </row>
    <row r="53" spans="1:38" s="51" customFormat="1" ht="25.5" x14ac:dyDescent="0.25">
      <c r="A53" s="468" t="s">
        <v>263</v>
      </c>
      <c r="B53" s="92" t="s">
        <v>70</v>
      </c>
      <c r="C53" s="122"/>
      <c r="D53" s="173"/>
      <c r="E53" s="186"/>
      <c r="F53" s="173"/>
      <c r="G53" s="173"/>
      <c r="H53" s="123"/>
      <c r="I53" s="151"/>
      <c r="J53" s="186"/>
      <c r="K53" s="124"/>
      <c r="L53" s="186"/>
      <c r="M53" s="186"/>
      <c r="N53" s="124"/>
      <c r="O53" s="151"/>
      <c r="P53" s="186">
        <v>50000</v>
      </c>
      <c r="Q53" s="124">
        <v>50000</v>
      </c>
      <c r="R53" s="310"/>
      <c r="S53" s="186">
        <v>11000</v>
      </c>
      <c r="T53" s="124">
        <v>61000</v>
      </c>
      <c r="U53" s="151">
        <v>50000</v>
      </c>
      <c r="V53" s="186">
        <v>50000</v>
      </c>
      <c r="W53" s="124">
        <v>100000</v>
      </c>
      <c r="X53" s="310"/>
      <c r="Y53" s="186">
        <v>22000</v>
      </c>
      <c r="Z53" s="124">
        <v>122000</v>
      </c>
      <c r="AA53" s="151">
        <v>50000</v>
      </c>
      <c r="AB53" s="186">
        <v>50000</v>
      </c>
      <c r="AC53" s="124">
        <v>100000</v>
      </c>
      <c r="AD53" s="310"/>
      <c r="AE53" s="186">
        <v>22000</v>
      </c>
      <c r="AF53" s="124">
        <v>122000</v>
      </c>
      <c r="AG53" s="72">
        <v>305000</v>
      </c>
      <c r="AH53" s="248">
        <v>250000</v>
      </c>
      <c r="AI53" s="78">
        <v>55000</v>
      </c>
      <c r="AJ53" s="72"/>
      <c r="AK53" s="248">
        <v>305000</v>
      </c>
      <c r="AL53" s="78"/>
    </row>
    <row r="54" spans="1:38" s="51" customFormat="1" x14ac:dyDescent="0.25">
      <c r="A54" s="473" t="s">
        <v>264</v>
      </c>
      <c r="B54" s="95" t="s">
        <v>71</v>
      </c>
      <c r="C54" s="75">
        <v>10000</v>
      </c>
      <c r="D54" s="172">
        <v>10000</v>
      </c>
      <c r="E54" s="185">
        <v>20000</v>
      </c>
      <c r="F54" s="172"/>
      <c r="G54" s="172">
        <v>4400</v>
      </c>
      <c r="H54" s="76">
        <v>24400</v>
      </c>
      <c r="I54" s="150">
        <v>10000</v>
      </c>
      <c r="J54" s="185">
        <v>10000</v>
      </c>
      <c r="K54" s="77">
        <v>20000</v>
      </c>
      <c r="L54" s="185"/>
      <c r="M54" s="185">
        <v>4400</v>
      </c>
      <c r="N54" s="77">
        <v>24400</v>
      </c>
      <c r="O54" s="150">
        <v>10000</v>
      </c>
      <c r="P54" s="185">
        <v>10000</v>
      </c>
      <c r="Q54" s="77">
        <v>20000</v>
      </c>
      <c r="R54" s="258"/>
      <c r="S54" s="185">
        <v>4400</v>
      </c>
      <c r="T54" s="77">
        <v>24400</v>
      </c>
      <c r="U54" s="150">
        <v>10000</v>
      </c>
      <c r="V54" s="185">
        <v>10000</v>
      </c>
      <c r="W54" s="77">
        <v>20000</v>
      </c>
      <c r="X54" s="258"/>
      <c r="Y54" s="185">
        <v>4400</v>
      </c>
      <c r="Z54" s="77">
        <v>24400</v>
      </c>
      <c r="AA54" s="150">
        <v>10000</v>
      </c>
      <c r="AB54" s="185">
        <v>10000</v>
      </c>
      <c r="AC54" s="77">
        <v>20000</v>
      </c>
      <c r="AD54" s="258"/>
      <c r="AE54" s="185">
        <v>4400</v>
      </c>
      <c r="AF54" s="77">
        <v>24400</v>
      </c>
      <c r="AG54" s="72">
        <v>122000</v>
      </c>
      <c r="AH54" s="248">
        <v>100000</v>
      </c>
      <c r="AI54" s="78">
        <v>22000</v>
      </c>
      <c r="AJ54" s="72"/>
      <c r="AK54" s="248"/>
      <c r="AL54" s="78">
        <v>122000</v>
      </c>
    </row>
    <row r="55" spans="1:38" s="51" customFormat="1" x14ac:dyDescent="0.25">
      <c r="A55" s="474"/>
      <c r="B55" s="194" t="s">
        <v>72</v>
      </c>
      <c r="C55" s="225"/>
      <c r="D55" s="226"/>
      <c r="E55" s="227"/>
      <c r="F55" s="226"/>
      <c r="G55" s="226"/>
      <c r="H55" s="219"/>
      <c r="I55" s="228"/>
      <c r="J55" s="227"/>
      <c r="K55" s="229"/>
      <c r="L55" s="227"/>
      <c r="M55" s="227"/>
      <c r="N55" s="229"/>
      <c r="O55" s="228">
        <v>21600</v>
      </c>
      <c r="P55" s="227">
        <v>21600</v>
      </c>
      <c r="Q55" s="229">
        <v>43200</v>
      </c>
      <c r="R55" s="259"/>
      <c r="S55" s="227">
        <v>9504</v>
      </c>
      <c r="T55" s="229">
        <v>52704</v>
      </c>
      <c r="U55" s="228">
        <v>21600</v>
      </c>
      <c r="V55" s="227">
        <v>21600</v>
      </c>
      <c r="W55" s="229">
        <v>43200</v>
      </c>
      <c r="X55" s="259"/>
      <c r="Y55" s="227">
        <v>9504</v>
      </c>
      <c r="Z55" s="229">
        <v>52704</v>
      </c>
      <c r="AA55" s="228">
        <v>21600</v>
      </c>
      <c r="AB55" s="227">
        <v>21620</v>
      </c>
      <c r="AC55" s="229">
        <v>43220</v>
      </c>
      <c r="AD55" s="259"/>
      <c r="AE55" s="227">
        <v>9508.4</v>
      </c>
      <c r="AF55" s="229">
        <v>52728.4</v>
      </c>
      <c r="AG55" s="217">
        <v>158136.4</v>
      </c>
      <c r="AH55" s="282">
        <v>129620</v>
      </c>
      <c r="AI55" s="219">
        <v>28516.400000000001</v>
      </c>
      <c r="AJ55" s="217"/>
      <c r="AK55" s="282">
        <v>158136.4</v>
      </c>
      <c r="AL55" s="219"/>
    </row>
    <row r="56" spans="1:38" s="51" customFormat="1" x14ac:dyDescent="0.25">
      <c r="A56" s="474"/>
      <c r="B56" s="86" t="s">
        <v>73</v>
      </c>
      <c r="C56" s="74">
        <v>197520</v>
      </c>
      <c r="D56" s="88">
        <v>95040</v>
      </c>
      <c r="E56" s="181">
        <v>292560</v>
      </c>
      <c r="F56" s="88">
        <v>73440</v>
      </c>
      <c r="G56" s="88">
        <v>80520</v>
      </c>
      <c r="H56" s="82">
        <v>446520</v>
      </c>
      <c r="I56" s="121">
        <v>95040</v>
      </c>
      <c r="J56" s="181">
        <v>95040</v>
      </c>
      <c r="K56" s="89">
        <v>190080</v>
      </c>
      <c r="L56" s="181">
        <v>97920</v>
      </c>
      <c r="M56" s="181">
        <v>63360</v>
      </c>
      <c r="N56" s="89">
        <v>351360</v>
      </c>
      <c r="O56" s="121">
        <v>95040</v>
      </c>
      <c r="P56" s="181">
        <v>95040</v>
      </c>
      <c r="Q56" s="89">
        <v>190080</v>
      </c>
      <c r="R56" s="87">
        <v>97920</v>
      </c>
      <c r="S56" s="181">
        <v>63360</v>
      </c>
      <c r="T56" s="89">
        <v>351360</v>
      </c>
      <c r="U56" s="121">
        <v>95040</v>
      </c>
      <c r="V56" s="181">
        <v>95040</v>
      </c>
      <c r="W56" s="89">
        <v>190080</v>
      </c>
      <c r="X56" s="87">
        <v>97920</v>
      </c>
      <c r="Y56" s="181">
        <v>63360</v>
      </c>
      <c r="Z56" s="89">
        <v>351360</v>
      </c>
      <c r="AA56" s="121">
        <v>95040</v>
      </c>
      <c r="AB56" s="181">
        <v>95040</v>
      </c>
      <c r="AC56" s="89">
        <v>190080</v>
      </c>
      <c r="AD56" s="87">
        <v>97920</v>
      </c>
      <c r="AE56" s="181">
        <v>63360</v>
      </c>
      <c r="AF56" s="89">
        <v>351360</v>
      </c>
      <c r="AG56" s="69">
        <v>1851960</v>
      </c>
      <c r="AH56" s="184">
        <v>1052880</v>
      </c>
      <c r="AI56" s="82">
        <v>799080</v>
      </c>
      <c r="AJ56" s="69">
        <f>+AJ57</f>
        <v>183000</v>
      </c>
      <c r="AK56" s="184"/>
      <c r="AL56" s="82">
        <f>+AL58</f>
        <v>1668960</v>
      </c>
    </row>
    <row r="57" spans="1:38" s="51" customFormat="1" x14ac:dyDescent="0.25">
      <c r="A57" s="474"/>
      <c r="B57" s="92" t="s">
        <v>74</v>
      </c>
      <c r="C57" s="75">
        <v>150000</v>
      </c>
      <c r="D57" s="174"/>
      <c r="E57" s="187">
        <v>150000</v>
      </c>
      <c r="F57" s="174"/>
      <c r="G57" s="174">
        <v>33000</v>
      </c>
      <c r="H57" s="111">
        <v>183000</v>
      </c>
      <c r="I57" s="150"/>
      <c r="J57" s="187"/>
      <c r="K57" s="125"/>
      <c r="L57" s="187"/>
      <c r="M57" s="187"/>
      <c r="N57" s="125"/>
      <c r="O57" s="150"/>
      <c r="P57" s="187"/>
      <c r="Q57" s="125"/>
      <c r="R57" s="260"/>
      <c r="S57" s="187"/>
      <c r="T57" s="125"/>
      <c r="U57" s="150"/>
      <c r="V57" s="187"/>
      <c r="W57" s="125"/>
      <c r="X57" s="260"/>
      <c r="Y57" s="187"/>
      <c r="Z57" s="125"/>
      <c r="AA57" s="150"/>
      <c r="AB57" s="187"/>
      <c r="AC57" s="125"/>
      <c r="AD57" s="260"/>
      <c r="AE57" s="187"/>
      <c r="AF57" s="125"/>
      <c r="AG57" s="126">
        <v>183000</v>
      </c>
      <c r="AH57" s="187">
        <v>150000</v>
      </c>
      <c r="AI57" s="111">
        <v>33000</v>
      </c>
      <c r="AJ57" s="126">
        <v>183000</v>
      </c>
      <c r="AK57" s="187"/>
      <c r="AL57" s="111"/>
    </row>
    <row r="58" spans="1:38" s="51" customFormat="1" x14ac:dyDescent="0.25">
      <c r="A58" s="474"/>
      <c r="B58" s="194" t="s">
        <v>75</v>
      </c>
      <c r="C58" s="230">
        <v>47520</v>
      </c>
      <c r="D58" s="231">
        <v>95040</v>
      </c>
      <c r="E58" s="232">
        <v>142560</v>
      </c>
      <c r="F58" s="231">
        <v>73440</v>
      </c>
      <c r="G58" s="231">
        <v>47520</v>
      </c>
      <c r="H58" s="233">
        <v>263520</v>
      </c>
      <c r="I58" s="234">
        <v>95040</v>
      </c>
      <c r="J58" s="232">
        <v>95040</v>
      </c>
      <c r="K58" s="235">
        <v>190080</v>
      </c>
      <c r="L58" s="232">
        <v>97920</v>
      </c>
      <c r="M58" s="232">
        <v>63360</v>
      </c>
      <c r="N58" s="235">
        <v>351360</v>
      </c>
      <c r="O58" s="234">
        <v>95040</v>
      </c>
      <c r="P58" s="232">
        <v>95040</v>
      </c>
      <c r="Q58" s="235">
        <v>190080</v>
      </c>
      <c r="R58" s="311">
        <v>97920</v>
      </c>
      <c r="S58" s="232">
        <v>63360</v>
      </c>
      <c r="T58" s="235">
        <v>351360</v>
      </c>
      <c r="U58" s="234">
        <v>95040</v>
      </c>
      <c r="V58" s="232">
        <v>95040</v>
      </c>
      <c r="W58" s="235">
        <v>190080</v>
      </c>
      <c r="X58" s="311">
        <v>97920</v>
      </c>
      <c r="Y58" s="232">
        <v>63360</v>
      </c>
      <c r="Z58" s="235">
        <v>351360</v>
      </c>
      <c r="AA58" s="234">
        <v>95040</v>
      </c>
      <c r="AB58" s="232">
        <v>95040</v>
      </c>
      <c r="AC58" s="235">
        <v>190080</v>
      </c>
      <c r="AD58" s="311">
        <v>97920</v>
      </c>
      <c r="AE58" s="232">
        <v>63360</v>
      </c>
      <c r="AF58" s="235">
        <v>351360</v>
      </c>
      <c r="AG58" s="217">
        <v>1668960</v>
      </c>
      <c r="AH58" s="282">
        <v>902880</v>
      </c>
      <c r="AI58" s="219">
        <v>766080</v>
      </c>
      <c r="AJ58" s="217"/>
      <c r="AK58" s="282"/>
      <c r="AL58" s="219">
        <v>1668960</v>
      </c>
    </row>
    <row r="59" spans="1:38" s="51" customFormat="1" x14ac:dyDescent="0.25">
      <c r="A59" s="475"/>
      <c r="B59" s="236" t="s">
        <v>76</v>
      </c>
      <c r="C59" s="237">
        <v>50000</v>
      </c>
      <c r="D59" s="211">
        <v>0</v>
      </c>
      <c r="E59" s="212">
        <v>50000</v>
      </c>
      <c r="F59" s="211"/>
      <c r="G59" s="211">
        <v>11000</v>
      </c>
      <c r="H59" s="213">
        <v>61000</v>
      </c>
      <c r="I59" s="303"/>
      <c r="J59" s="212"/>
      <c r="K59" s="215"/>
      <c r="L59" s="212"/>
      <c r="M59" s="212"/>
      <c r="N59" s="215"/>
      <c r="O59" s="303"/>
      <c r="P59" s="212"/>
      <c r="Q59" s="215"/>
      <c r="R59" s="214"/>
      <c r="S59" s="212"/>
      <c r="T59" s="215"/>
      <c r="U59" s="303"/>
      <c r="V59" s="212"/>
      <c r="W59" s="215"/>
      <c r="X59" s="214"/>
      <c r="Y59" s="212"/>
      <c r="Z59" s="215"/>
      <c r="AA59" s="303"/>
      <c r="AB59" s="212"/>
      <c r="AC59" s="215"/>
      <c r="AD59" s="214"/>
      <c r="AE59" s="212"/>
      <c r="AF59" s="215"/>
      <c r="AG59" s="216">
        <v>61000</v>
      </c>
      <c r="AH59" s="324">
        <v>50000</v>
      </c>
      <c r="AI59" s="213">
        <v>11000</v>
      </c>
      <c r="AJ59" s="216"/>
      <c r="AK59" s="324"/>
      <c r="AL59" s="213">
        <v>61000</v>
      </c>
    </row>
    <row r="60" spans="1:38" s="51" customFormat="1" x14ac:dyDescent="0.25">
      <c r="A60" s="469" t="s">
        <v>265</v>
      </c>
      <c r="B60" s="86" t="s">
        <v>77</v>
      </c>
      <c r="C60" s="74">
        <v>50000</v>
      </c>
      <c r="D60" s="88">
        <v>50000</v>
      </c>
      <c r="E60" s="181">
        <v>100000</v>
      </c>
      <c r="F60" s="88"/>
      <c r="G60" s="88">
        <v>22000</v>
      </c>
      <c r="H60" s="82">
        <v>122000</v>
      </c>
      <c r="I60" s="121">
        <v>50000</v>
      </c>
      <c r="J60" s="181">
        <v>50000</v>
      </c>
      <c r="K60" s="89">
        <v>100000</v>
      </c>
      <c r="L60" s="181"/>
      <c r="M60" s="181">
        <v>22000</v>
      </c>
      <c r="N60" s="89">
        <v>122000</v>
      </c>
      <c r="O60" s="121">
        <v>50000</v>
      </c>
      <c r="P60" s="181">
        <v>50000</v>
      </c>
      <c r="Q60" s="89">
        <v>100000</v>
      </c>
      <c r="R60" s="87"/>
      <c r="S60" s="181">
        <v>22000</v>
      </c>
      <c r="T60" s="89">
        <v>122000</v>
      </c>
      <c r="U60" s="121">
        <v>50000</v>
      </c>
      <c r="V60" s="181">
        <v>50000</v>
      </c>
      <c r="W60" s="89">
        <v>100000</v>
      </c>
      <c r="X60" s="87"/>
      <c r="Y60" s="181">
        <v>22000</v>
      </c>
      <c r="Z60" s="89">
        <v>122000</v>
      </c>
      <c r="AA60" s="121">
        <v>50000</v>
      </c>
      <c r="AB60" s="181">
        <v>50000</v>
      </c>
      <c r="AC60" s="89">
        <v>100000</v>
      </c>
      <c r="AD60" s="87"/>
      <c r="AE60" s="181">
        <v>22000</v>
      </c>
      <c r="AF60" s="89">
        <v>122000</v>
      </c>
      <c r="AG60" s="69">
        <v>610000</v>
      </c>
      <c r="AH60" s="184">
        <v>500000</v>
      </c>
      <c r="AI60" s="82">
        <v>110000</v>
      </c>
      <c r="AJ60" s="69"/>
      <c r="AK60" s="184"/>
      <c r="AL60" s="82">
        <v>610000</v>
      </c>
    </row>
    <row r="61" spans="1:38" s="51" customFormat="1" x14ac:dyDescent="0.25">
      <c r="A61" s="470"/>
      <c r="B61" s="95" t="s">
        <v>78</v>
      </c>
      <c r="C61" s="127"/>
      <c r="D61" s="175"/>
      <c r="E61" s="188"/>
      <c r="F61" s="175"/>
      <c r="G61" s="175"/>
      <c r="H61" s="128"/>
      <c r="I61" s="152"/>
      <c r="J61" s="188"/>
      <c r="K61" s="129"/>
      <c r="L61" s="188"/>
      <c r="M61" s="188"/>
      <c r="N61" s="129"/>
      <c r="O61" s="152"/>
      <c r="P61" s="188"/>
      <c r="Q61" s="129"/>
      <c r="R61" s="312"/>
      <c r="S61" s="188"/>
      <c r="T61" s="129"/>
      <c r="U61" s="152"/>
      <c r="V61" s="188"/>
      <c r="W61" s="129"/>
      <c r="X61" s="312"/>
      <c r="Y61" s="188"/>
      <c r="Z61" s="129"/>
      <c r="AA61" s="152"/>
      <c r="AB61" s="188"/>
      <c r="AC61" s="129"/>
      <c r="AD61" s="312"/>
      <c r="AE61" s="188"/>
      <c r="AF61" s="129"/>
      <c r="AG61" s="130"/>
      <c r="AH61" s="331"/>
      <c r="AI61" s="291"/>
      <c r="AJ61" s="130"/>
      <c r="AK61" s="331"/>
      <c r="AL61" s="291"/>
    </row>
    <row r="62" spans="1:38" s="51" customFormat="1" x14ac:dyDescent="0.25">
      <c r="A62" s="471"/>
      <c r="B62" s="95" t="s">
        <v>79</v>
      </c>
      <c r="C62" s="127"/>
      <c r="D62" s="175"/>
      <c r="E62" s="188"/>
      <c r="F62" s="175"/>
      <c r="G62" s="175"/>
      <c r="H62" s="128"/>
      <c r="I62" s="152"/>
      <c r="J62" s="188"/>
      <c r="K62" s="129"/>
      <c r="L62" s="188"/>
      <c r="M62" s="188"/>
      <c r="N62" s="129"/>
      <c r="O62" s="152"/>
      <c r="P62" s="188"/>
      <c r="Q62" s="129"/>
      <c r="R62" s="312"/>
      <c r="S62" s="188"/>
      <c r="T62" s="129"/>
      <c r="U62" s="152"/>
      <c r="V62" s="188"/>
      <c r="W62" s="129"/>
      <c r="X62" s="312"/>
      <c r="Y62" s="188"/>
      <c r="Z62" s="129"/>
      <c r="AA62" s="152"/>
      <c r="AB62" s="188"/>
      <c r="AC62" s="129"/>
      <c r="AD62" s="312"/>
      <c r="AE62" s="188"/>
      <c r="AF62" s="129"/>
      <c r="AG62" s="130"/>
      <c r="AH62" s="331"/>
      <c r="AI62" s="291"/>
      <c r="AJ62" s="130"/>
      <c r="AK62" s="331"/>
      <c r="AL62" s="291"/>
    </row>
    <row r="63" spans="1:38" s="51" customFormat="1" ht="24" customHeight="1" thickBot="1" x14ac:dyDescent="0.3">
      <c r="A63" s="478" t="s">
        <v>266</v>
      </c>
      <c r="B63" s="95" t="s">
        <v>80</v>
      </c>
      <c r="C63" s="127"/>
      <c r="D63" s="175"/>
      <c r="E63" s="188"/>
      <c r="F63" s="175"/>
      <c r="G63" s="175"/>
      <c r="H63" s="128"/>
      <c r="I63" s="152"/>
      <c r="J63" s="188"/>
      <c r="K63" s="129"/>
      <c r="L63" s="188"/>
      <c r="M63" s="188"/>
      <c r="N63" s="129"/>
      <c r="O63" s="152"/>
      <c r="P63" s="188"/>
      <c r="Q63" s="129"/>
      <c r="R63" s="312"/>
      <c r="S63" s="188"/>
      <c r="T63" s="129"/>
      <c r="U63" s="152"/>
      <c r="V63" s="188"/>
      <c r="W63" s="129"/>
      <c r="X63" s="312"/>
      <c r="Y63" s="188"/>
      <c r="Z63" s="129"/>
      <c r="AA63" s="152"/>
      <c r="AB63" s="188"/>
      <c r="AC63" s="129"/>
      <c r="AD63" s="312"/>
      <c r="AE63" s="188"/>
      <c r="AF63" s="129"/>
      <c r="AG63" s="130"/>
      <c r="AH63" s="331"/>
      <c r="AI63" s="291"/>
      <c r="AJ63" s="130"/>
      <c r="AK63" s="331"/>
      <c r="AL63" s="291"/>
    </row>
    <row r="64" spans="1:38" s="149" customFormat="1" ht="15.75" thickBot="1" x14ac:dyDescent="0.3">
      <c r="B64" s="349" t="s">
        <v>38</v>
      </c>
      <c r="C64" s="350">
        <v>164257.42857142858</v>
      </c>
      <c r="D64" s="352">
        <v>168871.42857142858</v>
      </c>
      <c r="E64" s="351">
        <v>333128.85714285716</v>
      </c>
      <c r="F64" s="352"/>
      <c r="G64" s="352">
        <v>73288.348571428578</v>
      </c>
      <c r="H64" s="353">
        <v>406417.20571428572</v>
      </c>
      <c r="I64" s="354">
        <v>168871.42857142858</v>
      </c>
      <c r="J64" s="351">
        <v>168871.42857142858</v>
      </c>
      <c r="K64" s="355">
        <v>337742.85714285716</v>
      </c>
      <c r="L64" s="351"/>
      <c r="M64" s="351">
        <v>74303.42857142858</v>
      </c>
      <c r="N64" s="353">
        <v>412046.28571428574</v>
      </c>
      <c r="O64" s="354">
        <v>168871.42857142858</v>
      </c>
      <c r="P64" s="351">
        <v>168871.42857142858</v>
      </c>
      <c r="Q64" s="355">
        <v>337742.85714285716</v>
      </c>
      <c r="R64" s="356"/>
      <c r="S64" s="351">
        <v>74303.42857142858</v>
      </c>
      <c r="T64" s="353">
        <v>412046.28571428574</v>
      </c>
      <c r="U64" s="354">
        <v>168871.42857142858</v>
      </c>
      <c r="V64" s="351">
        <v>168871.42857142858</v>
      </c>
      <c r="W64" s="355">
        <v>337742.85714285716</v>
      </c>
      <c r="X64" s="356"/>
      <c r="Y64" s="351">
        <v>74303.42857142858</v>
      </c>
      <c r="Z64" s="353">
        <v>412046.28571428574</v>
      </c>
      <c r="AA64" s="354">
        <v>168871.42857142858</v>
      </c>
      <c r="AB64" s="351">
        <v>168871.42857142858</v>
      </c>
      <c r="AC64" s="355">
        <v>337742.85714285716</v>
      </c>
      <c r="AD64" s="356"/>
      <c r="AE64" s="351">
        <v>74303.42857142858</v>
      </c>
      <c r="AF64" s="353">
        <v>412046.28571428574</v>
      </c>
      <c r="AG64" s="355">
        <v>2054602.3485714288</v>
      </c>
      <c r="AH64" s="351">
        <v>1684100.2857142859</v>
      </c>
      <c r="AI64" s="353">
        <v>370502.06285714288</v>
      </c>
      <c r="AJ64" s="355"/>
      <c r="AK64" s="351"/>
      <c r="AL64" s="353">
        <v>2054602.3485714286</v>
      </c>
    </row>
    <row r="65" spans="2:38" s="131" customFormat="1" x14ac:dyDescent="0.25">
      <c r="B65" s="113" t="s">
        <v>39</v>
      </c>
      <c r="C65" s="144">
        <v>129714.28571428571</v>
      </c>
      <c r="D65" s="178">
        <v>129714.28571428571</v>
      </c>
      <c r="E65" s="191">
        <v>259428.57142857142</v>
      </c>
      <c r="F65" s="178"/>
      <c r="G65" s="178">
        <v>57074.285714285717</v>
      </c>
      <c r="H65" s="145">
        <v>316502.85714285716</v>
      </c>
      <c r="I65" s="132">
        <v>129714.28571428571</v>
      </c>
      <c r="J65" s="191">
        <v>129714.28571428571</v>
      </c>
      <c r="K65" s="133">
        <v>259428.57142857142</v>
      </c>
      <c r="L65" s="191"/>
      <c r="M65" s="191">
        <v>57074.285714285717</v>
      </c>
      <c r="N65" s="145">
        <v>316502.85714285716</v>
      </c>
      <c r="O65" s="132">
        <v>129714.28571428571</v>
      </c>
      <c r="P65" s="191">
        <v>129714.28571428571</v>
      </c>
      <c r="Q65" s="133">
        <v>259428.57142857142</v>
      </c>
      <c r="R65" s="316"/>
      <c r="S65" s="191">
        <v>57074.285714285717</v>
      </c>
      <c r="T65" s="145">
        <v>316502.85714285716</v>
      </c>
      <c r="U65" s="132">
        <v>129714.28571428571</v>
      </c>
      <c r="V65" s="191">
        <v>129714.28571428571</v>
      </c>
      <c r="W65" s="133">
        <v>259428.57142857142</v>
      </c>
      <c r="X65" s="316"/>
      <c r="Y65" s="191">
        <v>57074.285714285717</v>
      </c>
      <c r="Z65" s="145">
        <v>316502.85714285716</v>
      </c>
      <c r="AA65" s="132">
        <v>129714.28571428571</v>
      </c>
      <c r="AB65" s="191">
        <v>129714.28571428571</v>
      </c>
      <c r="AC65" s="133">
        <v>259428.57142857142</v>
      </c>
      <c r="AD65" s="316"/>
      <c r="AE65" s="191">
        <v>57074.285714285717</v>
      </c>
      <c r="AF65" s="145">
        <v>316502.85714285716</v>
      </c>
      <c r="AG65" s="132">
        <v>1582514.2857142859</v>
      </c>
      <c r="AH65" s="191">
        <v>1297142.8571428573</v>
      </c>
      <c r="AI65" s="145">
        <v>285371.42857142858</v>
      </c>
      <c r="AJ65" s="132"/>
      <c r="AK65" s="191"/>
      <c r="AL65" s="145">
        <v>1582514.2857142857</v>
      </c>
    </row>
    <row r="66" spans="2:38" s="131" customFormat="1" x14ac:dyDescent="0.25">
      <c r="B66" s="239" t="s">
        <v>40</v>
      </c>
      <c r="C66" s="134">
        <v>129714.28571428571</v>
      </c>
      <c r="D66" s="176">
        <v>129714.28571428571</v>
      </c>
      <c r="E66" s="189">
        <v>259428.57142857142</v>
      </c>
      <c r="F66" s="176"/>
      <c r="G66" s="176">
        <v>57074.285714285717</v>
      </c>
      <c r="H66" s="135">
        <v>316502.85714285716</v>
      </c>
      <c r="I66" s="153">
        <v>129714.28571428571</v>
      </c>
      <c r="J66" s="189">
        <v>129714.28571428571</v>
      </c>
      <c r="K66" s="136">
        <v>259428.57142857142</v>
      </c>
      <c r="L66" s="189"/>
      <c r="M66" s="189">
        <v>57074.285714285717</v>
      </c>
      <c r="N66" s="136">
        <v>316502.85714285716</v>
      </c>
      <c r="O66" s="153">
        <v>129714.28571428571</v>
      </c>
      <c r="P66" s="189">
        <v>129714.28571428571</v>
      </c>
      <c r="Q66" s="136">
        <v>259428.57142857142</v>
      </c>
      <c r="R66" s="313"/>
      <c r="S66" s="189">
        <v>57074.285714285717</v>
      </c>
      <c r="T66" s="136">
        <v>316502.85714285716</v>
      </c>
      <c r="U66" s="153">
        <v>129714.28571428571</v>
      </c>
      <c r="V66" s="189">
        <v>129714.28571428571</v>
      </c>
      <c r="W66" s="136">
        <v>259428.57142857142</v>
      </c>
      <c r="X66" s="313"/>
      <c r="Y66" s="189">
        <v>57074.285714285717</v>
      </c>
      <c r="Z66" s="136">
        <v>316502.85714285716</v>
      </c>
      <c r="AA66" s="153">
        <v>129714.28571428571</v>
      </c>
      <c r="AB66" s="189">
        <v>129714.28571428571</v>
      </c>
      <c r="AC66" s="136">
        <v>259428.57142857142</v>
      </c>
      <c r="AD66" s="313"/>
      <c r="AE66" s="189">
        <v>57074.285714285717</v>
      </c>
      <c r="AF66" s="136">
        <v>316502.85714285716</v>
      </c>
      <c r="AG66" s="137">
        <v>1582514.2857142859</v>
      </c>
      <c r="AH66" s="332">
        <v>1297142.8571428573</v>
      </c>
      <c r="AI66" s="138">
        <v>285371.42857142858</v>
      </c>
      <c r="AJ66" s="137"/>
      <c r="AK66" s="332"/>
      <c r="AL66" s="138"/>
    </row>
    <row r="67" spans="2:38" s="131" customFormat="1" x14ac:dyDescent="0.25">
      <c r="B67" s="139" t="s">
        <v>20</v>
      </c>
      <c r="C67" s="140">
        <v>36000</v>
      </c>
      <c r="D67" s="177">
        <v>36000</v>
      </c>
      <c r="E67" s="190">
        <v>72000</v>
      </c>
      <c r="F67" s="177"/>
      <c r="G67" s="177">
        <v>15840</v>
      </c>
      <c r="H67" s="141">
        <v>87840</v>
      </c>
      <c r="I67" s="143">
        <v>36000</v>
      </c>
      <c r="J67" s="190">
        <v>36000</v>
      </c>
      <c r="K67" s="142">
        <v>72000</v>
      </c>
      <c r="L67" s="190"/>
      <c r="M67" s="190">
        <v>15840</v>
      </c>
      <c r="N67" s="142">
        <v>87840</v>
      </c>
      <c r="O67" s="143">
        <v>36000</v>
      </c>
      <c r="P67" s="190">
        <v>36000</v>
      </c>
      <c r="Q67" s="142">
        <v>72000</v>
      </c>
      <c r="R67" s="314"/>
      <c r="S67" s="190">
        <v>15840</v>
      </c>
      <c r="T67" s="142">
        <v>87840</v>
      </c>
      <c r="U67" s="143">
        <v>36000</v>
      </c>
      <c r="V67" s="190">
        <v>36000</v>
      </c>
      <c r="W67" s="142">
        <v>72000</v>
      </c>
      <c r="X67" s="314"/>
      <c r="Y67" s="190">
        <v>15840</v>
      </c>
      <c r="Z67" s="142">
        <v>87840</v>
      </c>
      <c r="AA67" s="143">
        <v>36000</v>
      </c>
      <c r="AB67" s="190">
        <v>36000</v>
      </c>
      <c r="AC67" s="142">
        <v>72000</v>
      </c>
      <c r="AD67" s="314"/>
      <c r="AE67" s="190">
        <v>15840</v>
      </c>
      <c r="AF67" s="142">
        <v>87840</v>
      </c>
      <c r="AG67" s="143">
        <v>439200</v>
      </c>
      <c r="AH67" s="190">
        <v>360000</v>
      </c>
      <c r="AI67" s="141">
        <v>79200</v>
      </c>
      <c r="AJ67" s="143"/>
      <c r="AK67" s="190"/>
      <c r="AL67" s="141">
        <v>439200</v>
      </c>
    </row>
    <row r="68" spans="2:38" s="131" customFormat="1" x14ac:dyDescent="0.25">
      <c r="B68" s="139" t="s">
        <v>21</v>
      </c>
      <c r="C68" s="140">
        <v>4285.7142857142862</v>
      </c>
      <c r="D68" s="177">
        <v>4285.7142857142862</v>
      </c>
      <c r="E68" s="190">
        <v>8571.4285714285725</v>
      </c>
      <c r="F68" s="177"/>
      <c r="G68" s="177">
        <v>1885.714285714286</v>
      </c>
      <c r="H68" s="141">
        <v>10457.142857142859</v>
      </c>
      <c r="I68" s="143">
        <v>4285.7142857142862</v>
      </c>
      <c r="J68" s="190">
        <v>4285.7142857142862</v>
      </c>
      <c r="K68" s="142">
        <v>8571.4285714285725</v>
      </c>
      <c r="L68" s="190"/>
      <c r="M68" s="190">
        <v>1885.714285714286</v>
      </c>
      <c r="N68" s="142">
        <v>10457.142857142859</v>
      </c>
      <c r="O68" s="143">
        <v>4285.7142857142862</v>
      </c>
      <c r="P68" s="190">
        <v>4285.7142857142862</v>
      </c>
      <c r="Q68" s="142">
        <v>8571.4285714285725</v>
      </c>
      <c r="R68" s="314"/>
      <c r="S68" s="190">
        <v>1885.714285714286</v>
      </c>
      <c r="T68" s="142">
        <v>10457.142857142859</v>
      </c>
      <c r="U68" s="143">
        <v>4285.7142857142862</v>
      </c>
      <c r="V68" s="190">
        <v>4285.7142857142862</v>
      </c>
      <c r="W68" s="142">
        <v>8571.4285714285725</v>
      </c>
      <c r="X68" s="314"/>
      <c r="Y68" s="190">
        <v>1885.714285714286</v>
      </c>
      <c r="Z68" s="142">
        <v>10457.142857142859</v>
      </c>
      <c r="AA68" s="143">
        <v>4285.7142857142862</v>
      </c>
      <c r="AB68" s="190">
        <v>4285.7142857142862</v>
      </c>
      <c r="AC68" s="142">
        <v>8571.4285714285725</v>
      </c>
      <c r="AD68" s="314"/>
      <c r="AE68" s="190">
        <v>1885.714285714286</v>
      </c>
      <c r="AF68" s="142">
        <v>10457.142857142859</v>
      </c>
      <c r="AG68" s="143">
        <v>52285.71428571429</v>
      </c>
      <c r="AH68" s="190">
        <v>42857.142857142862</v>
      </c>
      <c r="AI68" s="141">
        <v>9428.5714285714294</v>
      </c>
      <c r="AJ68" s="143"/>
      <c r="AK68" s="190"/>
      <c r="AL68" s="141">
        <v>52285.71428571429</v>
      </c>
    </row>
    <row r="69" spans="2:38" s="131" customFormat="1" x14ac:dyDescent="0.25">
      <c r="B69" s="139" t="s">
        <v>22</v>
      </c>
      <c r="C69" s="140">
        <v>11428.571428571429</v>
      </c>
      <c r="D69" s="177">
        <v>11428.571428571429</v>
      </c>
      <c r="E69" s="190">
        <v>22857.142857142859</v>
      </c>
      <c r="F69" s="177"/>
      <c r="G69" s="177">
        <v>5028.5714285714294</v>
      </c>
      <c r="H69" s="141">
        <v>27885.71428571429</v>
      </c>
      <c r="I69" s="143">
        <v>11428.571428571429</v>
      </c>
      <c r="J69" s="190">
        <v>11428.571428571429</v>
      </c>
      <c r="K69" s="142">
        <v>22857.142857142859</v>
      </c>
      <c r="L69" s="190"/>
      <c r="M69" s="190">
        <v>5028.5714285714294</v>
      </c>
      <c r="N69" s="142">
        <v>27885.71428571429</v>
      </c>
      <c r="O69" s="143">
        <v>11428.571428571429</v>
      </c>
      <c r="P69" s="190">
        <v>11428.571428571429</v>
      </c>
      <c r="Q69" s="142">
        <v>22857.142857142859</v>
      </c>
      <c r="R69" s="314"/>
      <c r="S69" s="190">
        <v>5028.5714285714294</v>
      </c>
      <c r="T69" s="142">
        <v>27885.71428571429</v>
      </c>
      <c r="U69" s="143">
        <v>11428.571428571429</v>
      </c>
      <c r="V69" s="190">
        <v>11428.571428571429</v>
      </c>
      <c r="W69" s="142">
        <v>22857.142857142859</v>
      </c>
      <c r="X69" s="314"/>
      <c r="Y69" s="190">
        <v>5028.5714285714294</v>
      </c>
      <c r="Z69" s="142">
        <v>27885.71428571429</v>
      </c>
      <c r="AA69" s="143">
        <v>11428.571428571429</v>
      </c>
      <c r="AB69" s="190">
        <v>11428.571428571429</v>
      </c>
      <c r="AC69" s="142">
        <v>22857.142857142859</v>
      </c>
      <c r="AD69" s="314"/>
      <c r="AE69" s="190">
        <v>5028.5714285714294</v>
      </c>
      <c r="AF69" s="142">
        <v>27885.71428571429</v>
      </c>
      <c r="AG69" s="143">
        <v>139428.57142857142</v>
      </c>
      <c r="AH69" s="190">
        <v>114285.71428571429</v>
      </c>
      <c r="AI69" s="141">
        <v>25142.857142857145</v>
      </c>
      <c r="AJ69" s="143"/>
      <c r="AK69" s="190"/>
      <c r="AL69" s="141">
        <v>139428.57142857142</v>
      </c>
    </row>
    <row r="70" spans="2:38" s="131" customFormat="1" x14ac:dyDescent="0.25">
      <c r="B70" s="139" t="s">
        <v>86</v>
      </c>
      <c r="C70" s="140">
        <v>24000</v>
      </c>
      <c r="D70" s="177">
        <v>24000</v>
      </c>
      <c r="E70" s="190">
        <v>48000</v>
      </c>
      <c r="F70" s="177"/>
      <c r="G70" s="177">
        <v>10560</v>
      </c>
      <c r="H70" s="141">
        <v>58560</v>
      </c>
      <c r="I70" s="143">
        <v>24000</v>
      </c>
      <c r="J70" s="190">
        <v>24000</v>
      </c>
      <c r="K70" s="142">
        <v>48000</v>
      </c>
      <c r="L70" s="190"/>
      <c r="M70" s="190">
        <v>10560</v>
      </c>
      <c r="N70" s="142">
        <v>58560</v>
      </c>
      <c r="O70" s="143">
        <v>24000</v>
      </c>
      <c r="P70" s="190">
        <v>24000</v>
      </c>
      <c r="Q70" s="142">
        <v>48000</v>
      </c>
      <c r="R70" s="314"/>
      <c r="S70" s="190">
        <v>10560</v>
      </c>
      <c r="T70" s="142">
        <v>58560</v>
      </c>
      <c r="U70" s="143">
        <v>24000</v>
      </c>
      <c r="V70" s="190">
        <v>24000</v>
      </c>
      <c r="W70" s="142">
        <v>48000</v>
      </c>
      <c r="X70" s="314"/>
      <c r="Y70" s="190">
        <v>10560</v>
      </c>
      <c r="Z70" s="142">
        <v>58560</v>
      </c>
      <c r="AA70" s="143">
        <v>24000</v>
      </c>
      <c r="AB70" s="190">
        <v>24000</v>
      </c>
      <c r="AC70" s="142">
        <v>48000</v>
      </c>
      <c r="AD70" s="314"/>
      <c r="AE70" s="190">
        <v>10560</v>
      </c>
      <c r="AF70" s="142">
        <v>58560</v>
      </c>
      <c r="AG70" s="143">
        <v>292800</v>
      </c>
      <c r="AH70" s="190">
        <v>240000</v>
      </c>
      <c r="AI70" s="141">
        <v>52800</v>
      </c>
      <c r="AJ70" s="143"/>
      <c r="AK70" s="190"/>
      <c r="AL70" s="141">
        <v>292800</v>
      </c>
    </row>
    <row r="71" spans="2:38" s="131" customFormat="1" x14ac:dyDescent="0.25">
      <c r="B71" s="139" t="s">
        <v>23</v>
      </c>
      <c r="C71" s="140">
        <v>24000</v>
      </c>
      <c r="D71" s="177">
        <v>24000</v>
      </c>
      <c r="E71" s="190">
        <v>48000</v>
      </c>
      <c r="F71" s="177"/>
      <c r="G71" s="177">
        <v>10560</v>
      </c>
      <c r="H71" s="141">
        <v>58560</v>
      </c>
      <c r="I71" s="143">
        <v>24000</v>
      </c>
      <c r="J71" s="190">
        <v>24000</v>
      </c>
      <c r="K71" s="142">
        <v>48000</v>
      </c>
      <c r="L71" s="190"/>
      <c r="M71" s="190">
        <v>10560</v>
      </c>
      <c r="N71" s="142">
        <v>58560</v>
      </c>
      <c r="O71" s="143">
        <v>24000</v>
      </c>
      <c r="P71" s="190">
        <v>24000</v>
      </c>
      <c r="Q71" s="142">
        <v>48000</v>
      </c>
      <c r="R71" s="314"/>
      <c r="S71" s="190">
        <v>10560</v>
      </c>
      <c r="T71" s="142">
        <v>58560</v>
      </c>
      <c r="U71" s="143">
        <v>24000</v>
      </c>
      <c r="V71" s="190">
        <v>24000</v>
      </c>
      <c r="W71" s="142">
        <v>48000</v>
      </c>
      <c r="X71" s="314"/>
      <c r="Y71" s="190">
        <v>10560</v>
      </c>
      <c r="Z71" s="142">
        <v>58560</v>
      </c>
      <c r="AA71" s="143">
        <v>24000</v>
      </c>
      <c r="AB71" s="190">
        <v>24000</v>
      </c>
      <c r="AC71" s="142">
        <v>48000</v>
      </c>
      <c r="AD71" s="314"/>
      <c r="AE71" s="190">
        <v>10560</v>
      </c>
      <c r="AF71" s="142">
        <v>58560</v>
      </c>
      <c r="AG71" s="143">
        <v>292800</v>
      </c>
      <c r="AH71" s="190">
        <v>240000</v>
      </c>
      <c r="AI71" s="141">
        <v>52800</v>
      </c>
      <c r="AJ71" s="143"/>
      <c r="AK71" s="190"/>
      <c r="AL71" s="141">
        <v>292800</v>
      </c>
    </row>
    <row r="72" spans="2:38" s="131" customFormat="1" x14ac:dyDescent="0.25">
      <c r="B72" s="240" t="s">
        <v>24</v>
      </c>
      <c r="C72" s="241">
        <v>30000</v>
      </c>
      <c r="D72" s="242">
        <v>30000</v>
      </c>
      <c r="E72" s="243">
        <v>60000</v>
      </c>
      <c r="F72" s="242"/>
      <c r="G72" s="242">
        <v>13200</v>
      </c>
      <c r="H72" s="244">
        <v>73200</v>
      </c>
      <c r="I72" s="245">
        <v>30000</v>
      </c>
      <c r="J72" s="243">
        <v>30000</v>
      </c>
      <c r="K72" s="246">
        <v>60000</v>
      </c>
      <c r="L72" s="243"/>
      <c r="M72" s="243">
        <v>13200</v>
      </c>
      <c r="N72" s="246">
        <v>73200</v>
      </c>
      <c r="O72" s="245">
        <v>30000</v>
      </c>
      <c r="P72" s="243">
        <v>30000</v>
      </c>
      <c r="Q72" s="246">
        <v>60000</v>
      </c>
      <c r="R72" s="315"/>
      <c r="S72" s="243">
        <v>13200</v>
      </c>
      <c r="T72" s="246">
        <v>73200</v>
      </c>
      <c r="U72" s="245">
        <v>30000</v>
      </c>
      <c r="V72" s="243">
        <v>30000</v>
      </c>
      <c r="W72" s="246">
        <v>60000</v>
      </c>
      <c r="X72" s="315"/>
      <c r="Y72" s="243">
        <v>13200</v>
      </c>
      <c r="Z72" s="246">
        <v>73200</v>
      </c>
      <c r="AA72" s="245">
        <v>30000</v>
      </c>
      <c r="AB72" s="243">
        <v>30000</v>
      </c>
      <c r="AC72" s="246">
        <v>60000</v>
      </c>
      <c r="AD72" s="315"/>
      <c r="AE72" s="243">
        <v>13200</v>
      </c>
      <c r="AF72" s="246">
        <v>73200</v>
      </c>
      <c r="AG72" s="245">
        <v>366000</v>
      </c>
      <c r="AH72" s="243">
        <v>300000</v>
      </c>
      <c r="AI72" s="244">
        <v>66000</v>
      </c>
      <c r="AJ72" s="245"/>
      <c r="AK72" s="243"/>
      <c r="AL72" s="244">
        <v>366000</v>
      </c>
    </row>
    <row r="73" spans="2:38" s="131" customFormat="1" x14ac:dyDescent="0.25">
      <c r="B73" s="113" t="s">
        <v>107</v>
      </c>
      <c r="C73" s="144">
        <v>34543.142857142855</v>
      </c>
      <c r="D73" s="178">
        <v>39157.142857142855</v>
      </c>
      <c r="E73" s="191">
        <v>73700.28571428571</v>
      </c>
      <c r="F73" s="178"/>
      <c r="G73" s="178">
        <v>16214.062857142859</v>
      </c>
      <c r="H73" s="145">
        <v>89914.348571428578</v>
      </c>
      <c r="I73" s="132">
        <v>39157.142857142855</v>
      </c>
      <c r="J73" s="191">
        <v>39157.142857142855</v>
      </c>
      <c r="K73" s="133">
        <v>78314.28571428571</v>
      </c>
      <c r="L73" s="191"/>
      <c r="M73" s="191">
        <v>17229.142857142859</v>
      </c>
      <c r="N73" s="133">
        <v>95543.42857142858</v>
      </c>
      <c r="O73" s="132">
        <v>39157.142857142855</v>
      </c>
      <c r="P73" s="191">
        <v>39157.142857142855</v>
      </c>
      <c r="Q73" s="133">
        <v>78314.28571428571</v>
      </c>
      <c r="R73" s="316"/>
      <c r="S73" s="191">
        <v>17229.142857142859</v>
      </c>
      <c r="T73" s="133">
        <v>95543.428571428565</v>
      </c>
      <c r="U73" s="132">
        <v>39157.142857142855</v>
      </c>
      <c r="V73" s="191">
        <v>39157.142857142855</v>
      </c>
      <c r="W73" s="133">
        <v>78314.28571428571</v>
      </c>
      <c r="X73" s="316"/>
      <c r="Y73" s="191">
        <v>17229.142857142859</v>
      </c>
      <c r="Z73" s="133">
        <v>95543.42857142858</v>
      </c>
      <c r="AA73" s="132">
        <v>39157.142857142855</v>
      </c>
      <c r="AB73" s="191">
        <v>39157.142857142855</v>
      </c>
      <c r="AC73" s="133">
        <v>78314.28571428571</v>
      </c>
      <c r="AD73" s="316"/>
      <c r="AE73" s="191">
        <v>17229.142857142859</v>
      </c>
      <c r="AF73" s="133">
        <v>95543.42857142858</v>
      </c>
      <c r="AG73" s="292">
        <v>472088.06285714282</v>
      </c>
      <c r="AH73" s="333">
        <v>386957.42857142858</v>
      </c>
      <c r="AI73" s="293">
        <v>85130.634285714288</v>
      </c>
      <c r="AJ73" s="292"/>
      <c r="AK73" s="333"/>
      <c r="AL73" s="293">
        <v>472088.06285714282</v>
      </c>
    </row>
    <row r="74" spans="2:38" s="159" customFormat="1" x14ac:dyDescent="0.25">
      <c r="B74" s="158" t="s">
        <v>108</v>
      </c>
      <c r="C74" s="294">
        <v>11686</v>
      </c>
      <c r="D74" s="295">
        <v>16300</v>
      </c>
      <c r="E74" s="296">
        <v>27986</v>
      </c>
      <c r="F74" s="295"/>
      <c r="G74" s="295">
        <v>6156.92</v>
      </c>
      <c r="H74" s="297">
        <v>34142.92</v>
      </c>
      <c r="I74" s="298">
        <v>16300</v>
      </c>
      <c r="J74" s="296">
        <v>16300</v>
      </c>
      <c r="K74" s="299">
        <v>32600</v>
      </c>
      <c r="L74" s="296"/>
      <c r="M74" s="296">
        <v>7172</v>
      </c>
      <c r="N74" s="299">
        <v>39772</v>
      </c>
      <c r="O74" s="298">
        <v>16300</v>
      </c>
      <c r="P74" s="296">
        <v>16300</v>
      </c>
      <c r="Q74" s="299">
        <v>32600</v>
      </c>
      <c r="R74" s="317"/>
      <c r="S74" s="296">
        <v>7172</v>
      </c>
      <c r="T74" s="299">
        <v>39772</v>
      </c>
      <c r="U74" s="298">
        <v>16300</v>
      </c>
      <c r="V74" s="296">
        <v>16300</v>
      </c>
      <c r="W74" s="299">
        <v>32600</v>
      </c>
      <c r="X74" s="317"/>
      <c r="Y74" s="296">
        <v>7172</v>
      </c>
      <c r="Z74" s="299">
        <v>39772</v>
      </c>
      <c r="AA74" s="298">
        <v>16300</v>
      </c>
      <c r="AB74" s="296">
        <v>16300</v>
      </c>
      <c r="AC74" s="299">
        <v>32600</v>
      </c>
      <c r="AD74" s="317"/>
      <c r="AE74" s="296">
        <v>7172</v>
      </c>
      <c r="AF74" s="299">
        <v>39772</v>
      </c>
      <c r="AG74" s="298">
        <v>193230.91999999998</v>
      </c>
      <c r="AH74" s="296">
        <v>158386</v>
      </c>
      <c r="AI74" s="297">
        <v>34844.92</v>
      </c>
      <c r="AJ74" s="298"/>
      <c r="AK74" s="296"/>
      <c r="AL74" s="297">
        <v>193230.91999999998</v>
      </c>
    </row>
    <row r="75" spans="2:38" s="159" customFormat="1" x14ac:dyDescent="0.25">
      <c r="B75" s="158" t="s">
        <v>171</v>
      </c>
      <c r="C75" s="294">
        <v>22857.142857142859</v>
      </c>
      <c r="D75" s="295">
        <v>22857.142857142859</v>
      </c>
      <c r="E75" s="296">
        <v>45714.285714285717</v>
      </c>
      <c r="F75" s="295"/>
      <c r="G75" s="295">
        <v>10057.142857142859</v>
      </c>
      <c r="H75" s="297">
        <v>55771.42857142858</v>
      </c>
      <c r="I75" s="298">
        <v>22857.142857142859</v>
      </c>
      <c r="J75" s="296">
        <v>22857.142857142859</v>
      </c>
      <c r="K75" s="299">
        <v>45714.285714285717</v>
      </c>
      <c r="L75" s="296"/>
      <c r="M75" s="296">
        <v>10057.142857142859</v>
      </c>
      <c r="N75" s="299">
        <v>55771.42857142858</v>
      </c>
      <c r="O75" s="298">
        <v>22857.142857142859</v>
      </c>
      <c r="P75" s="296">
        <v>22857.142857142859</v>
      </c>
      <c r="Q75" s="299">
        <v>45714.285714285717</v>
      </c>
      <c r="R75" s="317"/>
      <c r="S75" s="296">
        <v>10057.142857142859</v>
      </c>
      <c r="T75" s="299">
        <v>55771.42857142858</v>
      </c>
      <c r="U75" s="298">
        <v>22857.142857142859</v>
      </c>
      <c r="V75" s="296">
        <v>22857.142857142859</v>
      </c>
      <c r="W75" s="299">
        <v>45714.285714285717</v>
      </c>
      <c r="X75" s="317"/>
      <c r="Y75" s="296">
        <v>10057.142857142859</v>
      </c>
      <c r="Z75" s="299">
        <v>55771.42857142858</v>
      </c>
      <c r="AA75" s="298">
        <v>22857.142857142859</v>
      </c>
      <c r="AB75" s="296">
        <v>22857.142857142859</v>
      </c>
      <c r="AC75" s="299">
        <v>45714.285714285717</v>
      </c>
      <c r="AD75" s="317"/>
      <c r="AE75" s="296">
        <v>10057.142857142859</v>
      </c>
      <c r="AF75" s="299">
        <v>55771.42857142858</v>
      </c>
      <c r="AG75" s="298">
        <v>278857.14285714284</v>
      </c>
      <c r="AH75" s="296">
        <v>228571.42857142858</v>
      </c>
      <c r="AI75" s="297">
        <v>50285.71428571429</v>
      </c>
      <c r="AJ75" s="298"/>
      <c r="AK75" s="296"/>
      <c r="AL75" s="297">
        <v>278857.14285714284</v>
      </c>
    </row>
    <row r="76" spans="2:38" s="131" customFormat="1" ht="15.75" thickBot="1" x14ac:dyDescent="0.3">
      <c r="B76" s="139"/>
      <c r="C76" s="140"/>
      <c r="D76" s="177"/>
      <c r="E76" s="190"/>
      <c r="F76" s="177"/>
      <c r="G76" s="177"/>
      <c r="H76" s="141"/>
      <c r="I76" s="143"/>
      <c r="J76" s="190"/>
      <c r="K76" s="142"/>
      <c r="L76" s="190"/>
      <c r="M76" s="190"/>
      <c r="N76" s="142"/>
      <c r="O76" s="143"/>
      <c r="P76" s="190"/>
      <c r="Q76" s="142"/>
      <c r="R76" s="314"/>
      <c r="S76" s="190"/>
      <c r="T76" s="142"/>
      <c r="U76" s="143"/>
      <c r="V76" s="190"/>
      <c r="W76" s="142"/>
      <c r="X76" s="314"/>
      <c r="Y76" s="190"/>
      <c r="Z76" s="142"/>
      <c r="AA76" s="143"/>
      <c r="AB76" s="190"/>
      <c r="AC76" s="142"/>
      <c r="AD76" s="314"/>
      <c r="AE76" s="190"/>
      <c r="AF76" s="142"/>
      <c r="AG76" s="143"/>
      <c r="AH76" s="190"/>
      <c r="AI76" s="141"/>
      <c r="AJ76" s="143"/>
      <c r="AK76" s="190"/>
      <c r="AL76" s="141"/>
    </row>
    <row r="77" spans="2:38" s="149" customFormat="1" ht="15.75" thickBot="1" x14ac:dyDescent="0.3">
      <c r="B77" s="349" t="s">
        <v>19</v>
      </c>
      <c r="C77" s="350">
        <v>673377.42857142864</v>
      </c>
      <c r="D77" s="350">
        <v>750511.42857142864</v>
      </c>
      <c r="E77" s="351">
        <v>1423888.8571428573</v>
      </c>
      <c r="F77" s="352">
        <v>104640</v>
      </c>
      <c r="G77" s="352">
        <v>329412.34857142856</v>
      </c>
      <c r="H77" s="353">
        <v>1857941.2057142858</v>
      </c>
      <c r="I77" s="354">
        <v>665711.42857142864</v>
      </c>
      <c r="J77" s="351">
        <v>1861711.4285714286</v>
      </c>
      <c r="K77" s="355">
        <v>2527422.8571428573</v>
      </c>
      <c r="L77" s="351">
        <v>204120</v>
      </c>
      <c r="M77" s="351">
        <v>594075.42857142864</v>
      </c>
      <c r="N77" s="352">
        <v>3325618.2857142859</v>
      </c>
      <c r="O77" s="356">
        <v>2037711.4285714286</v>
      </c>
      <c r="P77" s="351">
        <v>1887711.4285714286</v>
      </c>
      <c r="Q77" s="355">
        <v>3925422.8571428573</v>
      </c>
      <c r="R77" s="356">
        <v>1079546.2295081967</v>
      </c>
      <c r="S77" s="351">
        <v>1013709.1990632319</v>
      </c>
      <c r="T77" s="352">
        <v>6018678.2857142854</v>
      </c>
      <c r="U77" s="354">
        <v>1903311.4285714286</v>
      </c>
      <c r="V77" s="351">
        <v>3053311.4285714286</v>
      </c>
      <c r="W77" s="355">
        <v>4306622.8571428573</v>
      </c>
      <c r="X77" s="356">
        <v>2530349.5081967213</v>
      </c>
      <c r="Y77" s="351">
        <v>1497269.9203747073</v>
      </c>
      <c r="Z77" s="352">
        <v>8334242.2857142854</v>
      </c>
      <c r="AA77" s="354">
        <v>1808311.4285714286</v>
      </c>
      <c r="AB77" s="351">
        <v>1808331.4285714286</v>
      </c>
      <c r="AC77" s="355">
        <v>2316642.8571428573</v>
      </c>
      <c r="AD77" s="356">
        <v>3320103.6065573771</v>
      </c>
      <c r="AE77" s="351">
        <v>1233220.2220140516</v>
      </c>
      <c r="AF77" s="352">
        <v>6869966.6857142858</v>
      </c>
      <c r="AG77" s="354">
        <v>26406446.748571429</v>
      </c>
      <c r="AH77" s="351">
        <v>14500000.285714285</v>
      </c>
      <c r="AI77" s="353">
        <v>11906446.462857142</v>
      </c>
      <c r="AJ77" s="354">
        <v>11211500</v>
      </c>
      <c r="AK77" s="351">
        <v>5526136.4000000004</v>
      </c>
      <c r="AL77" s="353">
        <v>9668810.348571429</v>
      </c>
    </row>
    <row r="78" spans="2:38" x14ac:dyDescent="0.25">
      <c r="Q78" s="147"/>
    </row>
  </sheetData>
  <mergeCells count="42">
    <mergeCell ref="A60:A62"/>
    <mergeCell ref="A22:A27"/>
    <mergeCell ref="A28:A30"/>
    <mergeCell ref="A54:A59"/>
    <mergeCell ref="A31:A34"/>
    <mergeCell ref="A35:A48"/>
    <mergeCell ref="A5:A15"/>
    <mergeCell ref="A16:A18"/>
    <mergeCell ref="A19:A21"/>
    <mergeCell ref="AJ1:AL1"/>
    <mergeCell ref="F2:G2"/>
    <mergeCell ref="E2:E3"/>
    <mergeCell ref="H2:H3"/>
    <mergeCell ref="C1:H1"/>
    <mergeCell ref="K2:K3"/>
    <mergeCell ref="I1:N1"/>
    <mergeCell ref="Q2:Q3"/>
    <mergeCell ref="O1:T1"/>
    <mergeCell ref="AG1:AI1"/>
    <mergeCell ref="O2:O3"/>
    <mergeCell ref="I2:I3"/>
    <mergeCell ref="J2:J3"/>
    <mergeCell ref="L2:M2"/>
    <mergeCell ref="N2:N3"/>
    <mergeCell ref="AF2:AF3"/>
    <mergeCell ref="AD2:AE2"/>
    <mergeCell ref="AA1:AF1"/>
    <mergeCell ref="W2:W3"/>
    <mergeCell ref="X2:Y2"/>
    <mergeCell ref="Z2:Z3"/>
    <mergeCell ref="U1:Z1"/>
    <mergeCell ref="AA2:AA3"/>
    <mergeCell ref="AB2:AB3"/>
    <mergeCell ref="V2:V3"/>
    <mergeCell ref="U2:U3"/>
    <mergeCell ref="P2:P3"/>
    <mergeCell ref="B1:B3"/>
    <mergeCell ref="C2:C3"/>
    <mergeCell ref="D2:D3"/>
    <mergeCell ref="AC2:AC3"/>
    <mergeCell ref="R2:S2"/>
    <mergeCell ref="T2:T3"/>
  </mergeCells>
  <pageMargins left="0.7" right="0.7" top="0.75" bottom="0.75" header="0.3" footer="0.3"/>
  <pageSetup paperSize="9" scale="61" orientation="portrait" r:id="rId1"/>
  <colBreaks count="4" manualBreakCount="4">
    <brk id="8" max="1048575" man="1"/>
    <brk id="14" max="1048575" man="1"/>
    <brk id="20" max="1048575" man="1"/>
    <brk id="2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11.42578125" defaultRowHeight="12.75" x14ac:dyDescent="0.2"/>
  <cols>
    <col min="1" max="1" width="3.42578125" style="369" customWidth="1"/>
    <col min="2" max="2" width="29.140625" style="369" bestFit="1" customWidth="1"/>
    <col min="3" max="3" width="31.42578125" style="369" customWidth="1"/>
    <col min="4" max="4" width="9.42578125" style="372" customWidth="1"/>
    <col min="5" max="5" width="18.42578125" style="372" customWidth="1"/>
    <col min="6" max="6" width="14.140625" style="382" customWidth="1"/>
    <col min="7" max="7" width="15.140625" style="372" customWidth="1"/>
    <col min="8" max="16384" width="11.42578125" style="369"/>
  </cols>
  <sheetData>
    <row r="1" spans="1:7" ht="13.5" thickBot="1" x14ac:dyDescent="0.25"/>
    <row r="2" spans="1:7" ht="26.25" thickBot="1" x14ac:dyDescent="0.25">
      <c r="B2" s="365" t="s">
        <v>210</v>
      </c>
      <c r="C2" s="366" t="s">
        <v>211</v>
      </c>
      <c r="D2" s="366" t="s">
        <v>212</v>
      </c>
      <c r="E2" s="367" t="s">
        <v>213</v>
      </c>
      <c r="F2" s="376" t="s">
        <v>214</v>
      </c>
      <c r="G2" s="368" t="s">
        <v>243</v>
      </c>
    </row>
    <row r="3" spans="1:7" ht="45" x14ac:dyDescent="0.2">
      <c r="A3" s="371"/>
      <c r="B3" s="388" t="str">
        <f>+'PLAN DE ADQUISICIONES'!C58</f>
        <v>Consultor nacional Director de UEP</v>
      </c>
      <c r="C3" s="380" t="s">
        <v>215</v>
      </c>
      <c r="D3" s="373" t="s">
        <v>216</v>
      </c>
      <c r="E3" s="373" t="s">
        <v>217</v>
      </c>
      <c r="F3" s="383">
        <v>106000</v>
      </c>
      <c r="G3" s="377">
        <v>35</v>
      </c>
    </row>
    <row r="4" spans="1:7" ht="26.25" customHeight="1" x14ac:dyDescent="0.2">
      <c r="A4" s="371"/>
      <c r="B4" s="389" t="str">
        <f>+'PLAN DE ADQUISICIONES'!C61</f>
        <v>Consultor internacional Asesor Director UEP</v>
      </c>
      <c r="C4" s="381" t="s">
        <v>218</v>
      </c>
      <c r="D4" s="374" t="s">
        <v>216</v>
      </c>
      <c r="E4" s="374" t="s">
        <v>217</v>
      </c>
      <c r="F4" s="384">
        <v>102000</v>
      </c>
      <c r="G4" s="378">
        <v>38</v>
      </c>
    </row>
    <row r="5" spans="1:7" ht="33" customHeight="1" x14ac:dyDescent="0.2">
      <c r="A5" s="371"/>
      <c r="B5" s="389" t="s">
        <v>219</v>
      </c>
      <c r="C5" s="381" t="s">
        <v>220</v>
      </c>
      <c r="D5" s="374" t="s">
        <v>216</v>
      </c>
      <c r="E5" s="374" t="s">
        <v>253</v>
      </c>
      <c r="F5" s="384">
        <v>54000</v>
      </c>
      <c r="G5" s="378">
        <v>39</v>
      </c>
    </row>
    <row r="6" spans="1:7" ht="33" customHeight="1" x14ac:dyDescent="0.2">
      <c r="A6" s="371"/>
      <c r="B6" s="389" t="s">
        <v>221</v>
      </c>
      <c r="C6" s="381" t="s">
        <v>222</v>
      </c>
      <c r="D6" s="374" t="s">
        <v>223</v>
      </c>
      <c r="E6" s="374" t="s">
        <v>224</v>
      </c>
      <c r="F6" s="384">
        <f>54000/8*6</f>
        <v>40500</v>
      </c>
      <c r="G6" s="378" t="s">
        <v>249</v>
      </c>
    </row>
    <row r="7" spans="1:7" ht="22.5" x14ac:dyDescent="0.2">
      <c r="A7" s="371"/>
      <c r="B7" s="389" t="s">
        <v>225</v>
      </c>
      <c r="C7" s="381" t="s">
        <v>226</v>
      </c>
      <c r="D7" s="374" t="s">
        <v>216</v>
      </c>
      <c r="E7" s="374" t="s">
        <v>227</v>
      </c>
      <c r="F7" s="384">
        <v>38000</v>
      </c>
      <c r="G7" s="378">
        <v>12</v>
      </c>
    </row>
    <row r="8" spans="1:7" ht="22.5" x14ac:dyDescent="0.2">
      <c r="A8" s="371"/>
      <c r="B8" s="389" t="s">
        <v>228</v>
      </c>
      <c r="C8" s="381" t="s">
        <v>226</v>
      </c>
      <c r="D8" s="374" t="s">
        <v>216</v>
      </c>
      <c r="E8" s="374" t="s">
        <v>227</v>
      </c>
      <c r="F8" s="384">
        <f>+F7</f>
        <v>38000</v>
      </c>
      <c r="G8" s="378">
        <v>17</v>
      </c>
    </row>
    <row r="9" spans="1:7" ht="22.5" x14ac:dyDescent="0.2">
      <c r="A9" s="371"/>
      <c r="B9" s="389" t="s">
        <v>229</v>
      </c>
      <c r="C9" s="381" t="s">
        <v>230</v>
      </c>
      <c r="D9" s="374" t="s">
        <v>231</v>
      </c>
      <c r="E9" s="374" t="s">
        <v>232</v>
      </c>
      <c r="F9" s="384">
        <f>54000/2</f>
        <v>27000</v>
      </c>
      <c r="G9" s="378" t="s">
        <v>249</v>
      </c>
    </row>
    <row r="10" spans="1:7" ht="21" customHeight="1" x14ac:dyDescent="0.2">
      <c r="A10" s="371"/>
      <c r="B10" s="389" t="s">
        <v>233</v>
      </c>
      <c r="C10" s="381" t="s">
        <v>234</v>
      </c>
      <c r="D10" s="374" t="s">
        <v>231</v>
      </c>
      <c r="E10" s="374" t="s">
        <v>232</v>
      </c>
      <c r="F10" s="384">
        <f>+F9</f>
        <v>27000</v>
      </c>
      <c r="G10" s="378" t="s">
        <v>249</v>
      </c>
    </row>
    <row r="11" spans="1:7" x14ac:dyDescent="0.2">
      <c r="A11" s="371"/>
      <c r="B11" s="389" t="s">
        <v>235</v>
      </c>
      <c r="C11" s="381"/>
      <c r="D11" s="374"/>
      <c r="E11" s="374"/>
      <c r="F11" s="391"/>
      <c r="G11" s="378"/>
    </row>
    <row r="12" spans="1:7" x14ac:dyDescent="0.2">
      <c r="A12" s="371"/>
      <c r="B12" s="389" t="s">
        <v>236</v>
      </c>
      <c r="C12" s="381" t="s">
        <v>237</v>
      </c>
      <c r="D12" s="374" t="s">
        <v>231</v>
      </c>
      <c r="E12" s="374" t="s">
        <v>232</v>
      </c>
      <c r="F12" s="384">
        <f>+F10</f>
        <v>27000</v>
      </c>
      <c r="G12" s="378" t="s">
        <v>249</v>
      </c>
    </row>
    <row r="13" spans="1:7" ht="33.75" customHeight="1" x14ac:dyDescent="0.2">
      <c r="A13" s="371"/>
      <c r="B13" s="389" t="s">
        <v>238</v>
      </c>
      <c r="C13" s="381" t="s">
        <v>239</v>
      </c>
      <c r="D13" s="374" t="s">
        <v>240</v>
      </c>
      <c r="E13" s="374" t="s">
        <v>241</v>
      </c>
      <c r="F13" s="384">
        <v>54000</v>
      </c>
      <c r="G13" s="378">
        <v>20</v>
      </c>
    </row>
    <row r="14" spans="1:7" ht="22.5" x14ac:dyDescent="0.2">
      <c r="A14" s="371"/>
      <c r="B14" s="389" t="s">
        <v>242</v>
      </c>
      <c r="C14" s="381" t="s">
        <v>250</v>
      </c>
      <c r="D14" s="374" t="s">
        <v>216</v>
      </c>
      <c r="E14" s="374" t="s">
        <v>227</v>
      </c>
      <c r="F14" s="384">
        <v>51000</v>
      </c>
      <c r="G14" s="378">
        <v>21</v>
      </c>
    </row>
    <row r="15" spans="1:7" s="370" customFormat="1" ht="26.25" thickBot="1" x14ac:dyDescent="0.25">
      <c r="A15" s="371"/>
      <c r="B15" s="390" t="s">
        <v>251</v>
      </c>
      <c r="C15" s="387" t="s">
        <v>252</v>
      </c>
      <c r="D15" s="375" t="s">
        <v>216</v>
      </c>
      <c r="E15" s="375" t="s">
        <v>227</v>
      </c>
      <c r="F15" s="385">
        <f>46500/21*12*1.22+83</f>
        <v>32500.142857142859</v>
      </c>
      <c r="G15" s="379">
        <v>42</v>
      </c>
    </row>
    <row r="16" spans="1:7" ht="13.5" thickBot="1" x14ac:dyDescent="0.25">
      <c r="F16" s="386">
        <f>SUM(F3:F15)</f>
        <v>597000.14285714284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D2AD2C49F1D8A4F9D52503BFBBDF3BF" ma:contentTypeVersion="0" ma:contentTypeDescription="A content type to manage public (operations) IDB documents" ma:contentTypeScope="" ma:versionID="4cf85d9800f0046664fd9970c443b65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38288101</IDBDocs_x0020_Number>
    <Document_x0020_Author xmlns="9c571b2f-e523-4ab2-ba2e-09e151a03ef4">Pineda Ayerbe, Emilio Inigo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10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UR-L1089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Proposal&lt;/USER_STAGE&gt;&lt;PD_OBJ_TYPE&gt;0&lt;/PD_OBJ_TYPE&gt;&lt;MAKERECORD&gt;N&lt;/MAKERECORD&gt;&lt;PD_FILEPT_NO&gt;PO-UR-L1089-Anl&lt;/PD_FILEPT_NO&gt;&lt;/Data&gt;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E5CCC031-5C6B-4F83-82DE-AB745EAD64EE}"/>
</file>

<file path=customXml/itemProps2.xml><?xml version="1.0" encoding="utf-8"?>
<ds:datastoreItem xmlns:ds="http://schemas.openxmlformats.org/officeDocument/2006/customXml" ds:itemID="{6C35E1EE-6CE8-43F0-A26D-DF6B5F3DBF39}"/>
</file>

<file path=customXml/itemProps3.xml><?xml version="1.0" encoding="utf-8"?>
<ds:datastoreItem xmlns:ds="http://schemas.openxmlformats.org/officeDocument/2006/customXml" ds:itemID="{E6EE269E-EE4E-46ED-A70B-5CA94079A5A5}"/>
</file>

<file path=customXml/itemProps4.xml><?xml version="1.0" encoding="utf-8"?>
<ds:datastoreItem xmlns:ds="http://schemas.openxmlformats.org/officeDocument/2006/customXml" ds:itemID="{5CDCA37E-4892-40E8-A176-FF34E60FCE6B}"/>
</file>

<file path=customXml/itemProps5.xml><?xml version="1.0" encoding="utf-8"?>
<ds:datastoreItem xmlns:ds="http://schemas.openxmlformats.org/officeDocument/2006/customXml" ds:itemID="{07D07A52-1423-47C6-878B-6629EBD858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PLAN DE ADQUISICIONES</vt:lpstr>
      <vt:lpstr>POD Abierto</vt:lpstr>
      <vt:lpstr>Recon. Gasto</vt:lpstr>
      <vt:lpstr>'PLAN DE ADQUISICIONES'!Print_Area</vt:lpstr>
    </vt:vector>
  </TitlesOfParts>
  <Company>CGN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Operativo Anual y Plan de Adquisiciones</dc:title>
  <dc:creator>jorge.campanella</dc:creator>
  <cp:lastModifiedBy>Test</cp:lastModifiedBy>
  <cp:lastPrinted>2013-10-31T21:30:01Z</cp:lastPrinted>
  <dcterms:created xsi:type="dcterms:W3CDTF">2013-08-27T20:00:40Z</dcterms:created>
  <dcterms:modified xsi:type="dcterms:W3CDTF">2014-01-14T13:22:31Z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0x01010046CF21643EE8D14686A648AA6DAD0892006D2AD2C49F1D8A4F9D52503BFBBDF3BF</vt:lpwstr>
  </property>
  <property fmtid="{D5CDD505-2E9C-101B-9397-08002B2CF9AE}" pid="5" name="TaxKeywordTaxHTField">
    <vt:lpwstr/>
  </property>
  <property fmtid="{D5CDD505-2E9C-101B-9397-08002B2CF9AE}" pid="6" name="Series Operations IDB">
    <vt:lpwstr>10;#Loan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