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514"/>
  <workbookPr showInkAnnotation="0"/>
  <mc:AlternateContent xmlns:mc="http://schemas.openxmlformats.org/markup-compatibility/2006">
    <mc:Choice Requires="x15">
      <x15ac:absPath xmlns:x15ac="http://schemas.microsoft.com/office/spreadsheetml/2010/11/ac" url="C:\Users\PIU_USER\Documents\2017\Procurement Plan\2022\"/>
    </mc:Choice>
  </mc:AlternateContent>
  <xr:revisionPtr revIDLastSave="0" documentId="13_ncr:1_{5C72433A-F943-49FA-91D8-B1C78716DD84}" xr6:coauthVersionLast="47" xr6:coauthVersionMax="47" xr10:uidLastSave="{00000000-0000-0000-0000-000000000000}"/>
  <bookViews>
    <workbookView xWindow="-103" yWindow="-103" windowWidth="16663" windowHeight="8863" xr2:uid="{00000000-000D-0000-FFFF-FFFF00000000}"/>
  </bookViews>
  <sheets>
    <sheet name="June 2022" sheetId="1" r:id="rId1"/>
  </sheets>
  <definedNames>
    <definedName name="_xlnm._FilterDatabase" localSheetId="0" hidden="1">'June 2022'!$A$8:$N$120</definedName>
    <definedName name="In_Progress">'June 2022'!$C$19,'June 2022'!$C$43:$C$45,'June 2022'!$C$47,'June 2022'!$C$50,'June 2022'!$C$52,'June 2022'!$C$83,'June 2022'!$C$105</definedName>
    <definedName name="Pending">'June 2022'!$C$23,'June 2022'!$C$29,'June 2022'!$C$34,'June 2022'!$C$37,'June 2022'!$C$60,'June 2022'!$C$61,'June 2022'!$C$62,'June 2022'!$C$66,'June 2022'!$C$70,'June 2022'!$C$100,'June 2022'!$C$110,'June 2022'!$C$113,'June 2022'!$C$38,'June 2022'!#REF!</definedName>
    <definedName name="_xlnm.Print_Titles" localSheetId="0">'June 2022'!$1:$9</definedName>
    <definedName name="Status" localSheetId="0">'June 2022'!$B$129:$B$133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07" i="1" l="1"/>
  <c r="C45" i="1" l="1"/>
  <c r="C97" i="1" l="1"/>
  <c r="L97" i="1" l="1"/>
  <c r="L78" i="1"/>
  <c r="C94" i="1" l="1"/>
  <c r="C91" i="1" l="1"/>
  <c r="C87" i="1" s="1"/>
  <c r="C88" i="1"/>
  <c r="C23" i="1" l="1"/>
  <c r="C120" i="1" s="1" a="1"/>
  <c r="C120" i="1" s="1"/>
  <c r="L74" i="1" l="1"/>
  <c r="L71" i="1"/>
  <c r="C24" i="1"/>
</calcChain>
</file>

<file path=xl/sharedStrings.xml><?xml version="1.0" encoding="utf-8"?>
<sst xmlns="http://schemas.openxmlformats.org/spreadsheetml/2006/main" count="745" uniqueCount="263">
  <si>
    <t xml:space="preserve">PROCUREMENT PLAN FOR THE PERIOD:  </t>
  </si>
  <si>
    <t>June 01, 2022 to June 30, 2023</t>
  </si>
  <si>
    <t xml:space="preserve">PROJECT NAME:                                        </t>
  </si>
  <si>
    <t>DEPLOYMENT OF CLEANER FUELS AND RENEWABLE ENERGIES IN BARBADOS</t>
  </si>
  <si>
    <t xml:space="preserve">PROJECT NUMBER:                                    </t>
  </si>
  <si>
    <t>BA-L1012</t>
  </si>
  <si>
    <t xml:space="preserve">LOAN CONTRACT NUMBER:                     </t>
  </si>
  <si>
    <t>3843/OC-BA</t>
  </si>
  <si>
    <t xml:space="preserve">DATE:                                                          </t>
  </si>
  <si>
    <t xml:space="preserve">BUDGET:                                                     </t>
  </si>
  <si>
    <t>US$34,000,000</t>
  </si>
  <si>
    <r>
      <t>Ref. No.</t>
    </r>
    <r>
      <rPr>
        <b/>
        <sz val="12"/>
        <rFont val="Calibri"/>
        <family val="2"/>
      </rPr>
      <t>¹ /Procurement No.</t>
    </r>
  </si>
  <si>
    <t>Description and type of procurement contract</t>
  </si>
  <si>
    <t>Estimated/Actual contract cost (US$)</t>
  </si>
  <si>
    <t>Procurement Type</t>
  </si>
  <si>
    <r>
      <t>Procurement method</t>
    </r>
    <r>
      <rPr>
        <b/>
        <sz val="12"/>
        <rFont val="Calibri"/>
        <family val="2"/>
      </rPr>
      <t>²</t>
    </r>
  </si>
  <si>
    <t>Review
(ex ante or ex post)</t>
  </si>
  <si>
    <t>Source of financing and percentage</t>
  </si>
  <si>
    <r>
      <t>Pre-qualification</t>
    </r>
    <r>
      <rPr>
        <b/>
        <sz val="12"/>
        <rFont val="Calibri"/>
        <family val="2"/>
      </rPr>
      <t>³</t>
    </r>
    <r>
      <rPr>
        <b/>
        <sz val="12"/>
        <rFont val="Calibri"/>
        <family val="2"/>
        <scheme val="minor"/>
      </rPr>
      <t xml:space="preserve">
(Yes/No)</t>
    </r>
  </si>
  <si>
    <t>Estimated/Actual  dates</t>
  </si>
  <si>
    <t>Status⁴
(pending, in process, in preparation, awarded, cancelled)</t>
  </si>
  <si>
    <t>Comments</t>
  </si>
  <si>
    <t>IDB</t>
  </si>
  <si>
    <t>Local/Other
%</t>
  </si>
  <si>
    <t>Publication of specific procurement notice</t>
  </si>
  <si>
    <t>Contract Signature Dates</t>
  </si>
  <si>
    <t>Completion of contract</t>
  </si>
  <si>
    <t>GOODS</t>
  </si>
  <si>
    <t>Component 1 - NG Infrastructure</t>
  </si>
  <si>
    <t>1.1.1.1</t>
  </si>
  <si>
    <t>Acquisition and Installation of ArcGIS Desktop Software and Maintenance Agreement (3 years)</t>
  </si>
  <si>
    <t>Goods</t>
  </si>
  <si>
    <t>SSS</t>
  </si>
  <si>
    <t>Ex-Post</t>
  </si>
  <si>
    <t>No</t>
  </si>
  <si>
    <t>Completed</t>
  </si>
  <si>
    <t>1.1.1.2</t>
  </si>
  <si>
    <t>Acquisition of GIS Enterprise and ArcPad Software and maintenance agreement (3 years)</t>
  </si>
  <si>
    <t>Ex-ante</t>
  </si>
  <si>
    <t>1.1.1.3</t>
  </si>
  <si>
    <t>Acquisition of GIS/GNSS Equipment and Software</t>
  </si>
  <si>
    <t>Shopping</t>
  </si>
  <si>
    <t>1.1.2.1</t>
  </si>
  <si>
    <t>Acquisition &amp; Installation of Servers for Virtualisation, related software and Networking Equipment</t>
  </si>
  <si>
    <t>ICB</t>
  </si>
  <si>
    <t>1.1.2.2</t>
  </si>
  <si>
    <t>Acquisition and Installation of SCADA System</t>
  </si>
  <si>
    <t>In Execution</t>
  </si>
  <si>
    <t>1.1.2.3</t>
  </si>
  <si>
    <t>Acquisition and Installation of Document Management System (DMS)</t>
  </si>
  <si>
    <t>1.1.2.4</t>
  </si>
  <si>
    <t>Acquisition and Installation of Emergency Monitoring System for Lone Workers</t>
  </si>
  <si>
    <t>1.1.2.5</t>
  </si>
  <si>
    <t>Acquisition of Mobile Solutions for Field Workers</t>
  </si>
  <si>
    <t>Pending</t>
  </si>
  <si>
    <t>1.1.3.1</t>
  </si>
  <si>
    <t>Acquisition of Ultrasonic NG Meters</t>
  </si>
  <si>
    <t>1.1.3.2</t>
  </si>
  <si>
    <t>Acquisition and Installation of Meter Calibration Provers</t>
  </si>
  <si>
    <t>DC</t>
  </si>
  <si>
    <t>1.1.3.3</t>
  </si>
  <si>
    <t>Acquisition and Installation of Automatic Metering Infrastructure (AMI)</t>
  </si>
  <si>
    <t>Cancelled</t>
  </si>
  <si>
    <t>1.3.1.1</t>
  </si>
  <si>
    <t>Acquisition and Installation of Compressors (2) for NG Plant</t>
  </si>
  <si>
    <t>1.4.1.1</t>
  </si>
  <si>
    <t>Acquisition of On Road Distribution Fleet</t>
  </si>
  <si>
    <t>1.5.1.1</t>
  </si>
  <si>
    <t>Acquisition of Polyethylene Pipe, Fittings, Appurtenances and Equipment</t>
  </si>
  <si>
    <t>1.5.1.2</t>
  </si>
  <si>
    <t>Acquisition of Polyethylene Pipes and Fittings for Highway 1</t>
  </si>
  <si>
    <t>Component 2 - Smart Energy Solutions</t>
  </si>
  <si>
    <t>2.1.1.1</t>
  </si>
  <si>
    <t>Design, Acquisition &amp; Installation of Renewable Energy Systems (PVs)</t>
  </si>
  <si>
    <t>2.2.1.1</t>
  </si>
  <si>
    <t>Acquisition and Installation of Energy Efficient (EE) Lights and Smart System</t>
  </si>
  <si>
    <t>2.5.1.1</t>
  </si>
  <si>
    <t xml:space="preserve">Design, Acquisition and Installation of a Battery Energy Storage System (BESS) at BNTCL </t>
  </si>
  <si>
    <t>Component 5 - Project Management and Monitoring</t>
  </si>
  <si>
    <t>5.1.1</t>
  </si>
  <si>
    <t>Laptops with docking Stations</t>
  </si>
  <si>
    <t>5.1.2</t>
  </si>
  <si>
    <t>Printer/Scanner</t>
  </si>
  <si>
    <t>5.1.3</t>
  </si>
  <si>
    <t>Software</t>
  </si>
  <si>
    <t>5.2.1</t>
  </si>
  <si>
    <t>Office Desk &amp; workstations</t>
  </si>
  <si>
    <t>5.2.2</t>
  </si>
  <si>
    <t>Office Chairs</t>
  </si>
  <si>
    <t>Office Supplies</t>
  </si>
  <si>
    <t>Ex-post</t>
  </si>
  <si>
    <t>5.7.1</t>
  </si>
  <si>
    <t>Acquisition and Installation of Project Signs for BNOCL/NPC PV sites</t>
  </si>
  <si>
    <t>WORKS</t>
  </si>
  <si>
    <t>1.2.1.1</t>
  </si>
  <si>
    <t>Acquisition of Design and Build (D&amp;B) Contractor for Small LNG Facility</t>
  </si>
  <si>
    <t>Works</t>
  </si>
  <si>
    <t>1.5.2.1</t>
  </si>
  <si>
    <t>Infrastructural Replacement for Component A and Component B works packages</t>
  </si>
  <si>
    <t>-</t>
  </si>
  <si>
    <t>1.5.2.1.1</t>
  </si>
  <si>
    <t>Procurement of Civil Works Contractor for the Infrastructural Replacement Works - Component B works package</t>
  </si>
  <si>
    <t>1.5.2.1.2</t>
  </si>
  <si>
    <t>Procurement of Civil Works Contractor for the Infrastructural Replacement Works - Component A works package</t>
  </si>
  <si>
    <t>1.5.2.2</t>
  </si>
  <si>
    <t xml:space="preserve">Pipeline Replacement and Live Connections </t>
  </si>
  <si>
    <t>FA</t>
  </si>
  <si>
    <t>N/A</t>
  </si>
  <si>
    <t xml:space="preserve">Connecting operational pipelines to replaced pipelines is specialized work that is only undertaken by the NPC. </t>
  </si>
  <si>
    <t>2.1.2.1</t>
  </si>
  <si>
    <t>Design, Acquisition &amp; Installation of a Renewable Energy System Solution at the Barbados National Terminal Co. Ltd. (BNTCL)</t>
  </si>
  <si>
    <t>In Progress</t>
  </si>
  <si>
    <t>CONSULTANCY SERVICES</t>
  </si>
  <si>
    <t>1.1.1.5</t>
  </si>
  <si>
    <t>Acquisition of Consultancy Services for The Design, Installation and Implementation of an Enterprise Geographic Information System</t>
  </si>
  <si>
    <t>Consulting Firm</t>
  </si>
  <si>
    <t>CQS</t>
  </si>
  <si>
    <t>1.2.2</t>
  </si>
  <si>
    <t>Acquisition of Oversight Supervisor for the Small LNG Facility</t>
  </si>
  <si>
    <t>QCBS</t>
  </si>
  <si>
    <t>1.5.3.1</t>
  </si>
  <si>
    <t>Acquisition of Consulting Firm for Supervisory Services - NG Infrastructural Replacement</t>
  </si>
  <si>
    <t>2.3.1.1</t>
  </si>
  <si>
    <t>Acquisition of Consultancy Services to prepare a Technical Feasibility Study for a Wind Turbine Facility in Barbados</t>
  </si>
  <si>
    <t>2.4.1.1</t>
  </si>
  <si>
    <t>Acquisition of Consultant to Prepare Technical Feasibility Study of Biogas Production from Agro-waste</t>
  </si>
  <si>
    <t>Individual Consultant</t>
  </si>
  <si>
    <t>IICQ</t>
  </si>
  <si>
    <t>Component 3 - Technical Advisory Services</t>
  </si>
  <si>
    <t>3.1.1.1</t>
  </si>
  <si>
    <t>Completing Operational Audits (Review NG Processing, Distribution and Accounting Systems) for NPC/BNOCL</t>
  </si>
  <si>
    <t>3.1.1.2</t>
  </si>
  <si>
    <t>Acquisition of Consultancy Services for the Provision of Standard Operating Procedures (SOP) for NPC/BNOCL including Governance functions</t>
  </si>
  <si>
    <t>3.1.1.3</t>
  </si>
  <si>
    <t>Acquisition of Consultancy Services for the Implementation of Employee Integration Programmes for the Newly Formed Company</t>
  </si>
  <si>
    <t>3.1.1.4</t>
  </si>
  <si>
    <t>Acquisition of Consultancy Services for the development of Quality Management System (QMS) - ISO Consultation</t>
  </si>
  <si>
    <t>3.1.1.5</t>
  </si>
  <si>
    <t>Acquisition of Consultancy Services for ISO Certification (NPC/BNOCL Staff)</t>
  </si>
  <si>
    <t>3.2.1.1</t>
  </si>
  <si>
    <t>Acquisition of Consultancy Services for the Assessment, Report Building and Training on the Installed ERP Software SAP</t>
  </si>
  <si>
    <t>3.2.2</t>
  </si>
  <si>
    <t>Training in PPP contract negotiation, Large Infrastructure Project Design, Execution and Management</t>
  </si>
  <si>
    <t xml:space="preserve">Component 4 - Project Evaluation </t>
  </si>
  <si>
    <t>4.1.1.1</t>
  </si>
  <si>
    <t>Acquisition of Consultant for Midterm Evaluation</t>
  </si>
  <si>
    <t>4.1.1.2</t>
  </si>
  <si>
    <t>Procurement of Consultant for Final Evaluation</t>
  </si>
  <si>
    <t>5.4.1.1</t>
  </si>
  <si>
    <t xml:space="preserve">Acquisition of External Financial Auditor </t>
  </si>
  <si>
    <t xml:space="preserve"> </t>
  </si>
  <si>
    <t>5.4.1.2</t>
  </si>
  <si>
    <t xml:space="preserve">Consultancy for Accounting Services for External Audit Preparation </t>
  </si>
  <si>
    <t>5.4.2.1</t>
  </si>
  <si>
    <t xml:space="preserve">Acquisition of an External Financial Auditor for Final Financial Audit </t>
  </si>
  <si>
    <t xml:space="preserve">For the past six years, PwC has conducted the annual external audit for the loan and are currently the auditors for the entities (BNOCL/BNTCL/BNOS and NPC). The PEU will submit a request to justify SSS by November 2022 on the basis of a natural continuation of these services. </t>
  </si>
  <si>
    <t>5.5.1</t>
  </si>
  <si>
    <t>Project Manager</t>
  </si>
  <si>
    <t>NICQ</t>
  </si>
  <si>
    <t>5.5.1.1</t>
  </si>
  <si>
    <t>Project Manager (1)</t>
  </si>
  <si>
    <t>5.5.1.2</t>
  </si>
  <si>
    <t>Project Manager (2)</t>
  </si>
  <si>
    <t>5.5.2</t>
  </si>
  <si>
    <t>Procurement Officer</t>
  </si>
  <si>
    <t>5.5.2.1</t>
  </si>
  <si>
    <t>Procurement Officer (1)</t>
  </si>
  <si>
    <t>5.5.2.2</t>
  </si>
  <si>
    <t>Procurement Officer (2)</t>
  </si>
  <si>
    <t>5.5.2.3</t>
  </si>
  <si>
    <t>Procurement Officer (3)</t>
  </si>
  <si>
    <t>5.5.3</t>
  </si>
  <si>
    <t xml:space="preserve">Project Accountant </t>
  </si>
  <si>
    <t>5.5.3.1</t>
  </si>
  <si>
    <t>Project Accountant (1)</t>
  </si>
  <si>
    <t>5.5.3.2</t>
  </si>
  <si>
    <t>Project Accountant (2)</t>
  </si>
  <si>
    <t>5.5.3.3</t>
  </si>
  <si>
    <t xml:space="preserve">Project Accountant (3) </t>
  </si>
  <si>
    <t>5.5.3.4</t>
  </si>
  <si>
    <t>Project Accountant (4)</t>
  </si>
  <si>
    <t>5.5.3.5</t>
  </si>
  <si>
    <t>Project Accountant (5)</t>
  </si>
  <si>
    <t>5.5.4</t>
  </si>
  <si>
    <t>Project Engineer (Technical Coordinator)</t>
  </si>
  <si>
    <t>5.5.4.1</t>
  </si>
  <si>
    <t>Project Engineer (Technical Coordinator) (1)</t>
  </si>
  <si>
    <t>5.5.4.2</t>
  </si>
  <si>
    <t>Project Engineer (Technical Coordinator) (2)</t>
  </si>
  <si>
    <t>5.5.5</t>
  </si>
  <si>
    <t>Technician-GIS</t>
  </si>
  <si>
    <t>5.5.5.1</t>
  </si>
  <si>
    <t>Technician-GIS (RG)</t>
  </si>
  <si>
    <t>5.5.5.1.1</t>
  </si>
  <si>
    <t>Technician-GIS (RG) (1)</t>
  </si>
  <si>
    <t>5.5.5.1.2</t>
  </si>
  <si>
    <t>Technician-GIS (RG) (2)</t>
  </si>
  <si>
    <t>5.5.5.2</t>
  </si>
  <si>
    <t>Technician-GIS (SC)</t>
  </si>
  <si>
    <t>5.5.5.2.1</t>
  </si>
  <si>
    <t>Technician-GIS (SC) (1)</t>
  </si>
  <si>
    <t>5.5.5.2.2</t>
  </si>
  <si>
    <t>Technician-GIS (SC) (2)</t>
  </si>
  <si>
    <t>5.5.6</t>
  </si>
  <si>
    <t>Project Engineer</t>
  </si>
  <si>
    <t>5.5.6.1</t>
  </si>
  <si>
    <t>Project Engineer (1)</t>
  </si>
  <si>
    <t>5.5.6.2</t>
  </si>
  <si>
    <t>Project Engineer (2)</t>
  </si>
  <si>
    <t>5.5.7</t>
  </si>
  <si>
    <t xml:space="preserve">Project Officer </t>
  </si>
  <si>
    <t>5.5.7.1</t>
  </si>
  <si>
    <t>Project Officer - Quality Assurance (1)</t>
  </si>
  <si>
    <t>5.5.7.2</t>
  </si>
  <si>
    <t>Project Officer - Quality Assurance (2)</t>
  </si>
  <si>
    <t>5.5.7.3</t>
  </si>
  <si>
    <t>Project Officer - Monitoring and Evaluation (3)</t>
  </si>
  <si>
    <t>5.5.8</t>
  </si>
  <si>
    <t>Project Administrator</t>
  </si>
  <si>
    <t>5.5.8.1</t>
  </si>
  <si>
    <t>Project Administrator (1)</t>
  </si>
  <si>
    <t>5.5.8.2</t>
  </si>
  <si>
    <t>Project Administrator (2)</t>
  </si>
  <si>
    <t>5.5.9</t>
  </si>
  <si>
    <t>Electrical Engineering Technician</t>
  </si>
  <si>
    <t>5.8.1</t>
  </si>
  <si>
    <t>Acquisition of Consultant for Accounting Services</t>
  </si>
  <si>
    <t>5.8.2.1</t>
  </si>
  <si>
    <t>Acquisition of Consultant for Project Management Services (1)</t>
  </si>
  <si>
    <t>5.8.2.2</t>
  </si>
  <si>
    <t>Acquisition of Consultant for Project Management Services (2)</t>
  </si>
  <si>
    <t>NON-CONSULTANCY SERVICES</t>
  </si>
  <si>
    <t>3.2.1.2</t>
  </si>
  <si>
    <t>Procurement of Training Services on the ERP Software KRONOS</t>
  </si>
  <si>
    <t>Non Consulting Service</t>
  </si>
  <si>
    <t>3.2.1.3</t>
  </si>
  <si>
    <t xml:space="preserve">Procurement of Line Tamer Operation Training </t>
  </si>
  <si>
    <t>Training/Certification of PEU staff, affiliated training cost (rental of venue, catering, rental of equipment, etc.)</t>
  </si>
  <si>
    <t>5.6.1</t>
  </si>
  <si>
    <t>Procurement of Training Services in Risk and Change Management</t>
  </si>
  <si>
    <t>5.6.2</t>
  </si>
  <si>
    <t>Procurement of Training Services in Innoprise Professional Services - Financial Application</t>
  </si>
  <si>
    <t>5.6.3</t>
  </si>
  <si>
    <t>Procurement of Training Services in Effective Report Writing</t>
  </si>
  <si>
    <t>5.6.4</t>
  </si>
  <si>
    <t xml:space="preserve">Procurement of Training Services in Microsoft Office </t>
  </si>
  <si>
    <t>Advantage Caribbean Institute is highly recommended and has successfully conducted training with the IDB's PEUs in Barbados in Microsoft Project previously. Director and Course Convenor, Bentley Beckles is a Microsoft Certified Trainer.</t>
  </si>
  <si>
    <t>5.6.5</t>
  </si>
  <si>
    <t xml:space="preserve">Procurement of Training Services in Change Management </t>
  </si>
  <si>
    <t>Oral Ashley is a Change Management Consultant who was hired by the IDB to conduct training for the PEUs in Barbados in 2021.</t>
  </si>
  <si>
    <t xml:space="preserve">Promotional/Marketing Materials </t>
  </si>
  <si>
    <t>Grand Total</t>
  </si>
  <si>
    <r>
      <t>1</t>
    </r>
    <r>
      <rPr>
        <sz val="11"/>
        <rFont val="Times New Roman"/>
        <family val="1"/>
      </rPr>
      <t xml:space="preserve"> If there are a number of similar individual contracts to be executed in different places or at different times, these can be grouped together under a single heading, with an explanation in the comments column, indicating the average individual amount and the period during which the contracts would be executed. For example: an education Program that includes school construction might include an item labelled “School Construction” for an estimated cost of US$20 million and an explanation under the Comments column such as this: “This item encompasses some 200 contracts for school construction averaging US$100,000 each, to be awarded individually by the participating municipal governments over a three-year period between January 2006 and December 2008.”</t>
    </r>
  </si>
  <si>
    <r>
      <t>2</t>
    </r>
    <r>
      <rPr>
        <sz val="11"/>
        <rFont val="Times New Roman"/>
        <family val="1"/>
      </rPr>
      <t xml:space="preserve"> </t>
    </r>
    <r>
      <rPr>
        <b/>
        <u/>
        <sz val="11"/>
        <rFont val="Times New Roman"/>
        <family val="1"/>
      </rPr>
      <t>Goods and Works</t>
    </r>
    <r>
      <rPr>
        <sz val="11"/>
        <rFont val="Times New Roman"/>
        <family val="1"/>
      </rPr>
      <t xml:space="preserve">: </t>
    </r>
    <r>
      <rPr>
        <b/>
        <sz val="11"/>
        <rFont val="Times New Roman"/>
        <family val="1"/>
      </rPr>
      <t>ICB</t>
    </r>
    <r>
      <rPr>
        <sz val="11"/>
        <rFont val="Times New Roman"/>
        <family val="1"/>
      </rPr>
      <t xml:space="preserve">: International competitive bidding; </t>
    </r>
    <r>
      <rPr>
        <b/>
        <sz val="11"/>
        <rFont val="Times New Roman"/>
        <family val="1"/>
      </rPr>
      <t>LIB</t>
    </r>
    <r>
      <rPr>
        <sz val="11"/>
        <rFont val="Times New Roman"/>
        <family val="1"/>
      </rPr>
      <t xml:space="preserve">: limited international bidding; </t>
    </r>
    <r>
      <rPr>
        <b/>
        <sz val="11"/>
        <rFont val="Times New Roman"/>
        <family val="1"/>
      </rPr>
      <t>NCB</t>
    </r>
    <r>
      <rPr>
        <sz val="11"/>
        <rFont val="Times New Roman"/>
        <family val="1"/>
      </rPr>
      <t xml:space="preserve">: national competitive bidding; </t>
    </r>
    <r>
      <rPr>
        <b/>
        <sz val="11"/>
        <rFont val="Times New Roman"/>
        <family val="1"/>
      </rPr>
      <t>PC</t>
    </r>
    <r>
      <rPr>
        <sz val="11"/>
        <rFont val="Times New Roman"/>
        <family val="1"/>
      </rPr>
      <t xml:space="preserve">: price comparison; </t>
    </r>
    <r>
      <rPr>
        <b/>
        <sz val="11"/>
        <rFont val="Times New Roman"/>
        <family val="1"/>
      </rPr>
      <t>DC</t>
    </r>
    <r>
      <rPr>
        <sz val="11"/>
        <rFont val="Times New Roman"/>
        <family val="1"/>
      </rPr>
      <t xml:space="preserve">: direct contracting; </t>
    </r>
    <r>
      <rPr>
        <b/>
        <sz val="11"/>
        <rFont val="Times New Roman"/>
        <family val="1"/>
      </rPr>
      <t>FA</t>
    </r>
    <r>
      <rPr>
        <sz val="11"/>
        <rFont val="Times New Roman"/>
        <family val="1"/>
      </rPr>
      <t xml:space="preserve">: force account; </t>
    </r>
    <r>
      <rPr>
        <b/>
        <sz val="11"/>
        <rFont val="Times New Roman"/>
        <family val="1"/>
      </rPr>
      <t>PSA</t>
    </r>
    <r>
      <rPr>
        <sz val="11"/>
        <rFont val="Times New Roman"/>
        <family val="1"/>
      </rPr>
      <t xml:space="preserve">: Procurement through specialized agencies; </t>
    </r>
    <r>
      <rPr>
        <b/>
        <sz val="11"/>
        <rFont val="Times New Roman"/>
        <family val="1"/>
      </rPr>
      <t>PAs</t>
    </r>
    <r>
      <rPr>
        <sz val="11"/>
        <rFont val="Times New Roman"/>
        <family val="1"/>
      </rPr>
      <t xml:space="preserve">: Procurement agents; </t>
    </r>
    <r>
      <rPr>
        <b/>
        <sz val="11"/>
        <rFont val="Times New Roman"/>
        <family val="1"/>
      </rPr>
      <t>IA</t>
    </r>
    <r>
      <rPr>
        <sz val="11"/>
        <rFont val="Times New Roman"/>
        <family val="1"/>
      </rPr>
      <t xml:space="preserve">: Inspection agents; </t>
    </r>
    <r>
      <rPr>
        <b/>
        <sz val="11"/>
        <rFont val="Times New Roman"/>
        <family val="1"/>
      </rPr>
      <t>PLFI</t>
    </r>
    <r>
      <rPr>
        <sz val="11"/>
        <rFont val="Times New Roman"/>
        <family val="1"/>
      </rPr>
      <t xml:space="preserve">: Procurement in loans to financial intermediaries; </t>
    </r>
    <r>
      <rPr>
        <b/>
        <sz val="11"/>
        <rFont val="Times New Roman"/>
        <family val="1"/>
      </rPr>
      <t>BOO/BOT/BOOT</t>
    </r>
    <r>
      <rPr>
        <sz val="11"/>
        <rFont val="Times New Roman"/>
        <family val="1"/>
      </rPr>
      <t xml:space="preserve">: Build, own, operate/build, operate, transfer/build, own, operate, transfer; </t>
    </r>
    <r>
      <rPr>
        <b/>
        <sz val="11"/>
        <rFont val="Times New Roman"/>
        <family val="1"/>
      </rPr>
      <t>PBP</t>
    </r>
    <r>
      <rPr>
        <sz val="11"/>
        <rFont val="Times New Roman"/>
        <family val="1"/>
      </rPr>
      <t xml:space="preserve">: Performance-based procurement; </t>
    </r>
    <r>
      <rPr>
        <b/>
        <sz val="11"/>
        <rFont val="Times New Roman"/>
        <family val="1"/>
      </rPr>
      <t>PLGB</t>
    </r>
    <r>
      <rPr>
        <sz val="11"/>
        <rFont val="Times New Roman"/>
        <family val="1"/>
      </rPr>
      <t xml:space="preserve">: Procurement under loans guaranteed by the Bank; </t>
    </r>
    <r>
      <rPr>
        <b/>
        <sz val="11"/>
        <rFont val="Times New Roman"/>
        <family val="1"/>
      </rPr>
      <t>PCP</t>
    </r>
    <r>
      <rPr>
        <sz val="11"/>
        <rFont val="Times New Roman"/>
        <family val="1"/>
      </rPr>
      <t xml:space="preserve">: Community participation procurement; </t>
    </r>
    <r>
      <rPr>
        <b/>
        <u/>
        <sz val="11"/>
        <rFont val="Times New Roman"/>
        <family val="1"/>
      </rPr>
      <t>Consulting Firms</t>
    </r>
    <r>
      <rPr>
        <b/>
        <sz val="11"/>
        <rFont val="Times New Roman"/>
        <family val="1"/>
      </rPr>
      <t>:</t>
    </r>
    <r>
      <rPr>
        <sz val="11"/>
        <rFont val="Times New Roman"/>
        <family val="1"/>
      </rPr>
      <t xml:space="preserve"> </t>
    </r>
    <r>
      <rPr>
        <b/>
        <sz val="11"/>
        <rFont val="Times New Roman"/>
        <family val="1"/>
      </rPr>
      <t>QCBS</t>
    </r>
    <r>
      <rPr>
        <sz val="11"/>
        <rFont val="Times New Roman"/>
        <family val="1"/>
      </rPr>
      <t xml:space="preserve">: Quality- and cost-based selection; </t>
    </r>
    <r>
      <rPr>
        <b/>
        <sz val="11"/>
        <rFont val="Times New Roman"/>
        <family val="1"/>
      </rPr>
      <t>QBS</t>
    </r>
    <r>
      <rPr>
        <sz val="11"/>
        <rFont val="Times New Roman"/>
        <family val="1"/>
      </rPr>
      <t xml:space="preserve">: Quality-based selection; </t>
    </r>
    <r>
      <rPr>
        <b/>
        <sz val="11"/>
        <rFont val="Times New Roman"/>
        <family val="1"/>
      </rPr>
      <t>FBS</t>
    </r>
    <r>
      <rPr>
        <sz val="11"/>
        <rFont val="Times New Roman"/>
        <family val="1"/>
      </rPr>
      <t xml:space="preserve">: Selection under a fixed budget; </t>
    </r>
    <r>
      <rPr>
        <b/>
        <sz val="11"/>
        <rFont val="Times New Roman"/>
        <family val="1"/>
      </rPr>
      <t>LCS</t>
    </r>
    <r>
      <rPr>
        <sz val="11"/>
        <rFont val="Times New Roman"/>
        <family val="1"/>
      </rPr>
      <t xml:space="preserve">: Least-cost selection; </t>
    </r>
    <r>
      <rPr>
        <b/>
        <sz val="11"/>
        <rFont val="Times New Roman"/>
        <family val="1"/>
      </rPr>
      <t>CQS</t>
    </r>
    <r>
      <rPr>
        <sz val="11"/>
        <rFont val="Times New Roman"/>
        <family val="1"/>
      </rPr>
      <t xml:space="preserve">: Selection based on the consultants’ qualifications; </t>
    </r>
    <r>
      <rPr>
        <b/>
        <sz val="11"/>
        <rFont val="Times New Roman"/>
        <family val="1"/>
      </rPr>
      <t>SSS</t>
    </r>
    <r>
      <rPr>
        <sz val="11"/>
        <rFont val="Times New Roman"/>
        <family val="1"/>
      </rPr>
      <t xml:space="preserve">: Single-source selection; </t>
    </r>
    <r>
      <rPr>
        <b/>
        <u/>
        <sz val="11"/>
        <rFont val="Times New Roman"/>
        <family val="1"/>
      </rPr>
      <t>Individual Consultants</t>
    </r>
    <r>
      <rPr>
        <b/>
        <sz val="11"/>
        <rFont val="Times New Roman"/>
        <family val="1"/>
      </rPr>
      <t>:</t>
    </r>
    <r>
      <rPr>
        <sz val="11"/>
        <rFont val="Times New Roman"/>
        <family val="1"/>
      </rPr>
      <t xml:space="preserve"> N</t>
    </r>
    <r>
      <rPr>
        <b/>
        <sz val="11"/>
        <rFont val="Times New Roman"/>
        <family val="1"/>
      </rPr>
      <t>ICQ</t>
    </r>
    <r>
      <rPr>
        <sz val="11"/>
        <rFont val="Times New Roman"/>
        <family val="1"/>
      </rPr>
      <t xml:space="preserve"> National individual Consultant Selection based on comparison of qualifications; </t>
    </r>
    <r>
      <rPr>
        <b/>
        <sz val="11"/>
        <rFont val="Times New Roman"/>
        <family val="1"/>
      </rPr>
      <t>IICQ</t>
    </r>
    <r>
      <rPr>
        <sz val="11"/>
        <rFont val="Times New Roman"/>
        <family val="1"/>
      </rPr>
      <t>: International Individual Consultant Selection based on comparison of qualifications.</t>
    </r>
  </si>
  <si>
    <r>
      <t>3</t>
    </r>
    <r>
      <rPr>
        <sz val="11"/>
        <rFont val="Times New Roman"/>
        <family val="1"/>
      </rPr>
      <t xml:space="preserve"> Applicable only to Goods and Works in case the new Policies apply. In the case of previous Policies, it is applicable to Goods, Works and Consulting Services. </t>
    </r>
  </si>
  <si>
    <r>
      <t>4</t>
    </r>
    <r>
      <rPr>
        <sz val="11"/>
        <rFont val="Times New Roman"/>
        <family val="1"/>
      </rPr>
      <t xml:space="preserve"> Column “Status” will be used for retroactive procurement and when updating the procurement plan.</t>
    </r>
  </si>
  <si>
    <t>Key:</t>
  </si>
  <si>
    <t>The procurement process is underway</t>
  </si>
  <si>
    <t>The procurement activity has not yet started</t>
  </si>
  <si>
    <t>Contractual obligations have been completed</t>
  </si>
  <si>
    <t>Contractual obligations are underway</t>
  </si>
  <si>
    <t>The procurement activity has been cancelled</t>
  </si>
  <si>
    <t>Kindly note that the Grand Total of the Procurement Plan reflects the salaries of the members of the Project Unit for the full duration of the project.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</si>
</sst>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8" formatCode="&quot;$&quot;#,##0.00_);[Red]\(&quot;$&quot;#,##0.00\)"/>
    <numFmt numFmtId="44" formatCode="_(&quot;$&quot;* #,##0.00_);_(&quot;$&quot;* \(#,##0.00\);_(&quot;$&quot;* &quot;-&quot;??_);_(@_)"/>
    <numFmt numFmtId="164" formatCode="[$-409]mmm\-yy;@"/>
    <numFmt numFmtId="165" formatCode="mmm\ d\,\ yyyy"/>
    <numFmt numFmtId="166" formatCode="_(&quot;$&quot;* #,##0_);_(&quot;$&quot;* \(#,##0\);_(&quot;$&quot;* &quot;-&quot;??_);_(@_)"/>
    <numFmt numFmtId="167" formatCode="&quot;$&quot;#,##0.00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</font>
    <font>
      <b/>
      <sz val="8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vertAlign val="superscript"/>
      <sz val="11"/>
      <name val="Times New Roman"/>
      <family val="1"/>
    </font>
    <font>
      <sz val="11"/>
      <name val="Times New Roman"/>
      <family val="1"/>
    </font>
    <font>
      <b/>
      <u/>
      <sz val="11"/>
      <name val="Times New Roman"/>
      <family val="1"/>
    </font>
    <font>
      <b/>
      <sz val="11"/>
      <name val="Times New Roman"/>
      <family val="1"/>
    </font>
    <font>
      <sz val="12"/>
      <name val="Times New Roman"/>
      <family val="1"/>
    </font>
    <font>
      <sz val="12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3999450666829432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28">
    <xf numFmtId="0" fontId="0" fillId="0" borderId="0" xfId="0"/>
    <xf numFmtId="164" fontId="4" fillId="0" borderId="0" xfId="0" applyNumberFormat="1" applyFont="1" applyAlignment="1">
      <alignment horizontal="left"/>
    </xf>
    <xf numFmtId="164" fontId="4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wrapText="1"/>
    </xf>
    <xf numFmtId="0" fontId="6" fillId="0" borderId="0" xfId="0" applyFont="1"/>
    <xf numFmtId="165" fontId="4" fillId="0" borderId="0" xfId="0" applyNumberFormat="1" applyFont="1" applyAlignment="1">
      <alignment horizontal="left"/>
    </xf>
    <xf numFmtId="0" fontId="0" fillId="0" borderId="0" xfId="0" applyAlignment="1">
      <alignment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vertical="center" wrapText="1"/>
    </xf>
    <xf numFmtId="0" fontId="4" fillId="3" borderId="3" xfId="0" applyFont="1" applyFill="1" applyBorder="1" applyAlignment="1">
      <alignment vertical="center" wrapText="1"/>
    </xf>
    <xf numFmtId="0" fontId="6" fillId="0" borderId="3" xfId="0" applyFont="1" applyBorder="1" applyAlignment="1">
      <alignment wrapText="1"/>
    </xf>
    <xf numFmtId="0" fontId="4" fillId="2" borderId="9" xfId="0" applyFont="1" applyFill="1" applyBorder="1" applyAlignment="1">
      <alignment horizontal="left" vertical="center"/>
    </xf>
    <xf numFmtId="0" fontId="6" fillId="4" borderId="6" xfId="0" applyFont="1" applyFill="1" applyBorder="1" applyAlignment="1">
      <alignment wrapText="1"/>
    </xf>
    <xf numFmtId="0" fontId="5" fillId="0" borderId="6" xfId="0" applyFont="1" applyBorder="1" applyAlignment="1">
      <alignment horizontal="center"/>
    </xf>
    <xf numFmtId="0" fontId="5" fillId="0" borderId="6" xfId="0" applyFont="1" applyBorder="1" applyAlignment="1">
      <alignment wrapText="1"/>
    </xf>
    <xf numFmtId="166" fontId="5" fillId="0" borderId="6" xfId="0" applyNumberFormat="1" applyFont="1" applyBorder="1"/>
    <xf numFmtId="0" fontId="4" fillId="0" borderId="6" xfId="0" applyFont="1" applyBorder="1" applyAlignment="1">
      <alignment horizontal="center" wrapText="1"/>
    </xf>
    <xf numFmtId="1" fontId="5" fillId="0" borderId="6" xfId="0" applyNumberFormat="1" applyFont="1" applyBorder="1" applyAlignment="1">
      <alignment horizontal="center"/>
    </xf>
    <xf numFmtId="164" fontId="5" fillId="0" borderId="6" xfId="0" applyNumberFormat="1" applyFont="1" applyBorder="1" applyAlignment="1">
      <alignment horizontal="center"/>
    </xf>
    <xf numFmtId="0" fontId="6" fillId="0" borderId="6" xfId="0" applyFont="1" applyBorder="1" applyAlignment="1">
      <alignment wrapText="1"/>
    </xf>
    <xf numFmtId="0" fontId="2" fillId="4" borderId="6" xfId="0" applyFont="1" applyFill="1" applyBorder="1" applyAlignment="1">
      <alignment wrapText="1"/>
    </xf>
    <xf numFmtId="0" fontId="4" fillId="2" borderId="6" xfId="0" applyFont="1" applyFill="1" applyBorder="1" applyAlignment="1">
      <alignment vertical="center"/>
    </xf>
    <xf numFmtId="0" fontId="4" fillId="2" borderId="4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164" fontId="5" fillId="4" borderId="6" xfId="0" applyNumberFormat="1" applyFont="1" applyFill="1" applyBorder="1" applyAlignment="1">
      <alignment horizontal="center"/>
    </xf>
    <xf numFmtId="164" fontId="5" fillId="2" borderId="4" xfId="0" applyNumberFormat="1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left" vertical="center"/>
    </xf>
    <xf numFmtId="0" fontId="4" fillId="2" borderId="6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166" fontId="5" fillId="0" borderId="1" xfId="0" applyNumberFormat="1" applyFont="1" applyBorder="1"/>
    <xf numFmtId="0" fontId="4" fillId="0" borderId="1" xfId="0" applyFont="1" applyBorder="1" applyAlignment="1">
      <alignment horizontal="center" wrapText="1"/>
    </xf>
    <xf numFmtId="1" fontId="5" fillId="0" borderId="1" xfId="0" applyNumberFormat="1" applyFont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0" fontId="4" fillId="3" borderId="4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left" vertical="center" wrapText="1"/>
    </xf>
    <xf numFmtId="0" fontId="6" fillId="4" borderId="3" xfId="0" applyFont="1" applyFill="1" applyBorder="1" applyAlignment="1">
      <alignment wrapText="1"/>
    </xf>
    <xf numFmtId="0" fontId="4" fillId="2" borderId="4" xfId="0" applyFont="1" applyFill="1" applyBorder="1" applyAlignment="1">
      <alignment vertical="center"/>
    </xf>
    <xf numFmtId="0" fontId="4" fillId="2" borderId="3" xfId="0" applyFont="1" applyFill="1" applyBorder="1" applyAlignment="1">
      <alignment horizontal="left" vertical="center"/>
    </xf>
    <xf numFmtId="0" fontId="4" fillId="6" borderId="5" xfId="0" applyFont="1" applyFill="1" applyBorder="1" applyAlignment="1">
      <alignment vertical="center"/>
    </xf>
    <xf numFmtId="0" fontId="4" fillId="6" borderId="10" xfId="0" applyFont="1" applyFill="1" applyBorder="1" applyAlignment="1">
      <alignment vertical="center" wrapText="1"/>
    </xf>
    <xf numFmtId="0" fontId="4" fillId="6" borderId="9" xfId="0" applyFont="1" applyFill="1" applyBorder="1" applyAlignment="1">
      <alignment vertical="center" wrapText="1"/>
    </xf>
    <xf numFmtId="0" fontId="4" fillId="6" borderId="6" xfId="0" applyFont="1" applyFill="1" applyBorder="1" applyAlignment="1">
      <alignment vertical="center"/>
    </xf>
    <xf numFmtId="0" fontId="4" fillId="6" borderId="4" xfId="0" applyFont="1" applyFill="1" applyBorder="1" applyAlignment="1">
      <alignment vertical="center" wrapText="1"/>
    </xf>
    <xf numFmtId="0" fontId="4" fillId="6" borderId="3" xfId="0" applyFont="1" applyFill="1" applyBorder="1" applyAlignment="1">
      <alignment vertical="center" wrapText="1"/>
    </xf>
    <xf numFmtId="0" fontId="4" fillId="6" borderId="4" xfId="0" applyFont="1" applyFill="1" applyBorder="1" applyAlignment="1">
      <alignment vertical="center"/>
    </xf>
    <xf numFmtId="0" fontId="4" fillId="6" borderId="3" xfId="0" applyFont="1" applyFill="1" applyBorder="1" applyAlignment="1">
      <alignment vertical="center"/>
    </xf>
    <xf numFmtId="0" fontId="2" fillId="0" borderId="0" xfId="0" applyFont="1"/>
    <xf numFmtId="0" fontId="5" fillId="0" borderId="6" xfId="0" applyFont="1" applyBorder="1" applyAlignment="1" applyProtection="1">
      <alignment wrapText="1"/>
      <protection locked="0"/>
    </xf>
    <xf numFmtId="0" fontId="4" fillId="7" borderId="6" xfId="0" applyFont="1" applyFill="1" applyBorder="1" applyAlignment="1">
      <alignment horizontal="center" wrapText="1"/>
    </xf>
    <xf numFmtId="164" fontId="5" fillId="5" borderId="6" xfId="0" applyNumberFormat="1" applyFont="1" applyFill="1" applyBorder="1" applyAlignment="1">
      <alignment horizontal="center"/>
    </xf>
    <xf numFmtId="0" fontId="5" fillId="8" borderId="6" xfId="0" applyFont="1" applyFill="1" applyBorder="1" applyAlignment="1">
      <alignment horizontal="center"/>
    </xf>
    <xf numFmtId="166" fontId="5" fillId="5" borderId="6" xfId="0" applyNumberFormat="1" applyFont="1" applyFill="1" applyBorder="1"/>
    <xf numFmtId="0" fontId="4" fillId="4" borderId="5" xfId="0" applyFont="1" applyFill="1" applyBorder="1" applyAlignment="1">
      <alignment horizontal="lef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166" fontId="0" fillId="0" borderId="0" xfId="0" applyNumberFormat="1"/>
    <xf numFmtId="0" fontId="3" fillId="0" borderId="0" xfId="0" applyFont="1"/>
    <xf numFmtId="0" fontId="6" fillId="9" borderId="0" xfId="0" applyFont="1" applyFill="1"/>
    <xf numFmtId="0" fontId="6" fillId="10" borderId="0" xfId="0" applyFont="1" applyFill="1"/>
    <xf numFmtId="0" fontId="6" fillId="11" borderId="0" xfId="0" applyFont="1" applyFill="1"/>
    <xf numFmtId="0" fontId="6" fillId="12" borderId="0" xfId="0" applyFont="1" applyFill="1"/>
    <xf numFmtId="0" fontId="6" fillId="13" borderId="0" xfId="0" applyFont="1" applyFill="1"/>
    <xf numFmtId="0" fontId="2" fillId="0" borderId="0" xfId="0" applyFont="1" applyAlignment="1">
      <alignment wrapText="1"/>
    </xf>
    <xf numFmtId="167" fontId="4" fillId="0" borderId="0" xfId="0" applyNumberFormat="1" applyFont="1" applyAlignment="1">
      <alignment horizontal="right" vertical="center" wrapText="1"/>
    </xf>
    <xf numFmtId="167" fontId="4" fillId="0" borderId="0" xfId="1" applyNumberFormat="1" applyFont="1" applyFill="1" applyAlignment="1">
      <alignment horizontal="right"/>
    </xf>
    <xf numFmtId="0" fontId="5" fillId="0" borderId="3" xfId="0" applyFont="1" applyBorder="1" applyAlignment="1">
      <alignment horizontal="center"/>
    </xf>
    <xf numFmtId="0" fontId="5" fillId="2" borderId="3" xfId="0" applyFont="1" applyFill="1" applyBorder="1" applyAlignment="1">
      <alignment horizontal="center" vertical="center" wrapText="1"/>
    </xf>
    <xf numFmtId="0" fontId="5" fillId="0" borderId="11" xfId="0" applyFont="1" applyBorder="1" applyAlignment="1">
      <alignment horizontal="center"/>
    </xf>
    <xf numFmtId="0" fontId="4" fillId="3" borderId="6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vertical="center" wrapText="1"/>
    </xf>
    <xf numFmtId="0" fontId="4" fillId="6" borderId="5" xfId="0" applyFont="1" applyFill="1" applyBorder="1" applyAlignment="1">
      <alignment vertical="center" wrapText="1"/>
    </xf>
    <xf numFmtId="0" fontId="4" fillId="6" borderId="6" xfId="0" applyFont="1" applyFill="1" applyBorder="1" applyAlignment="1">
      <alignment vertical="center" wrapText="1"/>
    </xf>
    <xf numFmtId="0" fontId="4" fillId="3" borderId="6" xfId="0" applyFont="1" applyFill="1" applyBorder="1" applyAlignment="1">
      <alignment horizontal="left" vertical="center" wrapText="1"/>
    </xf>
    <xf numFmtId="164" fontId="5" fillId="0" borderId="4" xfId="0" applyNumberFormat="1" applyFont="1" applyBorder="1" applyAlignment="1">
      <alignment horizontal="center"/>
    </xf>
    <xf numFmtId="164" fontId="16" fillId="0" borderId="6" xfId="0" applyNumberFormat="1" applyFont="1" applyBorder="1" applyAlignment="1">
      <alignment horizontal="center"/>
    </xf>
    <xf numFmtId="0" fontId="2" fillId="0" borderId="6" xfId="0" applyFont="1" applyBorder="1" applyAlignment="1">
      <alignment wrapText="1"/>
    </xf>
    <xf numFmtId="0" fontId="16" fillId="0" borderId="6" xfId="0" applyFont="1" applyBorder="1" applyAlignment="1">
      <alignment horizontal="center"/>
    </xf>
    <xf numFmtId="166" fontId="16" fillId="0" borderId="6" xfId="0" applyNumberFormat="1" applyFont="1" applyBorder="1"/>
    <xf numFmtId="44" fontId="10" fillId="0" borderId="0" xfId="1" applyFont="1"/>
    <xf numFmtId="44" fontId="4" fillId="0" borderId="0" xfId="1" applyFont="1"/>
    <xf numFmtId="0" fontId="2" fillId="0" borderId="3" xfId="0" applyFont="1" applyBorder="1" applyAlignment="1">
      <alignment wrapText="1"/>
    </xf>
    <xf numFmtId="166" fontId="5" fillId="0" borderId="6" xfId="0" applyNumberFormat="1" applyFont="1" applyBorder="1" applyAlignment="1">
      <alignment horizontal="center"/>
    </xf>
    <xf numFmtId="4" fontId="6" fillId="0" borderId="6" xfId="0" applyNumberFormat="1" applyFont="1" applyBorder="1" applyAlignment="1">
      <alignment wrapText="1"/>
    </xf>
    <xf numFmtId="4" fontId="6" fillId="4" borderId="6" xfId="0" applyNumberFormat="1" applyFont="1" applyFill="1" applyBorder="1" applyAlignment="1">
      <alignment wrapText="1"/>
    </xf>
    <xf numFmtId="0" fontId="16" fillId="0" borderId="3" xfId="0" applyFont="1" applyBorder="1" applyAlignment="1">
      <alignment horizontal="center"/>
    </xf>
    <xf numFmtId="164" fontId="16" fillId="0" borderId="1" xfId="0" applyNumberFormat="1" applyFont="1" applyBorder="1" applyAlignment="1">
      <alignment horizontal="center"/>
    </xf>
    <xf numFmtId="0" fontId="16" fillId="0" borderId="6" xfId="0" applyFont="1" applyBorder="1" applyAlignment="1">
      <alignment wrapText="1"/>
    </xf>
    <xf numFmtId="0" fontId="17" fillId="0" borderId="6" xfId="0" applyFont="1" applyBorder="1" applyAlignment="1">
      <alignment horizontal="center" wrapText="1"/>
    </xf>
    <xf numFmtId="1" fontId="16" fillId="0" borderId="6" xfId="0" applyNumberFormat="1" applyFont="1" applyBorder="1" applyAlignment="1">
      <alignment horizontal="center"/>
    </xf>
    <xf numFmtId="8" fontId="6" fillId="4" borderId="6" xfId="0" applyNumberFormat="1" applyFont="1" applyFill="1" applyBorder="1" applyAlignment="1">
      <alignment wrapText="1"/>
    </xf>
    <xf numFmtId="164" fontId="16" fillId="4" borderId="1" xfId="0" applyNumberFormat="1" applyFont="1" applyFill="1" applyBorder="1" applyAlignment="1">
      <alignment horizontal="center"/>
    </xf>
    <xf numFmtId="164" fontId="16" fillId="5" borderId="6" xfId="0" applyNumberFormat="1" applyFont="1" applyFill="1" applyBorder="1" applyAlignment="1">
      <alignment horizontal="center"/>
    </xf>
    <xf numFmtId="0" fontId="16" fillId="8" borderId="6" xfId="0" applyFont="1" applyFill="1" applyBorder="1" applyAlignment="1">
      <alignment horizontal="center"/>
    </xf>
    <xf numFmtId="166" fontId="16" fillId="5" borderId="6" xfId="0" applyNumberFormat="1" applyFont="1" applyFill="1" applyBorder="1"/>
    <xf numFmtId="164" fontId="16" fillId="4" borderId="6" xfId="0" applyNumberFormat="1" applyFont="1" applyFill="1" applyBorder="1" applyAlignment="1">
      <alignment horizontal="center"/>
    </xf>
    <xf numFmtId="0" fontId="4" fillId="3" borderId="6" xfId="0" applyFont="1" applyFill="1" applyBorder="1" applyAlignment="1">
      <alignment horizontal="left" vertical="center" wrapText="1"/>
    </xf>
    <xf numFmtId="0" fontId="11" fillId="0" borderId="0" xfId="0" applyFont="1" applyAlignment="1">
      <alignment vertical="center" wrapText="1"/>
    </xf>
    <xf numFmtId="0" fontId="15" fillId="0" borderId="0" xfId="0" applyFont="1" applyAlignment="1">
      <alignment horizontal="left"/>
    </xf>
    <xf numFmtId="0" fontId="11" fillId="0" borderId="0" xfId="0" applyFont="1" applyAlignment="1">
      <alignment vertical="center"/>
    </xf>
    <xf numFmtId="0" fontId="4" fillId="2" borderId="6" xfId="0" applyFont="1" applyFill="1" applyBorder="1" applyAlignment="1">
      <alignment horizontal="left" vertical="center" wrapText="1"/>
    </xf>
    <xf numFmtId="0" fontId="4" fillId="2" borderId="10" xfId="0" applyFont="1" applyFill="1" applyBorder="1" applyAlignment="1">
      <alignment horizontal="left" vertical="center"/>
    </xf>
    <xf numFmtId="0" fontId="4" fillId="2" borderId="6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/>
    </xf>
    <xf numFmtId="0" fontId="4" fillId="2" borderId="9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wrapText="1"/>
    </xf>
    <xf numFmtId="0" fontId="4" fillId="2" borderId="7" xfId="0" applyFont="1" applyFill="1" applyBorder="1" applyAlignment="1">
      <alignment horizontal="center" wrapText="1"/>
    </xf>
  </cellXfs>
  <cellStyles count="2">
    <cellStyle name="Currency" xfId="1" builtinId="4"/>
    <cellStyle name="Normal" xfId="0" builtinId="0"/>
  </cellStyles>
  <dxfs count="10">
    <dxf>
      <fill>
        <patternFill>
          <bgColor rgb="FF00B050"/>
        </patternFill>
      </fill>
    </dxf>
    <dxf>
      <fill>
        <patternFill>
          <bgColor theme="4" tint="0.39994506668294322"/>
        </patternFill>
      </fill>
    </dxf>
    <dxf>
      <fill>
        <patternFill>
          <bgColor rgb="FFFFC000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/>
        </patternFill>
      </fill>
    </dxf>
    <dxf>
      <fill>
        <patternFill>
          <bgColor theme="4" tint="0.39994506668294322"/>
        </patternFill>
      </fill>
    </dxf>
    <dxf>
      <fill>
        <patternFill>
          <bgColor rgb="FFFFC000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34"/>
  <sheetViews>
    <sheetView showGridLines="0" tabSelected="1" topLeftCell="A41" zoomScale="85" zoomScaleNormal="85" zoomScaleSheetLayoutView="40" workbookViewId="0">
      <selection activeCell="C44" sqref="C44"/>
    </sheetView>
  </sheetViews>
  <sheetFormatPr defaultColWidth="8.7109375" defaultRowHeight="14.65"/>
  <cols>
    <col min="1" max="1" width="17.42578125" customWidth="1"/>
    <col min="2" max="2" width="47.140625" customWidth="1"/>
    <col min="3" max="3" width="18.140625" customWidth="1"/>
    <col min="4" max="4" width="16.5703125" customWidth="1"/>
    <col min="5" max="5" width="13.42578125" customWidth="1"/>
    <col min="6" max="6" width="9.85546875" customWidth="1"/>
    <col min="7" max="7" width="5.42578125" customWidth="1"/>
    <col min="8" max="8" width="6.140625" customWidth="1"/>
    <col min="9" max="9" width="14.42578125" customWidth="1"/>
    <col min="10" max="10" width="14.140625" customWidth="1"/>
    <col min="11" max="11" width="16.85546875" customWidth="1"/>
    <col min="12" max="12" width="13" customWidth="1"/>
    <col min="13" max="13" width="13.85546875" customWidth="1"/>
    <col min="14" max="14" width="34.140625" style="7" customWidth="1"/>
  </cols>
  <sheetData>
    <row r="1" spans="1:14" s="5" customFormat="1" ht="15.95">
      <c r="A1" s="1" t="s">
        <v>0</v>
      </c>
      <c r="B1" s="2"/>
      <c r="C1" s="1" t="s">
        <v>1</v>
      </c>
      <c r="D1" s="2"/>
      <c r="E1" s="2"/>
      <c r="F1" s="2"/>
      <c r="G1" s="2"/>
      <c r="H1" s="2"/>
      <c r="I1" s="2"/>
      <c r="J1" s="2"/>
      <c r="K1" s="2"/>
      <c r="L1" s="2"/>
      <c r="M1" s="3"/>
      <c r="N1" s="4"/>
    </row>
    <row r="2" spans="1:14" s="5" customFormat="1" ht="15.95">
      <c r="A2" s="1" t="s">
        <v>2</v>
      </c>
      <c r="B2" s="2"/>
      <c r="C2" s="1" t="s">
        <v>3</v>
      </c>
      <c r="D2" s="2"/>
      <c r="E2" s="2"/>
      <c r="F2" s="2"/>
      <c r="G2" s="2"/>
      <c r="H2" s="2"/>
      <c r="I2" s="2"/>
      <c r="J2" s="2"/>
      <c r="K2" s="2"/>
      <c r="L2" s="2"/>
      <c r="M2" s="3"/>
      <c r="N2" s="71"/>
    </row>
    <row r="3" spans="1:14" s="5" customFormat="1" ht="15.95">
      <c r="A3" s="1" t="s">
        <v>4</v>
      </c>
      <c r="B3" s="2"/>
      <c r="C3" s="1" t="s">
        <v>5</v>
      </c>
      <c r="D3" s="2"/>
      <c r="E3" s="2"/>
      <c r="F3" s="2"/>
      <c r="G3" s="2"/>
      <c r="H3" s="2"/>
      <c r="I3" s="2"/>
      <c r="J3" s="2"/>
      <c r="K3" s="2"/>
      <c r="L3" s="2"/>
      <c r="M3" s="3"/>
      <c r="N3" s="72"/>
    </row>
    <row r="4" spans="1:14" s="5" customFormat="1" ht="15.95">
      <c r="A4" s="1" t="s">
        <v>6</v>
      </c>
      <c r="B4" s="2"/>
      <c r="C4" s="1" t="s">
        <v>7</v>
      </c>
      <c r="D4" s="2"/>
      <c r="E4" s="2"/>
      <c r="F4" s="2"/>
      <c r="G4" s="2"/>
      <c r="H4" s="2"/>
      <c r="I4" s="2"/>
      <c r="J4" s="2"/>
      <c r="K4" s="2"/>
      <c r="L4" s="2"/>
      <c r="M4" s="3"/>
      <c r="N4" s="71"/>
    </row>
    <row r="5" spans="1:14" ht="15.6" customHeight="1">
      <c r="A5" s="1" t="s">
        <v>8</v>
      </c>
      <c r="B5" s="2"/>
      <c r="C5" s="6">
        <v>44713</v>
      </c>
      <c r="D5" s="2"/>
      <c r="E5" s="2"/>
      <c r="F5" s="2"/>
      <c r="G5" s="2"/>
      <c r="H5" s="2"/>
      <c r="I5" s="2"/>
      <c r="N5" s="71"/>
    </row>
    <row r="6" spans="1:14" ht="15.95">
      <c r="A6" s="1" t="s">
        <v>9</v>
      </c>
      <c r="B6" s="2"/>
      <c r="C6" s="6" t="s">
        <v>10</v>
      </c>
      <c r="E6" s="2"/>
      <c r="F6" s="2"/>
      <c r="G6" s="2"/>
      <c r="H6" s="2"/>
      <c r="I6" s="2"/>
      <c r="M6" s="3"/>
      <c r="N6" s="71"/>
    </row>
    <row r="7" spans="1:14">
      <c r="A7" s="5"/>
      <c r="B7" s="5"/>
    </row>
    <row r="8" spans="1:14" ht="40.5" customHeight="1">
      <c r="A8" s="116" t="s">
        <v>11</v>
      </c>
      <c r="B8" s="116" t="s">
        <v>12</v>
      </c>
      <c r="C8" s="116" t="s">
        <v>13</v>
      </c>
      <c r="D8" s="116" t="s">
        <v>14</v>
      </c>
      <c r="E8" s="118" t="s">
        <v>15</v>
      </c>
      <c r="F8" s="116" t="s">
        <v>16</v>
      </c>
      <c r="G8" s="120" t="s">
        <v>17</v>
      </c>
      <c r="H8" s="121"/>
      <c r="I8" s="116" t="s">
        <v>18</v>
      </c>
      <c r="J8" s="123" t="s">
        <v>19</v>
      </c>
      <c r="K8" s="124"/>
      <c r="L8" s="125"/>
      <c r="M8" s="126" t="s">
        <v>20</v>
      </c>
      <c r="N8" s="114" t="s">
        <v>21</v>
      </c>
    </row>
    <row r="9" spans="1:14" ht="63.4">
      <c r="A9" s="117"/>
      <c r="B9" s="117"/>
      <c r="C9" s="117"/>
      <c r="D9" s="117"/>
      <c r="E9" s="119"/>
      <c r="F9" s="117"/>
      <c r="G9" s="8" t="s">
        <v>22</v>
      </c>
      <c r="H9" s="9" t="s">
        <v>23</v>
      </c>
      <c r="I9" s="122"/>
      <c r="J9" s="10" t="s">
        <v>24</v>
      </c>
      <c r="K9" s="11" t="s">
        <v>25</v>
      </c>
      <c r="L9" s="11" t="s">
        <v>26</v>
      </c>
      <c r="M9" s="127"/>
      <c r="N9" s="115"/>
    </row>
    <row r="10" spans="1:14" ht="15.95">
      <c r="A10" s="76" t="s">
        <v>27</v>
      </c>
      <c r="B10" s="76"/>
      <c r="C10" s="76"/>
      <c r="D10" s="76"/>
      <c r="E10" s="12"/>
      <c r="F10" s="12"/>
      <c r="G10" s="12"/>
      <c r="H10" s="12"/>
      <c r="I10" s="12"/>
      <c r="J10" s="12"/>
      <c r="K10" s="12"/>
      <c r="L10" s="12"/>
      <c r="M10" s="13"/>
      <c r="N10" s="14"/>
    </row>
    <row r="11" spans="1:14" ht="15.95">
      <c r="A11" s="109" t="s">
        <v>28</v>
      </c>
      <c r="B11" s="109"/>
      <c r="C11" s="109"/>
      <c r="D11" s="109"/>
      <c r="E11" s="110"/>
      <c r="F11" s="111"/>
      <c r="G11" s="110"/>
      <c r="H11" s="113"/>
      <c r="I11" s="112"/>
      <c r="J11" s="113"/>
      <c r="K11" s="108"/>
      <c r="L11" s="108"/>
      <c r="M11" s="15"/>
      <c r="N11" s="16"/>
    </row>
    <row r="12" spans="1:14" ht="31.7">
      <c r="A12" s="17" t="s">
        <v>29</v>
      </c>
      <c r="B12" s="18" t="s">
        <v>30</v>
      </c>
      <c r="C12" s="19">
        <v>27459.360000000001</v>
      </c>
      <c r="D12" s="20" t="s">
        <v>31</v>
      </c>
      <c r="E12" s="73" t="s">
        <v>32</v>
      </c>
      <c r="F12" s="17" t="s">
        <v>33</v>
      </c>
      <c r="G12" s="21">
        <v>100</v>
      </c>
      <c r="H12" s="17">
        <v>0</v>
      </c>
      <c r="I12" s="17" t="s">
        <v>34</v>
      </c>
      <c r="J12" s="22">
        <v>42856</v>
      </c>
      <c r="K12" s="22">
        <v>42921</v>
      </c>
      <c r="L12" s="22">
        <v>44439</v>
      </c>
      <c r="M12" s="17" t="s">
        <v>35</v>
      </c>
      <c r="N12" s="23"/>
    </row>
    <row r="13" spans="1:14" ht="31.7">
      <c r="A13" s="17" t="s">
        <v>36</v>
      </c>
      <c r="B13" s="18" t="s">
        <v>37</v>
      </c>
      <c r="C13" s="19">
        <v>33899</v>
      </c>
      <c r="D13" s="20" t="s">
        <v>31</v>
      </c>
      <c r="E13" s="73" t="s">
        <v>32</v>
      </c>
      <c r="F13" s="17" t="s">
        <v>38</v>
      </c>
      <c r="G13" s="21">
        <v>100</v>
      </c>
      <c r="H13" s="17">
        <v>0</v>
      </c>
      <c r="I13" s="17" t="s">
        <v>34</v>
      </c>
      <c r="J13" s="22">
        <v>43037</v>
      </c>
      <c r="K13" s="22">
        <v>43174</v>
      </c>
      <c r="L13" s="22">
        <v>44681</v>
      </c>
      <c r="M13" s="17" t="s">
        <v>35</v>
      </c>
      <c r="N13" s="23"/>
    </row>
    <row r="14" spans="1:14" s="5" customFormat="1" ht="15.6" customHeight="1">
      <c r="A14" s="17" t="s">
        <v>39</v>
      </c>
      <c r="B14" s="18" t="s">
        <v>40</v>
      </c>
      <c r="C14" s="19">
        <v>123205.8</v>
      </c>
      <c r="D14" s="20" t="s">
        <v>31</v>
      </c>
      <c r="E14" s="73" t="s">
        <v>41</v>
      </c>
      <c r="F14" s="17" t="s">
        <v>38</v>
      </c>
      <c r="G14" s="21">
        <v>100</v>
      </c>
      <c r="H14" s="17">
        <v>0</v>
      </c>
      <c r="I14" s="17" t="s">
        <v>34</v>
      </c>
      <c r="J14" s="22">
        <v>43182</v>
      </c>
      <c r="K14" s="22">
        <v>43266</v>
      </c>
      <c r="L14" s="22">
        <v>43476</v>
      </c>
      <c r="M14" s="17" t="s">
        <v>35</v>
      </c>
      <c r="N14" s="23"/>
    </row>
    <row r="15" spans="1:14" s="5" customFormat="1" ht="47.65">
      <c r="A15" s="17" t="s">
        <v>42</v>
      </c>
      <c r="B15" s="18" t="s">
        <v>43</v>
      </c>
      <c r="C15" s="19">
        <v>302883.95</v>
      </c>
      <c r="D15" s="20" t="s">
        <v>31</v>
      </c>
      <c r="E15" s="73" t="s">
        <v>44</v>
      </c>
      <c r="F15" s="17" t="s">
        <v>38</v>
      </c>
      <c r="G15" s="21">
        <v>100</v>
      </c>
      <c r="H15" s="17">
        <v>0</v>
      </c>
      <c r="I15" s="17" t="s">
        <v>34</v>
      </c>
      <c r="J15" s="22">
        <v>43173</v>
      </c>
      <c r="K15" s="22">
        <v>43355</v>
      </c>
      <c r="L15" s="22">
        <v>43668</v>
      </c>
      <c r="M15" s="17" t="s">
        <v>35</v>
      </c>
      <c r="N15" s="23"/>
    </row>
    <row r="16" spans="1:14" s="5" customFormat="1" ht="15.6" customHeight="1">
      <c r="A16" s="17" t="s">
        <v>45</v>
      </c>
      <c r="B16" s="18" t="s">
        <v>46</v>
      </c>
      <c r="C16" s="19">
        <v>3029837</v>
      </c>
      <c r="D16" s="20" t="s">
        <v>31</v>
      </c>
      <c r="E16" s="73" t="s">
        <v>44</v>
      </c>
      <c r="F16" s="17" t="s">
        <v>38</v>
      </c>
      <c r="G16" s="21">
        <v>100</v>
      </c>
      <c r="H16" s="17">
        <v>0</v>
      </c>
      <c r="I16" s="17" t="s">
        <v>34</v>
      </c>
      <c r="J16" s="22">
        <v>43535</v>
      </c>
      <c r="K16" s="22">
        <v>43763</v>
      </c>
      <c r="L16" s="22">
        <v>45107</v>
      </c>
      <c r="M16" s="17" t="s">
        <v>47</v>
      </c>
      <c r="N16" s="23"/>
    </row>
    <row r="17" spans="1:14" s="5" customFormat="1" ht="31.7">
      <c r="A17" s="17" t="s">
        <v>48</v>
      </c>
      <c r="B17" s="18" t="s">
        <v>49</v>
      </c>
      <c r="C17" s="19">
        <v>123231</v>
      </c>
      <c r="D17" s="20" t="s">
        <v>31</v>
      </c>
      <c r="E17" s="73" t="s">
        <v>41</v>
      </c>
      <c r="F17" s="17" t="s">
        <v>38</v>
      </c>
      <c r="G17" s="21">
        <v>100</v>
      </c>
      <c r="H17" s="17">
        <v>0</v>
      </c>
      <c r="I17" s="17" t="s">
        <v>34</v>
      </c>
      <c r="J17" s="22">
        <v>43010</v>
      </c>
      <c r="K17" s="22">
        <v>43220</v>
      </c>
      <c r="L17" s="22">
        <v>44344</v>
      </c>
      <c r="M17" s="17" t="s">
        <v>35</v>
      </c>
      <c r="N17" s="23"/>
    </row>
    <row r="18" spans="1:14" s="5" customFormat="1" ht="31.7">
      <c r="A18" s="17" t="s">
        <v>50</v>
      </c>
      <c r="B18" s="18" t="s">
        <v>51</v>
      </c>
      <c r="C18" s="19">
        <v>26200</v>
      </c>
      <c r="D18" s="20" t="s">
        <v>31</v>
      </c>
      <c r="E18" s="73" t="s">
        <v>41</v>
      </c>
      <c r="F18" s="17" t="s">
        <v>38</v>
      </c>
      <c r="G18" s="21">
        <v>100</v>
      </c>
      <c r="H18" s="17">
        <v>0</v>
      </c>
      <c r="I18" s="17" t="s">
        <v>34</v>
      </c>
      <c r="J18" s="22">
        <v>43479</v>
      </c>
      <c r="K18" s="22">
        <v>43628</v>
      </c>
      <c r="L18" s="22">
        <v>43891</v>
      </c>
      <c r="M18" s="17" t="s">
        <v>35</v>
      </c>
      <c r="N18" s="23"/>
    </row>
    <row r="19" spans="1:14" s="5" customFormat="1" ht="15.6" customHeight="1">
      <c r="A19" s="17" t="s">
        <v>52</v>
      </c>
      <c r="B19" s="18" t="s">
        <v>53</v>
      </c>
      <c r="C19" s="19">
        <v>75000</v>
      </c>
      <c r="D19" s="20" t="s">
        <v>31</v>
      </c>
      <c r="E19" s="73" t="s">
        <v>41</v>
      </c>
      <c r="F19" s="17" t="s">
        <v>38</v>
      </c>
      <c r="G19" s="21">
        <v>100</v>
      </c>
      <c r="H19" s="17">
        <v>0</v>
      </c>
      <c r="I19" s="17" t="s">
        <v>34</v>
      </c>
      <c r="J19" s="82">
        <v>44771</v>
      </c>
      <c r="K19" s="82">
        <v>44886</v>
      </c>
      <c r="L19" s="82">
        <v>45107</v>
      </c>
      <c r="M19" s="17" t="s">
        <v>54</v>
      </c>
      <c r="N19" s="23"/>
    </row>
    <row r="20" spans="1:14" s="5" customFormat="1" ht="15.95">
      <c r="A20" s="17" t="s">
        <v>55</v>
      </c>
      <c r="B20" s="18" t="s">
        <v>56</v>
      </c>
      <c r="C20" s="19">
        <v>160083.79999999999</v>
      </c>
      <c r="D20" s="20" t="s">
        <v>31</v>
      </c>
      <c r="E20" s="73" t="s">
        <v>41</v>
      </c>
      <c r="F20" s="17" t="s">
        <v>38</v>
      </c>
      <c r="G20" s="21">
        <v>100</v>
      </c>
      <c r="H20" s="17">
        <v>0</v>
      </c>
      <c r="I20" s="17" t="s">
        <v>34</v>
      </c>
      <c r="J20" s="22">
        <v>43027</v>
      </c>
      <c r="K20" s="22">
        <v>43266</v>
      </c>
      <c r="L20" s="22">
        <v>43487</v>
      </c>
      <c r="M20" s="17" t="s">
        <v>35</v>
      </c>
      <c r="N20" s="23"/>
    </row>
    <row r="21" spans="1:14" s="5" customFormat="1" ht="31.7">
      <c r="A21" s="17" t="s">
        <v>57</v>
      </c>
      <c r="B21" s="18" t="s">
        <v>58</v>
      </c>
      <c r="C21" s="19">
        <v>216434</v>
      </c>
      <c r="D21" s="20" t="s">
        <v>31</v>
      </c>
      <c r="E21" s="73" t="s">
        <v>59</v>
      </c>
      <c r="F21" s="17" t="s">
        <v>38</v>
      </c>
      <c r="G21" s="21">
        <v>100</v>
      </c>
      <c r="H21" s="17">
        <v>0</v>
      </c>
      <c r="I21" s="17" t="s">
        <v>34</v>
      </c>
      <c r="J21" s="22">
        <v>43539</v>
      </c>
      <c r="K21" s="22">
        <v>44241</v>
      </c>
      <c r="L21" s="22">
        <v>45091</v>
      </c>
      <c r="M21" s="17" t="s">
        <v>47</v>
      </c>
      <c r="N21" s="16"/>
    </row>
    <row r="22" spans="1:14" s="5" customFormat="1" ht="31.7">
      <c r="A22" s="17" t="s">
        <v>60</v>
      </c>
      <c r="B22" s="18" t="s">
        <v>61</v>
      </c>
      <c r="C22" s="19">
        <v>0</v>
      </c>
      <c r="D22" s="20" t="s">
        <v>31</v>
      </c>
      <c r="E22" s="73" t="s">
        <v>44</v>
      </c>
      <c r="F22" s="17" t="s">
        <v>38</v>
      </c>
      <c r="G22" s="21">
        <v>100</v>
      </c>
      <c r="H22" s="17">
        <v>0</v>
      </c>
      <c r="I22" s="17" t="s">
        <v>34</v>
      </c>
      <c r="J22" s="22"/>
      <c r="K22" s="22"/>
      <c r="L22" s="22"/>
      <c r="M22" s="17" t="s">
        <v>62</v>
      </c>
      <c r="N22" s="23"/>
    </row>
    <row r="23" spans="1:14" s="5" customFormat="1" ht="31.7">
      <c r="A23" s="17" t="s">
        <v>63</v>
      </c>
      <c r="B23" s="18" t="s">
        <v>64</v>
      </c>
      <c r="C23" s="19">
        <f>850000+50000</f>
        <v>900000</v>
      </c>
      <c r="D23" s="20" t="s">
        <v>31</v>
      </c>
      <c r="E23" s="73" t="s">
        <v>44</v>
      </c>
      <c r="F23" s="17" t="s">
        <v>38</v>
      </c>
      <c r="G23" s="21">
        <v>100</v>
      </c>
      <c r="H23" s="17">
        <v>0</v>
      </c>
      <c r="I23" s="17" t="s">
        <v>34</v>
      </c>
      <c r="J23" s="82">
        <v>44750</v>
      </c>
      <c r="K23" s="99">
        <v>44970</v>
      </c>
      <c r="L23" s="57">
        <v>45100</v>
      </c>
      <c r="M23" s="17" t="s">
        <v>54</v>
      </c>
      <c r="N23" s="16"/>
    </row>
    <row r="24" spans="1:14" s="5" customFormat="1" ht="15.95">
      <c r="A24" s="17" t="s">
        <v>65</v>
      </c>
      <c r="B24" s="18" t="s">
        <v>66</v>
      </c>
      <c r="C24" s="19">
        <f>572914.57+256552.45</f>
        <v>829467.02</v>
      </c>
      <c r="D24" s="20" t="s">
        <v>31</v>
      </c>
      <c r="E24" s="73" t="s">
        <v>44</v>
      </c>
      <c r="F24" s="17" t="s">
        <v>38</v>
      </c>
      <c r="G24" s="21">
        <v>100</v>
      </c>
      <c r="H24" s="17">
        <v>0</v>
      </c>
      <c r="I24" s="17" t="s">
        <v>34</v>
      </c>
      <c r="J24" s="22">
        <v>43472</v>
      </c>
      <c r="K24" s="22">
        <v>43697</v>
      </c>
      <c r="L24" s="22">
        <v>45019</v>
      </c>
      <c r="M24" s="17" t="s">
        <v>47</v>
      </c>
      <c r="N24" s="23"/>
    </row>
    <row r="25" spans="1:14" s="5" customFormat="1" ht="31.7">
      <c r="A25" s="17" t="s">
        <v>67</v>
      </c>
      <c r="B25" s="18" t="s">
        <v>68</v>
      </c>
      <c r="C25" s="59">
        <v>663134.5</v>
      </c>
      <c r="D25" s="20" t="s">
        <v>31</v>
      </c>
      <c r="E25" s="73" t="s">
        <v>44</v>
      </c>
      <c r="F25" s="17" t="s">
        <v>38</v>
      </c>
      <c r="G25" s="21">
        <v>100</v>
      </c>
      <c r="H25" s="17">
        <v>0</v>
      </c>
      <c r="I25" s="17" t="s">
        <v>34</v>
      </c>
      <c r="J25" s="22">
        <v>44081</v>
      </c>
      <c r="K25" s="22">
        <v>44334</v>
      </c>
      <c r="L25" s="82">
        <v>44629</v>
      </c>
      <c r="M25" s="17" t="s">
        <v>35</v>
      </c>
      <c r="N25" s="23"/>
    </row>
    <row r="26" spans="1:14" s="5" customFormat="1" ht="31.7">
      <c r="A26" s="17" t="s">
        <v>69</v>
      </c>
      <c r="B26" s="18" t="s">
        <v>70</v>
      </c>
      <c r="C26" s="19">
        <v>99858.880000000005</v>
      </c>
      <c r="D26" s="20" t="s">
        <v>31</v>
      </c>
      <c r="E26" s="73" t="s">
        <v>41</v>
      </c>
      <c r="F26" s="17" t="s">
        <v>38</v>
      </c>
      <c r="G26" s="21">
        <v>100</v>
      </c>
      <c r="H26" s="17">
        <v>0</v>
      </c>
      <c r="I26" s="17" t="s">
        <v>34</v>
      </c>
      <c r="J26" s="22">
        <v>43997</v>
      </c>
      <c r="K26" s="22">
        <v>44060</v>
      </c>
      <c r="L26" s="22">
        <v>44260</v>
      </c>
      <c r="M26" s="17" t="s">
        <v>35</v>
      </c>
      <c r="N26" s="16"/>
    </row>
    <row r="27" spans="1:14" s="5" customFormat="1" ht="15.95">
      <c r="A27" s="25" t="s">
        <v>71</v>
      </c>
      <c r="B27" s="25"/>
      <c r="C27" s="77"/>
      <c r="D27" s="77"/>
      <c r="E27" s="26"/>
      <c r="F27" s="26"/>
      <c r="G27" s="26"/>
      <c r="H27" s="26"/>
      <c r="I27" s="26"/>
      <c r="J27" s="26"/>
      <c r="K27" s="26"/>
      <c r="L27" s="26"/>
      <c r="M27" s="27"/>
      <c r="N27" s="16"/>
    </row>
    <row r="28" spans="1:14" s="5" customFormat="1" ht="31.7">
      <c r="A28" s="17" t="s">
        <v>72</v>
      </c>
      <c r="B28" s="18" t="s">
        <v>73</v>
      </c>
      <c r="C28" s="19">
        <v>6958309.04</v>
      </c>
      <c r="D28" s="20" t="s">
        <v>31</v>
      </c>
      <c r="E28" s="73" t="s">
        <v>44</v>
      </c>
      <c r="F28" s="17" t="s">
        <v>38</v>
      </c>
      <c r="G28" s="21">
        <v>100</v>
      </c>
      <c r="H28" s="17">
        <v>0</v>
      </c>
      <c r="I28" s="17" t="s">
        <v>34</v>
      </c>
      <c r="J28" s="22">
        <v>43207</v>
      </c>
      <c r="K28" s="22">
        <v>43515</v>
      </c>
      <c r="L28" s="22">
        <v>45088</v>
      </c>
      <c r="M28" s="17" t="s">
        <v>47</v>
      </c>
      <c r="N28" s="16"/>
    </row>
    <row r="29" spans="1:14" s="5" customFormat="1" ht="31.7">
      <c r="A29" s="17" t="s">
        <v>74</v>
      </c>
      <c r="B29" s="18" t="s">
        <v>75</v>
      </c>
      <c r="C29" s="19">
        <v>300000</v>
      </c>
      <c r="D29" s="20" t="s">
        <v>31</v>
      </c>
      <c r="E29" s="73" t="s">
        <v>44</v>
      </c>
      <c r="F29" s="17" t="s">
        <v>38</v>
      </c>
      <c r="G29" s="21">
        <v>100</v>
      </c>
      <c r="H29" s="17">
        <v>0</v>
      </c>
      <c r="I29" s="17" t="s">
        <v>34</v>
      </c>
      <c r="J29" s="82">
        <v>44781</v>
      </c>
      <c r="K29" s="82">
        <v>45037</v>
      </c>
      <c r="L29" s="22">
        <v>45100</v>
      </c>
      <c r="M29" s="17" t="s">
        <v>54</v>
      </c>
      <c r="N29" s="23"/>
    </row>
    <row r="30" spans="1:14" s="5" customFormat="1" ht="31.7">
      <c r="A30" s="17" t="s">
        <v>76</v>
      </c>
      <c r="B30" s="18" t="s">
        <v>77</v>
      </c>
      <c r="C30" s="19">
        <v>0</v>
      </c>
      <c r="D30" s="20" t="s">
        <v>31</v>
      </c>
      <c r="E30" s="73" t="s">
        <v>44</v>
      </c>
      <c r="F30" s="17" t="s">
        <v>38</v>
      </c>
      <c r="G30" s="21">
        <v>100</v>
      </c>
      <c r="H30" s="17">
        <v>0</v>
      </c>
      <c r="I30" s="17" t="s">
        <v>34</v>
      </c>
      <c r="J30" s="22"/>
      <c r="K30" s="28"/>
      <c r="L30" s="22"/>
      <c r="M30" s="17" t="s">
        <v>62</v>
      </c>
      <c r="N30" s="23"/>
    </row>
    <row r="31" spans="1:14" s="5" customFormat="1" ht="19.5" customHeight="1">
      <c r="A31" s="25" t="s">
        <v>78</v>
      </c>
      <c r="B31" s="25"/>
      <c r="C31" s="77"/>
      <c r="D31" s="77"/>
      <c r="E31" s="26"/>
      <c r="F31" s="26"/>
      <c r="G31" s="26"/>
      <c r="H31" s="26"/>
      <c r="I31" s="26"/>
      <c r="J31" s="29"/>
      <c r="K31" s="29"/>
      <c r="L31" s="29"/>
      <c r="M31" s="27"/>
      <c r="N31" s="16"/>
    </row>
    <row r="32" spans="1:14" s="61" customFormat="1" ht="15.95">
      <c r="A32" s="30" t="s">
        <v>79</v>
      </c>
      <c r="B32" s="31" t="s">
        <v>80</v>
      </c>
      <c r="C32" s="19">
        <v>25205</v>
      </c>
      <c r="D32" s="32" t="s">
        <v>31</v>
      </c>
      <c r="E32" s="74" t="s">
        <v>41</v>
      </c>
      <c r="F32" s="33" t="s">
        <v>33</v>
      </c>
      <c r="G32" s="33">
        <v>100</v>
      </c>
      <c r="H32" s="33">
        <v>0</v>
      </c>
      <c r="I32" s="33" t="s">
        <v>34</v>
      </c>
      <c r="J32" s="22">
        <v>42795</v>
      </c>
      <c r="K32" s="28">
        <v>42951</v>
      </c>
      <c r="L32" s="22">
        <v>43038</v>
      </c>
      <c r="M32" s="33" t="s">
        <v>35</v>
      </c>
      <c r="N32" s="34"/>
    </row>
    <row r="33" spans="1:14" s="61" customFormat="1" ht="15.95">
      <c r="A33" s="30" t="s">
        <v>81</v>
      </c>
      <c r="B33" s="31" t="s">
        <v>82</v>
      </c>
      <c r="C33" s="19">
        <v>3364</v>
      </c>
      <c r="D33" s="32" t="s">
        <v>31</v>
      </c>
      <c r="E33" s="74" t="s">
        <v>32</v>
      </c>
      <c r="F33" s="33" t="s">
        <v>33</v>
      </c>
      <c r="G33" s="33">
        <v>100</v>
      </c>
      <c r="H33" s="33">
        <v>0</v>
      </c>
      <c r="I33" s="33" t="s">
        <v>34</v>
      </c>
      <c r="J33" s="22">
        <v>42795</v>
      </c>
      <c r="K33" s="28">
        <v>42929</v>
      </c>
      <c r="L33" s="22">
        <v>42941</v>
      </c>
      <c r="M33" s="33" t="s">
        <v>35</v>
      </c>
      <c r="N33" s="34"/>
    </row>
    <row r="34" spans="1:14" s="5" customFormat="1" ht="15.95">
      <c r="A34" s="17" t="s">
        <v>83</v>
      </c>
      <c r="B34" s="18" t="s">
        <v>84</v>
      </c>
      <c r="C34" s="89">
        <v>0</v>
      </c>
      <c r="D34" s="20" t="s">
        <v>31</v>
      </c>
      <c r="E34" s="73" t="s">
        <v>41</v>
      </c>
      <c r="F34" s="17" t="s">
        <v>38</v>
      </c>
      <c r="G34" s="21">
        <v>100</v>
      </c>
      <c r="H34" s="17">
        <v>0</v>
      </c>
      <c r="I34" s="17" t="s">
        <v>34</v>
      </c>
      <c r="J34" s="22">
        <v>44648</v>
      </c>
      <c r="K34" s="28">
        <v>44742</v>
      </c>
      <c r="L34" s="22">
        <v>45154</v>
      </c>
      <c r="M34" s="17" t="s">
        <v>62</v>
      </c>
      <c r="N34" s="23"/>
    </row>
    <row r="35" spans="1:14" s="5" customFormat="1" ht="15.95">
      <c r="A35" s="17" t="s">
        <v>85</v>
      </c>
      <c r="B35" s="18" t="s">
        <v>86</v>
      </c>
      <c r="C35" s="19">
        <v>6248</v>
      </c>
      <c r="D35" s="20" t="s">
        <v>31</v>
      </c>
      <c r="E35" s="73" t="s">
        <v>41</v>
      </c>
      <c r="F35" s="17" t="s">
        <v>33</v>
      </c>
      <c r="G35" s="21">
        <v>100</v>
      </c>
      <c r="H35" s="17">
        <v>0</v>
      </c>
      <c r="I35" s="17" t="s">
        <v>34</v>
      </c>
      <c r="J35" s="22">
        <v>42795</v>
      </c>
      <c r="K35" s="28">
        <v>42912</v>
      </c>
      <c r="L35" s="22">
        <v>42940</v>
      </c>
      <c r="M35" s="17" t="s">
        <v>35</v>
      </c>
      <c r="N35" s="16"/>
    </row>
    <row r="36" spans="1:14" s="5" customFormat="1" ht="15.95">
      <c r="A36" s="17" t="s">
        <v>87</v>
      </c>
      <c r="B36" s="18" t="s">
        <v>88</v>
      </c>
      <c r="C36" s="19">
        <v>3479</v>
      </c>
      <c r="D36" s="20" t="s">
        <v>31</v>
      </c>
      <c r="E36" s="73" t="s">
        <v>41</v>
      </c>
      <c r="F36" s="17" t="s">
        <v>33</v>
      </c>
      <c r="G36" s="21">
        <v>100</v>
      </c>
      <c r="H36" s="17">
        <v>0</v>
      </c>
      <c r="I36" s="17" t="s">
        <v>34</v>
      </c>
      <c r="J36" s="22">
        <v>42796</v>
      </c>
      <c r="K36" s="28">
        <v>42969</v>
      </c>
      <c r="L36" s="22">
        <v>42985</v>
      </c>
      <c r="M36" s="17" t="s">
        <v>35</v>
      </c>
      <c r="N36" s="16"/>
    </row>
    <row r="37" spans="1:14" s="5" customFormat="1" ht="15.95">
      <c r="A37" s="35">
        <v>5.3</v>
      </c>
      <c r="B37" s="36" t="s">
        <v>89</v>
      </c>
      <c r="C37" s="37">
        <v>50000</v>
      </c>
      <c r="D37" s="38" t="s">
        <v>31</v>
      </c>
      <c r="E37" s="75" t="s">
        <v>41</v>
      </c>
      <c r="F37" s="35" t="s">
        <v>90</v>
      </c>
      <c r="G37" s="39">
        <v>100</v>
      </c>
      <c r="H37" s="35">
        <v>0</v>
      </c>
      <c r="I37" s="35" t="s">
        <v>34</v>
      </c>
      <c r="J37" s="93">
        <v>44713</v>
      </c>
      <c r="K37" s="40"/>
      <c r="L37" s="40">
        <v>45100</v>
      </c>
      <c r="M37" s="35" t="s">
        <v>54</v>
      </c>
      <c r="N37" s="23"/>
    </row>
    <row r="38" spans="1:14" s="5" customFormat="1" ht="31.7">
      <c r="A38" s="17" t="s">
        <v>91</v>
      </c>
      <c r="B38" s="18" t="s">
        <v>92</v>
      </c>
      <c r="C38" s="19">
        <v>12000</v>
      </c>
      <c r="D38" s="20" t="s">
        <v>31</v>
      </c>
      <c r="E38" s="73" t="s">
        <v>41</v>
      </c>
      <c r="F38" s="17" t="s">
        <v>90</v>
      </c>
      <c r="G38" s="21">
        <v>100</v>
      </c>
      <c r="H38" s="17">
        <v>0</v>
      </c>
      <c r="I38" s="17" t="s">
        <v>34</v>
      </c>
      <c r="J38" s="82">
        <v>44736</v>
      </c>
      <c r="K38" s="82">
        <v>44827</v>
      </c>
      <c r="L38" s="99">
        <v>44926</v>
      </c>
      <c r="M38" s="17" t="s">
        <v>54</v>
      </c>
      <c r="N38" s="23"/>
    </row>
    <row r="39" spans="1:14" s="5" customFormat="1" ht="15.95">
      <c r="A39" s="80" t="s">
        <v>93</v>
      </c>
      <c r="B39" s="80"/>
      <c r="C39" s="80"/>
      <c r="D39" s="80"/>
      <c r="E39" s="41"/>
      <c r="F39" s="41"/>
      <c r="G39" s="41"/>
      <c r="H39" s="41"/>
      <c r="I39" s="41"/>
      <c r="J39" s="41"/>
      <c r="K39" s="41"/>
      <c r="L39" s="41"/>
      <c r="M39" s="42"/>
      <c r="N39" s="43"/>
    </row>
    <row r="40" spans="1:14" ht="15.95">
      <c r="A40" s="109" t="s">
        <v>28</v>
      </c>
      <c r="B40" s="109"/>
      <c r="C40" s="25"/>
      <c r="D40" s="25"/>
      <c r="E40" s="44"/>
      <c r="F40" s="44"/>
      <c r="G40" s="110"/>
      <c r="H40" s="111"/>
      <c r="I40" s="44"/>
      <c r="J40" s="44"/>
      <c r="K40" s="44"/>
      <c r="L40" s="44"/>
      <c r="M40" s="45"/>
      <c r="N40" s="16"/>
    </row>
    <row r="41" spans="1:14" ht="31.7">
      <c r="A41" s="17" t="s">
        <v>94</v>
      </c>
      <c r="B41" s="18" t="s">
        <v>95</v>
      </c>
      <c r="C41" s="19">
        <v>0</v>
      </c>
      <c r="D41" s="20" t="s">
        <v>96</v>
      </c>
      <c r="E41" s="73" t="s">
        <v>44</v>
      </c>
      <c r="F41" s="17" t="s">
        <v>38</v>
      </c>
      <c r="G41" s="21">
        <v>100</v>
      </c>
      <c r="H41" s="17">
        <v>0</v>
      </c>
      <c r="I41" s="17" t="s">
        <v>34</v>
      </c>
      <c r="J41" s="22"/>
      <c r="K41" s="22"/>
      <c r="L41" s="22"/>
      <c r="M41" s="17" t="s">
        <v>62</v>
      </c>
      <c r="N41" s="90"/>
    </row>
    <row r="42" spans="1:14" ht="31.7">
      <c r="A42" s="17" t="s">
        <v>97</v>
      </c>
      <c r="B42" s="18" t="s">
        <v>98</v>
      </c>
      <c r="C42" s="19">
        <v>0</v>
      </c>
      <c r="D42" s="20" t="s">
        <v>96</v>
      </c>
      <c r="E42" s="73" t="s">
        <v>99</v>
      </c>
      <c r="F42" s="17" t="s">
        <v>38</v>
      </c>
      <c r="G42" s="21">
        <v>100</v>
      </c>
      <c r="H42" s="17">
        <v>0</v>
      </c>
      <c r="I42" s="17" t="s">
        <v>34</v>
      </c>
      <c r="J42" s="22">
        <v>44279</v>
      </c>
      <c r="K42" s="22">
        <v>44600</v>
      </c>
      <c r="L42" s="22">
        <v>45099</v>
      </c>
      <c r="M42" s="17" t="s">
        <v>62</v>
      </c>
      <c r="N42" s="90"/>
    </row>
    <row r="43" spans="1:14" s="54" customFormat="1" ht="47.65">
      <c r="A43" s="17" t="s">
        <v>100</v>
      </c>
      <c r="B43" s="18" t="s">
        <v>101</v>
      </c>
      <c r="C43" s="19">
        <v>1863130.39</v>
      </c>
      <c r="D43" s="20" t="s">
        <v>96</v>
      </c>
      <c r="E43" s="73" t="s">
        <v>44</v>
      </c>
      <c r="F43" s="17" t="s">
        <v>38</v>
      </c>
      <c r="G43" s="21">
        <v>100</v>
      </c>
      <c r="H43" s="17">
        <v>0</v>
      </c>
      <c r="I43" s="17" t="s">
        <v>34</v>
      </c>
      <c r="J43" s="22">
        <v>44279</v>
      </c>
      <c r="K43" s="22">
        <v>44593</v>
      </c>
      <c r="L43" s="22">
        <v>45099</v>
      </c>
      <c r="M43" s="17" t="s">
        <v>47</v>
      </c>
      <c r="N43" s="24"/>
    </row>
    <row r="44" spans="1:14" s="54" customFormat="1" ht="47.65">
      <c r="A44" s="17" t="s">
        <v>102</v>
      </c>
      <c r="B44" s="18" t="s">
        <v>103</v>
      </c>
      <c r="C44" s="85">
        <v>1308297.59915944</v>
      </c>
      <c r="D44" s="20" t="s">
        <v>96</v>
      </c>
      <c r="E44" s="73" t="s">
        <v>41</v>
      </c>
      <c r="F44" s="17" t="s">
        <v>38</v>
      </c>
      <c r="G44" s="21">
        <v>100</v>
      </c>
      <c r="H44" s="17">
        <v>0</v>
      </c>
      <c r="I44" s="17" t="s">
        <v>34</v>
      </c>
      <c r="J44" s="22">
        <v>44490</v>
      </c>
      <c r="K44" s="22">
        <v>44600</v>
      </c>
      <c r="L44" s="22">
        <v>45099</v>
      </c>
      <c r="M44" s="17" t="s">
        <v>47</v>
      </c>
      <c r="N44" s="83"/>
    </row>
    <row r="45" spans="1:14" s="5" customFormat="1" ht="44.1">
      <c r="A45" s="17" t="s">
        <v>104</v>
      </c>
      <c r="B45" s="18" t="s">
        <v>105</v>
      </c>
      <c r="C45" s="85">
        <f>(2068540.95+131676.3)/2.025</f>
        <v>1086527.0370370371</v>
      </c>
      <c r="D45" s="20" t="s">
        <v>96</v>
      </c>
      <c r="E45" s="73" t="s">
        <v>106</v>
      </c>
      <c r="F45" s="17" t="s">
        <v>38</v>
      </c>
      <c r="G45" s="21">
        <v>100</v>
      </c>
      <c r="H45" s="17">
        <v>0</v>
      </c>
      <c r="I45" s="17" t="s">
        <v>34</v>
      </c>
      <c r="J45" s="22" t="s">
        <v>107</v>
      </c>
      <c r="K45" s="82">
        <v>44725</v>
      </c>
      <c r="L45" s="22">
        <v>45085</v>
      </c>
      <c r="M45" s="17" t="s">
        <v>54</v>
      </c>
      <c r="N45" s="23" t="s">
        <v>108</v>
      </c>
    </row>
    <row r="46" spans="1:14" s="5" customFormat="1" ht="15.95">
      <c r="A46" s="109" t="s">
        <v>71</v>
      </c>
      <c r="B46" s="109"/>
      <c r="C46" s="25"/>
      <c r="D46" s="25"/>
      <c r="E46" s="44"/>
      <c r="F46" s="44"/>
      <c r="G46" s="44"/>
      <c r="H46" s="44"/>
      <c r="I46" s="44"/>
      <c r="J46" s="44"/>
      <c r="K46" s="44"/>
      <c r="L46" s="44"/>
      <c r="M46" s="45"/>
      <c r="N46" s="16"/>
    </row>
    <row r="47" spans="1:14" s="5" customFormat="1" ht="47.65">
      <c r="A47" s="35" t="s">
        <v>109</v>
      </c>
      <c r="B47" s="36" t="s">
        <v>110</v>
      </c>
      <c r="C47" s="37">
        <v>8294871</v>
      </c>
      <c r="D47" s="38" t="s">
        <v>96</v>
      </c>
      <c r="E47" s="75" t="s">
        <v>44</v>
      </c>
      <c r="F47" s="35" t="s">
        <v>38</v>
      </c>
      <c r="G47" s="39">
        <v>100</v>
      </c>
      <c r="H47" s="35">
        <v>0</v>
      </c>
      <c r="I47" s="35" t="s">
        <v>34</v>
      </c>
      <c r="J47" s="40">
        <v>44490</v>
      </c>
      <c r="K47" s="98">
        <v>44804</v>
      </c>
      <c r="L47" s="40">
        <v>45100</v>
      </c>
      <c r="M47" s="35" t="s">
        <v>111</v>
      </c>
      <c r="N47" s="97"/>
    </row>
    <row r="48" spans="1:14" s="5" customFormat="1" ht="15.95">
      <c r="A48" s="103" t="s">
        <v>112</v>
      </c>
      <c r="B48" s="103"/>
      <c r="C48" s="80"/>
      <c r="D48" s="80"/>
      <c r="E48" s="41"/>
      <c r="F48" s="41"/>
      <c r="G48" s="41"/>
      <c r="H48" s="41"/>
      <c r="I48" s="41"/>
      <c r="J48" s="41"/>
      <c r="K48" s="41"/>
      <c r="L48" s="41"/>
      <c r="M48" s="42"/>
      <c r="N48" s="43"/>
    </row>
    <row r="49" spans="1:14" s="5" customFormat="1" ht="15.95">
      <c r="A49" s="46" t="s">
        <v>28</v>
      </c>
      <c r="B49" s="46"/>
      <c r="C49" s="78"/>
      <c r="D49" s="78"/>
      <c r="E49" s="47"/>
      <c r="F49" s="47"/>
      <c r="G49" s="47"/>
      <c r="H49" s="47"/>
      <c r="I49" s="47"/>
      <c r="J49" s="47"/>
      <c r="K49" s="47"/>
      <c r="L49" s="47"/>
      <c r="M49" s="48"/>
      <c r="N49" s="16"/>
    </row>
    <row r="50" spans="1:14" s="5" customFormat="1" ht="47.65">
      <c r="A50" s="17" t="s">
        <v>113</v>
      </c>
      <c r="B50" s="18" t="s">
        <v>114</v>
      </c>
      <c r="C50" s="19">
        <v>182345</v>
      </c>
      <c r="D50" s="20" t="s">
        <v>115</v>
      </c>
      <c r="E50" s="73" t="s">
        <v>116</v>
      </c>
      <c r="F50" s="17" t="s">
        <v>38</v>
      </c>
      <c r="G50" s="21">
        <v>100</v>
      </c>
      <c r="H50" s="17">
        <v>0</v>
      </c>
      <c r="I50" s="17" t="s">
        <v>34</v>
      </c>
      <c r="J50" s="22">
        <v>44083</v>
      </c>
      <c r="K50" s="22">
        <v>44511</v>
      </c>
      <c r="L50" s="22">
        <v>44928</v>
      </c>
      <c r="M50" s="17" t="s">
        <v>47</v>
      </c>
      <c r="N50" s="23"/>
    </row>
    <row r="51" spans="1:14" s="5" customFormat="1" ht="31.7">
      <c r="A51" s="17" t="s">
        <v>117</v>
      </c>
      <c r="B51" s="18" t="s">
        <v>118</v>
      </c>
      <c r="C51" s="19">
        <v>0</v>
      </c>
      <c r="D51" s="20" t="s">
        <v>115</v>
      </c>
      <c r="E51" s="73" t="s">
        <v>119</v>
      </c>
      <c r="F51" s="17" t="s">
        <v>38</v>
      </c>
      <c r="G51" s="21">
        <v>100</v>
      </c>
      <c r="H51" s="17">
        <v>0</v>
      </c>
      <c r="I51" s="17" t="s">
        <v>34</v>
      </c>
      <c r="J51" s="22"/>
      <c r="K51" s="22"/>
      <c r="L51" s="22"/>
      <c r="M51" s="17" t="s">
        <v>62</v>
      </c>
      <c r="N51" s="23"/>
    </row>
    <row r="52" spans="1:14" s="5" customFormat="1" ht="31.7">
      <c r="A52" s="17" t="s">
        <v>120</v>
      </c>
      <c r="B52" s="18" t="s">
        <v>121</v>
      </c>
      <c r="C52" s="19">
        <v>675601.48</v>
      </c>
      <c r="D52" s="20" t="s">
        <v>115</v>
      </c>
      <c r="E52" s="73" t="s">
        <v>119</v>
      </c>
      <c r="F52" s="17" t="s">
        <v>38</v>
      </c>
      <c r="G52" s="21">
        <v>100</v>
      </c>
      <c r="H52" s="17">
        <v>0</v>
      </c>
      <c r="I52" s="17" t="s">
        <v>34</v>
      </c>
      <c r="J52" s="22">
        <v>44224</v>
      </c>
      <c r="K52" s="22">
        <v>44598</v>
      </c>
      <c r="L52" s="22">
        <v>45100</v>
      </c>
      <c r="M52" s="17" t="s">
        <v>47</v>
      </c>
      <c r="N52" s="91"/>
    </row>
    <row r="53" spans="1:14" s="5" customFormat="1" ht="15.95">
      <c r="A53" s="49" t="s">
        <v>71</v>
      </c>
      <c r="B53" s="49"/>
      <c r="C53" s="79"/>
      <c r="D53" s="79"/>
      <c r="E53" s="50"/>
      <c r="F53" s="50"/>
      <c r="G53" s="50"/>
      <c r="H53" s="50"/>
      <c r="I53" s="50"/>
      <c r="J53" s="50"/>
      <c r="K53" s="50"/>
      <c r="L53" s="50"/>
      <c r="M53" s="51"/>
      <c r="N53" s="16"/>
    </row>
    <row r="54" spans="1:14" s="5" customFormat="1" ht="47.65">
      <c r="A54" s="17" t="s">
        <v>122</v>
      </c>
      <c r="B54" s="18" t="s">
        <v>123</v>
      </c>
      <c r="C54" s="19">
        <v>551274.77</v>
      </c>
      <c r="D54" s="20" t="s">
        <v>115</v>
      </c>
      <c r="E54" s="73" t="s">
        <v>119</v>
      </c>
      <c r="F54" s="17" t="s">
        <v>38</v>
      </c>
      <c r="G54" s="21">
        <v>100</v>
      </c>
      <c r="H54" s="17">
        <v>0</v>
      </c>
      <c r="I54" s="17" t="s">
        <v>34</v>
      </c>
      <c r="J54" s="22">
        <v>43290</v>
      </c>
      <c r="K54" s="22">
        <v>43693</v>
      </c>
      <c r="L54" s="22">
        <v>45078</v>
      </c>
      <c r="M54" s="17" t="s">
        <v>47</v>
      </c>
      <c r="N54" s="16"/>
    </row>
    <row r="55" spans="1:14" s="54" customFormat="1" ht="47.65">
      <c r="A55" s="84" t="s">
        <v>124</v>
      </c>
      <c r="B55" s="94" t="s">
        <v>125</v>
      </c>
      <c r="C55" s="85">
        <v>45000</v>
      </c>
      <c r="D55" s="95" t="s">
        <v>126</v>
      </c>
      <c r="E55" s="92" t="s">
        <v>127</v>
      </c>
      <c r="F55" s="84" t="s">
        <v>38</v>
      </c>
      <c r="G55" s="96">
        <v>100</v>
      </c>
      <c r="H55" s="84">
        <v>0</v>
      </c>
      <c r="I55" s="84" t="s">
        <v>34</v>
      </c>
      <c r="J55" s="82">
        <v>44743</v>
      </c>
      <c r="K55" s="82">
        <v>44846</v>
      </c>
      <c r="L55" s="82">
        <v>45078</v>
      </c>
      <c r="M55" s="92" t="s">
        <v>54</v>
      </c>
      <c r="N55" s="24"/>
    </row>
    <row r="56" spans="1:14" s="5" customFormat="1" ht="15.95">
      <c r="A56" s="49" t="s">
        <v>128</v>
      </c>
      <c r="B56" s="49"/>
      <c r="C56" s="49"/>
      <c r="D56" s="49"/>
      <c r="E56" s="52"/>
      <c r="F56" s="52"/>
      <c r="G56" s="52"/>
      <c r="H56" s="52"/>
      <c r="I56" s="52"/>
      <c r="J56" s="52"/>
      <c r="K56" s="52"/>
      <c r="L56" s="52"/>
      <c r="M56" s="53"/>
      <c r="N56" s="16"/>
    </row>
    <row r="57" spans="1:14" s="5" customFormat="1" ht="47.65">
      <c r="A57" s="17" t="s">
        <v>129</v>
      </c>
      <c r="B57" s="18" t="s">
        <v>130</v>
      </c>
      <c r="C57" s="19">
        <v>397530.87</v>
      </c>
      <c r="D57" s="20" t="s">
        <v>115</v>
      </c>
      <c r="E57" s="73" t="s">
        <v>119</v>
      </c>
      <c r="F57" s="17" t="s">
        <v>38</v>
      </c>
      <c r="G57" s="21">
        <v>100</v>
      </c>
      <c r="H57" s="17">
        <v>0</v>
      </c>
      <c r="I57" s="17" t="s">
        <v>34</v>
      </c>
      <c r="J57" s="22">
        <v>43203</v>
      </c>
      <c r="K57" s="22">
        <v>43551</v>
      </c>
      <c r="L57" s="22">
        <v>44255</v>
      </c>
      <c r="M57" s="17" t="s">
        <v>35</v>
      </c>
      <c r="N57" s="23"/>
    </row>
    <row r="58" spans="1:14" s="5" customFormat="1" ht="46.7" customHeight="1">
      <c r="A58" s="17" t="s">
        <v>131</v>
      </c>
      <c r="B58" s="18" t="s">
        <v>132</v>
      </c>
      <c r="C58" s="19">
        <v>0</v>
      </c>
      <c r="D58" s="20" t="s">
        <v>115</v>
      </c>
      <c r="E58" s="73" t="s">
        <v>119</v>
      </c>
      <c r="F58" s="17" t="s">
        <v>38</v>
      </c>
      <c r="G58" s="21">
        <v>100</v>
      </c>
      <c r="H58" s="17">
        <v>0</v>
      </c>
      <c r="I58" s="17" t="s">
        <v>34</v>
      </c>
      <c r="J58" s="22" t="s">
        <v>107</v>
      </c>
      <c r="K58" s="22" t="s">
        <v>107</v>
      </c>
      <c r="L58" s="22" t="s">
        <v>107</v>
      </c>
      <c r="M58" s="17" t="s">
        <v>62</v>
      </c>
      <c r="N58" s="23"/>
    </row>
    <row r="59" spans="1:14" s="5" customFormat="1" ht="47.65">
      <c r="A59" s="17" t="s">
        <v>133</v>
      </c>
      <c r="B59" s="18" t="s">
        <v>134</v>
      </c>
      <c r="C59" s="19">
        <v>51851.85</v>
      </c>
      <c r="D59" s="20" t="s">
        <v>115</v>
      </c>
      <c r="E59" s="73" t="s">
        <v>59</v>
      </c>
      <c r="F59" s="17" t="s">
        <v>38</v>
      </c>
      <c r="G59" s="21">
        <v>100</v>
      </c>
      <c r="H59" s="17">
        <v>0</v>
      </c>
      <c r="I59" s="17" t="s">
        <v>34</v>
      </c>
      <c r="J59" s="22">
        <v>43140</v>
      </c>
      <c r="K59" s="22">
        <v>43811</v>
      </c>
      <c r="L59" s="22">
        <v>44561</v>
      </c>
      <c r="M59" s="17" t="s">
        <v>47</v>
      </c>
      <c r="N59" s="16"/>
    </row>
    <row r="60" spans="1:14" s="5" customFormat="1" ht="47.65">
      <c r="A60" s="17" t="s">
        <v>135</v>
      </c>
      <c r="B60" s="18" t="s">
        <v>136</v>
      </c>
      <c r="C60" s="19">
        <v>180000</v>
      </c>
      <c r="D60" s="20" t="s">
        <v>115</v>
      </c>
      <c r="E60" s="73" t="s">
        <v>116</v>
      </c>
      <c r="F60" s="17" t="s">
        <v>38</v>
      </c>
      <c r="G60" s="21">
        <v>100</v>
      </c>
      <c r="H60" s="17">
        <v>0</v>
      </c>
      <c r="I60" s="17" t="s">
        <v>34</v>
      </c>
      <c r="J60" s="82">
        <v>44746</v>
      </c>
      <c r="K60" s="82">
        <v>44939</v>
      </c>
      <c r="L60" s="22">
        <v>45100</v>
      </c>
      <c r="M60" s="17" t="s">
        <v>54</v>
      </c>
      <c r="N60" s="23"/>
    </row>
    <row r="61" spans="1:14" s="5" customFormat="1" ht="31.7">
      <c r="A61" s="17" t="s">
        <v>137</v>
      </c>
      <c r="B61" s="18" t="s">
        <v>138</v>
      </c>
      <c r="C61" s="19">
        <v>270000</v>
      </c>
      <c r="D61" s="20" t="s">
        <v>115</v>
      </c>
      <c r="E61" s="73" t="s">
        <v>32</v>
      </c>
      <c r="F61" s="17" t="s">
        <v>38</v>
      </c>
      <c r="G61" s="21">
        <v>100</v>
      </c>
      <c r="H61" s="17">
        <v>0</v>
      </c>
      <c r="I61" s="17" t="s">
        <v>34</v>
      </c>
      <c r="J61" s="22" t="s">
        <v>107</v>
      </c>
      <c r="K61" s="22">
        <v>44915</v>
      </c>
      <c r="L61" s="22">
        <v>45107</v>
      </c>
      <c r="M61" s="17" t="s">
        <v>54</v>
      </c>
      <c r="N61" s="16"/>
    </row>
    <row r="62" spans="1:14" s="5" customFormat="1" ht="47.65">
      <c r="A62" s="17" t="s">
        <v>139</v>
      </c>
      <c r="B62" s="18" t="s">
        <v>140</v>
      </c>
      <c r="C62" s="19">
        <v>40000</v>
      </c>
      <c r="D62" s="20" t="s">
        <v>115</v>
      </c>
      <c r="E62" s="73" t="s">
        <v>116</v>
      </c>
      <c r="F62" s="17" t="s">
        <v>38</v>
      </c>
      <c r="G62" s="21">
        <v>100</v>
      </c>
      <c r="H62" s="17">
        <v>0</v>
      </c>
      <c r="I62" s="17" t="s">
        <v>34</v>
      </c>
      <c r="J62" s="82">
        <v>44730</v>
      </c>
      <c r="K62" s="82">
        <v>44925</v>
      </c>
      <c r="L62" s="82">
        <v>45046</v>
      </c>
      <c r="M62" s="17" t="s">
        <v>54</v>
      </c>
      <c r="N62" s="16"/>
    </row>
    <row r="63" spans="1:14" s="5" customFormat="1" ht="47.65">
      <c r="A63" s="17" t="s">
        <v>141</v>
      </c>
      <c r="B63" s="18" t="s">
        <v>142</v>
      </c>
      <c r="C63" s="19">
        <v>0</v>
      </c>
      <c r="D63" s="20" t="s">
        <v>115</v>
      </c>
      <c r="E63" s="73" t="s">
        <v>119</v>
      </c>
      <c r="F63" s="17" t="s">
        <v>38</v>
      </c>
      <c r="G63" s="21">
        <v>100</v>
      </c>
      <c r="H63" s="17">
        <v>0</v>
      </c>
      <c r="I63" s="17" t="s">
        <v>34</v>
      </c>
      <c r="J63" s="22" t="s">
        <v>107</v>
      </c>
      <c r="K63" s="22" t="s">
        <v>107</v>
      </c>
      <c r="L63" s="22" t="s">
        <v>107</v>
      </c>
      <c r="M63" s="17" t="s">
        <v>62</v>
      </c>
      <c r="N63" s="16"/>
    </row>
    <row r="64" spans="1:14" s="5" customFormat="1" ht="15.95">
      <c r="A64" s="49" t="s">
        <v>143</v>
      </c>
      <c r="B64" s="49"/>
      <c r="C64" s="79"/>
      <c r="D64" s="79"/>
      <c r="E64" s="50"/>
      <c r="F64" s="50"/>
      <c r="G64" s="50"/>
      <c r="H64" s="50"/>
      <c r="I64" s="50"/>
      <c r="J64" s="50"/>
      <c r="K64" s="50"/>
      <c r="L64" s="50"/>
      <c r="M64" s="51"/>
      <c r="N64" s="16"/>
    </row>
    <row r="65" spans="1:14" s="5" customFormat="1" ht="31.7">
      <c r="A65" s="17" t="s">
        <v>144</v>
      </c>
      <c r="B65" s="18" t="s">
        <v>145</v>
      </c>
      <c r="C65" s="19">
        <v>28800</v>
      </c>
      <c r="D65" s="20" t="s">
        <v>126</v>
      </c>
      <c r="E65" s="73" t="s">
        <v>127</v>
      </c>
      <c r="F65" s="17" t="s">
        <v>90</v>
      </c>
      <c r="G65" s="21">
        <v>100</v>
      </c>
      <c r="H65" s="17">
        <v>0</v>
      </c>
      <c r="I65" s="17" t="s">
        <v>34</v>
      </c>
      <c r="J65" s="22">
        <v>44099</v>
      </c>
      <c r="K65" s="22">
        <v>44186</v>
      </c>
      <c r="L65" s="22">
        <v>44561</v>
      </c>
      <c r="M65" s="17" t="s">
        <v>35</v>
      </c>
      <c r="N65" s="16"/>
    </row>
    <row r="66" spans="1:14" s="5" customFormat="1" ht="31.7">
      <c r="A66" s="17" t="s">
        <v>146</v>
      </c>
      <c r="B66" s="18" t="s">
        <v>147</v>
      </c>
      <c r="C66" s="19">
        <v>45000</v>
      </c>
      <c r="D66" s="20" t="s">
        <v>126</v>
      </c>
      <c r="E66" s="73" t="s">
        <v>127</v>
      </c>
      <c r="F66" s="17" t="s">
        <v>33</v>
      </c>
      <c r="G66" s="21">
        <v>100</v>
      </c>
      <c r="H66" s="17">
        <v>0</v>
      </c>
      <c r="I66" s="17" t="s">
        <v>34</v>
      </c>
      <c r="J66" s="22">
        <v>44805</v>
      </c>
      <c r="K66" s="81">
        <v>44972</v>
      </c>
      <c r="L66" s="22">
        <v>45229</v>
      </c>
      <c r="M66" s="73" t="s">
        <v>54</v>
      </c>
      <c r="N66" s="16"/>
    </row>
    <row r="67" spans="1:14" s="5" customFormat="1" ht="15.95">
      <c r="A67" s="107" t="s">
        <v>78</v>
      </c>
      <c r="B67" s="107"/>
      <c r="C67" s="77"/>
      <c r="D67" s="77"/>
      <c r="E67" s="26"/>
      <c r="F67" s="26"/>
      <c r="G67" s="26"/>
      <c r="H67" s="26"/>
      <c r="I67" s="26"/>
      <c r="J67" s="26"/>
      <c r="K67" s="26"/>
      <c r="L67" s="26"/>
      <c r="M67" s="27"/>
      <c r="N67" s="23"/>
    </row>
    <row r="68" spans="1:14" s="5" customFormat="1" ht="31.35" customHeight="1">
      <c r="A68" s="17" t="s">
        <v>148</v>
      </c>
      <c r="B68" s="18" t="s">
        <v>149</v>
      </c>
      <c r="C68" s="19">
        <v>82654.317999999999</v>
      </c>
      <c r="D68" s="20" t="s">
        <v>115</v>
      </c>
      <c r="E68" s="73" t="s">
        <v>59</v>
      </c>
      <c r="F68" s="17" t="s">
        <v>38</v>
      </c>
      <c r="G68" s="21">
        <v>100</v>
      </c>
      <c r="H68" s="17">
        <v>0</v>
      </c>
      <c r="I68" s="17" t="s">
        <v>34</v>
      </c>
      <c r="J68" s="22">
        <v>43367</v>
      </c>
      <c r="K68" s="22">
        <v>43614</v>
      </c>
      <c r="L68" s="22">
        <v>45138</v>
      </c>
      <c r="M68" s="17" t="s">
        <v>47</v>
      </c>
      <c r="N68" s="23" t="s">
        <v>150</v>
      </c>
    </row>
    <row r="69" spans="1:14" s="5" customFormat="1" ht="31.35" customHeight="1">
      <c r="A69" s="17" t="s">
        <v>151</v>
      </c>
      <c r="B69" s="18" t="s">
        <v>152</v>
      </c>
      <c r="C69" s="19">
        <v>0</v>
      </c>
      <c r="D69" s="20" t="s">
        <v>126</v>
      </c>
      <c r="E69" s="73" t="s">
        <v>32</v>
      </c>
      <c r="F69" s="17" t="s">
        <v>90</v>
      </c>
      <c r="G69" s="21">
        <v>100</v>
      </c>
      <c r="H69" s="17">
        <v>0</v>
      </c>
      <c r="I69" s="17" t="s">
        <v>34</v>
      </c>
      <c r="J69" s="22"/>
      <c r="K69" s="22"/>
      <c r="L69" s="22"/>
      <c r="M69" s="17" t="s">
        <v>62</v>
      </c>
      <c r="N69" s="16"/>
    </row>
    <row r="70" spans="1:14" s="5" customFormat="1" ht="117">
      <c r="A70" s="17" t="s">
        <v>153</v>
      </c>
      <c r="B70" s="18" t="s">
        <v>154</v>
      </c>
      <c r="C70" s="19">
        <v>50000</v>
      </c>
      <c r="D70" s="20" t="s">
        <v>115</v>
      </c>
      <c r="E70" s="73" t="s">
        <v>32</v>
      </c>
      <c r="F70" s="17" t="s">
        <v>38</v>
      </c>
      <c r="G70" s="21">
        <v>100</v>
      </c>
      <c r="H70" s="17">
        <v>0</v>
      </c>
      <c r="I70" s="17" t="s">
        <v>34</v>
      </c>
      <c r="J70" s="22" t="s">
        <v>107</v>
      </c>
      <c r="K70" s="22">
        <v>45000</v>
      </c>
      <c r="L70" s="22">
        <v>45229</v>
      </c>
      <c r="M70" s="17" t="s">
        <v>54</v>
      </c>
      <c r="N70" s="23" t="s">
        <v>155</v>
      </c>
    </row>
    <row r="71" spans="1:14" s="5" customFormat="1" ht="31.35" customHeight="1">
      <c r="A71" s="17" t="s">
        <v>156</v>
      </c>
      <c r="B71" s="55" t="s">
        <v>157</v>
      </c>
      <c r="C71" s="19">
        <v>559210</v>
      </c>
      <c r="D71" s="56" t="s">
        <v>126</v>
      </c>
      <c r="E71" s="73" t="s">
        <v>158</v>
      </c>
      <c r="F71" s="17" t="s">
        <v>38</v>
      </c>
      <c r="G71" s="21">
        <v>100</v>
      </c>
      <c r="H71" s="17">
        <v>0</v>
      </c>
      <c r="I71" s="17" t="s">
        <v>34</v>
      </c>
      <c r="J71" s="22">
        <v>42795</v>
      </c>
      <c r="K71" s="22">
        <v>42979</v>
      </c>
      <c r="L71" s="22">
        <f>L73</f>
        <v>44957</v>
      </c>
      <c r="M71" s="17" t="s">
        <v>47</v>
      </c>
      <c r="N71" s="23"/>
    </row>
    <row r="72" spans="1:14" s="5" customFormat="1" ht="29.45" customHeight="1">
      <c r="A72" s="17" t="s">
        <v>159</v>
      </c>
      <c r="B72" s="18" t="s">
        <v>160</v>
      </c>
      <c r="C72" s="19">
        <v>169954.77</v>
      </c>
      <c r="D72" s="20" t="s">
        <v>126</v>
      </c>
      <c r="E72" s="73" t="s">
        <v>158</v>
      </c>
      <c r="F72" s="17" t="s">
        <v>38</v>
      </c>
      <c r="G72" s="21">
        <v>100</v>
      </c>
      <c r="H72" s="17">
        <v>0</v>
      </c>
      <c r="I72" s="17" t="s">
        <v>34</v>
      </c>
      <c r="J72" s="22">
        <v>42796</v>
      </c>
      <c r="K72" s="22">
        <v>42980</v>
      </c>
      <c r="L72" s="22">
        <v>43708</v>
      </c>
      <c r="M72" s="17" t="s">
        <v>35</v>
      </c>
      <c r="N72" s="23"/>
    </row>
    <row r="73" spans="1:14" s="5" customFormat="1" ht="31.7" customHeight="1">
      <c r="A73" s="17" t="s">
        <v>161</v>
      </c>
      <c r="B73" s="18" t="s">
        <v>162</v>
      </c>
      <c r="C73" s="19">
        <v>293676.58</v>
      </c>
      <c r="D73" s="20" t="s">
        <v>126</v>
      </c>
      <c r="E73" s="73" t="s">
        <v>158</v>
      </c>
      <c r="F73" s="17" t="s">
        <v>38</v>
      </c>
      <c r="G73" s="21">
        <v>100</v>
      </c>
      <c r="H73" s="17">
        <v>0</v>
      </c>
      <c r="I73" s="17" t="s">
        <v>34</v>
      </c>
      <c r="J73" s="22" t="s">
        <v>107</v>
      </c>
      <c r="K73" s="22">
        <v>43709</v>
      </c>
      <c r="L73" s="22">
        <v>44957</v>
      </c>
      <c r="M73" s="17" t="s">
        <v>47</v>
      </c>
      <c r="N73" s="23"/>
    </row>
    <row r="74" spans="1:14" s="5" customFormat="1" ht="31.35" customHeight="1">
      <c r="A74" s="17" t="s">
        <v>163</v>
      </c>
      <c r="B74" s="18" t="s">
        <v>164</v>
      </c>
      <c r="C74" s="19">
        <v>369635</v>
      </c>
      <c r="D74" s="20" t="s">
        <v>126</v>
      </c>
      <c r="E74" s="73" t="s">
        <v>158</v>
      </c>
      <c r="F74" s="17" t="s">
        <v>38</v>
      </c>
      <c r="G74" s="21">
        <v>100</v>
      </c>
      <c r="H74" s="17">
        <v>0</v>
      </c>
      <c r="I74" s="17" t="s">
        <v>34</v>
      </c>
      <c r="J74" s="22">
        <v>42796</v>
      </c>
      <c r="K74" s="22">
        <v>42948</v>
      </c>
      <c r="L74" s="22">
        <f>L77</f>
        <v>45107</v>
      </c>
      <c r="M74" s="17" t="s">
        <v>47</v>
      </c>
      <c r="N74" s="23"/>
    </row>
    <row r="75" spans="1:14" s="5" customFormat="1" ht="31.35" customHeight="1">
      <c r="A75" s="17" t="s">
        <v>165</v>
      </c>
      <c r="B75" s="18" t="s">
        <v>166</v>
      </c>
      <c r="C75" s="19">
        <v>96724.34</v>
      </c>
      <c r="D75" s="20" t="s">
        <v>126</v>
      </c>
      <c r="E75" s="73" t="s">
        <v>158</v>
      </c>
      <c r="F75" s="17" t="s">
        <v>38</v>
      </c>
      <c r="G75" s="21">
        <v>100</v>
      </c>
      <c r="H75" s="17">
        <v>0</v>
      </c>
      <c r="I75" s="17" t="s">
        <v>34</v>
      </c>
      <c r="J75" s="22">
        <v>42796</v>
      </c>
      <c r="K75" s="22">
        <v>42948</v>
      </c>
      <c r="L75" s="22">
        <v>43675</v>
      </c>
      <c r="M75" s="17" t="s">
        <v>35</v>
      </c>
      <c r="N75" s="23"/>
    </row>
    <row r="76" spans="1:14" s="5" customFormat="1" ht="31.35" customHeight="1">
      <c r="A76" s="17" t="s">
        <v>167</v>
      </c>
      <c r="B76" s="18" t="s">
        <v>168</v>
      </c>
      <c r="C76" s="19">
        <v>64750.82</v>
      </c>
      <c r="D76" s="20" t="s">
        <v>126</v>
      </c>
      <c r="E76" s="73" t="s">
        <v>158</v>
      </c>
      <c r="F76" s="17" t="s">
        <v>38</v>
      </c>
      <c r="G76" s="21">
        <v>100</v>
      </c>
      <c r="H76" s="17">
        <v>0</v>
      </c>
      <c r="I76" s="17" t="s">
        <v>34</v>
      </c>
      <c r="J76" s="22" t="s">
        <v>107</v>
      </c>
      <c r="K76" s="22">
        <v>43676</v>
      </c>
      <c r="L76" s="22">
        <v>44141</v>
      </c>
      <c r="M76" s="17" t="s">
        <v>35</v>
      </c>
      <c r="N76" s="23"/>
    </row>
    <row r="77" spans="1:14" s="5" customFormat="1" ht="31.35" customHeight="1">
      <c r="A77" s="17" t="s">
        <v>169</v>
      </c>
      <c r="B77" s="18" t="s">
        <v>170</v>
      </c>
      <c r="C77" s="19">
        <v>126499.38</v>
      </c>
      <c r="D77" s="20" t="s">
        <v>126</v>
      </c>
      <c r="E77" s="73" t="s">
        <v>158</v>
      </c>
      <c r="F77" s="17" t="s">
        <v>38</v>
      </c>
      <c r="G77" s="21">
        <v>100</v>
      </c>
      <c r="H77" s="17">
        <v>0</v>
      </c>
      <c r="I77" s="17" t="s">
        <v>34</v>
      </c>
      <c r="J77" s="22">
        <v>44105</v>
      </c>
      <c r="K77" s="22">
        <v>44161</v>
      </c>
      <c r="L77" s="22">
        <v>45107</v>
      </c>
      <c r="M77" s="17" t="s">
        <v>47</v>
      </c>
      <c r="N77" s="23"/>
    </row>
    <row r="78" spans="1:14" s="5" customFormat="1" ht="31.7">
      <c r="A78" s="17" t="s">
        <v>171</v>
      </c>
      <c r="B78" s="18" t="s">
        <v>172</v>
      </c>
      <c r="C78" s="19">
        <v>390107</v>
      </c>
      <c r="D78" s="20" t="s">
        <v>126</v>
      </c>
      <c r="E78" s="73" t="s">
        <v>158</v>
      </c>
      <c r="F78" s="17" t="s">
        <v>38</v>
      </c>
      <c r="G78" s="21">
        <v>100</v>
      </c>
      <c r="H78" s="17">
        <v>0</v>
      </c>
      <c r="I78" s="17" t="s">
        <v>34</v>
      </c>
      <c r="J78" s="22">
        <v>42769</v>
      </c>
      <c r="K78" s="22">
        <v>42898</v>
      </c>
      <c r="L78" s="22">
        <f>L83</f>
        <v>45230</v>
      </c>
      <c r="M78" s="17" t="s">
        <v>47</v>
      </c>
      <c r="N78" s="16"/>
    </row>
    <row r="79" spans="1:14" s="5" customFormat="1" ht="31.7">
      <c r="A79" s="17" t="s">
        <v>173</v>
      </c>
      <c r="B79" s="18" t="s">
        <v>174</v>
      </c>
      <c r="C79" s="19">
        <v>37451</v>
      </c>
      <c r="D79" s="20" t="s">
        <v>126</v>
      </c>
      <c r="E79" s="73" t="s">
        <v>158</v>
      </c>
      <c r="F79" s="17" t="s">
        <v>38</v>
      </c>
      <c r="G79" s="21">
        <v>100</v>
      </c>
      <c r="H79" s="17">
        <v>0</v>
      </c>
      <c r="I79" s="17" t="s">
        <v>34</v>
      </c>
      <c r="J79" s="22">
        <v>42769</v>
      </c>
      <c r="K79" s="22">
        <v>42898</v>
      </c>
      <c r="L79" s="22">
        <v>43154</v>
      </c>
      <c r="M79" s="17" t="s">
        <v>35</v>
      </c>
      <c r="N79" s="16"/>
    </row>
    <row r="80" spans="1:14" s="5" customFormat="1" ht="31.7">
      <c r="A80" s="17" t="s">
        <v>175</v>
      </c>
      <c r="B80" s="18" t="s">
        <v>176</v>
      </c>
      <c r="C80" s="19">
        <v>50443.87</v>
      </c>
      <c r="D80" s="20" t="s">
        <v>126</v>
      </c>
      <c r="E80" s="73" t="s">
        <v>158</v>
      </c>
      <c r="F80" s="17" t="s">
        <v>38</v>
      </c>
      <c r="G80" s="21">
        <v>100</v>
      </c>
      <c r="H80" s="17">
        <v>0</v>
      </c>
      <c r="I80" s="17" t="s">
        <v>34</v>
      </c>
      <c r="J80" s="22">
        <v>43135</v>
      </c>
      <c r="K80" s="22">
        <v>43178</v>
      </c>
      <c r="L80" s="22">
        <v>43511</v>
      </c>
      <c r="M80" s="17" t="s">
        <v>35</v>
      </c>
      <c r="N80" s="16"/>
    </row>
    <row r="81" spans="1:14" s="5" customFormat="1" ht="31.7">
      <c r="A81" s="17" t="s">
        <v>177</v>
      </c>
      <c r="B81" s="18" t="s">
        <v>178</v>
      </c>
      <c r="C81" s="19">
        <v>4755.3999999999996</v>
      </c>
      <c r="D81" s="20" t="s">
        <v>126</v>
      </c>
      <c r="E81" s="73" t="s">
        <v>158</v>
      </c>
      <c r="F81" s="17" t="s">
        <v>38</v>
      </c>
      <c r="G81" s="21">
        <v>100</v>
      </c>
      <c r="H81" s="17">
        <v>0</v>
      </c>
      <c r="I81" s="17" t="s">
        <v>34</v>
      </c>
      <c r="J81" s="22">
        <v>43522</v>
      </c>
      <c r="K81" s="22">
        <v>43570</v>
      </c>
      <c r="L81" s="22">
        <v>43607</v>
      </c>
      <c r="M81" s="17" t="s">
        <v>35</v>
      </c>
      <c r="N81" s="16"/>
    </row>
    <row r="82" spans="1:14" s="5" customFormat="1" ht="31.7">
      <c r="A82" s="17" t="s">
        <v>179</v>
      </c>
      <c r="B82" s="18" t="s">
        <v>180</v>
      </c>
      <c r="C82" s="19">
        <v>108736</v>
      </c>
      <c r="D82" s="20" t="s">
        <v>126</v>
      </c>
      <c r="E82" s="73" t="s">
        <v>158</v>
      </c>
      <c r="F82" s="17" t="s">
        <v>38</v>
      </c>
      <c r="G82" s="21">
        <v>100</v>
      </c>
      <c r="H82" s="17">
        <v>0</v>
      </c>
      <c r="I82" s="17" t="s">
        <v>34</v>
      </c>
      <c r="J82" s="22">
        <v>43522</v>
      </c>
      <c r="K82" s="22">
        <v>43647</v>
      </c>
      <c r="L82" s="22">
        <v>44377</v>
      </c>
      <c r="M82" s="17" t="s">
        <v>35</v>
      </c>
      <c r="N82" s="16"/>
    </row>
    <row r="83" spans="1:14" s="5" customFormat="1" ht="31.35" customHeight="1">
      <c r="A83" s="17" t="s">
        <v>181</v>
      </c>
      <c r="B83" s="18" t="s">
        <v>182</v>
      </c>
      <c r="C83" s="19">
        <v>108736</v>
      </c>
      <c r="D83" s="20" t="s">
        <v>126</v>
      </c>
      <c r="E83" s="73" t="s">
        <v>158</v>
      </c>
      <c r="F83" s="17" t="s">
        <v>38</v>
      </c>
      <c r="G83" s="21">
        <v>100</v>
      </c>
      <c r="H83" s="17">
        <v>0</v>
      </c>
      <c r="I83" s="17" t="s">
        <v>34</v>
      </c>
      <c r="J83" s="22">
        <v>44407</v>
      </c>
      <c r="K83" s="22">
        <v>44515</v>
      </c>
      <c r="L83" s="22">
        <v>45230</v>
      </c>
      <c r="M83" s="17" t="s">
        <v>47</v>
      </c>
      <c r="N83" s="16"/>
    </row>
    <row r="84" spans="1:14" s="5" customFormat="1" ht="31.35" customHeight="1">
      <c r="A84" s="17" t="s">
        <v>183</v>
      </c>
      <c r="B84" s="18" t="s">
        <v>184</v>
      </c>
      <c r="C84" s="19">
        <v>417594</v>
      </c>
      <c r="D84" s="20" t="s">
        <v>126</v>
      </c>
      <c r="E84" s="73" t="s">
        <v>158</v>
      </c>
      <c r="F84" s="17" t="s">
        <v>38</v>
      </c>
      <c r="G84" s="21">
        <v>100</v>
      </c>
      <c r="H84" s="17">
        <v>0</v>
      </c>
      <c r="I84" s="17" t="s">
        <v>34</v>
      </c>
      <c r="J84" s="22" t="s">
        <v>107</v>
      </c>
      <c r="K84" s="57">
        <v>42736</v>
      </c>
      <c r="L84" s="22">
        <v>45199</v>
      </c>
      <c r="M84" s="17" t="s">
        <v>47</v>
      </c>
      <c r="N84" s="16"/>
    </row>
    <row r="85" spans="1:14" s="5" customFormat="1" ht="31.35" customHeight="1">
      <c r="A85" s="17" t="s">
        <v>185</v>
      </c>
      <c r="B85" s="18" t="s">
        <v>186</v>
      </c>
      <c r="C85" s="19">
        <v>70051.83</v>
      </c>
      <c r="D85" s="20" t="s">
        <v>126</v>
      </c>
      <c r="E85" s="73" t="s">
        <v>158</v>
      </c>
      <c r="F85" s="17" t="s">
        <v>38</v>
      </c>
      <c r="G85" s="21">
        <v>100</v>
      </c>
      <c r="H85" s="17">
        <v>0</v>
      </c>
      <c r="I85" s="17" t="s">
        <v>34</v>
      </c>
      <c r="J85" s="22" t="s">
        <v>107</v>
      </c>
      <c r="K85" s="57">
        <v>42736</v>
      </c>
      <c r="L85" s="22">
        <v>43465</v>
      </c>
      <c r="M85" s="17" t="s">
        <v>35</v>
      </c>
      <c r="N85" s="16"/>
    </row>
    <row r="86" spans="1:14" s="5" customFormat="1" ht="31.35" customHeight="1">
      <c r="A86" s="17" t="s">
        <v>187</v>
      </c>
      <c r="B86" s="18" t="s">
        <v>188</v>
      </c>
      <c r="C86" s="19">
        <v>296578.57</v>
      </c>
      <c r="D86" s="20" t="s">
        <v>126</v>
      </c>
      <c r="E86" s="73" t="s">
        <v>158</v>
      </c>
      <c r="F86" s="17" t="s">
        <v>38</v>
      </c>
      <c r="G86" s="21">
        <v>100</v>
      </c>
      <c r="H86" s="17">
        <v>0</v>
      </c>
      <c r="I86" s="17" t="s">
        <v>34</v>
      </c>
      <c r="J86" s="22" t="s">
        <v>107</v>
      </c>
      <c r="K86" s="22">
        <v>43466</v>
      </c>
      <c r="L86" s="22">
        <v>45199</v>
      </c>
      <c r="M86" s="17" t="s">
        <v>47</v>
      </c>
      <c r="N86" s="16"/>
    </row>
    <row r="87" spans="1:14" s="5" customFormat="1" ht="31.35" customHeight="1">
      <c r="A87" s="17" t="s">
        <v>189</v>
      </c>
      <c r="B87" s="18" t="s">
        <v>190</v>
      </c>
      <c r="C87" s="19">
        <f>SUM(C89:C91)</f>
        <v>207904.83000000002</v>
      </c>
      <c r="D87" s="20" t="s">
        <v>126</v>
      </c>
      <c r="E87" s="73" t="s">
        <v>158</v>
      </c>
      <c r="F87" s="17" t="s">
        <v>38</v>
      </c>
      <c r="G87" s="21">
        <v>100</v>
      </c>
      <c r="H87" s="17">
        <v>0</v>
      </c>
      <c r="I87" s="17" t="s">
        <v>34</v>
      </c>
      <c r="J87" s="22">
        <v>42799</v>
      </c>
      <c r="K87" s="22">
        <v>42898</v>
      </c>
      <c r="L87" s="22">
        <v>44012</v>
      </c>
      <c r="M87" s="17" t="s">
        <v>35</v>
      </c>
      <c r="N87" s="23"/>
    </row>
    <row r="88" spans="1:14" s="5" customFormat="1" ht="31.35" customHeight="1">
      <c r="A88" s="17" t="s">
        <v>191</v>
      </c>
      <c r="B88" s="18" t="s">
        <v>192</v>
      </c>
      <c r="C88" s="19">
        <f>SUM(C89:C90)</f>
        <v>123456.09</v>
      </c>
      <c r="D88" s="20" t="s">
        <v>126</v>
      </c>
      <c r="E88" s="73" t="s">
        <v>158</v>
      </c>
      <c r="F88" s="17" t="s">
        <v>38</v>
      </c>
      <c r="G88" s="21">
        <v>100</v>
      </c>
      <c r="H88" s="17">
        <v>0</v>
      </c>
      <c r="I88" s="17" t="s">
        <v>34</v>
      </c>
      <c r="J88" s="22">
        <v>42799</v>
      </c>
      <c r="K88" s="22">
        <v>43994</v>
      </c>
      <c r="L88" s="22">
        <v>43830</v>
      </c>
      <c r="M88" s="17" t="s">
        <v>35</v>
      </c>
      <c r="N88" s="23"/>
    </row>
    <row r="89" spans="1:14" s="5" customFormat="1" ht="31.35" customHeight="1">
      <c r="A89" s="17" t="s">
        <v>193</v>
      </c>
      <c r="B89" s="18" t="s">
        <v>194</v>
      </c>
      <c r="C89" s="19">
        <v>77965.649999999994</v>
      </c>
      <c r="D89" s="20" t="s">
        <v>126</v>
      </c>
      <c r="E89" s="73" t="s">
        <v>158</v>
      </c>
      <c r="F89" s="17" t="s">
        <v>38</v>
      </c>
      <c r="G89" s="21">
        <v>100</v>
      </c>
      <c r="H89" s="17">
        <v>0</v>
      </c>
      <c r="I89" s="17" t="s">
        <v>34</v>
      </c>
      <c r="J89" s="22">
        <v>42800</v>
      </c>
      <c r="K89" s="22">
        <v>42898</v>
      </c>
      <c r="L89" s="22">
        <v>43627</v>
      </c>
      <c r="M89" s="17" t="s">
        <v>35</v>
      </c>
      <c r="N89" s="23"/>
    </row>
    <row r="90" spans="1:14" s="5" customFormat="1" ht="31.35" customHeight="1">
      <c r="A90" s="17" t="s">
        <v>195</v>
      </c>
      <c r="B90" s="18" t="s">
        <v>196</v>
      </c>
      <c r="C90" s="19">
        <v>45490.44</v>
      </c>
      <c r="D90" s="20" t="s">
        <v>126</v>
      </c>
      <c r="E90" s="73" t="s">
        <v>158</v>
      </c>
      <c r="F90" s="17" t="s">
        <v>38</v>
      </c>
      <c r="G90" s="21">
        <v>100</v>
      </c>
      <c r="H90" s="17">
        <v>0</v>
      </c>
      <c r="I90" s="17" t="s">
        <v>34</v>
      </c>
      <c r="J90" s="22" t="s">
        <v>107</v>
      </c>
      <c r="K90" s="22">
        <v>43628</v>
      </c>
      <c r="L90" s="22">
        <v>44012</v>
      </c>
      <c r="M90" s="17" t="s">
        <v>35</v>
      </c>
      <c r="N90" s="23"/>
    </row>
    <row r="91" spans="1:14" s="5" customFormat="1" ht="31.35" customHeight="1">
      <c r="A91" s="17" t="s">
        <v>197</v>
      </c>
      <c r="B91" s="18" t="s">
        <v>198</v>
      </c>
      <c r="C91" s="19">
        <f>SUM(C92:C93)</f>
        <v>84448.74</v>
      </c>
      <c r="D91" s="20" t="s">
        <v>126</v>
      </c>
      <c r="E91" s="73" t="s">
        <v>158</v>
      </c>
      <c r="F91" s="17" t="s">
        <v>38</v>
      </c>
      <c r="G91" s="21">
        <v>100</v>
      </c>
      <c r="H91" s="17">
        <v>0</v>
      </c>
      <c r="I91" s="17" t="s">
        <v>34</v>
      </c>
      <c r="J91" s="22">
        <v>42800</v>
      </c>
      <c r="K91" s="22">
        <v>43629</v>
      </c>
      <c r="L91" s="22">
        <v>43677</v>
      </c>
      <c r="M91" s="17" t="s">
        <v>35</v>
      </c>
      <c r="N91" s="16"/>
    </row>
    <row r="92" spans="1:14" s="5" customFormat="1" ht="31.35" customHeight="1">
      <c r="A92" s="17" t="s">
        <v>199</v>
      </c>
      <c r="B92" s="18" t="s">
        <v>200</v>
      </c>
      <c r="C92" s="19">
        <v>79289.440000000002</v>
      </c>
      <c r="D92" s="20" t="s">
        <v>126</v>
      </c>
      <c r="E92" s="73" t="s">
        <v>158</v>
      </c>
      <c r="F92" s="17" t="s">
        <v>38</v>
      </c>
      <c r="G92" s="21">
        <v>100</v>
      </c>
      <c r="H92" s="17">
        <v>0</v>
      </c>
      <c r="I92" s="17" t="s">
        <v>34</v>
      </c>
      <c r="J92" s="22">
        <v>42800</v>
      </c>
      <c r="K92" s="22">
        <v>42898</v>
      </c>
      <c r="L92" s="22">
        <v>43627</v>
      </c>
      <c r="M92" s="17" t="s">
        <v>35</v>
      </c>
      <c r="N92" s="16"/>
    </row>
    <row r="93" spans="1:14" s="5" customFormat="1" ht="31.35" customHeight="1">
      <c r="A93" s="17" t="s">
        <v>201</v>
      </c>
      <c r="B93" s="18" t="s">
        <v>202</v>
      </c>
      <c r="C93" s="19">
        <v>5159.3</v>
      </c>
      <c r="D93" s="20" t="s">
        <v>126</v>
      </c>
      <c r="E93" s="73" t="s">
        <v>158</v>
      </c>
      <c r="F93" s="17" t="s">
        <v>38</v>
      </c>
      <c r="G93" s="21">
        <v>100</v>
      </c>
      <c r="H93" s="17">
        <v>0</v>
      </c>
      <c r="I93" s="17" t="s">
        <v>34</v>
      </c>
      <c r="J93" s="22" t="s">
        <v>107</v>
      </c>
      <c r="K93" s="22">
        <v>43629</v>
      </c>
      <c r="L93" s="22">
        <v>43677</v>
      </c>
      <c r="M93" s="17" t="s">
        <v>35</v>
      </c>
      <c r="N93" s="16"/>
    </row>
    <row r="94" spans="1:14" s="5" customFormat="1" ht="31.35" customHeight="1">
      <c r="A94" s="58" t="s">
        <v>203</v>
      </c>
      <c r="B94" s="18" t="s">
        <v>204</v>
      </c>
      <c r="C94" s="19">
        <f>C95+C96</f>
        <v>124869.18</v>
      </c>
      <c r="D94" s="20" t="s">
        <v>126</v>
      </c>
      <c r="E94" s="73" t="s">
        <v>158</v>
      </c>
      <c r="F94" s="17" t="s">
        <v>90</v>
      </c>
      <c r="G94" s="21">
        <v>100</v>
      </c>
      <c r="H94" s="17">
        <v>0</v>
      </c>
      <c r="I94" s="17" t="s">
        <v>34</v>
      </c>
      <c r="J94" s="22">
        <v>43947</v>
      </c>
      <c r="K94" s="22">
        <v>44020</v>
      </c>
      <c r="L94" s="22">
        <v>44756</v>
      </c>
      <c r="M94" s="17" t="s">
        <v>47</v>
      </c>
      <c r="N94" s="23"/>
    </row>
    <row r="95" spans="1:14" s="5" customFormat="1" ht="31.35" customHeight="1">
      <c r="A95" s="58" t="s">
        <v>205</v>
      </c>
      <c r="B95" s="18" t="s">
        <v>206</v>
      </c>
      <c r="C95" s="19">
        <v>62434.59</v>
      </c>
      <c r="D95" s="20" t="s">
        <v>126</v>
      </c>
      <c r="E95" s="73" t="s">
        <v>158</v>
      </c>
      <c r="F95" s="17" t="s">
        <v>90</v>
      </c>
      <c r="G95" s="21">
        <v>100</v>
      </c>
      <c r="H95" s="17">
        <v>0</v>
      </c>
      <c r="I95" s="17" t="s">
        <v>34</v>
      </c>
      <c r="J95" s="22">
        <v>43947</v>
      </c>
      <c r="K95" s="22">
        <v>44020</v>
      </c>
      <c r="L95" s="22">
        <v>44384</v>
      </c>
      <c r="M95" s="17" t="s">
        <v>35</v>
      </c>
      <c r="N95" s="23"/>
    </row>
    <row r="96" spans="1:14" s="5" customFormat="1" ht="31.35" customHeight="1">
      <c r="A96" s="58" t="s">
        <v>207</v>
      </c>
      <c r="B96" s="18" t="s">
        <v>208</v>
      </c>
      <c r="C96" s="19">
        <v>62434.59</v>
      </c>
      <c r="D96" s="20" t="s">
        <v>126</v>
      </c>
      <c r="E96" s="73" t="s">
        <v>158</v>
      </c>
      <c r="F96" s="17" t="s">
        <v>90</v>
      </c>
      <c r="G96" s="21">
        <v>100</v>
      </c>
      <c r="H96" s="17">
        <v>0</v>
      </c>
      <c r="I96" s="17" t="s">
        <v>34</v>
      </c>
      <c r="J96" s="22" t="s">
        <v>107</v>
      </c>
      <c r="K96" s="22">
        <v>44385</v>
      </c>
      <c r="L96" s="22">
        <v>44749</v>
      </c>
      <c r="M96" s="17" t="s">
        <v>47</v>
      </c>
      <c r="N96" s="23"/>
    </row>
    <row r="97" spans="1:14" s="5" customFormat="1" ht="31.35" customHeight="1">
      <c r="A97" s="58" t="s">
        <v>209</v>
      </c>
      <c r="B97" s="18" t="s">
        <v>210</v>
      </c>
      <c r="C97" s="19">
        <f>SUM(C98:C100)</f>
        <v>308482.64999999997</v>
      </c>
      <c r="D97" s="20" t="s">
        <v>126</v>
      </c>
      <c r="E97" s="73" t="s">
        <v>158</v>
      </c>
      <c r="F97" s="17" t="s">
        <v>38</v>
      </c>
      <c r="G97" s="21">
        <v>100</v>
      </c>
      <c r="H97" s="17">
        <v>0</v>
      </c>
      <c r="I97" s="17" t="s">
        <v>34</v>
      </c>
      <c r="J97" s="22">
        <v>42800</v>
      </c>
      <c r="K97" s="22">
        <v>42979</v>
      </c>
      <c r="L97" s="22">
        <f>L100</f>
        <v>45091</v>
      </c>
      <c r="M97" s="17" t="s">
        <v>47</v>
      </c>
      <c r="N97" s="23"/>
    </row>
    <row r="98" spans="1:14" s="5" customFormat="1" ht="31.35" customHeight="1">
      <c r="A98" s="58" t="s">
        <v>211</v>
      </c>
      <c r="B98" s="18" t="s">
        <v>212</v>
      </c>
      <c r="C98" s="19">
        <v>103066.3</v>
      </c>
      <c r="D98" s="20" t="s">
        <v>126</v>
      </c>
      <c r="E98" s="73" t="s">
        <v>158</v>
      </c>
      <c r="F98" s="17" t="s">
        <v>38</v>
      </c>
      <c r="G98" s="21">
        <v>100</v>
      </c>
      <c r="H98" s="17">
        <v>0</v>
      </c>
      <c r="I98" s="17" t="s">
        <v>34</v>
      </c>
      <c r="J98" s="22">
        <v>42801</v>
      </c>
      <c r="K98" s="22">
        <v>42979</v>
      </c>
      <c r="L98" s="22">
        <v>43677</v>
      </c>
      <c r="M98" s="17" t="s">
        <v>35</v>
      </c>
      <c r="N98" s="23"/>
    </row>
    <row r="99" spans="1:14" s="5" customFormat="1" ht="31.35" customHeight="1">
      <c r="A99" s="58" t="s">
        <v>213</v>
      </c>
      <c r="B99" s="18" t="s">
        <v>214</v>
      </c>
      <c r="C99" s="19">
        <v>96680.06</v>
      </c>
      <c r="D99" s="20" t="s">
        <v>126</v>
      </c>
      <c r="E99" s="73" t="s">
        <v>158</v>
      </c>
      <c r="F99" s="17" t="s">
        <v>38</v>
      </c>
      <c r="G99" s="21">
        <v>100</v>
      </c>
      <c r="H99" s="17">
        <v>0</v>
      </c>
      <c r="I99" s="17" t="s">
        <v>34</v>
      </c>
      <c r="J99" s="22">
        <v>43631</v>
      </c>
      <c r="K99" s="22">
        <v>43678</v>
      </c>
      <c r="L99" s="22">
        <v>44378</v>
      </c>
      <c r="M99" s="17" t="s">
        <v>35</v>
      </c>
      <c r="N99" s="16"/>
    </row>
    <row r="100" spans="1:14" s="5" customFormat="1" ht="31.35" customHeight="1">
      <c r="A100" s="58" t="s">
        <v>215</v>
      </c>
      <c r="B100" s="18" t="s">
        <v>216</v>
      </c>
      <c r="C100" s="19">
        <v>108736.29</v>
      </c>
      <c r="D100" s="20" t="s">
        <v>126</v>
      </c>
      <c r="E100" s="73" t="s">
        <v>158</v>
      </c>
      <c r="F100" s="17" t="s">
        <v>38</v>
      </c>
      <c r="G100" s="21">
        <v>100</v>
      </c>
      <c r="H100" s="17">
        <v>0</v>
      </c>
      <c r="I100" s="17" t="s">
        <v>34</v>
      </c>
      <c r="J100" s="82">
        <v>44721</v>
      </c>
      <c r="K100" s="82">
        <v>44805</v>
      </c>
      <c r="L100" s="22">
        <v>45091</v>
      </c>
      <c r="M100" s="17" t="s">
        <v>54</v>
      </c>
      <c r="N100" s="16"/>
    </row>
    <row r="101" spans="1:14" s="5" customFormat="1" ht="31.35" customHeight="1">
      <c r="A101" s="58" t="s">
        <v>217</v>
      </c>
      <c r="B101" s="18" t="s">
        <v>218</v>
      </c>
      <c r="C101" s="19">
        <v>446455</v>
      </c>
      <c r="D101" s="20" t="s">
        <v>126</v>
      </c>
      <c r="E101" s="73" t="s">
        <v>158</v>
      </c>
      <c r="F101" s="17" t="s">
        <v>38</v>
      </c>
      <c r="G101" s="21">
        <v>100</v>
      </c>
      <c r="H101" s="17">
        <v>0</v>
      </c>
      <c r="I101" s="17" t="s">
        <v>34</v>
      </c>
      <c r="J101" s="22">
        <v>42802</v>
      </c>
      <c r="K101" s="22">
        <v>42898</v>
      </c>
      <c r="L101" s="22">
        <v>44773</v>
      </c>
      <c r="M101" s="17" t="s">
        <v>47</v>
      </c>
      <c r="N101" s="16"/>
    </row>
    <row r="102" spans="1:14" s="5" customFormat="1" ht="31.35" customHeight="1">
      <c r="A102" s="58" t="s">
        <v>219</v>
      </c>
      <c r="B102" s="18" t="s">
        <v>220</v>
      </c>
      <c r="C102" s="19">
        <v>138957.1061728395</v>
      </c>
      <c r="D102" s="20" t="s">
        <v>126</v>
      </c>
      <c r="E102" s="73" t="s">
        <v>158</v>
      </c>
      <c r="F102" s="17" t="s">
        <v>38</v>
      </c>
      <c r="G102" s="21">
        <v>100</v>
      </c>
      <c r="H102" s="17">
        <v>0</v>
      </c>
      <c r="I102" s="17" t="s">
        <v>34</v>
      </c>
      <c r="J102" s="22">
        <v>42802</v>
      </c>
      <c r="K102" s="22">
        <v>42898</v>
      </c>
      <c r="L102" s="22">
        <v>43626</v>
      </c>
      <c r="M102" s="17" t="s">
        <v>35</v>
      </c>
      <c r="N102" s="23"/>
    </row>
    <row r="103" spans="1:14" s="5" customFormat="1" ht="31.35" customHeight="1">
      <c r="A103" s="58" t="s">
        <v>221</v>
      </c>
      <c r="B103" s="18" t="s">
        <v>222</v>
      </c>
      <c r="C103" s="19">
        <v>178529.45</v>
      </c>
      <c r="D103" s="20" t="s">
        <v>126</v>
      </c>
      <c r="E103" s="73" t="s">
        <v>158</v>
      </c>
      <c r="F103" s="17" t="s">
        <v>38</v>
      </c>
      <c r="G103" s="21">
        <v>100</v>
      </c>
      <c r="H103" s="17">
        <v>0</v>
      </c>
      <c r="I103" s="17" t="s">
        <v>34</v>
      </c>
      <c r="J103" s="22">
        <v>43631</v>
      </c>
      <c r="K103" s="22">
        <v>43678</v>
      </c>
      <c r="L103" s="22">
        <v>44773</v>
      </c>
      <c r="M103" s="17" t="s">
        <v>47</v>
      </c>
      <c r="N103" s="16"/>
    </row>
    <row r="104" spans="1:14" s="5" customFormat="1" ht="31.35" customHeight="1">
      <c r="A104" s="58" t="s">
        <v>223</v>
      </c>
      <c r="B104" s="18" t="s">
        <v>224</v>
      </c>
      <c r="C104" s="59">
        <v>50568.27</v>
      </c>
      <c r="D104" s="20" t="s">
        <v>126</v>
      </c>
      <c r="E104" s="73" t="s">
        <v>158</v>
      </c>
      <c r="F104" s="17" t="s">
        <v>38</v>
      </c>
      <c r="G104" s="21">
        <v>100</v>
      </c>
      <c r="H104" s="17">
        <v>0</v>
      </c>
      <c r="I104" s="17" t="s">
        <v>34</v>
      </c>
      <c r="J104" s="22">
        <v>43139</v>
      </c>
      <c r="K104" s="22">
        <v>43193</v>
      </c>
      <c r="L104" s="22">
        <v>43840</v>
      </c>
      <c r="M104" s="17" t="s">
        <v>35</v>
      </c>
      <c r="N104" s="23"/>
    </row>
    <row r="105" spans="1:14" s="5" customFormat="1" ht="31.7">
      <c r="A105" s="58" t="s">
        <v>225</v>
      </c>
      <c r="B105" s="18" t="s">
        <v>226</v>
      </c>
      <c r="C105" s="59">
        <v>0</v>
      </c>
      <c r="D105" s="20" t="s">
        <v>126</v>
      </c>
      <c r="E105" s="73" t="s">
        <v>32</v>
      </c>
      <c r="F105" s="17" t="s">
        <v>38</v>
      </c>
      <c r="G105" s="21">
        <v>100</v>
      </c>
      <c r="H105" s="17">
        <v>0</v>
      </c>
      <c r="I105" s="17" t="s">
        <v>34</v>
      </c>
      <c r="J105" s="22" t="s">
        <v>107</v>
      </c>
      <c r="K105" s="22">
        <v>44454</v>
      </c>
      <c r="L105" s="22">
        <v>44484</v>
      </c>
      <c r="M105" s="17" t="s">
        <v>62</v>
      </c>
      <c r="N105" s="14"/>
    </row>
    <row r="106" spans="1:14" s="5" customFormat="1" ht="31.7">
      <c r="A106" s="58" t="s">
        <v>227</v>
      </c>
      <c r="B106" s="18" t="s">
        <v>228</v>
      </c>
      <c r="C106" s="59">
        <v>12000</v>
      </c>
      <c r="D106" s="20" t="s">
        <v>126</v>
      </c>
      <c r="E106" s="73" t="s">
        <v>32</v>
      </c>
      <c r="F106" s="17" t="s">
        <v>38</v>
      </c>
      <c r="G106" s="21">
        <v>100</v>
      </c>
      <c r="H106" s="17">
        <v>0</v>
      </c>
      <c r="I106" s="17" t="s">
        <v>34</v>
      </c>
      <c r="J106" s="22" t="s">
        <v>107</v>
      </c>
      <c r="K106" s="22">
        <v>44477</v>
      </c>
      <c r="L106" s="82">
        <v>44742</v>
      </c>
      <c r="M106" s="73" t="s">
        <v>47</v>
      </c>
      <c r="N106" s="88"/>
    </row>
    <row r="107" spans="1:14" s="5" customFormat="1" ht="31.7">
      <c r="A107" s="100" t="s">
        <v>229</v>
      </c>
      <c r="B107" s="94" t="s">
        <v>230</v>
      </c>
      <c r="C107" s="101">
        <f>2400*7</f>
        <v>16800</v>
      </c>
      <c r="D107" s="95" t="s">
        <v>126</v>
      </c>
      <c r="E107" s="92" t="s">
        <v>32</v>
      </c>
      <c r="F107" s="84" t="s">
        <v>38</v>
      </c>
      <c r="G107" s="96">
        <v>100</v>
      </c>
      <c r="H107" s="84">
        <v>0</v>
      </c>
      <c r="I107" s="84" t="s">
        <v>34</v>
      </c>
      <c r="J107" s="82" t="s">
        <v>107</v>
      </c>
      <c r="K107" s="82">
        <v>44743</v>
      </c>
      <c r="L107" s="82">
        <v>44957</v>
      </c>
      <c r="M107" s="92" t="s">
        <v>54</v>
      </c>
      <c r="N107" s="88"/>
    </row>
    <row r="108" spans="1:14" s="5" customFormat="1" ht="15.95">
      <c r="A108" s="103" t="s">
        <v>231</v>
      </c>
      <c r="B108" s="103"/>
      <c r="C108" s="80"/>
      <c r="D108" s="80"/>
      <c r="E108" s="41"/>
      <c r="F108" s="41"/>
      <c r="G108" s="41"/>
      <c r="H108" s="41"/>
      <c r="I108" s="41"/>
      <c r="J108" s="41"/>
      <c r="K108" s="41"/>
      <c r="L108" s="41"/>
      <c r="M108" s="42"/>
      <c r="N108" s="43"/>
    </row>
    <row r="109" spans="1:14" s="5" customFormat="1" ht="15.95">
      <c r="A109" s="49" t="s">
        <v>128</v>
      </c>
      <c r="B109" s="49"/>
      <c r="C109" s="49"/>
      <c r="D109" s="49"/>
      <c r="E109" s="52"/>
      <c r="F109" s="52"/>
      <c r="G109" s="52"/>
      <c r="H109" s="52"/>
      <c r="I109" s="52"/>
      <c r="J109" s="52"/>
      <c r="K109" s="52"/>
      <c r="L109" s="52"/>
      <c r="M109" s="53"/>
      <c r="N109" s="16"/>
    </row>
    <row r="110" spans="1:14" s="5" customFormat="1" ht="31.7">
      <c r="A110" s="17" t="s">
        <v>232</v>
      </c>
      <c r="B110" s="18" t="s">
        <v>233</v>
      </c>
      <c r="C110" s="19">
        <v>10000</v>
      </c>
      <c r="D110" s="20" t="s">
        <v>234</v>
      </c>
      <c r="E110" s="73" t="s">
        <v>41</v>
      </c>
      <c r="F110" s="17" t="s">
        <v>38</v>
      </c>
      <c r="G110" s="21">
        <v>100</v>
      </c>
      <c r="H110" s="17">
        <v>0</v>
      </c>
      <c r="I110" s="17" t="s">
        <v>34</v>
      </c>
      <c r="J110" s="82">
        <v>44753</v>
      </c>
      <c r="K110" s="22">
        <v>44887</v>
      </c>
      <c r="L110" s="22">
        <v>44963</v>
      </c>
      <c r="M110" s="17" t="s">
        <v>54</v>
      </c>
      <c r="N110" s="16"/>
    </row>
    <row r="111" spans="1:14" s="54" customFormat="1" ht="31.7">
      <c r="A111" s="84" t="s">
        <v>235</v>
      </c>
      <c r="B111" s="18" t="s">
        <v>236</v>
      </c>
      <c r="C111" s="59">
        <v>5810</v>
      </c>
      <c r="D111" s="20" t="s">
        <v>234</v>
      </c>
      <c r="E111" s="17" t="s">
        <v>32</v>
      </c>
      <c r="F111" s="17" t="s">
        <v>38</v>
      </c>
      <c r="G111" s="21">
        <v>100</v>
      </c>
      <c r="H111" s="17">
        <v>0</v>
      </c>
      <c r="I111" s="17" t="s">
        <v>34</v>
      </c>
      <c r="J111" s="22" t="s">
        <v>107</v>
      </c>
      <c r="K111" s="22">
        <v>44574</v>
      </c>
      <c r="L111" s="22">
        <v>44620</v>
      </c>
      <c r="M111" s="17" t="s">
        <v>35</v>
      </c>
      <c r="N111" s="43"/>
    </row>
    <row r="112" spans="1:14" s="5" customFormat="1" ht="15.6" customHeight="1">
      <c r="A112" s="107" t="s">
        <v>78</v>
      </c>
      <c r="B112" s="107"/>
      <c r="C112" s="77"/>
      <c r="D112" s="77"/>
      <c r="E112" s="26"/>
      <c r="F112" s="26"/>
      <c r="G112" s="26"/>
      <c r="H112" s="26"/>
      <c r="I112" s="26"/>
      <c r="J112" s="26"/>
      <c r="K112" s="26"/>
      <c r="L112" s="26"/>
      <c r="M112" s="27"/>
      <c r="N112" s="14"/>
    </row>
    <row r="113" spans="1:14" s="5" customFormat="1" ht="47.65">
      <c r="A113" s="17">
        <v>5.6</v>
      </c>
      <c r="B113" s="18" t="s">
        <v>237</v>
      </c>
      <c r="C113" s="19">
        <v>27000</v>
      </c>
      <c r="D113" s="20" t="s">
        <v>234</v>
      </c>
      <c r="E113" s="73" t="s">
        <v>41</v>
      </c>
      <c r="F113" s="17" t="s">
        <v>90</v>
      </c>
      <c r="G113" s="21">
        <v>100</v>
      </c>
      <c r="H113" s="17">
        <v>0</v>
      </c>
      <c r="I113" s="17" t="s">
        <v>34</v>
      </c>
      <c r="J113" s="82">
        <v>44713</v>
      </c>
      <c r="K113" s="22"/>
      <c r="L113" s="57">
        <v>45091</v>
      </c>
      <c r="M113" s="17" t="s">
        <v>54</v>
      </c>
      <c r="N113" s="14"/>
    </row>
    <row r="114" spans="1:14" s="54" customFormat="1" ht="31.7">
      <c r="A114" s="17" t="s">
        <v>238</v>
      </c>
      <c r="B114" s="94" t="s">
        <v>239</v>
      </c>
      <c r="C114" s="19">
        <v>1139.72</v>
      </c>
      <c r="D114" s="20" t="s">
        <v>234</v>
      </c>
      <c r="E114" s="73" t="s">
        <v>59</v>
      </c>
      <c r="F114" s="17" t="s">
        <v>90</v>
      </c>
      <c r="G114" s="21">
        <v>100</v>
      </c>
      <c r="H114" s="17">
        <v>0</v>
      </c>
      <c r="I114" s="17" t="s">
        <v>34</v>
      </c>
      <c r="J114" s="22" t="s">
        <v>107</v>
      </c>
      <c r="K114" s="22">
        <v>43987</v>
      </c>
      <c r="L114" s="28">
        <v>44131</v>
      </c>
      <c r="M114" s="17" t="s">
        <v>35</v>
      </c>
      <c r="N114" s="88"/>
    </row>
    <row r="115" spans="1:14" s="54" customFormat="1" ht="31.7">
      <c r="A115" s="17" t="s">
        <v>240</v>
      </c>
      <c r="B115" s="94" t="s">
        <v>241</v>
      </c>
      <c r="C115" s="19">
        <v>1800</v>
      </c>
      <c r="D115" s="20" t="s">
        <v>234</v>
      </c>
      <c r="E115" s="73" t="s">
        <v>59</v>
      </c>
      <c r="F115" s="17" t="s">
        <v>90</v>
      </c>
      <c r="G115" s="21">
        <v>100</v>
      </c>
      <c r="H115" s="17">
        <v>0</v>
      </c>
      <c r="I115" s="17" t="s">
        <v>34</v>
      </c>
      <c r="J115" s="22" t="s">
        <v>107</v>
      </c>
      <c r="K115" s="22">
        <v>44286</v>
      </c>
      <c r="L115" s="102">
        <v>44630</v>
      </c>
      <c r="M115" s="17" t="s">
        <v>35</v>
      </c>
      <c r="N115" s="88"/>
    </row>
    <row r="116" spans="1:14" s="54" customFormat="1" ht="31.7">
      <c r="A116" s="17" t="s">
        <v>242</v>
      </c>
      <c r="B116" s="94" t="s">
        <v>243</v>
      </c>
      <c r="C116" s="19">
        <v>3000</v>
      </c>
      <c r="D116" s="20" t="s">
        <v>234</v>
      </c>
      <c r="E116" s="73" t="s">
        <v>41</v>
      </c>
      <c r="F116" s="17" t="s">
        <v>90</v>
      </c>
      <c r="G116" s="21">
        <v>100</v>
      </c>
      <c r="H116" s="17">
        <v>0</v>
      </c>
      <c r="I116" s="17" t="s">
        <v>34</v>
      </c>
      <c r="J116" s="82">
        <v>44783</v>
      </c>
      <c r="K116" s="82">
        <v>44839</v>
      </c>
      <c r="L116" s="28">
        <v>44925</v>
      </c>
      <c r="M116" s="17" t="s">
        <v>54</v>
      </c>
      <c r="N116" s="88"/>
    </row>
    <row r="117" spans="1:14" s="54" customFormat="1" ht="102.4">
      <c r="A117" s="17" t="s">
        <v>244</v>
      </c>
      <c r="B117" s="94" t="s">
        <v>245</v>
      </c>
      <c r="C117" s="19">
        <v>15000</v>
      </c>
      <c r="D117" s="20" t="s">
        <v>234</v>
      </c>
      <c r="E117" s="73" t="s">
        <v>59</v>
      </c>
      <c r="F117" s="17" t="s">
        <v>90</v>
      </c>
      <c r="G117" s="21">
        <v>100</v>
      </c>
      <c r="H117" s="17">
        <v>0</v>
      </c>
      <c r="I117" s="17" t="s">
        <v>34</v>
      </c>
      <c r="J117" s="22" t="s">
        <v>107</v>
      </c>
      <c r="K117" s="82">
        <v>44773</v>
      </c>
      <c r="L117" s="28">
        <v>44806</v>
      </c>
      <c r="M117" s="17" t="s">
        <v>54</v>
      </c>
      <c r="N117" s="14" t="s">
        <v>246</v>
      </c>
    </row>
    <row r="118" spans="1:14" s="54" customFormat="1" ht="58.7">
      <c r="A118" s="17" t="s">
        <v>247</v>
      </c>
      <c r="B118" s="94" t="s">
        <v>248</v>
      </c>
      <c r="C118" s="19">
        <v>30000</v>
      </c>
      <c r="D118" s="20" t="s">
        <v>234</v>
      </c>
      <c r="E118" s="73" t="s">
        <v>59</v>
      </c>
      <c r="F118" s="17" t="s">
        <v>90</v>
      </c>
      <c r="G118" s="21">
        <v>100</v>
      </c>
      <c r="H118" s="17">
        <v>0</v>
      </c>
      <c r="I118" s="17" t="s">
        <v>34</v>
      </c>
      <c r="J118" s="22" t="s">
        <v>107</v>
      </c>
      <c r="K118" s="82">
        <v>45046</v>
      </c>
      <c r="L118" s="102">
        <v>45107</v>
      </c>
      <c r="M118" s="17" t="s">
        <v>54</v>
      </c>
      <c r="N118" s="14" t="s">
        <v>249</v>
      </c>
    </row>
    <row r="119" spans="1:14" s="54" customFormat="1" ht="31.7">
      <c r="A119" s="17">
        <v>5.7</v>
      </c>
      <c r="B119" s="18" t="s">
        <v>250</v>
      </c>
      <c r="C119" s="19">
        <v>38000</v>
      </c>
      <c r="D119" s="20" t="s">
        <v>234</v>
      </c>
      <c r="E119" s="73" t="s">
        <v>41</v>
      </c>
      <c r="F119" s="17" t="s">
        <v>90</v>
      </c>
      <c r="G119" s="21">
        <v>100</v>
      </c>
      <c r="H119" s="17">
        <v>0</v>
      </c>
      <c r="I119" s="17" t="s">
        <v>34</v>
      </c>
      <c r="J119" s="82">
        <v>44713</v>
      </c>
      <c r="K119" s="22"/>
      <c r="L119" s="57">
        <v>45092</v>
      </c>
      <c r="M119" s="17" t="s">
        <v>54</v>
      </c>
      <c r="N119" s="88"/>
    </row>
    <row r="120" spans="1:14" ht="15.95">
      <c r="A120" s="5"/>
      <c r="B120" s="60" t="s">
        <v>251</v>
      </c>
      <c r="C120" s="87">
        <f t="array" ref="C120">SUM(SUMIFS(C12:C119,M12:M119,B129:B130 ))</f>
        <v>11596934.327037036</v>
      </c>
      <c r="E120" s="86"/>
      <c r="F120" s="61"/>
      <c r="G120" s="62"/>
      <c r="H120" s="5"/>
      <c r="I120" s="5"/>
      <c r="J120" s="5"/>
      <c r="K120" s="5"/>
      <c r="L120" s="5"/>
      <c r="M120" s="5"/>
      <c r="N120" s="4"/>
    </row>
    <row r="121" spans="1:14">
      <c r="L121" s="63"/>
    </row>
    <row r="122" spans="1:14">
      <c r="C122" s="63"/>
    </row>
    <row r="123" spans="1:14" ht="65.45" customHeight="1">
      <c r="A123" s="104" t="s">
        <v>252</v>
      </c>
      <c r="B123" s="104"/>
      <c r="C123" s="104"/>
      <c r="D123" s="104"/>
      <c r="E123" s="104"/>
      <c r="F123" s="104"/>
      <c r="G123" s="104"/>
      <c r="H123" s="104"/>
      <c r="I123" s="104"/>
      <c r="J123" s="104"/>
      <c r="K123" s="104"/>
      <c r="L123" s="104"/>
      <c r="M123" s="104"/>
    </row>
    <row r="124" spans="1:14" ht="70.349999999999994" customHeight="1">
      <c r="A124" s="104" t="s">
        <v>253</v>
      </c>
      <c r="B124" s="104"/>
      <c r="C124" s="104"/>
      <c r="D124" s="104"/>
      <c r="E124" s="104"/>
      <c r="F124" s="104"/>
      <c r="G124" s="104"/>
      <c r="H124" s="104"/>
      <c r="I124" s="104"/>
      <c r="J124" s="104"/>
      <c r="K124" s="104"/>
      <c r="L124" s="104"/>
      <c r="M124" s="104"/>
    </row>
    <row r="125" spans="1:14" ht="23.45" customHeight="1">
      <c r="A125" s="106" t="s">
        <v>254</v>
      </c>
      <c r="B125" s="106"/>
      <c r="C125" s="106"/>
      <c r="D125" s="106"/>
      <c r="E125" s="106"/>
      <c r="F125" s="106"/>
      <c r="G125" s="106"/>
      <c r="H125" s="106"/>
      <c r="I125" s="106"/>
      <c r="J125" s="106"/>
      <c r="K125" s="106"/>
      <c r="L125" s="106"/>
      <c r="M125" s="106"/>
    </row>
    <row r="126" spans="1:14" ht="19.7" customHeight="1">
      <c r="A126" s="106" t="s">
        <v>255</v>
      </c>
      <c r="B126" s="106"/>
      <c r="C126" s="106"/>
      <c r="D126" s="106"/>
      <c r="E126" s="106"/>
      <c r="F126" s="106"/>
      <c r="G126" s="106"/>
      <c r="H126" s="106"/>
      <c r="I126" s="106"/>
      <c r="J126" s="106"/>
      <c r="K126" s="106"/>
      <c r="L126" s="106"/>
      <c r="M126" s="106"/>
    </row>
    <row r="127" spans="1:14">
      <c r="B127" s="5"/>
      <c r="C127" s="5"/>
      <c r="D127" s="5"/>
      <c r="E127" s="5"/>
      <c r="F127" s="61"/>
      <c r="G127" s="62"/>
      <c r="H127" s="5"/>
      <c r="I127" s="5"/>
      <c r="J127" s="5"/>
      <c r="K127" s="5"/>
      <c r="L127" s="5"/>
      <c r="M127" s="5"/>
    </row>
    <row r="128" spans="1:14">
      <c r="B128" s="5"/>
      <c r="C128" s="5"/>
      <c r="D128" s="5"/>
      <c r="E128" s="5"/>
      <c r="F128" s="61"/>
      <c r="G128" s="62"/>
      <c r="H128" s="5"/>
      <c r="I128" s="5"/>
      <c r="J128" s="5"/>
      <c r="K128" s="5"/>
      <c r="L128" s="5"/>
      <c r="M128" s="5"/>
    </row>
    <row r="129" spans="1:14" ht="15.4">
      <c r="A129" s="64" t="s">
        <v>256</v>
      </c>
      <c r="B129" s="65" t="s">
        <v>111</v>
      </c>
      <c r="C129" s="105" t="s">
        <v>257</v>
      </c>
      <c r="D129" s="105"/>
      <c r="E129" s="105"/>
      <c r="F129" s="61"/>
      <c r="G129" s="62"/>
      <c r="H129" s="5"/>
      <c r="I129" s="5"/>
      <c r="J129" s="5"/>
      <c r="K129" s="5"/>
      <c r="L129" s="5"/>
      <c r="M129" s="5"/>
    </row>
    <row r="130" spans="1:14" ht="15.4">
      <c r="B130" s="66" t="s">
        <v>54</v>
      </c>
      <c r="C130" s="105" t="s">
        <v>258</v>
      </c>
      <c r="D130" s="105"/>
      <c r="E130" s="105"/>
      <c r="F130" s="61"/>
      <c r="G130" s="62"/>
      <c r="H130" s="5"/>
      <c r="I130" s="5"/>
      <c r="J130" s="5"/>
      <c r="K130" s="5"/>
      <c r="L130" s="5"/>
      <c r="M130" s="5"/>
    </row>
    <row r="131" spans="1:14" ht="15.4">
      <c r="B131" s="67" t="s">
        <v>35</v>
      </c>
      <c r="C131" s="105" t="s">
        <v>259</v>
      </c>
      <c r="D131" s="105"/>
      <c r="E131" s="105"/>
      <c r="F131" s="62"/>
      <c r="G131" s="5"/>
      <c r="H131" s="5"/>
      <c r="I131" s="5"/>
      <c r="J131" s="5"/>
      <c r="K131" s="5"/>
      <c r="L131" s="5"/>
      <c r="M131" s="5"/>
    </row>
    <row r="132" spans="1:14" ht="15.4">
      <c r="B132" s="68" t="s">
        <v>47</v>
      </c>
      <c r="C132" s="105" t="s">
        <v>260</v>
      </c>
      <c r="D132" s="105"/>
      <c r="E132" s="105"/>
      <c r="F132" s="61"/>
      <c r="G132" s="62"/>
      <c r="H132" s="5"/>
      <c r="I132" s="5"/>
      <c r="J132" s="5"/>
      <c r="K132" s="5"/>
      <c r="L132" s="5"/>
      <c r="M132" s="5"/>
    </row>
    <row r="133" spans="1:14" ht="15.4">
      <c r="B133" s="69" t="s">
        <v>62</v>
      </c>
      <c r="C133" s="105" t="s">
        <v>261</v>
      </c>
      <c r="D133" s="105"/>
      <c r="E133" s="105"/>
      <c r="F133" s="61"/>
      <c r="G133" s="62"/>
      <c r="H133" s="5"/>
      <c r="I133" s="5"/>
      <c r="J133" s="5"/>
      <c r="K133" s="5"/>
      <c r="L133" s="5"/>
      <c r="M133" s="5"/>
    </row>
    <row r="134" spans="1:14" s="54" customFormat="1" hidden="1">
      <c r="A134" t="s">
        <v>262</v>
      </c>
      <c r="N134" s="70"/>
    </row>
  </sheetData>
  <autoFilter ref="A8:N120" xr:uid="{00000000-0009-0000-0000-000000000000}">
    <filterColumn colId="6" showButton="0"/>
    <filterColumn colId="9" showButton="0"/>
    <filterColumn colId="10" showButton="0"/>
  </autoFilter>
  <mergeCells count="33">
    <mergeCell ref="N8:N9"/>
    <mergeCell ref="F8:F9"/>
    <mergeCell ref="A8:A9"/>
    <mergeCell ref="B8:B9"/>
    <mergeCell ref="C8:C9"/>
    <mergeCell ref="D8:D9"/>
    <mergeCell ref="E8:E9"/>
    <mergeCell ref="G8:H8"/>
    <mergeCell ref="I8:I9"/>
    <mergeCell ref="J8:L8"/>
    <mergeCell ref="M8:M9"/>
    <mergeCell ref="A67:B67"/>
    <mergeCell ref="A11:B11"/>
    <mergeCell ref="C11:D11"/>
    <mergeCell ref="E11:F11"/>
    <mergeCell ref="G11:H11"/>
    <mergeCell ref="K11:L11"/>
    <mergeCell ref="A40:B40"/>
    <mergeCell ref="G40:H40"/>
    <mergeCell ref="A46:B46"/>
    <mergeCell ref="A48:B48"/>
    <mergeCell ref="I11:J11"/>
    <mergeCell ref="A108:B108"/>
    <mergeCell ref="A123:M123"/>
    <mergeCell ref="A124:M124"/>
    <mergeCell ref="C133:E133"/>
    <mergeCell ref="A125:M125"/>
    <mergeCell ref="C129:E129"/>
    <mergeCell ref="C130:E130"/>
    <mergeCell ref="C131:E131"/>
    <mergeCell ref="C132:E132"/>
    <mergeCell ref="A126:M126"/>
    <mergeCell ref="A112:B112"/>
  </mergeCells>
  <conditionalFormatting sqref="A113:M119 A47:M50 A42:M45 A112 A52:M111 A11:M40">
    <cfRule type="expression" dxfId="9" priority="246">
      <formula>($M11=$B$133)</formula>
    </cfRule>
    <cfRule type="expression" dxfId="8" priority="247">
      <formula>($M11=$B$132)</formula>
    </cfRule>
    <cfRule type="expression" dxfId="7" priority="248">
      <formula>($M11=$B$131)</formula>
    </cfRule>
    <cfRule type="expression" dxfId="6" priority="249">
      <formula>($M11=$B$130)</formula>
    </cfRule>
    <cfRule type="expression" dxfId="5" priority="250">
      <formula>($M11=$B$129)</formula>
    </cfRule>
  </conditionalFormatting>
  <conditionalFormatting sqref="A51:M51 A41:M41 A46:M46">
    <cfRule type="expression" dxfId="4" priority="311">
      <formula>($M41=$B$133)</formula>
    </cfRule>
    <cfRule type="expression" dxfId="3" priority="312">
      <formula>($M41=$B$132)</formula>
    </cfRule>
    <cfRule type="expression" dxfId="2" priority="313">
      <formula>($M41=$B$131)</formula>
    </cfRule>
    <cfRule type="expression" dxfId="1" priority="314">
      <formula>($M41=$B$130)</formula>
    </cfRule>
    <cfRule type="expression" dxfId="0" priority="315">
      <formula>($M41=$B$129)</formula>
    </cfRule>
  </conditionalFormatting>
  <dataValidations count="1">
    <dataValidation type="list" allowBlank="1" showInputMessage="1" showErrorMessage="1" sqref="M113:M119 M11:M111" xr:uid="{00000000-0002-0000-0000-000000000000}">
      <formula1>$B$129:$B$133</formula1>
    </dataValidation>
  </dataValidations>
  <printOptions horizontalCentered="1"/>
  <pageMargins left="0.25" right="0.25" top="0.25" bottom="0.25" header="0.3" footer="0.3"/>
  <pageSetup paperSize="5" scale="72" fitToHeight="0" orientation="landscape" r:id="rId1"/>
  <rowBreaks count="1" manualBreakCount="1">
    <brk id="10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Shelly Pile</dc:creator>
  <cp:keywords/>
  <dc:description/>
  <cp:lastModifiedBy>Archer-Headley, Janette</cp:lastModifiedBy>
  <cp:revision/>
  <dcterms:created xsi:type="dcterms:W3CDTF">2021-05-28T14:26:20Z</dcterms:created>
  <dcterms:modified xsi:type="dcterms:W3CDTF">2022-07-19T19:09:31Z</dcterms:modified>
  <cp:category/>
  <cp:contentStatus/>
</cp:coreProperties>
</file>