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erton RENE\Downloads\"/>
    </mc:Choice>
  </mc:AlternateContent>
  <bookViews>
    <workbookView xWindow="0" yWindow="0" windowWidth="20490" windowHeight="7095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SERVICES'!$A$15:$IP$15</definedName>
    <definedName name="_xlnm.Print_Titles" localSheetId="0">'WORKS, GOODS AND SERVICES'!$1:$12</definedName>
    <definedName name="_xlnm.Print_Area" localSheetId="1">'CONSULTING FIRMS'!$A$1:$AE$49</definedName>
    <definedName name="_xlnm.Print_Area" localSheetId="2">'EXTERNAL AUDIT'!$A$1:$AE$31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1" l="1"/>
  <c r="E3" i="1" l="1"/>
  <c r="D40" i="2"/>
  <c r="D17" i="2"/>
  <c r="D23" i="1"/>
  <c r="E1" i="1" s="1"/>
  <c r="D27" i="1"/>
  <c r="D50" i="2"/>
  <c r="E37" i="2"/>
  <c r="E49" i="2"/>
  <c r="E48" i="2"/>
  <c r="E45" i="2"/>
  <c r="E46" i="2"/>
  <c r="E47" i="2"/>
  <c r="AM26" i="1" l="1"/>
  <c r="AL26" i="1"/>
  <c r="AM20" i="1"/>
  <c r="AL20" i="1"/>
  <c r="AM18" i="1" l="1"/>
  <c r="AM19" i="1"/>
  <c r="AM21" i="1"/>
  <c r="AM22" i="1"/>
  <c r="AM24" i="1"/>
  <c r="AM25" i="1"/>
  <c r="AM17" i="1"/>
  <c r="AL18" i="1"/>
  <c r="AL19" i="1"/>
  <c r="AL21" i="1"/>
  <c r="AL22" i="1"/>
  <c r="AL24" i="1"/>
  <c r="AL25" i="1"/>
  <c r="AL17" i="1"/>
  <c r="E17" i="1"/>
  <c r="E4" i="1" l="1"/>
</calcChain>
</file>

<file path=xl/comments1.xml><?xml version="1.0" encoding="utf-8"?>
<comments xmlns="http://schemas.openxmlformats.org/spreadsheetml/2006/main">
  <authors>
    <author>Equipo OBP&amp;CM</author>
    <author>Orisme Roc Passard, Marie Marcelle</author>
  </authors>
  <commentList>
    <comment ref="B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3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2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2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48" authorId="1" shapeId="0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8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8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7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  <author>CP PIC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2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K35" authorId="1" shapeId="0">
      <text>
        <r>
          <rPr>
            <b/>
            <sz val="9"/>
            <color indexed="81"/>
            <rFont val="Tahoma"/>
            <family val="2"/>
          </rPr>
          <t>CP PIC: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7" authorId="1" shapeId="0">
      <text>
        <r>
          <rPr>
            <b/>
            <sz val="9"/>
            <color indexed="81"/>
            <rFont val="Tahoma"/>
            <family val="2"/>
          </rPr>
          <t>CP PIC:</t>
        </r>
        <r>
          <rPr>
            <sz val="9"/>
            <color indexed="81"/>
            <rFont val="Tahoma"/>
            <family val="2"/>
          </rPr>
          <t xml:space="preserve">
VOIR LUCANOR POUR CODE</t>
        </r>
      </text>
    </comment>
    <comment ref="C38" authorId="1" shapeId="0">
      <text>
        <r>
          <rPr>
            <b/>
            <sz val="9"/>
            <color indexed="81"/>
            <rFont val="Tahoma"/>
            <family val="2"/>
          </rPr>
          <t>CP PIC:</t>
        </r>
        <r>
          <rPr>
            <sz val="9"/>
            <color indexed="81"/>
            <rFont val="Tahoma"/>
            <family val="2"/>
          </rPr>
          <t xml:space="preserve">
Le processus a àté classé sans suite en raison du refus du consultant déigné de signrer le contrat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<sst xmlns="http://schemas.openxmlformats.org/spreadsheetml/2006/main" count="1051" uniqueCount="259">
  <si>
    <t>Pays</t>
  </si>
  <si>
    <t>République d'Haiti</t>
  </si>
  <si>
    <t>International Competitive Bidding</t>
  </si>
  <si>
    <t>Works</t>
  </si>
  <si>
    <t>National System</t>
  </si>
  <si>
    <t>Draft</t>
  </si>
  <si>
    <t>Numéro d'opération</t>
  </si>
  <si>
    <t>National Competitive Bidding</t>
  </si>
  <si>
    <t>Goods</t>
  </si>
  <si>
    <t>Ex-ante</t>
  </si>
  <si>
    <t>Under Review</t>
  </si>
  <si>
    <t>Numéro d'approbation</t>
  </si>
  <si>
    <t>5390/GR-HA</t>
  </si>
  <si>
    <t>Non-Consulting Services</t>
  </si>
  <si>
    <t>Ex-post</t>
  </si>
  <si>
    <t>Modified</t>
  </si>
  <si>
    <t>Agence d'exécution</t>
  </si>
  <si>
    <t>International Competitive Bidding with Prequalification</t>
  </si>
  <si>
    <t>Consulting Firms</t>
  </si>
  <si>
    <t>Expected</t>
  </si>
  <si>
    <t>Plan de couverture</t>
  </si>
  <si>
    <t>National Competitive Bidding with Prequalification</t>
  </si>
  <si>
    <t>Individual Consultants</t>
  </si>
  <si>
    <t>Process Ongoing</t>
  </si>
  <si>
    <t>Total des travaux</t>
  </si>
  <si>
    <t>Evaluation of Bids/Proposals</t>
  </si>
  <si>
    <t>Total des Biens et services</t>
  </si>
  <si>
    <t>Rejection of Bids</t>
  </si>
  <si>
    <t>Total des Services de conseil</t>
  </si>
  <si>
    <t>Unsuccessful Process</t>
  </si>
  <si>
    <t>Audit externe</t>
  </si>
  <si>
    <t>Contract Under Execution</t>
  </si>
  <si>
    <t>Systèmes nationaux</t>
  </si>
  <si>
    <t>Non</t>
  </si>
  <si>
    <t>Contract Finished</t>
  </si>
  <si>
    <t>Version</t>
  </si>
  <si>
    <t>Contrats Terminated</t>
  </si>
  <si>
    <t>Ref : * Champs obligatoires.</t>
  </si>
  <si>
    <t>Cancelled</t>
  </si>
  <si>
    <t>Procurement Ineligible</t>
  </si>
  <si>
    <t>TRAVAUX, BIENS ET SERVICES</t>
  </si>
  <si>
    <t>CB- Single Stages two envelopes</t>
  </si>
  <si>
    <t xml:space="preserve">Procurement Complete </t>
  </si>
  <si>
    <t>Direct Contracting</t>
  </si>
  <si>
    <t>AON-AOI</t>
  </si>
  <si>
    <t>Données Courantes</t>
  </si>
  <si>
    <t>Financement</t>
  </si>
  <si>
    <t>Jalons</t>
  </si>
  <si>
    <t>Passation de marchés</t>
  </si>
  <si>
    <t>Force Account</t>
  </si>
  <si>
    <t>Numéros des marchés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</si>
  <si>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</si>
  <si>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t>Description</t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</si>
  <si>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</si>
  <si>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t>Montant réel  (USD)</t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</si>
  <si>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</si>
  <si>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</si>
  <si>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</si>
  <si>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</si>
  <si>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r>
      <t xml:space="preserve">Extrant </t>
    </r>
    <r>
      <rPr>
        <sz val="12"/>
        <color rgb="FFFF0000"/>
        <rFont val="Calibri"/>
        <family val="2"/>
        <scheme val="minor"/>
      </rPr>
      <t>*</t>
    </r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</si>
  <si>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</si>
  <si>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</si>
  <si>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</si>
  <si>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</si>
  <si>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</si>
  <si>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</si>
  <si>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</si>
  <si>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</si>
  <si>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</si>
  <si>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t>Lots</t>
  </si>
  <si>
    <t>BAFO</t>
  </si>
  <si>
    <t>Bien/Services conseils
(Neuf/Loué/Usé)</t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</si>
  <si>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</si>
  <si>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t>Date effective</t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</si>
  <si>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</si>
  <si>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AOI-CT-PIP V-001</t>
  </si>
  <si>
    <t>Appel d'offres international pour le recrutement d'une entreprise pour la réalisation de cette activité. On a mis tous les extrants, car l'appel d'offre concerne toutes les infrastructures (Tous les bâtiments, voirie et réseaux divers)</t>
  </si>
  <si>
    <t>Composante II- Fourniture d'infrastructure dans le PIC</t>
  </si>
  <si>
    <t>II.1; II.2; II.3; II.4; II.5; II.6; II.7; II.9; II.10</t>
  </si>
  <si>
    <t>AOI-CT-PIP V-002</t>
  </si>
  <si>
    <t>Travaux de protection des berges de la rivière de Trou du Nord au PIC</t>
  </si>
  <si>
    <t>Appel d'offres international pour le recrutement d'une entreprise pour la réalisation de cette activité</t>
  </si>
  <si>
    <t>II.18</t>
  </si>
  <si>
    <t>AON-CT-PIP V-003</t>
  </si>
  <si>
    <t>Appel d'offres national pour le recrutement d'une entreprise pour la réalisation de cette activité</t>
  </si>
  <si>
    <t>II.15</t>
  </si>
  <si>
    <t>II.12</t>
  </si>
  <si>
    <t>AON-CT-PIP V-006</t>
  </si>
  <si>
    <t>Appel d'offres international pour l'acquistion d'un camion de pompiers pour le PIC</t>
  </si>
  <si>
    <t>II.19</t>
  </si>
  <si>
    <t>Neuf</t>
  </si>
  <si>
    <t>Fourniture et installation d'équipements pour un centre de santé à l'entrée du PIC</t>
  </si>
  <si>
    <t>II.20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</si>
  <si>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</si>
  <si>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</si>
  <si>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</si>
  <si>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</si>
  <si>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</si>
  <si>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</si>
  <si>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</si>
  <si>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</si>
  <si>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</si>
  <si>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</si>
  <si>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Invitation aux soumissionnaires</t>
  </si>
  <si>
    <t>Publication d'attribution du marché</t>
  </si>
  <si>
    <t>CB- Une seule étape avec Prequalification</t>
  </si>
  <si>
    <t>Evaluation finale et négociation du marché.</t>
  </si>
  <si>
    <t xml:space="preserve">CB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</si>
  <si>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</si>
  <si>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</si>
  <si>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</si>
  <si>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</si>
  <si>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</si>
  <si>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>Quality and Cost Based Selection</t>
  </si>
  <si>
    <t>Individual Consultant Selection (3CV)</t>
  </si>
  <si>
    <t>CABINETS DE CONSEIL</t>
  </si>
  <si>
    <t>Least Cost Selection</t>
  </si>
  <si>
    <t>Individual Consultant Open Invitation</t>
  </si>
  <si>
    <t>Selection Under a Fixed Budget</t>
  </si>
  <si>
    <t>Sélection basée sur la qualité et le coût/Sélection au moindre coût/Sélection sous un budget fixe (SFQC/ SMC/SCBD)</t>
  </si>
  <si>
    <t>Selection Based on the Consultants Qualification</t>
  </si>
  <si>
    <t>Single-Source Selection of Firms</t>
  </si>
  <si>
    <t>Publication de l'avis d'Appel à Manifestion d'Intéret</t>
  </si>
  <si>
    <t>Appel d'offre</t>
  </si>
  <si>
    <t>Ouverture des Dossiers d'appel d'offre</t>
  </si>
  <si>
    <t>Rapport d'Evaluation</t>
  </si>
  <si>
    <t>Ouverture des Dossiers de proposition</t>
  </si>
  <si>
    <t>Evaluation Finale et Négotiation du marché</t>
  </si>
  <si>
    <t>Notification d'Attribution</t>
  </si>
  <si>
    <t>Single-Source Selection of Individual Consultant</t>
  </si>
  <si>
    <t>Quality Based Selection</t>
  </si>
  <si>
    <t>II.1; II.2; II.3; II.4; II.5; II.6; II.7; II.9</t>
  </si>
  <si>
    <t>Sélection basée sur la qualité (SFQ)</t>
  </si>
  <si>
    <t>Sélection basée sur les qualifications des consultants (QC)</t>
  </si>
  <si>
    <t>Sélection par entente directe (SED) de firmes/ Sélection par entente directe (SED) consultants individuels</t>
  </si>
  <si>
    <t>Demande de sélection d'une source unique</t>
  </si>
  <si>
    <t xml:space="preserve"> </t>
  </si>
  <si>
    <t>Sélection des consultants individuels (3CV)/ Invitation ouverte aux consultants individuels</t>
  </si>
  <si>
    <t>Administration</t>
  </si>
  <si>
    <t>Sélection d'un consultant pour le poste de Chargé de projet</t>
  </si>
  <si>
    <t>Sélection d'un consultant pour le poste de Spécialiste environnemental et social</t>
  </si>
  <si>
    <t>Sélection d'un consultant pour le poste de Spécialiste Financier</t>
  </si>
  <si>
    <t>Sélection d'un consultant pour le poste de Spécialiste Passation de marchés</t>
  </si>
  <si>
    <t>Sélection d'un consultant pour le poste de Spécialiste en Suivi et évaluation</t>
  </si>
  <si>
    <t>External Audit</t>
  </si>
  <si>
    <t>CABINETS DE CONSEIL - AUDIT EXTERNE</t>
  </si>
  <si>
    <t>Sélection basée sur la qualité et les coûts/Sélection au moindre coût</t>
  </si>
  <si>
    <t>Sélection d'un consultant pour la réalisation de l'audit financier et administratif de PIP V pour l'exercice 2021-2022</t>
  </si>
  <si>
    <t>Appel d'offres national pour le recrutement d'un consultant pour la réalisation de l'audit du programme PIP V</t>
  </si>
  <si>
    <t>Sélection sur la base des qualifications des consultants</t>
  </si>
  <si>
    <t>Sélection des firmes par 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</si>
  <si>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</si>
  <si>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</si>
  <si>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</si>
  <si>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</si>
  <si>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</si>
  <si>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</si>
  <si>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</si>
  <si>
    <t xml:space="preserve">conception et </t>
  </si>
  <si>
    <t>HA-L1143</t>
  </si>
  <si>
    <t>Unité Technique d'Exécution du Ministère de l'Économie et des Finances</t>
  </si>
  <si>
    <t>AOI-BS-PIP V-002</t>
  </si>
  <si>
    <t>Demande de proposition pour le recrutement d'un consultant pour la supervision de cette activité. On a mis tous les extrants car il s'agit de la supervision de toutes les infrastructures ( bâtiments, voirie et réseaux divers)</t>
  </si>
  <si>
    <t>CB - En régie</t>
  </si>
  <si>
    <t>Justification du Force Account</t>
  </si>
  <si>
    <t>Sélection de consultant pour la maitrise d'ouvrage des travaux de protection des berges de la rivière de Trou du Nord</t>
  </si>
  <si>
    <t>Appel d'offre Restreint</t>
  </si>
  <si>
    <t>Construction d'un centre d'entreposage de déchets dangereux</t>
  </si>
  <si>
    <t>AOI-BS-PIP V-003</t>
  </si>
  <si>
    <t>Appel d'offres international pour l'achat des équipements pour le centre de santé à l'entrée du PIC</t>
  </si>
  <si>
    <t>Usagé</t>
  </si>
  <si>
    <t>Construction d'un centre de compostage à l'intérieur du PIC</t>
  </si>
  <si>
    <t>Fourniture et installation d'un système de traitement de l’eau potable et industrielle</t>
  </si>
  <si>
    <t>Aménagement et équipement d'une salle de lactation au PIC</t>
  </si>
  <si>
    <t>Supervision des travaux de réaménagement d'un centre de restauration au PIC et de la station de gaz propane</t>
  </si>
  <si>
    <t>Processus en 2 lots</t>
  </si>
  <si>
    <t>Demande de proposition pour le recrutement d'un consultant pour la conception des dossiers d'appel d'offres et du contrat d'un gestionnaire PIC autonome</t>
  </si>
  <si>
    <t>Composante I- Une gestion durable et moderne du PIC</t>
  </si>
  <si>
    <t>Assistance technique à l'UTE/MEF pour la mise à jour et la mise en place du système environnemental, social, sanitaire et sécuritaire (ESSS)</t>
  </si>
  <si>
    <t>Demande de proposition pour le recrutement d'un consultant pour la  la mise à jour et la mise en place du système environnemental, social, sanitaire et sécuritaire (ESSS)</t>
  </si>
  <si>
    <t>Mise en oeuvre des politiques et procédures de réclamation, de communication d'engagement des parties prenantes (production de capsules vidéos)</t>
  </si>
  <si>
    <t>Demande de proposition pour le recrutement d'un consultant pour la  la mise des politiques et procédures de réclamation, de communication d'engagement des parties prenantes (production de capsules vidéos)</t>
  </si>
  <si>
    <t>Mise en oeuvre des politiques et procédures de réclamation, de communication d'engagement des parties prenantes (Affiches publicitaires)</t>
  </si>
  <si>
    <t>Mise en oeuvre des politiques et procédures de réclamation, de communication d'engagement des parties prenantes (Documentaires)</t>
  </si>
  <si>
    <t>Demande de proposition pour le recrutement d'un consultant pour la  mise des politiques et procédures de réclamation, de communication d'engagement des parties prenantes (Documentaires)</t>
  </si>
  <si>
    <t>Mise en oeuvre des politiques et procédures de réclamation, de communication d'engagement des parties prenantes (Pamphlets publicitaires (Flyers))</t>
  </si>
  <si>
    <t>Mise en oeuvre des politiques et procédures de réclamation, de communication d'engagement des parties prenantes (Site Web)</t>
  </si>
  <si>
    <t>Mise en oeuvre des politiques et procédures de réclamation, de communication d'engagement des parties prenantes (Spots publicitaires radio télédiffusés))</t>
  </si>
  <si>
    <t>Conseil pour l'analyse contextuelle des comportements/attitudes de genre et l'évaluation des besoins des travailleurs</t>
  </si>
  <si>
    <t>Appel d'offres national pour le recrutement d'une entreprise pour la construction d'un bâtiment destiné au stockage des déchets dangereux</t>
  </si>
  <si>
    <r>
      <t xml:space="preserve">Nom du processus de passation de marchés </t>
    </r>
    <r>
      <rPr>
        <sz val="10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</si>
  <si>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0"/>
        <color rgb="FFFF0000"/>
        <rFont val="Calibri"/>
        <family val="2"/>
        <scheme val="minor"/>
      </rPr>
      <t>*</t>
    </r>
  </si>
  <si>
    <r>
      <t xml:space="preserve">% Coût-BID </t>
    </r>
    <r>
      <rPr>
        <sz val="10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</si>
  <si>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0"/>
        <color rgb="FFFF0000"/>
        <rFont val="Calibri"/>
        <family val="2"/>
        <scheme val="minor"/>
      </rPr>
      <t>*</t>
    </r>
  </si>
  <si>
    <r>
      <t>% Co-financement</t>
    </r>
    <r>
      <rPr>
        <sz val="10"/>
        <color rgb="FFFF0000"/>
        <rFont val="Calibri"/>
        <family val="2"/>
        <scheme val="minor"/>
      </rPr>
      <t>*</t>
    </r>
  </si>
  <si>
    <r>
      <t xml:space="preserve">Composante </t>
    </r>
    <r>
      <rPr>
        <sz val="10"/>
        <color rgb="FFFF0000"/>
        <rFont val="Calibri"/>
        <family val="2"/>
        <scheme val="minor"/>
      </rPr>
      <t>*</t>
    </r>
  </si>
  <si>
    <r>
      <t xml:space="preserve">Extrant </t>
    </r>
    <r>
      <rPr>
        <sz val="10"/>
        <color rgb="FFFF0000"/>
        <rFont val="Calibri"/>
        <family val="2"/>
        <scheme val="minor"/>
      </rPr>
      <t>*</t>
    </r>
  </si>
  <si>
    <r>
      <t xml:space="preserve">Type de marché </t>
    </r>
    <r>
      <rPr>
        <sz val="10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</si>
  <si>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0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</si>
  <si>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0"/>
        <color rgb="FFFF0000"/>
        <rFont val="Calibri"/>
        <family val="2"/>
        <scheme val="minor"/>
      </rPr>
      <t>*</t>
    </r>
  </si>
  <si>
    <r>
      <t xml:space="preserve">Statut </t>
    </r>
    <r>
      <rPr>
        <sz val="10"/>
        <color rgb="FFFF0000"/>
        <rFont val="Calibri"/>
        <family val="2"/>
        <scheme val="minor"/>
      </rPr>
      <t>*</t>
    </r>
  </si>
  <si>
    <r>
      <t>Date prévue</t>
    </r>
    <r>
      <rPr>
        <b/>
        <sz val="10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</si>
  <si>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0"/>
        <color rgb="FFFF0000"/>
        <rFont val="Calibri"/>
        <family val="2"/>
        <scheme val="minor"/>
      </rPr>
      <t>*</t>
    </r>
  </si>
  <si>
    <t>Réaménagement d'un centre de restauration au PIC (Phase 1 Cantine 1)</t>
  </si>
  <si>
    <t xml:space="preserve">Conception et construction d'une station de gaz propane de 2000 gallons au PIC </t>
  </si>
  <si>
    <t>Demande de proposition pour le recrutement d'un consultant pour la  mise en oeuvre des politiques et procédures de réclamation, de communication d'engagement des parties prenantes (Pamphlets publicitaires (Flyers))</t>
  </si>
  <si>
    <t>Demande de proposition pour le recrutement d'un consultant pour la  mise en oeuvre des politiques et procédures de réclamation, de communication d'engagement des parties prenantes (Spots publicitaires radio télédiffusés))</t>
  </si>
  <si>
    <t>Demande de proposition pour le recrutement d'un consultant pour la  la mise des politiques et procédures de réclamation, de communication d'engagement des parties prenantes (Affiches publicitaires)</t>
  </si>
  <si>
    <t xml:space="preserve">Assistance technique au MEF pour la conception des dossiers d'appel d'offres et du contrat d'un gestionnaire autonome du PIC </t>
  </si>
  <si>
    <t>Gré à gré pour la réalisation de cette activité / Nom Firme :: Beta Ingénieurs Conseils
Justificatif : les articles 1.4 paragraphes 1 a,b et c puis 3.11 (d) des nouvelles Politiques de passation de marchés GN-2350-15. Le justificatif de l'entente directe sera transmis avec la demande de non-objection du dossier.</t>
  </si>
  <si>
    <t>Gré à gré pour la réalisation de cette activité / Nom Firme :: KB Ingénierie
Justificatif : les articles 1.4 paragraphes 1 a,b et c puis 3.11 (c) des nouvelles Politiques de passation de marchés GN-2350-15. Le justificatif de l'entente directe sera transmis avec la demande de non-objection du dossier</t>
  </si>
  <si>
    <t>Invitation ouverte à consultants individuels.  Le contrat s'etend sur l'année fiscale à partir de la date d'entrée en fonction.</t>
  </si>
  <si>
    <r>
      <t xml:space="preserve">Exécution des travaux de l'étape 5 du projet d'aménagement du Parc Industriel de Caracol </t>
    </r>
    <r>
      <rPr>
        <sz val="10"/>
        <color rgb="FFFF0000"/>
        <rFont val="Calibri"/>
        <family val="2"/>
        <scheme val="minor"/>
      </rPr>
      <t>(*)</t>
    </r>
  </si>
  <si>
    <t>Supervision des travaux de l'étape 5 du projet d'aménagement du PIC et de construction du centre d'entreposage des déchets dangereux au PIC</t>
  </si>
  <si>
    <r>
      <rPr>
        <b/>
        <sz val="11"/>
        <color theme="1"/>
        <rFont val="Calibri"/>
        <family val="2"/>
        <scheme val="minor"/>
      </rPr>
      <t>Instructions additionnelles</t>
    </r>
    <r>
      <rPr>
        <sz val="11"/>
        <color theme="1"/>
        <rFont val="Calibri"/>
        <family val="2"/>
        <scheme val="minor"/>
      </rPr>
      <t>: (1)  Dans la colonne C "Description", ajouter les informations sur les pourcentages par financement (Exemple x% ha-l1107; X% HA-G1038; OU x% HA-G1041)</t>
    </r>
  </si>
  <si>
    <t>Appel d'offres international pour l'acquisition des équipements</t>
  </si>
  <si>
    <t>(**) L'UTE demande une dérogation pour que cette acquisition puisse être faite à partir de processus de comparaison de prix compte  tenu de la probabilité qu'un AOI soit infructueux.</t>
  </si>
  <si>
    <r>
      <rPr>
        <sz val="10"/>
        <rFont val="Calibri"/>
        <family val="2"/>
        <scheme val="minor"/>
      </rPr>
      <t xml:space="preserve">Acquisition d'un camion de pompiers </t>
    </r>
    <r>
      <rPr>
        <sz val="10"/>
        <color rgb="FFFF0000"/>
        <rFont val="Calibri"/>
        <family val="2"/>
        <scheme val="minor"/>
      </rPr>
      <t>(**)</t>
    </r>
  </si>
  <si>
    <t>Shopping</t>
  </si>
  <si>
    <t>II.14</t>
  </si>
  <si>
    <t>II.21</t>
  </si>
  <si>
    <t>(*)  Atelier de 5,000 m2 et entrepot de 12,000 m2 soustrait du Programme - Les nouvelles cantines sont également abandonnées.</t>
  </si>
  <si>
    <t>SFQC-DP-CS-PIP V-003</t>
  </si>
  <si>
    <t>AOI-BS-PIP V-001</t>
  </si>
  <si>
    <t>AON-CT-PIP V-004</t>
  </si>
  <si>
    <t>CP-CT-PIP V-007</t>
  </si>
  <si>
    <t>AOI-CT-PIP V-005</t>
  </si>
  <si>
    <t>I.3</t>
  </si>
  <si>
    <t>3.2 ; 3.3</t>
  </si>
  <si>
    <t>20 juillet 2022</t>
  </si>
  <si>
    <t>Appel d'offres restreint pour l'aménagement et l'équipement d'une salle de lactation au PIC.</t>
  </si>
  <si>
    <t>SFQC-DP-CC-PIP V-009</t>
  </si>
  <si>
    <t>SFQC-DP-CC-PIP V-010</t>
  </si>
  <si>
    <t>SFQC-DP-CC-PIP V-011</t>
  </si>
  <si>
    <t>SFQC-DP-CC-PIP V-012</t>
  </si>
  <si>
    <t>SFQC-DP-CC-PIP V-013</t>
  </si>
  <si>
    <t>SFQC-DP-CC-PIP V-014</t>
  </si>
  <si>
    <t>SFQC-DP-CC-PIP V-015</t>
  </si>
  <si>
    <t>SFQC-DP-CC-PIP V-016</t>
  </si>
  <si>
    <t>Gré à gré avec un consultants individuels.  Le contrat s'etend sur l'année fiscale à partir de la date d'entrée en fonction.                                                    Consultant: Myrtho JEAN                                                                             Clause art.: 5.1 (a,b et c; 5.2) politique GN2350-15 relatif à la sélection de consultant individuel par entente directe</t>
  </si>
  <si>
    <t>SFQC-DP-CC-PIP V-018</t>
  </si>
  <si>
    <t>Gré à gré avec un consultant pour la  mise en oeuvre des politiques et procédures de réclamation, de communication d'engagement des parties prenantes (Site Web).                                                       Consultant : LIMPIDE                                                                      Justificatif : les articles 1.4 paragraphes 1 a,b et c puis 3.11 (d) des nouvelles Politiques de passation de marchés GN-2350-15. Le justificatif de l'entente directe sera transmis avec la demande de non-objection du dossier.</t>
  </si>
  <si>
    <t xml:space="preserve">Sélection de consultant pour le poste de superviseur des Services Technique du PIC, Coordonateur PIP V et GDSNH </t>
  </si>
  <si>
    <t>Gré à gré à un consultants individuels.  Le contrat s'etend sur l'année fiscale à partir de la date d'entrée en fonction.                                                                       Nom du consultant : Reynold Pauyo ;                                                                    Clause art.: 5.1 (a,b et c; 5.2) politique GN2350-15 relatif à la sélection de consultant individuel par entente directe.                                                         Le justificatif du recour à l'entente directe sera transmis à la Banque lors de la demande de non objection du document de sélection</t>
  </si>
  <si>
    <t>Juillet 2022-Décembre 2023</t>
  </si>
  <si>
    <t>ED-CS-PIP V-004</t>
  </si>
  <si>
    <t>ED-CS-PIP V-005</t>
  </si>
  <si>
    <t>ED-CC-PIP V-017</t>
  </si>
  <si>
    <t>SCI-QCNI-PIP V-003</t>
  </si>
  <si>
    <t>SCI-QCNI-PIP V-008</t>
  </si>
  <si>
    <t>SCI-QCNI-PIP V-005</t>
  </si>
  <si>
    <t>SCI-QCNI-PIP V-006</t>
  </si>
  <si>
    <t>SCI-QCNI-PIP V-007</t>
  </si>
  <si>
    <t>ED-QNCI-PIP V-001</t>
  </si>
  <si>
    <t>ED-QCNI-PIP V-004</t>
  </si>
  <si>
    <t>Invitation ouverte pour recrutement d'un consultant pour l'analyse contextuelle des comportements/attitudes de genre et l'évaluation des besoins des travailleurs. Le contrat s'étend sur 30 mois.</t>
  </si>
  <si>
    <t>GG-SP-GEN-001</t>
  </si>
  <si>
    <t>Location d’un immeuble devant loger le bureau de l’UTE à Port-au-Prince</t>
  </si>
  <si>
    <t>Contrat par entente directe pour la location de l'immeuble en vertu de l’alinéa (a) du paragraphe 3.7 des Politiques relatives à la passation de marchés de biens, de travaux et de services (autres que les services de consultants) financés par la Banque Interaméricaine de Développement GN-2349-15. Le pourcentage financé par ce programme est de 35% soit un montant de 50 400 $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</si>
</sst>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[$-409]d\-mmm\-yy;@"/>
    <numFmt numFmtId="166" formatCode="[$-40C]dd\-mmm\-yy;@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000000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3" fillId="0" borderId="0" applyFont="0" applyFill="0" applyBorder="0" applyAlignment="0" applyProtection="0"/>
    <xf numFmtId="0" fontId="14" fillId="0" borderId="0"/>
    <xf numFmtId="9" fontId="13" fillId="0" borderId="0" applyFont="0" applyFill="0" applyBorder="0" applyAlignment="0" applyProtection="0"/>
    <xf numFmtId="0" fontId="14" fillId="0" borderId="0"/>
    <xf numFmtId="44" fontId="13" fillId="0" borderId="0" applyFont="0" applyFill="0" applyBorder="0" applyAlignment="0" applyProtection="0"/>
    <xf numFmtId="0" fontId="19" fillId="0" borderId="0"/>
  </cellStyleXfs>
  <cellXfs count="230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0" fontId="0" fillId="2" borderId="0" xfId="0" applyFill="1"/>
    <xf numFmtId="0" fontId="3" fillId="2" borderId="0" xfId="0" applyFont="1" applyFill="1"/>
    <xf numFmtId="0" fontId="4" fillId="3" borderId="4" xfId="0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0" borderId="13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Protection="1"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14" fillId="0" borderId="13" xfId="4" applyBorder="1" applyAlignment="1" applyProtection="1">
      <alignment horizontal="center" vertical="center" wrapText="1"/>
      <protection locked="0"/>
    </xf>
    <xf numFmtId="43" fontId="14" fillId="0" borderId="13" xfId="1" applyFont="1" applyFill="1" applyBorder="1" applyAlignment="1" applyProtection="1">
      <alignment horizontal="center" vertical="center" wrapText="1"/>
      <protection locked="0"/>
    </xf>
    <xf numFmtId="0" fontId="14" fillId="0" borderId="13" xfId="4" applyBorder="1" applyAlignment="1" applyProtection="1">
      <alignment horizontal="left" vertical="center" wrapText="1"/>
      <protection locked="0"/>
    </xf>
    <xf numFmtId="9" fontId="14" fillId="0" borderId="13" xfId="3" applyFont="1" applyFill="1" applyBorder="1" applyAlignment="1" applyProtection="1">
      <alignment horizontal="left" vertical="center" wrapText="1"/>
      <protection locked="0"/>
    </xf>
    <xf numFmtId="0" fontId="17" fillId="2" borderId="0" xfId="0" applyFont="1" applyFill="1"/>
    <xf numFmtId="0" fontId="18" fillId="2" borderId="0" xfId="0" applyFont="1" applyFill="1"/>
    <xf numFmtId="9" fontId="0" fillId="0" borderId="13" xfId="3" applyFont="1" applyFill="1" applyBorder="1" applyAlignment="1" applyProtection="1">
      <alignment horizontal="left" vertical="center"/>
      <protection locked="0"/>
    </xf>
    <xf numFmtId="9" fontId="0" fillId="0" borderId="13" xfId="0" applyNumberForma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14" fillId="0" borderId="23" xfId="4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Protection="1">
      <protection locked="0"/>
    </xf>
    <xf numFmtId="0" fontId="4" fillId="6" borderId="4" xfId="0" applyFont="1" applyFill="1" applyBorder="1" applyAlignment="1">
      <alignment horizontal="center" vertical="center" wrapText="1"/>
    </xf>
    <xf numFmtId="2" fontId="4" fillId="6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0" fillId="0" borderId="0" xfId="0" applyFont="1" applyProtection="1">
      <protection locked="0"/>
    </xf>
    <xf numFmtId="0" fontId="22" fillId="0" borderId="23" xfId="4" applyFont="1" applyBorder="1" applyAlignment="1" applyProtection="1">
      <alignment horizontal="center" vertical="center" wrapText="1"/>
      <protection locked="0"/>
    </xf>
    <xf numFmtId="0" fontId="22" fillId="0" borderId="13" xfId="4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vertical="top" wrapText="1"/>
      <protection locked="0"/>
    </xf>
    <xf numFmtId="43" fontId="22" fillId="0" borderId="13" xfId="1" applyFont="1" applyFill="1" applyBorder="1" applyAlignment="1" applyProtection="1">
      <alignment horizontal="center" vertical="center" wrapText="1"/>
      <protection locked="0"/>
    </xf>
    <xf numFmtId="9" fontId="22" fillId="0" borderId="13" xfId="3" applyFont="1" applyFill="1" applyBorder="1" applyAlignment="1" applyProtection="1">
      <alignment horizontal="center" vertical="center" wrapText="1"/>
      <protection locked="0"/>
    </xf>
    <xf numFmtId="0" fontId="22" fillId="0" borderId="13" xfId="4" applyFont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166" fontId="0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Protection="1">
      <protection locked="0"/>
    </xf>
    <xf numFmtId="0" fontId="22" fillId="0" borderId="24" xfId="4" applyFont="1" applyBorder="1" applyAlignment="1" applyProtection="1">
      <alignment horizontal="center" vertical="center" wrapText="1"/>
      <protection locked="0"/>
    </xf>
    <xf numFmtId="0" fontId="23" fillId="0" borderId="13" xfId="4" applyFont="1" applyBorder="1" applyAlignment="1" applyProtection="1">
      <alignment horizontal="center" vertical="center" wrapText="1"/>
      <protection locked="0"/>
    </xf>
    <xf numFmtId="0" fontId="22" fillId="0" borderId="23" xfId="4" applyFont="1" applyFill="1" applyBorder="1" applyAlignment="1" applyProtection="1">
      <alignment horizontal="center" vertical="center" wrapText="1"/>
      <protection locked="0"/>
    </xf>
    <xf numFmtId="166" fontId="0" fillId="0" borderId="13" xfId="0" applyNumberFormat="1" applyFont="1" applyBorder="1" applyProtection="1">
      <protection locked="0"/>
    </xf>
    <xf numFmtId="0" fontId="23" fillId="0" borderId="23" xfId="4" applyFont="1" applyFill="1" applyBorder="1" applyAlignment="1" applyProtection="1">
      <alignment horizontal="center" vertical="center" wrapText="1"/>
      <protection locked="0"/>
    </xf>
    <xf numFmtId="0" fontId="23" fillId="0" borderId="8" xfId="4" applyFont="1" applyBorder="1" applyAlignment="1" applyProtection="1">
      <alignment horizontal="center" vertical="center" wrapText="1"/>
      <protection locked="0"/>
    </xf>
    <xf numFmtId="0" fontId="22" fillId="0" borderId="13" xfId="4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wrapText="1"/>
    </xf>
    <xf numFmtId="0" fontId="26" fillId="0" borderId="0" xfId="0" applyFont="1"/>
    <xf numFmtId="0" fontId="25" fillId="2" borderId="0" xfId="0" applyFont="1" applyFill="1"/>
    <xf numFmtId="0" fontId="28" fillId="2" borderId="0" xfId="0" applyFont="1" applyFill="1"/>
    <xf numFmtId="0" fontId="25" fillId="2" borderId="0" xfId="0" applyFont="1" applyFill="1" applyAlignment="1">
      <alignment horizontal="center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26" fillId="6" borderId="4" xfId="0" applyFont="1" applyFill="1" applyBorder="1" applyAlignment="1">
      <alignment horizontal="center" vertical="center" wrapText="1"/>
    </xf>
    <xf numFmtId="2" fontId="26" fillId="6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8" fillId="0" borderId="13" xfId="0" applyFont="1" applyBorder="1" applyAlignment="1">
      <alignment horizontal="center" wrapText="1"/>
    </xf>
    <xf numFmtId="0" fontId="25" fillId="0" borderId="13" xfId="0" applyFont="1" applyBorder="1" applyAlignment="1" applyProtection="1">
      <alignment vertical="top" wrapText="1"/>
      <protection locked="0"/>
    </xf>
    <xf numFmtId="9" fontId="25" fillId="0" borderId="13" xfId="0" applyNumberFormat="1" applyFont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 wrapText="1"/>
      <protection locked="0"/>
    </xf>
    <xf numFmtId="166" fontId="25" fillId="0" borderId="13" xfId="0" applyNumberFormat="1" applyFont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  <protection locked="0"/>
    </xf>
    <xf numFmtId="0" fontId="25" fillId="0" borderId="13" xfId="0" applyFont="1" applyBorder="1" applyProtection="1">
      <protection locked="0"/>
    </xf>
    <xf numFmtId="0" fontId="22" fillId="0" borderId="0" xfId="0" applyFont="1" applyProtection="1">
      <protection locked="0"/>
    </xf>
    <xf numFmtId="9" fontId="25" fillId="0" borderId="13" xfId="3" applyFont="1" applyFill="1" applyBorder="1" applyAlignment="1" applyProtection="1">
      <alignment horizontal="center" vertical="center"/>
      <protection locked="0"/>
    </xf>
    <xf numFmtId="166" fontId="25" fillId="0" borderId="13" xfId="0" applyNumberFormat="1" applyFont="1" applyBorder="1" applyProtection="1">
      <protection locked="0"/>
    </xf>
    <xf numFmtId="4" fontId="25" fillId="0" borderId="0" xfId="0" applyNumberFormat="1" applyFont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/>
      <protection locked="0"/>
    </xf>
    <xf numFmtId="164" fontId="29" fillId="2" borderId="9" xfId="0" applyNumberFormat="1" applyFont="1" applyFill="1" applyBorder="1" applyAlignment="1">
      <alignment horizontal="center" vertical="center" wrapText="1"/>
    </xf>
    <xf numFmtId="164" fontId="29" fillId="2" borderId="13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 applyProtection="1">
      <alignment vertical="top" wrapText="1"/>
      <protection locked="0"/>
    </xf>
    <xf numFmtId="9" fontId="25" fillId="0" borderId="13" xfId="3" applyFont="1" applyFill="1" applyBorder="1" applyAlignment="1" applyProtection="1">
      <alignment horizontal="left" vertical="center"/>
      <protection locked="0"/>
    </xf>
    <xf numFmtId="0" fontId="25" fillId="0" borderId="13" xfId="0" applyFont="1" applyBorder="1" applyAlignment="1" applyProtection="1">
      <alignment vertical="center"/>
      <protection locked="0"/>
    </xf>
    <xf numFmtId="0" fontId="25" fillId="0" borderId="13" xfId="0" applyFont="1" applyFill="1" applyBorder="1" applyAlignment="1" applyProtection="1">
      <alignment vertical="center" wrapText="1"/>
      <protection locked="0"/>
    </xf>
    <xf numFmtId="165" fontId="22" fillId="0" borderId="13" xfId="4" applyNumberFormat="1" applyFont="1" applyBorder="1" applyAlignment="1">
      <alignment horizontal="left" vertical="center" wrapText="1"/>
    </xf>
    <xf numFmtId="43" fontId="21" fillId="0" borderId="1" xfId="0" applyNumberFormat="1" applyFont="1" applyBorder="1" applyAlignment="1" applyProtection="1">
      <alignment horizontal="center" vertical="center" wrapText="1" readingOrder="1"/>
    </xf>
    <xf numFmtId="0" fontId="32" fillId="2" borderId="0" xfId="0" applyFont="1" applyFill="1"/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wrapText="1"/>
    </xf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wrapText="1"/>
      <protection locked="0"/>
    </xf>
    <xf numFmtId="0" fontId="32" fillId="0" borderId="0" xfId="0" applyFont="1"/>
    <xf numFmtId="166" fontId="22" fillId="0" borderId="13" xfId="0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 wrapText="1" readingOrder="1"/>
      <protection locked="0"/>
    </xf>
    <xf numFmtId="0" fontId="33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22" fillId="0" borderId="13" xfId="4" applyFont="1" applyFill="1" applyBorder="1" applyAlignment="1" applyProtection="1">
      <alignment horizontal="center" vertical="center" wrapText="1"/>
      <protection locked="0"/>
    </xf>
    <xf numFmtId="9" fontId="22" fillId="0" borderId="13" xfId="3" applyFont="1" applyFill="1" applyBorder="1" applyAlignment="1" applyProtection="1">
      <alignment horizontal="left" vertical="center" wrapText="1"/>
      <protection locked="0"/>
    </xf>
    <xf numFmtId="165" fontId="22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Protection="1">
      <protection locked="0"/>
    </xf>
    <xf numFmtId="9" fontId="0" fillId="0" borderId="13" xfId="0" applyNumberFormat="1" applyFont="1" applyBorder="1" applyAlignment="1" applyProtection="1">
      <alignment horizontal="left" vertical="center"/>
      <protection locked="0"/>
    </xf>
    <xf numFmtId="165" fontId="22" fillId="0" borderId="13" xfId="4" applyNumberFormat="1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wrapText="1"/>
      <protection locked="0"/>
    </xf>
    <xf numFmtId="0" fontId="24" fillId="4" borderId="22" xfId="2" applyFont="1" applyFill="1" applyBorder="1" applyAlignment="1" applyProtection="1">
      <alignment horizontal="justify" vertical="top" wrapText="1"/>
      <protection locked="0"/>
    </xf>
    <xf numFmtId="0" fontId="15" fillId="4" borderId="13" xfId="2" applyFont="1" applyFill="1" applyBorder="1" applyAlignment="1" applyProtection="1">
      <alignment horizontal="justify" vertical="top" wrapText="1"/>
      <protection locked="0"/>
    </xf>
    <xf numFmtId="43" fontId="24" fillId="4" borderId="13" xfId="1" applyFont="1" applyFill="1" applyBorder="1" applyAlignment="1" applyProtection="1">
      <alignment horizontal="justify" vertical="top" wrapText="1"/>
      <protection locked="0"/>
    </xf>
    <xf numFmtId="9" fontId="24" fillId="4" borderId="13" xfId="2" applyNumberFormat="1" applyFont="1" applyFill="1" applyBorder="1" applyAlignment="1" applyProtection="1">
      <alignment horizontal="justify" vertical="top" wrapText="1"/>
      <protection locked="0"/>
    </xf>
    <xf numFmtId="0" fontId="24" fillId="4" borderId="13" xfId="2" applyFont="1" applyFill="1" applyBorder="1" applyAlignment="1" applyProtection="1">
      <alignment horizontal="justify" vertical="top" wrapText="1"/>
      <protection locked="0"/>
    </xf>
    <xf numFmtId="0" fontId="15" fillId="0" borderId="13" xfId="2" applyFont="1" applyBorder="1" applyAlignment="1" applyProtection="1">
      <alignment horizontal="justify" vertical="top" wrapText="1"/>
      <protection locked="0"/>
    </xf>
    <xf numFmtId="43" fontId="15" fillId="0" borderId="13" xfId="1" applyFont="1" applyFill="1" applyBorder="1" applyAlignment="1" applyProtection="1">
      <alignment horizontal="center" vertical="center"/>
      <protection locked="0"/>
    </xf>
    <xf numFmtId="0" fontId="22" fillId="0" borderId="8" xfId="4" applyFont="1" applyBorder="1" applyAlignment="1" applyProtection="1">
      <alignment horizontal="center" vertical="center" wrapText="1"/>
      <protection locked="0"/>
    </xf>
    <xf numFmtId="44" fontId="22" fillId="0" borderId="13" xfId="5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Fill="1" applyBorder="1" applyProtection="1">
      <protection locked="0"/>
    </xf>
    <xf numFmtId="9" fontId="25" fillId="0" borderId="13" xfId="0" applyNumberFormat="1" applyFont="1" applyFill="1" applyBorder="1" applyAlignment="1" applyProtection="1">
      <alignment horizontal="left" vertical="center"/>
      <protection locked="0"/>
    </xf>
    <xf numFmtId="166" fontId="25" fillId="0" borderId="13" xfId="0" applyNumberFormat="1" applyFont="1" applyFill="1" applyBorder="1" applyAlignment="1" applyProtection="1">
      <alignment vertical="center"/>
      <protection locked="0"/>
    </xf>
    <xf numFmtId="0" fontId="25" fillId="0" borderId="13" xfId="0" applyFont="1" applyFill="1" applyBorder="1" applyAlignment="1" applyProtection="1">
      <alignment vertical="center"/>
      <protection locked="0"/>
    </xf>
    <xf numFmtId="0" fontId="25" fillId="0" borderId="13" xfId="0" applyFont="1" applyFill="1" applyBorder="1" applyAlignment="1" applyProtection="1">
      <alignment horizontal="center" vertical="center"/>
      <protection locked="0"/>
    </xf>
    <xf numFmtId="9" fontId="25" fillId="0" borderId="13" xfId="0" applyNumberFormat="1" applyFont="1" applyBorder="1" applyAlignment="1" applyProtection="1">
      <alignment horizontal="left" vertical="center"/>
      <protection locked="0"/>
    </xf>
    <xf numFmtId="165" fontId="0" fillId="0" borderId="13" xfId="0" applyNumberFormat="1" applyBorder="1" applyAlignment="1" applyProtection="1">
      <alignment vertical="center"/>
      <protection locked="0"/>
    </xf>
    <xf numFmtId="0" fontId="21" fillId="0" borderId="1" xfId="0" applyFont="1" applyFill="1" applyBorder="1" applyAlignment="1" applyProtection="1">
      <alignment horizontal="center" vertical="center" wrapText="1" readingOrder="1"/>
      <protection locked="0"/>
    </xf>
    <xf numFmtId="0" fontId="20" fillId="5" borderId="1" xfId="0" applyFont="1" applyFill="1" applyBorder="1" applyAlignment="1">
      <alignment vertical="center" wrapText="1" readingOrder="1"/>
    </xf>
    <xf numFmtId="0" fontId="25" fillId="0" borderId="0" xfId="0" applyFont="1" applyAlignment="1">
      <alignment vertical="center"/>
    </xf>
    <xf numFmtId="0" fontId="16" fillId="5" borderId="1" xfId="0" applyFont="1" applyFill="1" applyBorder="1" applyAlignment="1">
      <alignment vertical="center" wrapText="1" readingOrder="1"/>
    </xf>
    <xf numFmtId="0" fontId="31" fillId="0" borderId="0" xfId="0" applyFont="1" applyAlignment="1">
      <alignment vertical="center"/>
    </xf>
    <xf numFmtId="0" fontId="20" fillId="5" borderId="2" xfId="0" applyFont="1" applyFill="1" applyBorder="1" applyAlignment="1">
      <alignment vertical="center" wrapText="1" readingOrder="1"/>
    </xf>
    <xf numFmtId="9" fontId="25" fillId="0" borderId="13" xfId="0" applyNumberFormat="1" applyFont="1" applyFill="1" applyBorder="1" applyAlignment="1" applyProtection="1">
      <alignment horizontal="center" vertical="center"/>
      <protection locked="0"/>
    </xf>
    <xf numFmtId="0" fontId="25" fillId="0" borderId="13" xfId="0" applyFont="1" applyFill="1" applyBorder="1" applyAlignment="1" applyProtection="1">
      <alignment horizontal="center" vertical="center" wrapText="1"/>
      <protection locked="0"/>
    </xf>
    <xf numFmtId="166" fontId="25" fillId="0" borderId="13" xfId="0" applyNumberFormat="1" applyFont="1" applyFill="1" applyBorder="1" applyAlignment="1" applyProtection="1">
      <alignment horizontal="center" vertical="center"/>
      <protection locked="0"/>
    </xf>
    <xf numFmtId="44" fontId="25" fillId="0" borderId="13" xfId="0" applyNumberFormat="1" applyFont="1" applyBorder="1" applyProtection="1">
      <protection locked="0"/>
    </xf>
    <xf numFmtId="0" fontId="22" fillId="0" borderId="13" xfId="0" applyFont="1" applyBorder="1" applyProtection="1">
      <protection locked="0"/>
    </xf>
    <xf numFmtId="0" fontId="29" fillId="0" borderId="23" xfId="4" applyFont="1" applyBorder="1" applyAlignment="1" applyProtection="1">
      <alignment horizontal="center" vertical="center" wrapText="1"/>
      <protection locked="0"/>
    </xf>
    <xf numFmtId="0" fontId="29" fillId="0" borderId="13" xfId="4" applyFont="1" applyBorder="1" applyAlignment="1" applyProtection="1">
      <alignment horizontal="center" vertical="center" wrapText="1"/>
      <protection locked="0"/>
    </xf>
    <xf numFmtId="0" fontId="28" fillId="0" borderId="13" xfId="0" applyFont="1" applyBorder="1" applyAlignment="1" applyProtection="1">
      <alignment vertical="top" wrapText="1"/>
      <protection locked="0"/>
    </xf>
    <xf numFmtId="43" fontId="29" fillId="0" borderId="13" xfId="1" applyFont="1" applyFill="1" applyBorder="1" applyAlignment="1" applyProtection="1">
      <alignment horizontal="center" vertical="center" wrapText="1"/>
      <protection locked="0"/>
    </xf>
    <xf numFmtId="0" fontId="28" fillId="0" borderId="13" xfId="0" applyFont="1" applyBorder="1" applyProtection="1">
      <protection locked="0"/>
    </xf>
    <xf numFmtId="9" fontId="29" fillId="0" borderId="13" xfId="3" applyFont="1" applyFill="1" applyBorder="1" applyAlignment="1" applyProtection="1">
      <alignment horizontal="center" vertical="center" wrapText="1"/>
      <protection locked="0"/>
    </xf>
    <xf numFmtId="9" fontId="28" fillId="0" borderId="13" xfId="3" applyFont="1" applyFill="1" applyBorder="1" applyAlignment="1" applyProtection="1">
      <alignment horizontal="center" vertical="center"/>
      <protection locked="0"/>
    </xf>
    <xf numFmtId="9" fontId="28" fillId="0" borderId="13" xfId="0" applyNumberFormat="1" applyFont="1" applyBorder="1" applyAlignment="1" applyProtection="1">
      <alignment horizontal="center" vertical="center"/>
      <protection locked="0"/>
    </xf>
    <xf numFmtId="0" fontId="29" fillId="0" borderId="13" xfId="4" applyFont="1" applyBorder="1" applyAlignment="1" applyProtection="1">
      <alignment horizontal="left" vertical="center" wrapText="1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166" fontId="28" fillId="0" borderId="13" xfId="0" applyNumberFormat="1" applyFont="1" applyBorder="1" applyAlignment="1" applyProtection="1">
      <alignment horizontal="center" vertical="center"/>
      <protection locked="0"/>
    </xf>
    <xf numFmtId="0" fontId="28" fillId="0" borderId="13" xfId="0" applyFont="1" applyBorder="1" applyAlignment="1" applyProtection="1">
      <alignment horizontal="center" vertical="center" wrapText="1"/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4" fontId="28" fillId="0" borderId="0" xfId="0" applyNumberFormat="1" applyFont="1" applyAlignment="1" applyProtection="1">
      <alignment horizontal="center" vertical="center"/>
      <protection locked="0"/>
    </xf>
    <xf numFmtId="0" fontId="30" fillId="0" borderId="8" xfId="4" applyFont="1" applyBorder="1" applyAlignment="1" applyProtection="1">
      <alignment horizontal="center" vertical="center" wrapText="1"/>
      <protection locked="0"/>
    </xf>
    <xf numFmtId="166" fontId="28" fillId="0" borderId="13" xfId="0" applyNumberFormat="1" applyFont="1" applyBorder="1" applyProtection="1">
      <protection locked="0"/>
    </xf>
    <xf numFmtId="0" fontId="28" fillId="0" borderId="0" xfId="0" applyFont="1" applyBorder="1" applyProtection="1">
      <protection locked="0"/>
    </xf>
    <xf numFmtId="0" fontId="29" fillId="0" borderId="0" xfId="4" applyFont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vertical="top" wrapText="1"/>
      <protection locked="0"/>
    </xf>
    <xf numFmtId="43" fontId="29" fillId="0" borderId="0" xfId="1" applyFont="1" applyFill="1" applyBorder="1" applyAlignment="1" applyProtection="1">
      <alignment horizontal="center" vertical="center" wrapText="1"/>
      <protection locked="0"/>
    </xf>
    <xf numFmtId="9" fontId="28" fillId="0" borderId="0" xfId="0" applyNumberFormat="1" applyFont="1" applyBorder="1" applyAlignment="1" applyProtection="1">
      <alignment horizontal="center" vertical="center"/>
      <protection locked="0"/>
    </xf>
    <xf numFmtId="9" fontId="28" fillId="0" borderId="0" xfId="3" applyFont="1" applyFill="1" applyBorder="1" applyAlignment="1" applyProtection="1">
      <alignment horizontal="left" vertical="center"/>
      <protection locked="0"/>
    </xf>
    <xf numFmtId="0" fontId="29" fillId="0" borderId="0" xfId="4" applyFont="1" applyFill="1" applyBorder="1" applyAlignment="1" applyProtection="1">
      <alignment horizontal="left" vertical="center" wrapText="1"/>
      <protection locked="0"/>
    </xf>
    <xf numFmtId="166" fontId="28" fillId="0" borderId="0" xfId="0" applyNumberFormat="1" applyFont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0" fontId="1" fillId="0" borderId="0" xfId="0" applyFont="1"/>
    <xf numFmtId="44" fontId="1" fillId="0" borderId="0" xfId="0" applyNumberFormat="1" applyFont="1"/>
    <xf numFmtId="0" fontId="1" fillId="0" borderId="0" xfId="0" applyFont="1" applyAlignment="1">
      <alignment vertical="center"/>
    </xf>
    <xf numFmtId="0" fontId="29" fillId="0" borderId="0" xfId="4" applyFont="1" applyFill="1" applyBorder="1" applyAlignment="1" applyProtection="1">
      <alignment horizontal="center" vertical="center" wrapText="1"/>
      <protection locked="0"/>
    </xf>
    <xf numFmtId="9" fontId="29" fillId="0" borderId="0" xfId="3" applyFont="1" applyFill="1" applyBorder="1" applyAlignment="1" applyProtection="1">
      <alignment horizontal="left" vertical="center" wrapText="1"/>
      <protection locked="0"/>
    </xf>
    <xf numFmtId="9" fontId="28" fillId="0" borderId="0" xfId="0" applyNumberFormat="1" applyFont="1" applyBorder="1" applyAlignment="1" applyProtection="1">
      <alignment horizontal="left" vertical="center"/>
      <protection locked="0"/>
    </xf>
    <xf numFmtId="0" fontId="29" fillId="0" borderId="0" xfId="4" applyFont="1" applyBorder="1" applyAlignment="1" applyProtection="1">
      <alignment horizontal="left" vertical="center" wrapText="1"/>
      <protection locked="0"/>
    </xf>
    <xf numFmtId="17" fontId="29" fillId="0" borderId="0" xfId="4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Protection="1">
      <protection locked="0"/>
    </xf>
    <xf numFmtId="17" fontId="34" fillId="0" borderId="0" xfId="2" applyNumberFormat="1" applyFont="1" applyBorder="1" applyAlignment="1" applyProtection="1">
      <alignment horizontal="justify" vertical="top" wrapText="1"/>
      <protection locked="0"/>
    </xf>
    <xf numFmtId="0" fontId="1" fillId="0" borderId="0" xfId="0" applyFont="1" applyProtection="1">
      <protection locked="0"/>
    </xf>
    <xf numFmtId="0" fontId="30" fillId="0" borderId="23" xfId="4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0" fontId="1" fillId="0" borderId="13" xfId="0" applyFont="1" applyFill="1" applyBorder="1" applyProtection="1">
      <protection locked="0"/>
    </xf>
    <xf numFmtId="9" fontId="29" fillId="0" borderId="13" xfId="3" applyFont="1" applyFill="1" applyBorder="1" applyAlignment="1" applyProtection="1">
      <alignment horizontal="left" vertical="center" wrapText="1"/>
      <protection locked="0"/>
    </xf>
    <xf numFmtId="9" fontId="1" fillId="0" borderId="13" xfId="3" applyFont="1" applyFill="1" applyBorder="1" applyAlignment="1" applyProtection="1">
      <alignment horizontal="left" vertical="center"/>
      <protection locked="0"/>
    </xf>
    <xf numFmtId="9" fontId="1" fillId="0" borderId="13" xfId="0" applyNumberFormat="1" applyFont="1" applyFill="1" applyBorder="1" applyAlignment="1" applyProtection="1">
      <alignment horizontal="left" vertical="center"/>
      <protection locked="0"/>
    </xf>
    <xf numFmtId="0" fontId="29" fillId="0" borderId="13" xfId="4" applyFont="1" applyFill="1" applyBorder="1" applyAlignment="1" applyProtection="1">
      <alignment horizontal="left" vertical="center" wrapText="1"/>
      <protection locked="0"/>
    </xf>
    <xf numFmtId="0" fontId="10" fillId="0" borderId="13" xfId="0" applyFont="1" applyFill="1" applyBorder="1" applyAlignment="1" applyProtection="1">
      <alignment vertical="center" wrapText="1"/>
      <protection locked="0"/>
    </xf>
    <xf numFmtId="166" fontId="1" fillId="0" borderId="13" xfId="0" applyNumberFormat="1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165" fontId="29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Protection="1">
      <protection locked="0"/>
    </xf>
    <xf numFmtId="0" fontId="35" fillId="0" borderId="0" xfId="0" applyFont="1" applyFill="1" applyProtection="1">
      <protection locked="0"/>
    </xf>
    <xf numFmtId="0" fontId="22" fillId="0" borderId="8" xfId="4" applyFont="1" applyFill="1" applyBorder="1" applyAlignment="1" applyProtection="1">
      <alignment horizontal="center" vertical="center" wrapText="1"/>
      <protection locked="0"/>
    </xf>
    <xf numFmtId="164" fontId="29" fillId="2" borderId="9" xfId="0" applyNumberFormat="1" applyFont="1" applyFill="1" applyBorder="1" applyAlignment="1">
      <alignment horizontal="center" vertical="center" wrapText="1"/>
    </xf>
    <xf numFmtId="164" fontId="29" fillId="2" borderId="8" xfId="0" applyNumberFormat="1" applyFont="1" applyFill="1" applyBorder="1" applyAlignment="1">
      <alignment horizontal="center" vertical="center" wrapText="1"/>
    </xf>
    <xf numFmtId="164" fontId="29" fillId="2" borderId="13" xfId="0" applyNumberFormat="1" applyFont="1" applyFill="1" applyBorder="1" applyAlignment="1">
      <alignment horizontal="center" vertical="center" wrapText="1"/>
    </xf>
    <xf numFmtId="0" fontId="23" fillId="0" borderId="9" xfId="4" applyFont="1" applyBorder="1" applyAlignment="1" applyProtection="1">
      <alignment horizontal="left" vertical="center" wrapText="1"/>
      <protection locked="0"/>
    </xf>
    <xf numFmtId="0" fontId="23" fillId="0" borderId="17" xfId="4" applyFont="1" applyBorder="1" applyAlignment="1" applyProtection="1">
      <alignment horizontal="left" vertical="center" wrapText="1"/>
      <protection locked="0"/>
    </xf>
    <xf numFmtId="0" fontId="23" fillId="0" borderId="8" xfId="4" applyFont="1" applyBorder="1" applyAlignment="1" applyProtection="1">
      <alignment horizontal="left" vertical="center" wrapText="1"/>
      <protection locked="0"/>
    </xf>
    <xf numFmtId="0" fontId="27" fillId="6" borderId="5" xfId="0" applyFont="1" applyFill="1" applyBorder="1" applyAlignment="1">
      <alignment horizontal="center"/>
    </xf>
    <xf numFmtId="0" fontId="27" fillId="6" borderId="6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0" fontId="27" fillId="6" borderId="21" xfId="0" applyFont="1" applyFill="1" applyBorder="1" applyAlignment="1">
      <alignment horizontal="center"/>
    </xf>
    <xf numFmtId="0" fontId="27" fillId="6" borderId="10" xfId="0" applyFont="1" applyFill="1" applyBorder="1" applyAlignment="1">
      <alignment horizontal="center"/>
    </xf>
    <xf numFmtId="0" fontId="27" fillId="6" borderId="11" xfId="0" applyFont="1" applyFill="1" applyBorder="1" applyAlignment="1">
      <alignment horizontal="center"/>
    </xf>
    <xf numFmtId="164" fontId="29" fillId="2" borderId="17" xfId="0" applyNumberFormat="1" applyFont="1" applyFill="1" applyBorder="1" applyAlignment="1">
      <alignment horizontal="center" vertical="center" wrapText="1"/>
    </xf>
    <xf numFmtId="0" fontId="27" fillId="6" borderId="12" xfId="0" applyFont="1" applyFill="1" applyBorder="1" applyAlignment="1">
      <alignment horizontal="center"/>
    </xf>
    <xf numFmtId="0" fontId="27" fillId="6" borderId="18" xfId="0" applyFont="1" applyFill="1" applyBorder="1" applyAlignment="1">
      <alignment horizontal="center"/>
    </xf>
    <xf numFmtId="0" fontId="27" fillId="6" borderId="19" xfId="0" applyFont="1" applyFill="1" applyBorder="1" applyAlignment="1">
      <alignment horizontal="center"/>
    </xf>
    <xf numFmtId="0" fontId="27" fillId="6" borderId="20" xfId="0" applyFont="1" applyFill="1" applyBorder="1" applyAlignment="1">
      <alignment horizontal="center"/>
    </xf>
    <xf numFmtId="164" fontId="29" fillId="2" borderId="14" xfId="0" applyNumberFormat="1" applyFont="1" applyFill="1" applyBorder="1" applyAlignment="1">
      <alignment horizontal="center" vertical="center" wrapText="1"/>
    </xf>
    <xf numFmtId="164" fontId="29" fillId="2" borderId="15" xfId="0" applyNumberFormat="1" applyFont="1" applyFill="1" applyBorder="1" applyAlignment="1">
      <alignment horizontal="center" vertical="center" wrapText="1"/>
    </xf>
    <xf numFmtId="164" fontId="29" fillId="2" borderId="16" xfId="0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25" fillId="0" borderId="13" xfId="0" applyFont="1" applyBorder="1" applyAlignment="1" applyProtection="1">
      <alignment wrapText="1"/>
      <protection locked="0"/>
    </xf>
    <xf numFmtId="44" fontId="25" fillId="0" borderId="13" xfId="5" applyFont="1" applyBorder="1" applyProtection="1">
      <protection locked="0"/>
    </xf>
    <xf numFmtId="9" fontId="25" fillId="0" borderId="13" xfId="0" applyNumberFormat="1" applyFont="1" applyBorder="1" applyAlignment="1" applyProtection="1">
      <alignment horizontal="center"/>
      <protection locked="0"/>
    </xf>
    <xf numFmtId="0" fontId="25" fillId="0" borderId="13" xfId="0" applyFont="1" applyBorder="1" applyAlignment="1" applyProtection="1">
      <alignment vertical="center" wrapText="1"/>
      <protection locked="0"/>
    </xf>
  </cellXfs>
  <cellStyles count="7">
    <cellStyle name="Milliers" xfId="1" builtinId="3"/>
    <cellStyle name="Monétaire" xfId="5" builtinId="4"/>
    <cellStyle name="Normal" xfId="0" builtinId="0"/>
    <cellStyle name="Normal 13" xfId="6"/>
    <cellStyle name="Normal 2" xfId="2"/>
    <cellStyle name="Normal 2 2" xfId="4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1:IP230"/>
  <sheetViews>
    <sheetView tabSelected="1" zoomScaleNormal="100" zoomScaleSheetLayoutView="115" workbookViewId="0">
      <selection activeCell="E3" sqref="E3"/>
    </sheetView>
  </sheetViews>
  <sheetFormatPr baseColWidth="10" defaultColWidth="11.42578125" defaultRowHeight="12.75" x14ac:dyDescent="0.2"/>
  <cols>
    <col min="1" max="1" width="14.7109375" style="50" customWidth="1"/>
    <col min="2" max="2" width="33.5703125" style="50" customWidth="1"/>
    <col min="3" max="3" width="37.7109375" style="50" customWidth="1"/>
    <col min="4" max="4" width="13.7109375" style="50" customWidth="1"/>
    <col min="5" max="5" width="18.140625" style="50" customWidth="1"/>
    <col min="6" max="6" width="9" style="51" customWidth="1"/>
    <col min="7" max="7" width="14" style="51" customWidth="1"/>
    <col min="8" max="8" width="18" style="51" customWidth="1"/>
    <col min="9" max="9" width="13.7109375" style="50" customWidth="1"/>
    <col min="10" max="10" width="8.85546875" style="52" customWidth="1"/>
    <col min="11" max="20" width="10.85546875" style="50" customWidth="1"/>
    <col min="21" max="21" width="10.7109375" style="50" customWidth="1"/>
    <col min="22" max="22" width="11" style="53" customWidth="1"/>
    <col min="23" max="23" width="10.28515625" style="50" customWidth="1"/>
    <col min="24" max="24" width="11.28515625" style="50" customWidth="1"/>
    <col min="25" max="25" width="9.28515625" style="50" customWidth="1"/>
    <col min="26" max="26" width="12.140625" style="50" bestFit="1" customWidth="1"/>
    <col min="27" max="27" width="11.140625" style="50" customWidth="1"/>
    <col min="28" max="28" width="10.42578125" style="50" customWidth="1"/>
    <col min="29" max="29" width="10.28515625" style="50" customWidth="1"/>
    <col min="30" max="30" width="11.5703125" style="50" customWidth="1"/>
    <col min="31" max="31" width="14.7109375" style="50" bestFit="1" customWidth="1"/>
    <col min="32" max="32" width="11.42578125" style="50" customWidth="1"/>
    <col min="33" max="33" width="14.28515625" style="50" customWidth="1"/>
    <col min="34" max="34" width="22.140625" style="50" customWidth="1"/>
    <col min="35" max="35" width="11.42578125" style="50"/>
    <col min="36" max="36" width="12" style="50" customWidth="1"/>
    <col min="37" max="37" width="44.42578125" style="50" bestFit="1" customWidth="1"/>
    <col min="38" max="38" width="19.85546875" style="50" hidden="1" customWidth="1"/>
    <col min="39" max="39" width="13.7109375" style="50" hidden="1" customWidth="1"/>
    <col min="40" max="16384" width="11.42578125" style="50"/>
  </cols>
  <sheetData>
    <row r="1" spans="1:250" ht="31.5" x14ac:dyDescent="0.2">
      <c r="A1" s="124" t="s">
        <v>0</v>
      </c>
      <c r="B1" s="96" t="s">
        <v>1</v>
      </c>
      <c r="C1" s="125"/>
      <c r="D1" s="124" t="s">
        <v>24</v>
      </c>
      <c r="E1" s="85">
        <f>D23+D44</f>
        <v>46649980</v>
      </c>
      <c r="F1" s="52"/>
      <c r="G1" s="124" t="s">
        <v>35</v>
      </c>
      <c r="H1" s="97" t="s">
        <v>229</v>
      </c>
      <c r="AK1" s="54" t="s">
        <v>2</v>
      </c>
      <c r="AL1" s="54" t="s">
        <v>3</v>
      </c>
      <c r="AM1" s="54" t="s">
        <v>4</v>
      </c>
      <c r="AN1" s="54" t="s">
        <v>5</v>
      </c>
    </row>
    <row r="2" spans="1:250" ht="47.25" x14ac:dyDescent="0.2">
      <c r="A2" s="124" t="s">
        <v>6</v>
      </c>
      <c r="B2" s="123" t="s">
        <v>159</v>
      </c>
      <c r="C2" s="125"/>
      <c r="D2" s="124" t="s">
        <v>26</v>
      </c>
      <c r="E2" s="85">
        <f>D27+50400</f>
        <v>850400</v>
      </c>
      <c r="F2" s="52"/>
      <c r="G2" s="126" t="s">
        <v>37</v>
      </c>
      <c r="H2" s="127"/>
      <c r="AK2" s="54" t="s">
        <v>7</v>
      </c>
      <c r="AL2" s="54" t="s">
        <v>8</v>
      </c>
      <c r="AM2" s="54" t="s">
        <v>9</v>
      </c>
      <c r="AN2" s="54" t="s">
        <v>10</v>
      </c>
    </row>
    <row r="3" spans="1:250" ht="47.25" x14ac:dyDescent="0.2">
      <c r="A3" s="124" t="s">
        <v>11</v>
      </c>
      <c r="B3" s="96" t="s">
        <v>12</v>
      </c>
      <c r="C3" s="125"/>
      <c r="D3" s="124" t="s">
        <v>28</v>
      </c>
      <c r="E3" s="85">
        <f>'CONSULTING FIRMS'!D17+'CONSULTING FIRMS'!D40+'CONSULTING FIRMS'!D50</f>
        <v>4719400</v>
      </c>
      <c r="F3" s="52"/>
      <c r="G3" s="52"/>
      <c r="H3" s="52"/>
      <c r="AK3" s="54"/>
      <c r="AL3" s="54" t="s">
        <v>13</v>
      </c>
      <c r="AM3" s="54" t="s">
        <v>14</v>
      </c>
      <c r="AN3" s="54" t="s">
        <v>15</v>
      </c>
    </row>
    <row r="4" spans="1:250" ht="47.25" x14ac:dyDescent="0.2">
      <c r="A4" s="124" t="s">
        <v>16</v>
      </c>
      <c r="B4" s="96" t="s">
        <v>160</v>
      </c>
      <c r="C4" s="125"/>
      <c r="D4" s="124" t="s">
        <v>30</v>
      </c>
      <c r="E4" s="85">
        <f>'EXTERNAL AUDIT'!D8</f>
        <v>50000</v>
      </c>
      <c r="F4" s="52"/>
      <c r="G4" s="52"/>
      <c r="H4" s="52"/>
      <c r="AK4" s="54" t="s">
        <v>17</v>
      </c>
      <c r="AL4" s="54" t="s">
        <v>18</v>
      </c>
      <c r="AM4" s="54"/>
      <c r="AN4" s="54" t="s">
        <v>19</v>
      </c>
    </row>
    <row r="5" spans="1:250" ht="31.5" x14ac:dyDescent="0.2">
      <c r="A5" s="124" t="s">
        <v>20</v>
      </c>
      <c r="B5" s="96" t="s">
        <v>244</v>
      </c>
      <c r="C5" s="125"/>
      <c r="D5" s="128" t="s">
        <v>32</v>
      </c>
      <c r="E5" s="96" t="s">
        <v>33</v>
      </c>
      <c r="F5" s="52"/>
      <c r="G5" s="52"/>
      <c r="H5" s="52"/>
      <c r="AK5" s="54" t="s">
        <v>21</v>
      </c>
      <c r="AL5" s="54" t="s">
        <v>22</v>
      </c>
      <c r="AM5" s="54"/>
      <c r="AN5" s="54" t="s">
        <v>23</v>
      </c>
    </row>
    <row r="6" spans="1:250" x14ac:dyDescent="0.2">
      <c r="AK6" s="54"/>
      <c r="AL6" s="54"/>
      <c r="AM6" s="54"/>
      <c r="AN6" s="54"/>
    </row>
    <row r="7" spans="1:250" x14ac:dyDescent="0.2">
      <c r="AK7" s="54" t="s">
        <v>218</v>
      </c>
      <c r="AL7" s="54"/>
      <c r="AM7" s="54"/>
      <c r="AN7" s="54"/>
    </row>
    <row r="8" spans="1:250" x14ac:dyDescent="0.2">
      <c r="AK8" s="54"/>
      <c r="AL8" s="54"/>
      <c r="AM8" s="54"/>
      <c r="AN8" s="54" t="s">
        <v>39</v>
      </c>
    </row>
    <row r="9" spans="1:250" x14ac:dyDescent="0.2">
      <c r="AK9" s="54"/>
      <c r="AL9" s="54"/>
      <c r="AM9" s="54"/>
      <c r="AN9" s="54"/>
    </row>
    <row r="10" spans="1:250" s="55" customFormat="1" ht="31.5" x14ac:dyDescent="0.5">
      <c r="A10" s="86"/>
      <c r="B10" s="86"/>
      <c r="C10" s="4" t="s">
        <v>40</v>
      </c>
      <c r="D10" s="86"/>
      <c r="E10" s="86"/>
      <c r="F10" s="87"/>
      <c r="G10" s="87"/>
      <c r="H10" s="87"/>
      <c r="I10" s="86"/>
      <c r="J10" s="88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9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54" t="s">
        <v>41</v>
      </c>
      <c r="AL10" s="54"/>
      <c r="AM10" s="54"/>
      <c r="AN10" s="54" t="s">
        <v>42</v>
      </c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</row>
    <row r="11" spans="1:250" s="58" customFormat="1" ht="21" x14ac:dyDescent="0.35">
      <c r="A11" s="90"/>
      <c r="B11" s="90"/>
      <c r="C11" s="90"/>
      <c r="D11" s="90"/>
      <c r="E11" s="90"/>
      <c r="F11" s="91"/>
      <c r="G11" s="91"/>
      <c r="H11" s="91"/>
      <c r="I11" s="90"/>
      <c r="J11" s="92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3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54"/>
      <c r="AL11" s="54"/>
      <c r="AM11" s="62"/>
    </row>
    <row r="12" spans="1:250" s="58" customFormat="1" ht="21" x14ac:dyDescent="0.35">
      <c r="A12" s="90"/>
      <c r="B12" s="90"/>
      <c r="C12" s="90"/>
      <c r="D12" s="90"/>
      <c r="E12" s="90"/>
      <c r="F12" s="91"/>
      <c r="G12" s="91"/>
      <c r="H12" s="91"/>
      <c r="I12" s="90"/>
      <c r="J12" s="92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3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54" t="s">
        <v>43</v>
      </c>
      <c r="AL12" s="62"/>
      <c r="AM12" s="62"/>
    </row>
    <row r="13" spans="1:250" ht="21" x14ac:dyDescent="0.35">
      <c r="A13" s="86"/>
      <c r="B13" s="86"/>
      <c r="C13" s="18" t="s">
        <v>44</v>
      </c>
      <c r="D13" s="86"/>
      <c r="E13" s="86"/>
      <c r="F13" s="87"/>
      <c r="G13" s="87"/>
      <c r="H13" s="87"/>
      <c r="I13" s="86"/>
      <c r="J13" s="88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9"/>
      <c r="W13" s="86"/>
      <c r="X13" s="86"/>
      <c r="Y13" s="86"/>
      <c r="Z13" s="86"/>
      <c r="AA13" s="86"/>
      <c r="AB13" s="94"/>
      <c r="AC13" s="94"/>
      <c r="AD13" s="94"/>
      <c r="AE13" s="94"/>
      <c r="AF13" s="94"/>
      <c r="AG13" s="94"/>
      <c r="AH13" s="94"/>
      <c r="AI13" s="94"/>
      <c r="AJ13" s="94"/>
      <c r="AK13" s="54"/>
      <c r="AL13" s="54"/>
      <c r="AM13" s="54"/>
    </row>
    <row r="14" spans="1:250" x14ac:dyDescent="0.2">
      <c r="A14" s="195" t="s">
        <v>45</v>
      </c>
      <c r="B14" s="196"/>
      <c r="C14" s="196"/>
      <c r="D14" s="195" t="s">
        <v>46</v>
      </c>
      <c r="E14" s="196"/>
      <c r="F14" s="196"/>
      <c r="G14" s="196"/>
      <c r="H14" s="197"/>
      <c r="K14" s="199" t="s">
        <v>47</v>
      </c>
      <c r="L14" s="200"/>
      <c r="M14" s="200"/>
      <c r="N14" s="200"/>
      <c r="O14" s="200"/>
      <c r="P14" s="200"/>
      <c r="Q14" s="200"/>
      <c r="R14" s="200"/>
      <c r="S14" s="200"/>
      <c r="T14" s="202"/>
      <c r="U14" s="199" t="s">
        <v>48</v>
      </c>
      <c r="V14" s="200"/>
      <c r="W14" s="200"/>
      <c r="X14" s="200"/>
      <c r="Y14" s="200"/>
      <c r="Z14" s="200"/>
      <c r="AA14" s="200"/>
      <c r="AK14" s="54" t="s">
        <v>49</v>
      </c>
      <c r="AL14" s="54"/>
      <c r="AM14" s="54"/>
    </row>
    <row r="15" spans="1:250" ht="51" x14ac:dyDescent="0.2">
      <c r="A15" s="63" t="s">
        <v>50</v>
      </c>
      <c r="B15" s="64" t="s">
        <v>190</v>
      </c>
      <c r="C15" s="64" t="s">
        <v>52</v>
      </c>
      <c r="D15" s="64" t="s">
        <v>191</v>
      </c>
      <c r="E15" s="64" t="s">
        <v>54</v>
      </c>
      <c r="F15" s="64" t="s">
        <v>192</v>
      </c>
      <c r="G15" s="64" t="s">
        <v>193</v>
      </c>
      <c r="H15" s="64" t="s">
        <v>194</v>
      </c>
      <c r="I15" s="63" t="s">
        <v>195</v>
      </c>
      <c r="J15" s="63" t="s">
        <v>196</v>
      </c>
      <c r="K15" s="206" t="s">
        <v>60</v>
      </c>
      <c r="L15" s="207"/>
      <c r="M15" s="208" t="s">
        <v>61</v>
      </c>
      <c r="N15" s="207"/>
      <c r="O15" s="208" t="s">
        <v>62</v>
      </c>
      <c r="P15" s="207"/>
      <c r="Q15" s="208" t="s">
        <v>63</v>
      </c>
      <c r="R15" s="207"/>
      <c r="S15" s="208" t="s">
        <v>64</v>
      </c>
      <c r="T15" s="207"/>
      <c r="U15" s="64" t="s">
        <v>197</v>
      </c>
      <c r="V15" s="64" t="s">
        <v>198</v>
      </c>
      <c r="W15" s="64" t="s">
        <v>199</v>
      </c>
      <c r="X15" s="64" t="s">
        <v>200</v>
      </c>
      <c r="Y15" s="64" t="s">
        <v>69</v>
      </c>
      <c r="Z15" s="64" t="s">
        <v>70</v>
      </c>
      <c r="AA15" s="64" t="s">
        <v>71</v>
      </c>
      <c r="AK15" s="65"/>
      <c r="AL15" s="54"/>
      <c r="AM15" s="54"/>
    </row>
    <row r="16" spans="1:250" ht="27.75" customHeight="1" x14ac:dyDescent="0.2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6" t="s">
        <v>201</v>
      </c>
      <c r="L16" s="66" t="s">
        <v>73</v>
      </c>
      <c r="M16" s="66" t="s">
        <v>202</v>
      </c>
      <c r="N16" s="66" t="s">
        <v>73</v>
      </c>
      <c r="O16" s="66" t="s">
        <v>202</v>
      </c>
      <c r="P16" s="66" t="s">
        <v>73</v>
      </c>
      <c r="Q16" s="66" t="s">
        <v>202</v>
      </c>
      <c r="R16" s="66" t="s">
        <v>73</v>
      </c>
      <c r="S16" s="66" t="s">
        <v>202</v>
      </c>
      <c r="T16" s="66" t="s">
        <v>73</v>
      </c>
      <c r="U16" s="64"/>
      <c r="V16" s="64"/>
      <c r="W16" s="64"/>
      <c r="X16" s="64"/>
      <c r="Y16" s="64"/>
      <c r="Z16" s="64"/>
      <c r="AA16" s="64"/>
      <c r="AK16" s="65"/>
    </row>
    <row r="17" spans="1:39" s="58" customFormat="1" ht="76.5" x14ac:dyDescent="0.2">
      <c r="A17" s="32" t="s">
        <v>75</v>
      </c>
      <c r="B17" s="33" t="s">
        <v>212</v>
      </c>
      <c r="C17" s="67" t="s">
        <v>76</v>
      </c>
      <c r="D17" s="35">
        <v>44397980</v>
      </c>
      <c r="E17" s="35">
        <f>51100000-5527087.61</f>
        <v>45572912.390000001</v>
      </c>
      <c r="F17" s="36">
        <v>1</v>
      </c>
      <c r="G17" s="68">
        <v>0</v>
      </c>
      <c r="H17" s="68">
        <v>0</v>
      </c>
      <c r="I17" s="37" t="s">
        <v>77</v>
      </c>
      <c r="J17" s="69" t="s">
        <v>78</v>
      </c>
      <c r="K17" s="70">
        <v>44281</v>
      </c>
      <c r="L17" s="70">
        <v>44281</v>
      </c>
      <c r="M17" s="70">
        <v>44327</v>
      </c>
      <c r="N17" s="70">
        <v>44428</v>
      </c>
      <c r="O17" s="70">
        <v>44449</v>
      </c>
      <c r="P17" s="70">
        <v>44579</v>
      </c>
      <c r="Q17" s="95">
        <v>44791</v>
      </c>
      <c r="R17" s="70"/>
      <c r="S17" s="70">
        <v>44805</v>
      </c>
      <c r="T17" s="70"/>
      <c r="U17" s="71" t="s">
        <v>3</v>
      </c>
      <c r="V17" s="69" t="s">
        <v>2</v>
      </c>
      <c r="W17" s="71" t="s">
        <v>9</v>
      </c>
      <c r="X17" s="69" t="s">
        <v>23</v>
      </c>
      <c r="Y17" s="69" t="s">
        <v>175</v>
      </c>
      <c r="Z17" s="72"/>
      <c r="AA17" s="72"/>
      <c r="AK17" s="73"/>
      <c r="AL17" s="76">
        <f>IF(U17="Works",D17,0)</f>
        <v>44397980</v>
      </c>
      <c r="AM17" s="76">
        <f>IF(U17="Goods",D17,0)</f>
        <v>0</v>
      </c>
    </row>
    <row r="18" spans="1:39" s="58" customFormat="1" ht="51" x14ac:dyDescent="0.2">
      <c r="A18" s="32" t="s">
        <v>79</v>
      </c>
      <c r="B18" s="42" t="s">
        <v>80</v>
      </c>
      <c r="C18" s="67" t="s">
        <v>81</v>
      </c>
      <c r="D18" s="35">
        <v>750000</v>
      </c>
      <c r="E18" s="35">
        <v>4193430</v>
      </c>
      <c r="F18" s="36">
        <v>1</v>
      </c>
      <c r="G18" s="74">
        <v>0</v>
      </c>
      <c r="H18" s="68">
        <v>0</v>
      </c>
      <c r="I18" s="37" t="s">
        <v>77</v>
      </c>
      <c r="J18" s="71" t="s">
        <v>82</v>
      </c>
      <c r="K18" s="70">
        <v>44508</v>
      </c>
      <c r="L18" s="70">
        <v>44508</v>
      </c>
      <c r="M18" s="70">
        <v>44547</v>
      </c>
      <c r="N18" s="70">
        <v>44586</v>
      </c>
      <c r="O18" s="70">
        <v>44692</v>
      </c>
      <c r="P18" s="70">
        <v>44700</v>
      </c>
      <c r="Q18" s="95">
        <v>44805</v>
      </c>
      <c r="R18" s="70"/>
      <c r="S18" s="70">
        <v>44805</v>
      </c>
      <c r="T18" s="70"/>
      <c r="U18" s="71" t="s">
        <v>3</v>
      </c>
      <c r="V18" s="69" t="s">
        <v>2</v>
      </c>
      <c r="W18" s="71" t="s">
        <v>9</v>
      </c>
      <c r="X18" s="69" t="s">
        <v>23</v>
      </c>
      <c r="Y18" s="72"/>
      <c r="Z18" s="72"/>
      <c r="AA18" s="72"/>
      <c r="AK18" s="73"/>
      <c r="AL18" s="76">
        <f>IF(U19="Works",D19,0)</f>
        <v>252000</v>
      </c>
      <c r="AM18" s="76">
        <f>IF(U19="Goods",D19,0)</f>
        <v>0</v>
      </c>
    </row>
    <row r="19" spans="1:39" s="58" customFormat="1" ht="51" x14ac:dyDescent="0.2">
      <c r="A19" s="32" t="s">
        <v>83</v>
      </c>
      <c r="B19" s="42" t="s">
        <v>167</v>
      </c>
      <c r="C19" s="67" t="s">
        <v>189</v>
      </c>
      <c r="D19" s="35">
        <v>252000</v>
      </c>
      <c r="E19" s="35">
        <v>788000</v>
      </c>
      <c r="F19" s="36">
        <v>1</v>
      </c>
      <c r="G19" s="68">
        <v>0</v>
      </c>
      <c r="H19" s="68">
        <v>0</v>
      </c>
      <c r="I19" s="37" t="s">
        <v>77</v>
      </c>
      <c r="J19" s="71" t="s">
        <v>85</v>
      </c>
      <c r="K19" s="70">
        <v>44577</v>
      </c>
      <c r="L19" s="70">
        <v>44577</v>
      </c>
      <c r="M19" s="70">
        <v>44616</v>
      </c>
      <c r="N19" s="70">
        <v>44617</v>
      </c>
      <c r="O19" s="70">
        <v>44684</v>
      </c>
      <c r="P19" s="70">
        <v>44687</v>
      </c>
      <c r="Q19" s="95">
        <v>44771</v>
      </c>
      <c r="R19" s="70"/>
      <c r="S19" s="70">
        <v>44805</v>
      </c>
      <c r="T19" s="70"/>
      <c r="U19" s="71" t="s">
        <v>3</v>
      </c>
      <c r="V19" s="69" t="s">
        <v>7</v>
      </c>
      <c r="W19" s="71" t="s">
        <v>9</v>
      </c>
      <c r="X19" s="69" t="s">
        <v>23</v>
      </c>
      <c r="Y19" s="71"/>
      <c r="Z19" s="72"/>
      <c r="AA19" s="72"/>
      <c r="AK19" s="73"/>
      <c r="AL19" s="76">
        <f>IF(U18="Works",D18,0)</f>
        <v>750000</v>
      </c>
      <c r="AM19" s="76">
        <f>IF(U18="Goods",D18,0)</f>
        <v>0</v>
      </c>
    </row>
    <row r="20" spans="1:39" s="58" customFormat="1" ht="59.45" customHeight="1" x14ac:dyDescent="0.2">
      <c r="A20" s="32" t="s">
        <v>224</v>
      </c>
      <c r="B20" s="33" t="s">
        <v>171</v>
      </c>
      <c r="C20" s="67" t="s">
        <v>84</v>
      </c>
      <c r="D20" s="35">
        <v>100000</v>
      </c>
      <c r="E20" s="72"/>
      <c r="F20" s="36">
        <v>1</v>
      </c>
      <c r="G20" s="74">
        <v>0</v>
      </c>
      <c r="H20" s="68">
        <v>0</v>
      </c>
      <c r="I20" s="37" t="s">
        <v>77</v>
      </c>
      <c r="J20" s="71" t="s">
        <v>219</v>
      </c>
      <c r="K20" s="70">
        <v>44986</v>
      </c>
      <c r="L20" s="75"/>
      <c r="M20" s="70">
        <v>45016</v>
      </c>
      <c r="N20" s="75"/>
      <c r="O20" s="70">
        <v>45037</v>
      </c>
      <c r="P20" s="75"/>
      <c r="Q20" s="70">
        <v>45058</v>
      </c>
      <c r="R20" s="75"/>
      <c r="S20" s="70">
        <v>45072</v>
      </c>
      <c r="T20" s="75"/>
      <c r="U20" s="71" t="s">
        <v>3</v>
      </c>
      <c r="V20" s="69" t="s">
        <v>7</v>
      </c>
      <c r="W20" s="71" t="s">
        <v>9</v>
      </c>
      <c r="X20" s="71" t="s">
        <v>19</v>
      </c>
      <c r="Y20" s="72"/>
      <c r="Z20" s="72"/>
      <c r="AA20" s="71" t="s">
        <v>136</v>
      </c>
      <c r="AL20" s="76">
        <f t="shared" ref="AL20" si="0">IF(U20="Works",D20,0)</f>
        <v>100000</v>
      </c>
      <c r="AM20" s="76">
        <f t="shared" ref="AM20" si="1">IF(U20="Goods",D20,0)</f>
        <v>0</v>
      </c>
    </row>
    <row r="21" spans="1:39" s="58" customFormat="1" ht="51" x14ac:dyDescent="0.2">
      <c r="A21" s="32" t="s">
        <v>226</v>
      </c>
      <c r="B21" s="33" t="s">
        <v>203</v>
      </c>
      <c r="C21" s="67" t="s">
        <v>81</v>
      </c>
      <c r="D21" s="35">
        <v>1000000</v>
      </c>
      <c r="E21" s="72"/>
      <c r="F21" s="36">
        <v>1</v>
      </c>
      <c r="G21" s="74">
        <v>0</v>
      </c>
      <c r="H21" s="68">
        <v>0</v>
      </c>
      <c r="I21" s="37" t="s">
        <v>77</v>
      </c>
      <c r="J21" s="71" t="s">
        <v>86</v>
      </c>
      <c r="K21" s="70">
        <v>44770</v>
      </c>
      <c r="L21" s="70"/>
      <c r="M21" s="70">
        <v>44812</v>
      </c>
      <c r="N21" s="70"/>
      <c r="O21" s="70">
        <v>44826</v>
      </c>
      <c r="P21" s="70"/>
      <c r="Q21" s="95">
        <v>44847</v>
      </c>
      <c r="R21" s="70"/>
      <c r="S21" s="70">
        <v>44861</v>
      </c>
      <c r="T21" s="70"/>
      <c r="U21" s="71" t="s">
        <v>3</v>
      </c>
      <c r="V21" s="69" t="s">
        <v>2</v>
      </c>
      <c r="W21" s="71" t="s">
        <v>9</v>
      </c>
      <c r="X21" s="71" t="s">
        <v>19</v>
      </c>
      <c r="Y21" s="72"/>
      <c r="Z21" s="72"/>
      <c r="AA21" s="72"/>
      <c r="AK21" s="73"/>
      <c r="AL21" s="76">
        <f t="shared" ref="AL21:AL25" si="2">IF(U21="Works",D21,0)</f>
        <v>1000000</v>
      </c>
      <c r="AM21" s="76">
        <f t="shared" ref="AM21:AM25" si="3">IF(U21="Goods",D21,0)</f>
        <v>0</v>
      </c>
    </row>
    <row r="22" spans="1:39" s="58" customFormat="1" ht="51" x14ac:dyDescent="0.2">
      <c r="A22" s="32" t="s">
        <v>87</v>
      </c>
      <c r="B22" s="33" t="s">
        <v>204</v>
      </c>
      <c r="C22" s="67" t="s">
        <v>84</v>
      </c>
      <c r="D22" s="35">
        <v>100000</v>
      </c>
      <c r="E22" s="72"/>
      <c r="F22" s="36">
        <v>1</v>
      </c>
      <c r="G22" s="74">
        <v>0</v>
      </c>
      <c r="H22" s="68">
        <v>0</v>
      </c>
      <c r="I22" s="37" t="s">
        <v>77</v>
      </c>
      <c r="J22" s="71" t="s">
        <v>86</v>
      </c>
      <c r="K22" s="70">
        <v>44727</v>
      </c>
      <c r="L22" s="70">
        <v>44727</v>
      </c>
      <c r="M22" s="70">
        <v>44757</v>
      </c>
      <c r="N22" s="70"/>
      <c r="O22" s="70">
        <v>44784</v>
      </c>
      <c r="P22" s="70"/>
      <c r="Q22" s="70">
        <v>44805</v>
      </c>
      <c r="R22" s="70"/>
      <c r="S22" s="70">
        <v>44826</v>
      </c>
      <c r="T22" s="70"/>
      <c r="U22" s="71" t="s">
        <v>3</v>
      </c>
      <c r="V22" s="69" t="s">
        <v>7</v>
      </c>
      <c r="W22" s="71" t="s">
        <v>9</v>
      </c>
      <c r="X22" s="71" t="s">
        <v>19</v>
      </c>
      <c r="Y22" s="72"/>
      <c r="Z22" s="72"/>
      <c r="AA22" s="72"/>
      <c r="AK22" s="73"/>
      <c r="AL22" s="76">
        <f t="shared" si="2"/>
        <v>100000</v>
      </c>
      <c r="AM22" s="76">
        <f t="shared" si="3"/>
        <v>0</v>
      </c>
    </row>
    <row r="23" spans="1:39" s="146" customFormat="1" ht="32.25" hidden="1" customHeight="1" x14ac:dyDescent="0.2">
      <c r="A23" s="134"/>
      <c r="B23" s="135"/>
      <c r="C23" s="136"/>
      <c r="D23" s="137">
        <f>SUM(D17:D22)</f>
        <v>46599980</v>
      </c>
      <c r="E23" s="138"/>
      <c r="F23" s="139"/>
      <c r="G23" s="140"/>
      <c r="H23" s="141"/>
      <c r="I23" s="142"/>
      <c r="J23" s="143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3"/>
      <c r="V23" s="145"/>
      <c r="W23" s="143"/>
      <c r="X23" s="143"/>
      <c r="Y23" s="138"/>
      <c r="Z23" s="138"/>
      <c r="AA23" s="138"/>
      <c r="AK23" s="147"/>
      <c r="AL23" s="148"/>
      <c r="AM23" s="148"/>
    </row>
    <row r="24" spans="1:39" s="58" customFormat="1" ht="51" customHeight="1" x14ac:dyDescent="0.2">
      <c r="A24" s="44" t="s">
        <v>223</v>
      </c>
      <c r="B24" s="43" t="s">
        <v>217</v>
      </c>
      <c r="C24" s="67" t="s">
        <v>88</v>
      </c>
      <c r="D24" s="35">
        <v>200000</v>
      </c>
      <c r="E24" s="72"/>
      <c r="F24" s="36">
        <v>1</v>
      </c>
      <c r="G24" s="74">
        <v>0</v>
      </c>
      <c r="H24" s="68">
        <v>0</v>
      </c>
      <c r="I24" s="37" t="s">
        <v>77</v>
      </c>
      <c r="J24" s="71" t="s">
        <v>89</v>
      </c>
      <c r="K24" s="70">
        <v>44861</v>
      </c>
      <c r="L24" s="75"/>
      <c r="M24" s="70">
        <v>44910</v>
      </c>
      <c r="N24" s="75"/>
      <c r="O24" s="70">
        <v>44924</v>
      </c>
      <c r="P24" s="75"/>
      <c r="Q24" s="70">
        <v>44957</v>
      </c>
      <c r="R24" s="75"/>
      <c r="S24" s="70">
        <v>44977</v>
      </c>
      <c r="T24" s="75"/>
      <c r="U24" s="71" t="s">
        <v>8</v>
      </c>
      <c r="V24" s="69" t="s">
        <v>2</v>
      </c>
      <c r="W24" s="71" t="s">
        <v>9</v>
      </c>
      <c r="X24" s="71" t="s">
        <v>19</v>
      </c>
      <c r="Y24" s="72"/>
      <c r="Z24" s="72"/>
      <c r="AA24" s="71" t="s">
        <v>170</v>
      </c>
      <c r="AK24" s="73"/>
      <c r="AL24" s="76">
        <f t="shared" si="2"/>
        <v>0</v>
      </c>
      <c r="AM24" s="76">
        <f t="shared" si="3"/>
        <v>200000</v>
      </c>
    </row>
    <row r="25" spans="1:39" s="58" customFormat="1" ht="51" x14ac:dyDescent="0.2">
      <c r="A25" s="44" t="s">
        <v>161</v>
      </c>
      <c r="B25" s="33" t="s">
        <v>91</v>
      </c>
      <c r="C25" s="67" t="s">
        <v>169</v>
      </c>
      <c r="D25" s="35">
        <v>200000</v>
      </c>
      <c r="E25" s="72"/>
      <c r="F25" s="36">
        <v>1</v>
      </c>
      <c r="G25" s="74">
        <v>0</v>
      </c>
      <c r="H25" s="68">
        <v>0</v>
      </c>
      <c r="I25" s="37" t="s">
        <v>77</v>
      </c>
      <c r="J25" s="71" t="s">
        <v>92</v>
      </c>
      <c r="K25" s="70">
        <v>44861</v>
      </c>
      <c r="L25" s="75"/>
      <c r="M25" s="70">
        <v>44910</v>
      </c>
      <c r="N25" s="75"/>
      <c r="O25" s="70">
        <v>44924</v>
      </c>
      <c r="P25" s="75"/>
      <c r="Q25" s="70">
        <v>44957</v>
      </c>
      <c r="R25" s="75"/>
      <c r="S25" s="70">
        <v>44977</v>
      </c>
      <c r="T25" s="75"/>
      <c r="U25" s="71" t="s">
        <v>8</v>
      </c>
      <c r="V25" s="69" t="s">
        <v>2</v>
      </c>
      <c r="W25" s="71" t="s">
        <v>9</v>
      </c>
      <c r="X25" s="71" t="s">
        <v>19</v>
      </c>
      <c r="Y25" s="72"/>
      <c r="Z25" s="72"/>
      <c r="AA25" s="71" t="s">
        <v>90</v>
      </c>
      <c r="AK25" s="73"/>
      <c r="AL25" s="76">
        <f t="shared" si="2"/>
        <v>0</v>
      </c>
      <c r="AM25" s="76">
        <f t="shared" si="3"/>
        <v>200000</v>
      </c>
    </row>
    <row r="26" spans="1:39" s="58" customFormat="1" ht="71.25" customHeight="1" x14ac:dyDescent="0.2">
      <c r="A26" s="44" t="s">
        <v>168</v>
      </c>
      <c r="B26" s="100" t="s">
        <v>172</v>
      </c>
      <c r="C26" s="67" t="s">
        <v>215</v>
      </c>
      <c r="D26" s="35">
        <v>400000</v>
      </c>
      <c r="E26" s="72"/>
      <c r="F26" s="36">
        <v>1</v>
      </c>
      <c r="G26" s="74">
        <v>0</v>
      </c>
      <c r="H26" s="68">
        <v>0</v>
      </c>
      <c r="I26" s="37" t="s">
        <v>77</v>
      </c>
      <c r="J26" s="71">
        <v>1.5</v>
      </c>
      <c r="K26" s="70">
        <v>44818</v>
      </c>
      <c r="L26" s="75"/>
      <c r="M26" s="70">
        <v>44865</v>
      </c>
      <c r="N26" s="75"/>
      <c r="O26" s="70">
        <v>44880</v>
      </c>
      <c r="P26" s="75"/>
      <c r="Q26" s="70">
        <v>44901</v>
      </c>
      <c r="R26" s="75"/>
      <c r="S26" s="70">
        <v>44917</v>
      </c>
      <c r="T26" s="75"/>
      <c r="U26" s="71" t="s">
        <v>8</v>
      </c>
      <c r="V26" s="69" t="s">
        <v>2</v>
      </c>
      <c r="W26" s="71" t="s">
        <v>9</v>
      </c>
      <c r="X26" s="71" t="s">
        <v>19</v>
      </c>
      <c r="Y26" s="72"/>
      <c r="Z26" s="72"/>
      <c r="AA26" s="71" t="s">
        <v>90</v>
      </c>
      <c r="AL26" s="76">
        <f t="shared" ref="AL26" si="4">IF(U26="Works",D26,0)</f>
        <v>0</v>
      </c>
      <c r="AM26" s="76">
        <f t="shared" ref="AM26" si="5">IF(U26="Goods",D26,0)</f>
        <v>400000</v>
      </c>
    </row>
    <row r="27" spans="1:39" s="146" customFormat="1" ht="15" customHeight="1" x14ac:dyDescent="0.2">
      <c r="A27" s="149"/>
      <c r="B27" s="135"/>
      <c r="C27" s="136"/>
      <c r="D27" s="137">
        <f>SUM(D24:D26)</f>
        <v>800000</v>
      </c>
      <c r="E27" s="138"/>
      <c r="F27" s="139"/>
      <c r="G27" s="140"/>
      <c r="H27" s="141"/>
      <c r="I27" s="142"/>
      <c r="J27" s="143"/>
      <c r="K27" s="144"/>
      <c r="L27" s="150"/>
      <c r="M27" s="144"/>
      <c r="N27" s="150"/>
      <c r="O27" s="144"/>
      <c r="P27" s="150"/>
      <c r="Q27" s="144"/>
      <c r="R27" s="150"/>
      <c r="S27" s="144"/>
      <c r="T27" s="144"/>
      <c r="U27" s="144"/>
      <c r="V27" s="144"/>
      <c r="W27" s="144"/>
      <c r="X27" s="144"/>
      <c r="Y27" s="144"/>
      <c r="Z27" s="144"/>
      <c r="AA27" s="144"/>
      <c r="AB27" s="148"/>
    </row>
    <row r="28" spans="1:39" s="58" customFormat="1" x14ac:dyDescent="0.2">
      <c r="A28" s="47"/>
      <c r="B28" s="33"/>
      <c r="C28" s="67"/>
      <c r="D28" s="35"/>
      <c r="E28" s="72"/>
      <c r="F28" s="36"/>
      <c r="G28" s="74"/>
      <c r="H28" s="68"/>
      <c r="I28" s="37"/>
      <c r="J28" s="71"/>
      <c r="K28" s="70"/>
      <c r="L28" s="75"/>
      <c r="M28" s="70"/>
      <c r="N28" s="75"/>
      <c r="O28" s="70"/>
      <c r="P28" s="75"/>
      <c r="Q28" s="70"/>
      <c r="R28" s="75"/>
      <c r="S28" s="70"/>
      <c r="T28" s="70"/>
      <c r="U28" s="70"/>
      <c r="V28" s="70"/>
      <c r="W28" s="70"/>
      <c r="X28" s="70"/>
      <c r="Y28" s="70"/>
      <c r="Z28" s="70"/>
      <c r="AA28" s="70"/>
    </row>
    <row r="29" spans="1:39" s="58" customFormat="1" x14ac:dyDescent="0.2">
      <c r="A29" s="47"/>
      <c r="B29" s="192" t="s">
        <v>221</v>
      </c>
      <c r="C29" s="193"/>
      <c r="D29" s="193"/>
      <c r="E29" s="193"/>
      <c r="F29" s="193"/>
      <c r="G29" s="194"/>
      <c r="H29" s="68"/>
      <c r="I29" s="37"/>
      <c r="J29" s="71"/>
      <c r="K29" s="70"/>
      <c r="L29" s="75"/>
      <c r="M29" s="70"/>
      <c r="N29" s="75"/>
      <c r="O29" s="70"/>
      <c r="P29" s="75"/>
      <c r="Q29" s="70"/>
      <c r="R29" s="75"/>
      <c r="S29" s="70"/>
      <c r="T29" s="70"/>
      <c r="U29" s="70"/>
      <c r="V29" s="70"/>
      <c r="W29" s="70"/>
      <c r="X29" s="70"/>
      <c r="Y29" s="70"/>
      <c r="Z29" s="70"/>
      <c r="AA29" s="70"/>
    </row>
    <row r="30" spans="1:39" s="58" customFormat="1" x14ac:dyDescent="0.2">
      <c r="A30" s="72"/>
      <c r="B30" s="72"/>
      <c r="C30" s="72"/>
      <c r="D30" s="72"/>
      <c r="E30" s="72"/>
      <c r="F30" s="77"/>
      <c r="G30" s="77"/>
      <c r="H30" s="77"/>
      <c r="I30" s="72"/>
      <c r="J30" s="71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</row>
    <row r="31" spans="1:39" s="58" customFormat="1" ht="13.9" customHeight="1" x14ac:dyDescent="0.2">
      <c r="A31" s="72"/>
      <c r="B31" s="192" t="s">
        <v>216</v>
      </c>
      <c r="C31" s="193"/>
      <c r="D31" s="193"/>
      <c r="E31" s="193"/>
      <c r="F31" s="193"/>
      <c r="G31" s="193"/>
      <c r="H31" s="193"/>
      <c r="I31" s="193"/>
      <c r="J31" s="194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</row>
    <row r="32" spans="1:39" s="58" customFormat="1" x14ac:dyDescent="0.2">
      <c r="A32" s="72"/>
      <c r="B32" s="72"/>
      <c r="C32" s="72"/>
      <c r="D32" s="72"/>
      <c r="E32" s="72"/>
      <c r="F32" s="77"/>
      <c r="G32" s="77"/>
      <c r="H32" s="77"/>
      <c r="I32" s="72"/>
      <c r="J32" s="71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L32" s="50"/>
      <c r="AM32" s="50"/>
    </row>
    <row r="33" spans="1:39" x14ac:dyDescent="0.2">
      <c r="A33" s="55"/>
      <c r="B33" s="55"/>
      <c r="C33" s="56" t="s">
        <v>93</v>
      </c>
      <c r="D33" s="55"/>
      <c r="E33" s="55"/>
      <c r="F33" s="57"/>
      <c r="G33" s="57"/>
      <c r="H33" s="57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7"/>
      <c r="V33" s="57"/>
      <c r="W33" s="57"/>
      <c r="X33" s="57"/>
      <c r="Y33" s="55"/>
      <c r="Z33" s="55"/>
      <c r="AA33" s="55"/>
      <c r="AB33" s="55"/>
      <c r="AC33" s="55"/>
      <c r="AD33" s="55"/>
      <c r="AE33" s="55"/>
      <c r="AF33" s="55"/>
      <c r="AG33" s="55"/>
      <c r="AK33" s="65"/>
    </row>
    <row r="34" spans="1:39" x14ac:dyDescent="0.2">
      <c r="A34" s="195" t="s">
        <v>45</v>
      </c>
      <c r="B34" s="196"/>
      <c r="C34" s="196"/>
      <c r="D34" s="195" t="s">
        <v>46</v>
      </c>
      <c r="E34" s="196"/>
      <c r="F34" s="196"/>
      <c r="G34" s="196"/>
      <c r="H34" s="197"/>
      <c r="J34" s="50"/>
      <c r="K34" s="199" t="s">
        <v>47</v>
      </c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2"/>
      <c r="AA34" s="199" t="s">
        <v>94</v>
      </c>
      <c r="AB34" s="200"/>
      <c r="AC34" s="200"/>
      <c r="AD34" s="200"/>
      <c r="AE34" s="200"/>
      <c r="AF34" s="200"/>
      <c r="AG34" s="200"/>
      <c r="AK34" s="65"/>
    </row>
    <row r="35" spans="1:39" ht="102" x14ac:dyDescent="0.2">
      <c r="A35" s="63" t="s">
        <v>50</v>
      </c>
      <c r="B35" s="64" t="s">
        <v>190</v>
      </c>
      <c r="C35" s="64" t="s">
        <v>52</v>
      </c>
      <c r="D35" s="64" t="s">
        <v>191</v>
      </c>
      <c r="E35" s="64" t="s">
        <v>54</v>
      </c>
      <c r="F35" s="64" t="s">
        <v>192</v>
      </c>
      <c r="G35" s="64" t="s">
        <v>193</v>
      </c>
      <c r="H35" s="64" t="s">
        <v>194</v>
      </c>
      <c r="I35" s="63" t="s">
        <v>195</v>
      </c>
      <c r="J35" s="63" t="s">
        <v>196</v>
      </c>
      <c r="K35" s="78" t="s">
        <v>95</v>
      </c>
      <c r="L35" s="78" t="s">
        <v>95</v>
      </c>
      <c r="M35" s="78" t="s">
        <v>96</v>
      </c>
      <c r="N35" s="78" t="s">
        <v>96</v>
      </c>
      <c r="O35" s="78" t="s">
        <v>97</v>
      </c>
      <c r="P35" s="78" t="s">
        <v>97</v>
      </c>
      <c r="Q35" s="79" t="s">
        <v>98</v>
      </c>
      <c r="R35" s="79" t="s">
        <v>98</v>
      </c>
      <c r="S35" s="79" t="s">
        <v>99</v>
      </c>
      <c r="T35" s="79" t="s">
        <v>99</v>
      </c>
      <c r="U35" s="78" t="s">
        <v>62</v>
      </c>
      <c r="V35" s="78" t="s">
        <v>62</v>
      </c>
      <c r="W35" s="79" t="s">
        <v>63</v>
      </c>
      <c r="X35" s="79" t="s">
        <v>63</v>
      </c>
      <c r="Y35" s="79" t="s">
        <v>64</v>
      </c>
      <c r="Z35" s="79" t="s">
        <v>64</v>
      </c>
      <c r="AA35" s="64" t="s">
        <v>197</v>
      </c>
      <c r="AB35" s="64" t="s">
        <v>198</v>
      </c>
      <c r="AC35" s="64" t="s">
        <v>199</v>
      </c>
      <c r="AD35" s="64" t="s">
        <v>200</v>
      </c>
      <c r="AE35" s="64" t="s">
        <v>69</v>
      </c>
      <c r="AF35" s="64" t="s">
        <v>70</v>
      </c>
      <c r="AG35" s="64" t="s">
        <v>71</v>
      </c>
    </row>
    <row r="36" spans="1:39" ht="17.45" customHeight="1" x14ac:dyDescent="0.2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6" t="s">
        <v>201</v>
      </c>
      <c r="L36" s="66" t="s">
        <v>73</v>
      </c>
      <c r="M36" s="66" t="s">
        <v>202</v>
      </c>
      <c r="N36" s="66" t="s">
        <v>73</v>
      </c>
      <c r="O36" s="66" t="s">
        <v>202</v>
      </c>
      <c r="P36" s="66" t="s">
        <v>73</v>
      </c>
      <c r="Q36" s="66" t="s">
        <v>202</v>
      </c>
      <c r="R36" s="66" t="s">
        <v>73</v>
      </c>
      <c r="S36" s="66" t="s">
        <v>202</v>
      </c>
      <c r="T36" s="66" t="s">
        <v>73</v>
      </c>
      <c r="U36" s="66" t="s">
        <v>202</v>
      </c>
      <c r="V36" s="66" t="s">
        <v>73</v>
      </c>
      <c r="W36" s="66" t="s">
        <v>202</v>
      </c>
      <c r="X36" s="66" t="s">
        <v>73</v>
      </c>
      <c r="Y36" s="66" t="s">
        <v>202</v>
      </c>
      <c r="Z36" s="66" t="s">
        <v>73</v>
      </c>
      <c r="AA36" s="64"/>
      <c r="AB36" s="64"/>
      <c r="AC36" s="64"/>
      <c r="AD36" s="64"/>
      <c r="AE36" s="64"/>
      <c r="AF36" s="64"/>
      <c r="AG36" s="64"/>
      <c r="AL36" s="58"/>
      <c r="AM36" s="58"/>
    </row>
    <row r="37" spans="1:39" s="58" customFormat="1" x14ac:dyDescent="0.2">
      <c r="A37" s="72"/>
      <c r="B37" s="72"/>
      <c r="C37" s="72"/>
      <c r="D37" s="72"/>
      <c r="E37" s="72"/>
      <c r="F37" s="77"/>
      <c r="G37" s="77"/>
      <c r="H37" s="77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7"/>
      <c r="V37" s="77"/>
      <c r="W37" s="77"/>
      <c r="X37" s="77"/>
      <c r="Y37" s="72"/>
      <c r="Z37" s="72"/>
      <c r="AA37" s="72"/>
      <c r="AB37" s="72"/>
      <c r="AC37" s="72"/>
      <c r="AD37" s="72"/>
      <c r="AE37" s="72"/>
      <c r="AF37" s="72"/>
      <c r="AG37" s="72"/>
    </row>
    <row r="38" spans="1:39" s="58" customFormat="1" x14ac:dyDescent="0.2">
      <c r="A38" s="72"/>
      <c r="B38" s="72"/>
      <c r="C38" s="72"/>
      <c r="D38" s="72"/>
      <c r="E38" s="72"/>
      <c r="F38" s="77"/>
      <c r="G38" s="77"/>
      <c r="H38" s="77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7"/>
      <c r="V38" s="77"/>
      <c r="W38" s="77"/>
      <c r="X38" s="77"/>
      <c r="Y38" s="72"/>
      <c r="Z38" s="72"/>
      <c r="AA38" s="72"/>
      <c r="AB38" s="72"/>
      <c r="AC38" s="72"/>
      <c r="AD38" s="72"/>
      <c r="AE38" s="72"/>
      <c r="AF38" s="72"/>
      <c r="AG38" s="72"/>
    </row>
    <row r="39" spans="1:39" s="58" customFormat="1" x14ac:dyDescent="0.2">
      <c r="A39" s="72"/>
      <c r="B39" s="72"/>
      <c r="C39" s="72"/>
      <c r="D39" s="72"/>
      <c r="E39" s="72"/>
      <c r="F39" s="77"/>
      <c r="G39" s="77"/>
      <c r="H39" s="77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7"/>
      <c r="V39" s="77"/>
      <c r="W39" s="77"/>
      <c r="X39" s="77"/>
      <c r="Y39" s="72"/>
      <c r="Z39" s="72"/>
      <c r="AA39" s="72"/>
      <c r="AB39" s="72"/>
      <c r="AC39" s="72"/>
      <c r="AD39" s="72"/>
      <c r="AE39" s="72"/>
      <c r="AF39" s="72"/>
      <c r="AG39" s="72"/>
      <c r="AL39" s="50"/>
      <c r="AM39" s="50"/>
    </row>
    <row r="40" spans="1:39" x14ac:dyDescent="0.2">
      <c r="A40" s="55"/>
      <c r="B40" s="55"/>
      <c r="C40" s="56" t="s">
        <v>100</v>
      </c>
      <c r="D40" s="55"/>
      <c r="E40" s="55"/>
      <c r="F40" s="57"/>
      <c r="G40" s="57"/>
      <c r="H40" s="57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7"/>
      <c r="V40" s="51"/>
      <c r="W40" s="51"/>
      <c r="X40" s="51"/>
    </row>
    <row r="41" spans="1:39" x14ac:dyDescent="0.2">
      <c r="A41" s="195" t="s">
        <v>45</v>
      </c>
      <c r="B41" s="196"/>
      <c r="C41" s="196"/>
      <c r="D41" s="195" t="s">
        <v>46</v>
      </c>
      <c r="E41" s="196"/>
      <c r="F41" s="196"/>
      <c r="G41" s="196"/>
      <c r="H41" s="197"/>
      <c r="J41" s="50"/>
      <c r="K41" s="199" t="s">
        <v>47</v>
      </c>
      <c r="L41" s="200"/>
      <c r="M41" s="200"/>
      <c r="N41" s="200"/>
      <c r="O41" s="199" t="s">
        <v>94</v>
      </c>
      <c r="P41" s="200"/>
      <c r="Q41" s="200"/>
      <c r="R41" s="200"/>
      <c r="S41" s="200"/>
      <c r="T41" s="200"/>
      <c r="U41" s="200"/>
      <c r="V41" s="51"/>
      <c r="W41" s="51"/>
      <c r="X41" s="51"/>
    </row>
    <row r="42" spans="1:39" ht="51" x14ac:dyDescent="0.2">
      <c r="A42" s="63" t="s">
        <v>50</v>
      </c>
      <c r="B42" s="64" t="s">
        <v>190</v>
      </c>
      <c r="C42" s="64" t="s">
        <v>52</v>
      </c>
      <c r="D42" s="64" t="s">
        <v>191</v>
      </c>
      <c r="E42" s="64" t="s">
        <v>54</v>
      </c>
      <c r="F42" s="64" t="s">
        <v>192</v>
      </c>
      <c r="G42" s="64" t="s">
        <v>193</v>
      </c>
      <c r="H42" s="64" t="s">
        <v>194</v>
      </c>
      <c r="I42" s="63" t="s">
        <v>195</v>
      </c>
      <c r="J42" s="63" t="s">
        <v>196</v>
      </c>
      <c r="K42" s="189" t="s">
        <v>101</v>
      </c>
      <c r="L42" s="190"/>
      <c r="M42" s="189" t="s">
        <v>102</v>
      </c>
      <c r="N42" s="190"/>
      <c r="O42" s="64" t="s">
        <v>197</v>
      </c>
      <c r="P42" s="64" t="s">
        <v>198</v>
      </c>
      <c r="Q42" s="64" t="s">
        <v>199</v>
      </c>
      <c r="R42" s="64" t="s">
        <v>200</v>
      </c>
      <c r="S42" s="64" t="s">
        <v>69</v>
      </c>
      <c r="T42" s="64" t="s">
        <v>70</v>
      </c>
      <c r="U42" s="64" t="s">
        <v>71</v>
      </c>
      <c r="V42" s="51"/>
      <c r="W42" s="51"/>
      <c r="X42" s="51"/>
    </row>
    <row r="43" spans="1:39" ht="25.5" x14ac:dyDescent="0.2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6" t="s">
        <v>201</v>
      </c>
      <c r="L43" s="66" t="s">
        <v>73</v>
      </c>
      <c r="M43" s="66" t="s">
        <v>202</v>
      </c>
      <c r="N43" s="66" t="s">
        <v>73</v>
      </c>
      <c r="O43" s="64"/>
      <c r="P43" s="64"/>
      <c r="Q43" s="64"/>
      <c r="R43" s="64"/>
      <c r="S43" s="64"/>
      <c r="T43" s="64"/>
      <c r="U43" s="64"/>
      <c r="V43" s="51"/>
      <c r="W43" s="51"/>
      <c r="X43" s="51"/>
      <c r="AL43" s="58"/>
      <c r="AM43" s="58"/>
    </row>
    <row r="44" spans="1:39" s="58" customFormat="1" ht="51" x14ac:dyDescent="0.2">
      <c r="A44" s="32" t="s">
        <v>225</v>
      </c>
      <c r="B44" s="33" t="s">
        <v>173</v>
      </c>
      <c r="C44" s="67" t="s">
        <v>230</v>
      </c>
      <c r="D44" s="35">
        <v>50000</v>
      </c>
      <c r="E44" s="72"/>
      <c r="F44" s="36">
        <v>1</v>
      </c>
      <c r="G44" s="74">
        <v>0</v>
      </c>
      <c r="H44" s="68">
        <v>0</v>
      </c>
      <c r="I44" s="37" t="s">
        <v>77</v>
      </c>
      <c r="J44" s="71" t="s">
        <v>220</v>
      </c>
      <c r="K44" s="70">
        <v>44818</v>
      </c>
      <c r="L44" s="70"/>
      <c r="M44" s="70">
        <v>44855</v>
      </c>
      <c r="N44" s="72"/>
      <c r="O44" s="82" t="s">
        <v>3</v>
      </c>
      <c r="P44" s="82" t="s">
        <v>218</v>
      </c>
      <c r="Q44" s="82" t="s">
        <v>9</v>
      </c>
      <c r="R44" s="82" t="s">
        <v>19</v>
      </c>
      <c r="S44" s="82"/>
      <c r="T44" s="82"/>
      <c r="U44" s="71"/>
      <c r="V44" s="59"/>
      <c r="W44" s="59"/>
      <c r="X44" s="59"/>
    </row>
    <row r="45" spans="1:39" s="58" customFormat="1" x14ac:dyDescent="0.2">
      <c r="A45" s="72"/>
      <c r="B45" s="72"/>
      <c r="C45" s="72"/>
      <c r="D45" s="72"/>
      <c r="E45" s="72"/>
      <c r="F45" s="77"/>
      <c r="G45" s="77"/>
      <c r="H45" s="77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7"/>
      <c r="V45" s="59"/>
      <c r="W45" s="59"/>
      <c r="X45" s="59"/>
      <c r="AL45" s="50"/>
      <c r="AM45" s="50"/>
    </row>
    <row r="46" spans="1:39" x14ac:dyDescent="0.2">
      <c r="A46" s="55"/>
      <c r="B46" s="55"/>
      <c r="C46" s="56" t="s">
        <v>166</v>
      </c>
      <c r="D46" s="55"/>
      <c r="E46" s="55"/>
      <c r="F46" s="57"/>
      <c r="G46" s="57"/>
      <c r="H46" s="57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7"/>
      <c r="V46" s="57"/>
      <c r="W46" s="57"/>
      <c r="X46" s="57"/>
      <c r="Y46" s="55"/>
      <c r="Z46" s="55"/>
      <c r="AA46" s="55"/>
    </row>
    <row r="47" spans="1:39" x14ac:dyDescent="0.2">
      <c r="A47" s="195" t="s">
        <v>45</v>
      </c>
      <c r="B47" s="196"/>
      <c r="C47" s="196"/>
      <c r="D47" s="195" t="s">
        <v>46</v>
      </c>
      <c r="E47" s="196"/>
      <c r="F47" s="196"/>
      <c r="G47" s="196"/>
      <c r="H47" s="197"/>
      <c r="J47" s="50"/>
      <c r="K47" s="199" t="s">
        <v>47</v>
      </c>
      <c r="L47" s="200"/>
      <c r="M47" s="200"/>
      <c r="N47" s="200"/>
      <c r="O47" s="200"/>
      <c r="P47" s="200"/>
      <c r="Q47" s="200"/>
      <c r="R47" s="200"/>
      <c r="S47" s="200"/>
      <c r="T47" s="202"/>
      <c r="U47" s="199" t="s">
        <v>94</v>
      </c>
      <c r="V47" s="200"/>
      <c r="W47" s="200"/>
      <c r="X47" s="200"/>
      <c r="Y47" s="200"/>
      <c r="Z47" s="200"/>
      <c r="AA47" s="200"/>
    </row>
    <row r="48" spans="1:39" ht="51" x14ac:dyDescent="0.2">
      <c r="A48" s="63" t="s">
        <v>50</v>
      </c>
      <c r="B48" s="64" t="s">
        <v>190</v>
      </c>
      <c r="C48" s="64" t="s">
        <v>52</v>
      </c>
      <c r="D48" s="64" t="s">
        <v>191</v>
      </c>
      <c r="E48" s="64" t="s">
        <v>54</v>
      </c>
      <c r="F48" s="64" t="s">
        <v>192</v>
      </c>
      <c r="G48" s="64" t="s">
        <v>193</v>
      </c>
      <c r="H48" s="64" t="s">
        <v>194</v>
      </c>
      <c r="I48" s="63" t="s">
        <v>195</v>
      </c>
      <c r="J48" s="63" t="s">
        <v>196</v>
      </c>
      <c r="K48" s="191" t="s">
        <v>103</v>
      </c>
      <c r="L48" s="191"/>
      <c r="M48" s="201" t="s">
        <v>61</v>
      </c>
      <c r="N48" s="190"/>
      <c r="O48" s="189" t="s">
        <v>62</v>
      </c>
      <c r="P48" s="190"/>
      <c r="Q48" s="191" t="s">
        <v>104</v>
      </c>
      <c r="R48" s="191"/>
      <c r="S48" s="191" t="s">
        <v>64</v>
      </c>
      <c r="T48" s="191"/>
      <c r="U48" s="64" t="s">
        <v>197</v>
      </c>
      <c r="V48" s="64" t="s">
        <v>198</v>
      </c>
      <c r="W48" s="64" t="s">
        <v>199</v>
      </c>
      <c r="X48" s="64" t="s">
        <v>200</v>
      </c>
      <c r="Y48" s="64" t="s">
        <v>69</v>
      </c>
      <c r="Z48" s="64" t="s">
        <v>70</v>
      </c>
      <c r="AA48" s="64" t="s">
        <v>71</v>
      </c>
    </row>
    <row r="49" spans="1:39" ht="25.5" x14ac:dyDescent="0.2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6" t="s">
        <v>201</v>
      </c>
      <c r="L49" s="66" t="s">
        <v>73</v>
      </c>
      <c r="M49" s="66" t="s">
        <v>202</v>
      </c>
      <c r="N49" s="66" t="s">
        <v>73</v>
      </c>
      <c r="O49" s="66" t="s">
        <v>202</v>
      </c>
      <c r="P49" s="66" t="s">
        <v>73</v>
      </c>
      <c r="Q49" s="66" t="s">
        <v>202</v>
      </c>
      <c r="R49" s="66" t="s">
        <v>73</v>
      </c>
      <c r="S49" s="66" t="s">
        <v>202</v>
      </c>
      <c r="T49" s="66" t="s">
        <v>73</v>
      </c>
      <c r="U49" s="64"/>
      <c r="V49" s="64"/>
      <c r="W49" s="64"/>
      <c r="X49" s="64"/>
      <c r="Y49" s="64"/>
      <c r="Z49" s="64"/>
      <c r="AA49" s="64"/>
      <c r="AL49" s="58"/>
      <c r="AM49" s="58"/>
    </row>
    <row r="50" spans="1:39" s="146" customFormat="1" ht="17.25" customHeight="1" x14ac:dyDescent="0.2">
      <c r="A50" s="151"/>
      <c r="B50" s="152"/>
      <c r="C50" s="153"/>
      <c r="D50" s="154"/>
      <c r="E50" s="151"/>
      <c r="F50" s="155"/>
      <c r="G50" s="156"/>
      <c r="H50" s="156"/>
      <c r="I50" s="157"/>
      <c r="J50" s="151"/>
      <c r="K50" s="158"/>
      <c r="L50" s="151"/>
      <c r="M50" s="158"/>
      <c r="N50" s="151"/>
      <c r="O50" s="158"/>
      <c r="P50" s="151"/>
      <c r="Q50" s="158"/>
      <c r="R50" s="151"/>
      <c r="S50" s="158"/>
      <c r="T50" s="151"/>
      <c r="U50" s="159"/>
      <c r="V50" s="160"/>
      <c r="W50" s="160"/>
      <c r="X50" s="160"/>
      <c r="Y50" s="161"/>
      <c r="Z50" s="161"/>
      <c r="AA50" s="161"/>
    </row>
    <row r="51" spans="1:39" x14ac:dyDescent="0.2">
      <c r="A51" s="55"/>
      <c r="B51" s="55"/>
      <c r="C51" s="56" t="s">
        <v>105</v>
      </c>
      <c r="D51" s="55"/>
      <c r="E51" s="55"/>
      <c r="F51" s="57"/>
      <c r="G51" s="57"/>
      <c r="H51" s="57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7"/>
      <c r="V51" s="57"/>
      <c r="W51" s="57"/>
      <c r="X51" s="57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</row>
    <row r="52" spans="1:39" x14ac:dyDescent="0.2">
      <c r="A52" s="195" t="s">
        <v>45</v>
      </c>
      <c r="B52" s="196"/>
      <c r="C52" s="196"/>
      <c r="D52" s="195" t="s">
        <v>46</v>
      </c>
      <c r="E52" s="196"/>
      <c r="F52" s="196"/>
      <c r="G52" s="196"/>
      <c r="H52" s="197"/>
      <c r="J52" s="50"/>
      <c r="K52" s="203" t="s">
        <v>47</v>
      </c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5"/>
      <c r="AE52" s="199" t="s">
        <v>94</v>
      </c>
      <c r="AF52" s="200"/>
      <c r="AG52" s="200"/>
      <c r="AH52" s="200"/>
      <c r="AI52" s="200"/>
      <c r="AJ52" s="200"/>
      <c r="AK52" s="200"/>
    </row>
    <row r="53" spans="1:39" ht="31.35" customHeight="1" x14ac:dyDescent="0.2">
      <c r="A53" s="63" t="s">
        <v>50</v>
      </c>
      <c r="B53" s="64" t="s">
        <v>190</v>
      </c>
      <c r="C53" s="64" t="s">
        <v>52</v>
      </c>
      <c r="D53" s="64" t="s">
        <v>191</v>
      </c>
      <c r="E53" s="64" t="s">
        <v>54</v>
      </c>
      <c r="F53" s="64" t="s">
        <v>192</v>
      </c>
      <c r="G53" s="64" t="s">
        <v>193</v>
      </c>
      <c r="H53" s="64" t="s">
        <v>194</v>
      </c>
      <c r="I53" s="63" t="s">
        <v>195</v>
      </c>
      <c r="J53" s="63" t="s">
        <v>196</v>
      </c>
      <c r="K53" s="189" t="s">
        <v>95</v>
      </c>
      <c r="L53" s="190"/>
      <c r="M53" s="189" t="s">
        <v>96</v>
      </c>
      <c r="N53" s="190"/>
      <c r="O53" s="189" t="s">
        <v>97</v>
      </c>
      <c r="P53" s="190"/>
      <c r="Q53" s="191" t="s">
        <v>103</v>
      </c>
      <c r="R53" s="191"/>
      <c r="S53" s="189" t="s">
        <v>99</v>
      </c>
      <c r="T53" s="190"/>
      <c r="U53" s="189" t="s">
        <v>62</v>
      </c>
      <c r="V53" s="190"/>
      <c r="W53" s="189" t="s">
        <v>99</v>
      </c>
      <c r="X53" s="190"/>
      <c r="Y53" s="189" t="s">
        <v>106</v>
      </c>
      <c r="Z53" s="190"/>
      <c r="AA53" s="191" t="s">
        <v>104</v>
      </c>
      <c r="AB53" s="191"/>
      <c r="AC53" s="191" t="s">
        <v>64</v>
      </c>
      <c r="AD53" s="191"/>
      <c r="AE53" s="64" t="s">
        <v>197</v>
      </c>
      <c r="AF53" s="64" t="s">
        <v>198</v>
      </c>
      <c r="AG53" s="64" t="s">
        <v>199</v>
      </c>
      <c r="AH53" s="64" t="s">
        <v>200</v>
      </c>
      <c r="AI53" s="64" t="s">
        <v>69</v>
      </c>
      <c r="AJ53" s="64" t="s">
        <v>70</v>
      </c>
      <c r="AK53" s="64" t="s">
        <v>71</v>
      </c>
    </row>
    <row r="54" spans="1:39" ht="25.5" x14ac:dyDescent="0.2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6" t="s">
        <v>201</v>
      </c>
      <c r="L54" s="66" t="s">
        <v>73</v>
      </c>
      <c r="M54" s="66" t="s">
        <v>202</v>
      </c>
      <c r="N54" s="66" t="s">
        <v>73</v>
      </c>
      <c r="O54" s="66" t="s">
        <v>202</v>
      </c>
      <c r="P54" s="66" t="s">
        <v>73</v>
      </c>
      <c r="Q54" s="66" t="s">
        <v>202</v>
      </c>
      <c r="R54" s="66" t="s">
        <v>73</v>
      </c>
      <c r="S54" s="66" t="s">
        <v>202</v>
      </c>
      <c r="T54" s="66" t="s">
        <v>73</v>
      </c>
      <c r="U54" s="66" t="s">
        <v>202</v>
      </c>
      <c r="V54" s="66" t="s">
        <v>73</v>
      </c>
      <c r="W54" s="66" t="s">
        <v>202</v>
      </c>
      <c r="X54" s="66" t="s">
        <v>73</v>
      </c>
      <c r="Y54" s="66" t="s">
        <v>202</v>
      </c>
      <c r="Z54" s="66" t="s">
        <v>73</v>
      </c>
      <c r="AA54" s="66" t="s">
        <v>202</v>
      </c>
      <c r="AB54" s="66" t="s">
        <v>73</v>
      </c>
      <c r="AC54" s="66" t="s">
        <v>202</v>
      </c>
      <c r="AD54" s="66" t="s">
        <v>73</v>
      </c>
      <c r="AE54" s="64"/>
      <c r="AF54" s="64"/>
      <c r="AG54" s="64"/>
      <c r="AH54" s="64"/>
      <c r="AI54" s="64"/>
      <c r="AJ54" s="64"/>
      <c r="AK54" s="64"/>
      <c r="AL54" s="58"/>
      <c r="AM54" s="58"/>
    </row>
    <row r="55" spans="1:39" s="58" customFormat="1" x14ac:dyDescent="0.2">
      <c r="A55" s="72"/>
      <c r="B55" s="72"/>
      <c r="C55" s="72"/>
      <c r="D55" s="72"/>
      <c r="E55" s="72"/>
      <c r="F55" s="77"/>
      <c r="G55" s="77"/>
      <c r="H55" s="77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7"/>
      <c r="V55" s="77"/>
      <c r="W55" s="77"/>
      <c r="X55" s="77"/>
      <c r="Y55" s="72"/>
      <c r="Z55" s="72"/>
      <c r="AA55" s="72"/>
      <c r="AB55" s="72"/>
      <c r="AC55" s="72"/>
      <c r="AD55" s="72"/>
      <c r="AE55" s="72"/>
      <c r="AG55" s="72"/>
      <c r="AH55" s="72"/>
      <c r="AI55" s="72"/>
      <c r="AJ55" s="72"/>
      <c r="AK55" s="72"/>
    </row>
    <row r="56" spans="1:39" s="58" customFormat="1" x14ac:dyDescent="0.2">
      <c r="A56" s="72"/>
      <c r="B56" s="72"/>
      <c r="C56" s="72"/>
      <c r="D56" s="72"/>
      <c r="E56" s="72"/>
      <c r="F56" s="77"/>
      <c r="G56" s="77"/>
      <c r="H56" s="77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7"/>
      <c r="V56" s="77"/>
      <c r="W56" s="77"/>
      <c r="X56" s="77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</row>
    <row r="57" spans="1:39" s="58" customFormat="1" x14ac:dyDescent="0.2">
      <c r="A57" s="72"/>
      <c r="B57" s="72"/>
      <c r="C57" s="72"/>
      <c r="D57" s="72"/>
      <c r="E57" s="72"/>
      <c r="F57" s="77"/>
      <c r="G57" s="77"/>
      <c r="H57" s="77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7"/>
      <c r="V57" s="77"/>
      <c r="W57" s="77"/>
      <c r="X57" s="77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50"/>
      <c r="AM57" s="50"/>
    </row>
    <row r="58" spans="1:39" x14ac:dyDescent="0.2">
      <c r="A58" s="55"/>
      <c r="B58" s="55"/>
      <c r="C58" s="56" t="s">
        <v>107</v>
      </c>
      <c r="D58" s="55"/>
      <c r="E58" s="55"/>
      <c r="F58" s="57"/>
      <c r="G58" s="57"/>
      <c r="H58" s="57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7"/>
      <c r="V58" s="57"/>
      <c r="W58" s="57"/>
      <c r="X58" s="57"/>
      <c r="Y58" s="55"/>
      <c r="Z58" s="55"/>
      <c r="AA58" s="55"/>
      <c r="AB58" s="55"/>
      <c r="AC58" s="55"/>
      <c r="AD58" s="55"/>
      <c r="AE58" s="55"/>
    </row>
    <row r="59" spans="1:39" x14ac:dyDescent="0.2">
      <c r="A59" s="195" t="s">
        <v>45</v>
      </c>
      <c r="B59" s="196"/>
      <c r="C59" s="196"/>
      <c r="D59" s="195" t="s">
        <v>46</v>
      </c>
      <c r="E59" s="196"/>
      <c r="F59" s="196"/>
      <c r="G59" s="196"/>
      <c r="H59" s="197"/>
      <c r="J59" s="50"/>
      <c r="K59" s="199" t="s">
        <v>47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2"/>
      <c r="Y59" s="199" t="s">
        <v>48</v>
      </c>
      <c r="Z59" s="200"/>
      <c r="AA59" s="200"/>
      <c r="AB59" s="200"/>
      <c r="AC59" s="200"/>
      <c r="AD59" s="200"/>
      <c r="AE59" s="200"/>
    </row>
    <row r="60" spans="1:39" ht="38.25" x14ac:dyDescent="0.2">
      <c r="A60" s="63" t="s">
        <v>50</v>
      </c>
      <c r="B60" s="64" t="s">
        <v>190</v>
      </c>
      <c r="C60" s="64" t="s">
        <v>52</v>
      </c>
      <c r="D60" s="64" t="s">
        <v>191</v>
      </c>
      <c r="E60" s="64" t="s">
        <v>54</v>
      </c>
      <c r="F60" s="64" t="s">
        <v>192</v>
      </c>
      <c r="G60" s="64" t="s">
        <v>193</v>
      </c>
      <c r="H60" s="64" t="s">
        <v>194</v>
      </c>
      <c r="I60" s="63" t="s">
        <v>195</v>
      </c>
      <c r="J60" s="63" t="s">
        <v>196</v>
      </c>
      <c r="K60" s="189" t="s">
        <v>108</v>
      </c>
      <c r="L60" s="190"/>
      <c r="M60" s="189" t="s">
        <v>99</v>
      </c>
      <c r="N60" s="190"/>
      <c r="O60" s="189" t="s">
        <v>62</v>
      </c>
      <c r="P60" s="190"/>
      <c r="Q60" s="189" t="s">
        <v>99</v>
      </c>
      <c r="R60" s="190"/>
      <c r="S60" s="189" t="s">
        <v>109</v>
      </c>
      <c r="T60" s="190"/>
      <c r="U60" s="191" t="s">
        <v>63</v>
      </c>
      <c r="V60" s="191"/>
      <c r="W60" s="191" t="s">
        <v>64</v>
      </c>
      <c r="X60" s="191"/>
      <c r="Y60" s="64" t="s">
        <v>197</v>
      </c>
      <c r="Z60" s="64" t="s">
        <v>198</v>
      </c>
      <c r="AA60" s="64" t="s">
        <v>199</v>
      </c>
      <c r="AB60" s="64" t="s">
        <v>200</v>
      </c>
      <c r="AC60" s="64" t="s">
        <v>69</v>
      </c>
      <c r="AD60" s="64" t="s">
        <v>70</v>
      </c>
      <c r="AE60" s="64" t="s">
        <v>71</v>
      </c>
    </row>
    <row r="61" spans="1:39" ht="25.5" x14ac:dyDescent="0.2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6" t="s">
        <v>201</v>
      </c>
      <c r="L61" s="66" t="s">
        <v>73</v>
      </c>
      <c r="M61" s="66" t="s">
        <v>202</v>
      </c>
      <c r="N61" s="66" t="s">
        <v>73</v>
      </c>
      <c r="O61" s="66" t="s">
        <v>202</v>
      </c>
      <c r="P61" s="66" t="s">
        <v>73</v>
      </c>
      <c r="Q61" s="66" t="s">
        <v>202</v>
      </c>
      <c r="R61" s="66" t="s">
        <v>73</v>
      </c>
      <c r="S61" s="66" t="s">
        <v>202</v>
      </c>
      <c r="T61" s="66" t="s">
        <v>73</v>
      </c>
      <c r="U61" s="66" t="s">
        <v>202</v>
      </c>
      <c r="V61" s="66" t="s">
        <v>73</v>
      </c>
      <c r="W61" s="66" t="s">
        <v>202</v>
      </c>
      <c r="X61" s="66" t="s">
        <v>73</v>
      </c>
      <c r="Y61" s="63"/>
      <c r="Z61" s="63"/>
      <c r="AA61" s="63"/>
      <c r="AB61" s="63"/>
      <c r="AC61" s="63"/>
      <c r="AD61" s="63"/>
      <c r="AE61" s="63"/>
      <c r="AL61" s="58"/>
      <c r="AM61" s="58"/>
    </row>
    <row r="62" spans="1:39" s="58" customFormat="1" x14ac:dyDescent="0.2">
      <c r="A62" s="72"/>
      <c r="B62" s="72"/>
      <c r="C62" s="72"/>
      <c r="D62" s="72"/>
      <c r="E62" s="72"/>
      <c r="F62" s="77"/>
      <c r="G62" s="77"/>
      <c r="H62" s="77"/>
      <c r="I62" s="72"/>
      <c r="J62" s="72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2"/>
      <c r="Z62" s="72"/>
      <c r="AA62" s="72"/>
      <c r="AB62" s="72"/>
      <c r="AC62" s="72"/>
      <c r="AD62" s="72"/>
      <c r="AE62" s="72"/>
    </row>
    <row r="63" spans="1:39" s="58" customFormat="1" x14ac:dyDescent="0.2">
      <c r="A63" s="72"/>
      <c r="B63" s="72"/>
      <c r="C63" s="72"/>
      <c r="D63" s="72"/>
      <c r="E63" s="72"/>
      <c r="F63" s="77"/>
      <c r="G63" s="77"/>
      <c r="H63" s="77"/>
      <c r="I63" s="72"/>
      <c r="J63" s="72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2"/>
      <c r="Z63" s="72"/>
      <c r="AA63" s="72"/>
      <c r="AB63" s="72"/>
      <c r="AC63" s="72"/>
      <c r="AD63" s="72"/>
      <c r="AE63" s="72"/>
    </row>
    <row r="64" spans="1:39" s="58" customFormat="1" x14ac:dyDescent="0.2">
      <c r="A64" s="72"/>
      <c r="B64" s="72"/>
      <c r="C64" s="72"/>
      <c r="D64" s="72"/>
      <c r="E64" s="72"/>
      <c r="F64" s="77"/>
      <c r="G64" s="77"/>
      <c r="H64" s="77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7"/>
      <c r="V64" s="77"/>
      <c r="W64" s="77"/>
      <c r="X64" s="77"/>
      <c r="Y64" s="72"/>
      <c r="Z64" s="72"/>
      <c r="AA64" s="72"/>
      <c r="AB64" s="72"/>
      <c r="AC64" s="72"/>
      <c r="AD64" s="72"/>
      <c r="AE64" s="72"/>
      <c r="AL64" s="50"/>
      <c r="AM64" s="50"/>
    </row>
    <row r="65" spans="1:39" x14ac:dyDescent="0.2">
      <c r="A65" s="55"/>
      <c r="B65" s="55"/>
      <c r="C65" s="56" t="s">
        <v>110</v>
      </c>
      <c r="D65" s="55"/>
      <c r="E65" s="55"/>
      <c r="F65" s="57"/>
      <c r="G65" s="57"/>
      <c r="H65" s="57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7"/>
      <c r="V65" s="57"/>
      <c r="W65" s="57"/>
      <c r="X65" s="51"/>
    </row>
    <row r="66" spans="1:39" x14ac:dyDescent="0.2">
      <c r="A66" s="195" t="s">
        <v>45</v>
      </c>
      <c r="B66" s="196"/>
      <c r="C66" s="196"/>
      <c r="D66" s="195" t="s">
        <v>46</v>
      </c>
      <c r="E66" s="196"/>
      <c r="F66" s="196"/>
      <c r="G66" s="196"/>
      <c r="H66" s="197"/>
      <c r="J66" s="50"/>
      <c r="K66" s="197" t="s">
        <v>47</v>
      </c>
      <c r="L66" s="198"/>
      <c r="M66" s="198"/>
      <c r="N66" s="198"/>
      <c r="O66" s="198"/>
      <c r="P66" s="198"/>
      <c r="Q66" s="199" t="s">
        <v>94</v>
      </c>
      <c r="R66" s="200"/>
      <c r="S66" s="200"/>
      <c r="T66" s="200"/>
      <c r="U66" s="200"/>
      <c r="V66" s="200"/>
      <c r="W66" s="200"/>
      <c r="X66" s="51"/>
    </row>
    <row r="67" spans="1:39" ht="51" x14ac:dyDescent="0.2">
      <c r="A67" s="63" t="s">
        <v>50</v>
      </c>
      <c r="B67" s="64" t="s">
        <v>190</v>
      </c>
      <c r="C67" s="64" t="s">
        <v>52</v>
      </c>
      <c r="D67" s="64" t="s">
        <v>191</v>
      </c>
      <c r="E67" s="64" t="s">
        <v>54</v>
      </c>
      <c r="F67" s="64" t="s">
        <v>192</v>
      </c>
      <c r="G67" s="64" t="s">
        <v>193</v>
      </c>
      <c r="H67" s="64" t="s">
        <v>194</v>
      </c>
      <c r="I67" s="63" t="s">
        <v>195</v>
      </c>
      <c r="J67" s="63" t="s">
        <v>196</v>
      </c>
      <c r="K67" s="201" t="s">
        <v>111</v>
      </c>
      <c r="L67" s="190"/>
      <c r="M67" s="189" t="s">
        <v>112</v>
      </c>
      <c r="N67" s="190"/>
      <c r="O67" s="191" t="s">
        <v>64</v>
      </c>
      <c r="P67" s="191"/>
      <c r="Q67" s="64" t="s">
        <v>197</v>
      </c>
      <c r="R67" s="64" t="s">
        <v>198</v>
      </c>
      <c r="S67" s="64" t="s">
        <v>199</v>
      </c>
      <c r="T67" s="64" t="s">
        <v>200</v>
      </c>
      <c r="U67" s="64" t="s">
        <v>69</v>
      </c>
      <c r="V67" s="64" t="s">
        <v>70</v>
      </c>
      <c r="W67" s="64" t="s">
        <v>71</v>
      </c>
      <c r="X67" s="51"/>
    </row>
    <row r="68" spans="1:39" ht="25.5" x14ac:dyDescent="0.2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6" t="s">
        <v>201</v>
      </c>
      <c r="L68" s="66" t="s">
        <v>73</v>
      </c>
      <c r="M68" s="66" t="s">
        <v>202</v>
      </c>
      <c r="N68" s="66" t="s">
        <v>73</v>
      </c>
      <c r="O68" s="66" t="s">
        <v>202</v>
      </c>
      <c r="P68" s="66" t="s">
        <v>73</v>
      </c>
      <c r="Q68" s="63"/>
      <c r="R68" s="63"/>
      <c r="S68" s="63"/>
      <c r="T68" s="63"/>
      <c r="U68" s="63"/>
      <c r="V68" s="63"/>
      <c r="W68" s="63"/>
      <c r="X68" s="51"/>
      <c r="AL68" s="58"/>
      <c r="AM68" s="58"/>
    </row>
    <row r="69" spans="1:39" s="58" customFormat="1" ht="114.75" x14ac:dyDescent="0.2">
      <c r="A69" s="82" t="s">
        <v>256</v>
      </c>
      <c r="B69" s="229" t="s">
        <v>257</v>
      </c>
      <c r="C69" s="226" t="s">
        <v>258</v>
      </c>
      <c r="D69" s="227">
        <v>144000</v>
      </c>
      <c r="E69" s="227">
        <v>144000</v>
      </c>
      <c r="F69" s="228">
        <v>0.35</v>
      </c>
      <c r="G69" s="77"/>
      <c r="H69" s="228">
        <v>0.65</v>
      </c>
      <c r="I69" s="72" t="s">
        <v>138</v>
      </c>
      <c r="J69" s="72"/>
      <c r="K69" s="70">
        <v>44809</v>
      </c>
      <c r="L69" s="72"/>
      <c r="M69" s="70">
        <v>44819</v>
      </c>
      <c r="N69" s="72"/>
      <c r="O69" s="70">
        <v>44833</v>
      </c>
      <c r="P69" s="72"/>
      <c r="Q69" s="226" t="s">
        <v>13</v>
      </c>
      <c r="R69" s="226" t="s">
        <v>43</v>
      </c>
      <c r="S69" s="72" t="s">
        <v>9</v>
      </c>
      <c r="T69" s="226" t="s">
        <v>23</v>
      </c>
      <c r="U69" s="77"/>
      <c r="V69" s="77"/>
      <c r="W69" s="77"/>
      <c r="X69" s="59"/>
    </row>
    <row r="70" spans="1:39" s="58" customFormat="1" x14ac:dyDescent="0.2">
      <c r="A70" s="72"/>
      <c r="B70" s="72"/>
      <c r="C70" s="72"/>
      <c r="D70" s="72"/>
      <c r="E70" s="72"/>
      <c r="F70" s="77"/>
      <c r="G70" s="77"/>
      <c r="H70" s="77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7"/>
      <c r="V70" s="77"/>
      <c r="W70" s="77"/>
      <c r="X70" s="59"/>
      <c r="AL70" s="50"/>
      <c r="AM70" s="50"/>
    </row>
    <row r="71" spans="1:39" x14ac:dyDescent="0.2">
      <c r="A71" s="55"/>
      <c r="B71" s="55"/>
      <c r="C71" s="56" t="s">
        <v>163</v>
      </c>
      <c r="D71" s="55"/>
      <c r="E71" s="55"/>
      <c r="F71" s="57"/>
      <c r="G71" s="57"/>
      <c r="H71" s="57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U71" s="51"/>
      <c r="V71" s="51"/>
      <c r="W71" s="51"/>
      <c r="X71" s="51"/>
    </row>
    <row r="72" spans="1:39" x14ac:dyDescent="0.2">
      <c r="A72" s="195" t="s">
        <v>45</v>
      </c>
      <c r="B72" s="196"/>
      <c r="C72" s="196"/>
      <c r="D72" s="195" t="s">
        <v>46</v>
      </c>
      <c r="E72" s="196"/>
      <c r="F72" s="196"/>
      <c r="G72" s="196"/>
      <c r="H72" s="197"/>
      <c r="J72" s="50"/>
      <c r="K72" s="199" t="s">
        <v>47</v>
      </c>
      <c r="L72" s="200"/>
      <c r="M72" s="199" t="s">
        <v>94</v>
      </c>
      <c r="N72" s="200"/>
      <c r="O72" s="200"/>
      <c r="P72" s="200"/>
      <c r="Q72" s="200"/>
      <c r="R72" s="200"/>
      <c r="S72" s="200"/>
      <c r="U72" s="51"/>
      <c r="V72" s="51"/>
      <c r="W72" s="51"/>
      <c r="X72" s="51"/>
    </row>
    <row r="73" spans="1:39" ht="51" x14ac:dyDescent="0.2">
      <c r="A73" s="63" t="s">
        <v>50</v>
      </c>
      <c r="B73" s="64" t="s">
        <v>190</v>
      </c>
      <c r="C73" s="64" t="s">
        <v>52</v>
      </c>
      <c r="D73" s="64" t="s">
        <v>191</v>
      </c>
      <c r="E73" s="64" t="s">
        <v>54</v>
      </c>
      <c r="F73" s="64" t="s">
        <v>192</v>
      </c>
      <c r="G73" s="64" t="s">
        <v>193</v>
      </c>
      <c r="H73" s="64" t="s">
        <v>194</v>
      </c>
      <c r="I73" s="63" t="s">
        <v>195</v>
      </c>
      <c r="J73" s="63" t="s">
        <v>196</v>
      </c>
      <c r="K73" s="191" t="s">
        <v>164</v>
      </c>
      <c r="L73" s="191"/>
      <c r="M73" s="64" t="s">
        <v>197</v>
      </c>
      <c r="N73" s="64" t="s">
        <v>198</v>
      </c>
      <c r="O73" s="64" t="s">
        <v>199</v>
      </c>
      <c r="P73" s="64" t="s">
        <v>200</v>
      </c>
      <c r="Q73" s="64" t="s">
        <v>69</v>
      </c>
      <c r="R73" s="64" t="s">
        <v>70</v>
      </c>
      <c r="S73" s="64" t="s">
        <v>71</v>
      </c>
      <c r="U73" s="51"/>
      <c r="V73" s="51"/>
      <c r="W73" s="51"/>
      <c r="X73" s="51"/>
    </row>
    <row r="74" spans="1:39" ht="25.5" x14ac:dyDescent="0.2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6" t="s">
        <v>201</v>
      </c>
      <c r="L74" s="66" t="s">
        <v>73</v>
      </c>
      <c r="M74" s="64"/>
      <c r="N74" s="64"/>
      <c r="O74" s="64"/>
      <c r="P74" s="64"/>
      <c r="Q74" s="64"/>
      <c r="R74" s="64"/>
      <c r="S74" s="64"/>
      <c r="U74" s="51"/>
      <c r="V74" s="51"/>
      <c r="W74" s="51"/>
      <c r="X74" s="51"/>
      <c r="AL74" s="58"/>
      <c r="AM74" s="58"/>
    </row>
    <row r="75" spans="1:39" s="58" customFormat="1" x14ac:dyDescent="0.2">
      <c r="A75" s="72"/>
      <c r="B75" s="72"/>
      <c r="C75" s="72"/>
      <c r="D75" s="72"/>
      <c r="E75" s="72"/>
      <c r="F75" s="77"/>
      <c r="G75" s="77"/>
      <c r="H75" s="77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U75" s="59"/>
      <c r="V75" s="59"/>
      <c r="W75" s="59"/>
      <c r="X75" s="59"/>
    </row>
    <row r="76" spans="1:39" s="58" customFormat="1" x14ac:dyDescent="0.2">
      <c r="A76" s="72"/>
      <c r="B76" s="72"/>
      <c r="C76" s="72"/>
      <c r="D76" s="72"/>
      <c r="E76" s="72"/>
      <c r="F76" s="77"/>
      <c r="G76" s="77"/>
      <c r="H76" s="77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U76" s="59"/>
      <c r="V76" s="59"/>
      <c r="W76" s="59"/>
      <c r="X76" s="59"/>
    </row>
    <row r="77" spans="1:39" s="58" customFormat="1" x14ac:dyDescent="0.2">
      <c r="F77" s="59"/>
      <c r="G77" s="59"/>
      <c r="H77" s="59"/>
      <c r="J77" s="60"/>
      <c r="V77" s="61"/>
    </row>
    <row r="78" spans="1:39" s="58" customFormat="1" x14ac:dyDescent="0.2">
      <c r="F78" s="59"/>
      <c r="G78" s="59"/>
      <c r="H78" s="59"/>
      <c r="J78" s="60"/>
      <c r="V78" s="61"/>
    </row>
    <row r="79" spans="1:39" s="58" customFormat="1" x14ac:dyDescent="0.2">
      <c r="F79" s="59"/>
      <c r="G79" s="59"/>
      <c r="H79" s="59"/>
      <c r="J79" s="60"/>
      <c r="V79" s="61"/>
    </row>
    <row r="80" spans="1:39" s="58" customFormat="1" x14ac:dyDescent="0.2">
      <c r="F80" s="59"/>
      <c r="G80" s="59"/>
      <c r="H80" s="59"/>
      <c r="J80" s="60"/>
      <c r="V80" s="61"/>
    </row>
    <row r="81" spans="6:22" s="58" customFormat="1" x14ac:dyDescent="0.2">
      <c r="F81" s="59"/>
      <c r="G81" s="59"/>
      <c r="H81" s="59"/>
      <c r="J81" s="60"/>
      <c r="V81" s="61"/>
    </row>
    <row r="82" spans="6:22" s="58" customFormat="1" x14ac:dyDescent="0.2">
      <c r="F82" s="59"/>
      <c r="G82" s="59"/>
      <c r="H82" s="59"/>
      <c r="J82" s="60"/>
      <c r="V82" s="61"/>
    </row>
    <row r="83" spans="6:22" s="58" customFormat="1" x14ac:dyDescent="0.2">
      <c r="F83" s="59"/>
      <c r="G83" s="59"/>
      <c r="H83" s="59"/>
      <c r="J83" s="60"/>
      <c r="V83" s="61"/>
    </row>
    <row r="84" spans="6:22" s="58" customFormat="1" x14ac:dyDescent="0.2">
      <c r="F84" s="59"/>
      <c r="G84" s="59"/>
      <c r="H84" s="59"/>
      <c r="J84" s="60"/>
      <c r="V84" s="61"/>
    </row>
    <row r="85" spans="6:22" s="58" customFormat="1" x14ac:dyDescent="0.2">
      <c r="F85" s="59"/>
      <c r="G85" s="59"/>
      <c r="H85" s="59"/>
      <c r="J85" s="60"/>
      <c r="V85" s="61"/>
    </row>
    <row r="86" spans="6:22" s="58" customFormat="1" x14ac:dyDescent="0.2">
      <c r="F86" s="59"/>
      <c r="G86" s="59"/>
      <c r="H86" s="59"/>
      <c r="J86" s="60"/>
      <c r="V86" s="61"/>
    </row>
    <row r="87" spans="6:22" s="58" customFormat="1" x14ac:dyDescent="0.2">
      <c r="F87" s="59"/>
      <c r="G87" s="59"/>
      <c r="H87" s="59"/>
      <c r="J87" s="60"/>
      <c r="V87" s="61"/>
    </row>
    <row r="88" spans="6:22" s="58" customFormat="1" x14ac:dyDescent="0.2">
      <c r="F88" s="59"/>
      <c r="G88" s="59"/>
      <c r="H88" s="59"/>
      <c r="J88" s="60"/>
      <c r="V88" s="61"/>
    </row>
    <row r="89" spans="6:22" s="58" customFormat="1" x14ac:dyDescent="0.2">
      <c r="F89" s="59"/>
      <c r="G89" s="59"/>
      <c r="H89" s="59"/>
      <c r="J89" s="60"/>
      <c r="V89" s="61"/>
    </row>
    <row r="90" spans="6:22" s="58" customFormat="1" x14ac:dyDescent="0.2">
      <c r="F90" s="59"/>
      <c r="G90" s="59"/>
      <c r="H90" s="59"/>
      <c r="J90" s="60"/>
      <c r="V90" s="61"/>
    </row>
    <row r="91" spans="6:22" s="58" customFormat="1" x14ac:dyDescent="0.2">
      <c r="F91" s="59"/>
      <c r="G91" s="59"/>
      <c r="H91" s="59"/>
      <c r="J91" s="60"/>
      <c r="V91" s="61"/>
    </row>
    <row r="92" spans="6:22" s="58" customFormat="1" x14ac:dyDescent="0.2">
      <c r="F92" s="59"/>
      <c r="G92" s="59"/>
      <c r="H92" s="59"/>
      <c r="J92" s="60"/>
      <c r="V92" s="61"/>
    </row>
    <row r="93" spans="6:22" s="58" customFormat="1" x14ac:dyDescent="0.2">
      <c r="F93" s="59"/>
      <c r="G93" s="59"/>
      <c r="H93" s="59"/>
      <c r="J93" s="60"/>
      <c r="V93" s="61"/>
    </row>
    <row r="94" spans="6:22" s="58" customFormat="1" x14ac:dyDescent="0.2">
      <c r="F94" s="59"/>
      <c r="G94" s="59"/>
      <c r="H94" s="59"/>
      <c r="J94" s="60"/>
      <c r="V94" s="61"/>
    </row>
    <row r="95" spans="6:22" s="58" customFormat="1" x14ac:dyDescent="0.2">
      <c r="F95" s="59"/>
      <c r="G95" s="59"/>
      <c r="H95" s="59"/>
      <c r="J95" s="60"/>
      <c r="V95" s="61"/>
    </row>
    <row r="96" spans="6:22" s="58" customFormat="1" x14ac:dyDescent="0.2">
      <c r="F96" s="59"/>
      <c r="G96" s="59"/>
      <c r="H96" s="59"/>
      <c r="J96" s="60"/>
      <c r="V96" s="61"/>
    </row>
    <row r="97" spans="6:22" s="58" customFormat="1" x14ac:dyDescent="0.2">
      <c r="F97" s="59"/>
      <c r="G97" s="59"/>
      <c r="H97" s="59"/>
      <c r="J97" s="60"/>
      <c r="V97" s="61"/>
    </row>
    <row r="98" spans="6:22" s="58" customFormat="1" x14ac:dyDescent="0.2">
      <c r="F98" s="59"/>
      <c r="G98" s="59"/>
      <c r="H98" s="59"/>
      <c r="J98" s="60"/>
      <c r="V98" s="61"/>
    </row>
    <row r="99" spans="6:22" s="58" customFormat="1" x14ac:dyDescent="0.2">
      <c r="F99" s="59"/>
      <c r="G99" s="59"/>
      <c r="H99" s="59"/>
      <c r="J99" s="60"/>
      <c r="V99" s="61"/>
    </row>
    <row r="100" spans="6:22" s="58" customFormat="1" x14ac:dyDescent="0.2">
      <c r="F100" s="59"/>
      <c r="G100" s="59"/>
      <c r="H100" s="59"/>
      <c r="J100" s="60"/>
      <c r="V100" s="61"/>
    </row>
    <row r="101" spans="6:22" s="58" customFormat="1" x14ac:dyDescent="0.2">
      <c r="F101" s="59"/>
      <c r="G101" s="59"/>
      <c r="H101" s="59"/>
      <c r="J101" s="60"/>
      <c r="V101" s="61"/>
    </row>
    <row r="102" spans="6:22" s="58" customFormat="1" x14ac:dyDescent="0.2">
      <c r="F102" s="59"/>
      <c r="G102" s="59"/>
      <c r="H102" s="59"/>
      <c r="J102" s="60"/>
      <c r="V102" s="61"/>
    </row>
    <row r="103" spans="6:22" s="58" customFormat="1" x14ac:dyDescent="0.2">
      <c r="F103" s="59"/>
      <c r="G103" s="59"/>
      <c r="H103" s="59"/>
      <c r="J103" s="60"/>
      <c r="V103" s="61"/>
    </row>
    <row r="104" spans="6:22" s="58" customFormat="1" x14ac:dyDescent="0.2">
      <c r="F104" s="59"/>
      <c r="G104" s="59"/>
      <c r="H104" s="59"/>
      <c r="J104" s="60"/>
      <c r="V104" s="61"/>
    </row>
    <row r="105" spans="6:22" s="58" customFormat="1" x14ac:dyDescent="0.2">
      <c r="F105" s="59"/>
      <c r="G105" s="59"/>
      <c r="H105" s="59"/>
      <c r="J105" s="60"/>
      <c r="V105" s="61"/>
    </row>
    <row r="106" spans="6:22" s="58" customFormat="1" x14ac:dyDescent="0.2">
      <c r="F106" s="59"/>
      <c r="G106" s="59"/>
      <c r="H106" s="59"/>
      <c r="J106" s="60"/>
      <c r="V106" s="61"/>
    </row>
    <row r="107" spans="6:22" s="58" customFormat="1" x14ac:dyDescent="0.2">
      <c r="F107" s="59"/>
      <c r="G107" s="59"/>
      <c r="H107" s="59"/>
      <c r="J107" s="60"/>
      <c r="V107" s="61"/>
    </row>
    <row r="108" spans="6:22" s="58" customFormat="1" x14ac:dyDescent="0.2">
      <c r="F108" s="59"/>
      <c r="G108" s="59"/>
      <c r="H108" s="59"/>
      <c r="J108" s="60"/>
      <c r="V108" s="61"/>
    </row>
    <row r="109" spans="6:22" s="58" customFormat="1" x14ac:dyDescent="0.2">
      <c r="F109" s="59"/>
      <c r="G109" s="59"/>
      <c r="H109" s="59"/>
      <c r="J109" s="60"/>
      <c r="V109" s="61"/>
    </row>
    <row r="110" spans="6:22" s="58" customFormat="1" x14ac:dyDescent="0.2">
      <c r="F110" s="59"/>
      <c r="G110" s="59"/>
      <c r="H110" s="59"/>
      <c r="J110" s="60"/>
      <c r="V110" s="61"/>
    </row>
    <row r="111" spans="6:22" s="58" customFormat="1" x14ac:dyDescent="0.2">
      <c r="F111" s="59"/>
      <c r="G111" s="59"/>
      <c r="H111" s="59"/>
      <c r="J111" s="60"/>
      <c r="V111" s="61"/>
    </row>
    <row r="112" spans="6:22" s="58" customFormat="1" x14ac:dyDescent="0.2">
      <c r="F112" s="59"/>
      <c r="G112" s="59"/>
      <c r="H112" s="59"/>
      <c r="J112" s="60"/>
      <c r="V112" s="61"/>
    </row>
    <row r="113" spans="6:22" s="58" customFormat="1" x14ac:dyDescent="0.2">
      <c r="F113" s="59"/>
      <c r="G113" s="59"/>
      <c r="H113" s="59"/>
      <c r="J113" s="60"/>
      <c r="V113" s="61"/>
    </row>
    <row r="114" spans="6:22" s="58" customFormat="1" x14ac:dyDescent="0.2">
      <c r="F114" s="59"/>
      <c r="G114" s="59"/>
      <c r="H114" s="59"/>
      <c r="J114" s="60"/>
      <c r="V114" s="61"/>
    </row>
    <row r="115" spans="6:22" s="58" customFormat="1" x14ac:dyDescent="0.2">
      <c r="F115" s="59"/>
      <c r="G115" s="59"/>
      <c r="H115" s="59"/>
      <c r="J115" s="60"/>
      <c r="V115" s="61"/>
    </row>
    <row r="116" spans="6:22" s="58" customFormat="1" x14ac:dyDescent="0.2">
      <c r="F116" s="59"/>
      <c r="G116" s="59"/>
      <c r="H116" s="59"/>
      <c r="J116" s="60"/>
      <c r="V116" s="61"/>
    </row>
    <row r="117" spans="6:22" s="58" customFormat="1" x14ac:dyDescent="0.2">
      <c r="F117" s="59"/>
      <c r="G117" s="59"/>
      <c r="H117" s="59"/>
      <c r="J117" s="60"/>
      <c r="V117" s="61"/>
    </row>
    <row r="118" spans="6:22" s="58" customFormat="1" x14ac:dyDescent="0.2">
      <c r="F118" s="59"/>
      <c r="G118" s="59"/>
      <c r="H118" s="59"/>
      <c r="J118" s="60"/>
      <c r="V118" s="61"/>
    </row>
    <row r="119" spans="6:22" s="58" customFormat="1" x14ac:dyDescent="0.2">
      <c r="F119" s="59"/>
      <c r="G119" s="59"/>
      <c r="H119" s="59"/>
      <c r="J119" s="60"/>
      <c r="V119" s="61"/>
    </row>
    <row r="120" spans="6:22" s="58" customFormat="1" x14ac:dyDescent="0.2">
      <c r="F120" s="59"/>
      <c r="G120" s="59"/>
      <c r="H120" s="59"/>
      <c r="J120" s="60"/>
      <c r="V120" s="61"/>
    </row>
    <row r="121" spans="6:22" s="58" customFormat="1" x14ac:dyDescent="0.2">
      <c r="F121" s="59"/>
      <c r="G121" s="59"/>
      <c r="H121" s="59"/>
      <c r="J121" s="60"/>
      <c r="V121" s="61"/>
    </row>
    <row r="122" spans="6:22" s="58" customFormat="1" x14ac:dyDescent="0.2">
      <c r="F122" s="59"/>
      <c r="G122" s="59"/>
      <c r="H122" s="59"/>
      <c r="J122" s="60"/>
      <c r="V122" s="61"/>
    </row>
    <row r="123" spans="6:22" s="58" customFormat="1" x14ac:dyDescent="0.2">
      <c r="F123" s="59"/>
      <c r="G123" s="59"/>
      <c r="H123" s="59"/>
      <c r="J123" s="60"/>
      <c r="V123" s="61"/>
    </row>
    <row r="124" spans="6:22" s="58" customFormat="1" x14ac:dyDescent="0.2">
      <c r="F124" s="59"/>
      <c r="G124" s="59"/>
      <c r="H124" s="59"/>
      <c r="J124" s="60"/>
      <c r="V124" s="61"/>
    </row>
    <row r="125" spans="6:22" s="58" customFormat="1" x14ac:dyDescent="0.2">
      <c r="F125" s="59"/>
      <c r="G125" s="59"/>
      <c r="H125" s="59"/>
      <c r="J125" s="60"/>
      <c r="V125" s="61"/>
    </row>
    <row r="126" spans="6:22" s="58" customFormat="1" x14ac:dyDescent="0.2">
      <c r="F126" s="59"/>
      <c r="G126" s="59"/>
      <c r="H126" s="59"/>
      <c r="J126" s="60"/>
      <c r="V126" s="61"/>
    </row>
    <row r="127" spans="6:22" s="58" customFormat="1" x14ac:dyDescent="0.2">
      <c r="F127" s="59"/>
      <c r="G127" s="59"/>
      <c r="H127" s="59"/>
      <c r="J127" s="60"/>
      <c r="V127" s="61"/>
    </row>
    <row r="128" spans="6:22" s="58" customFormat="1" x14ac:dyDescent="0.2">
      <c r="F128" s="59"/>
      <c r="G128" s="59"/>
      <c r="H128" s="59"/>
      <c r="J128" s="60"/>
      <c r="V128" s="61"/>
    </row>
    <row r="129" spans="6:22" s="58" customFormat="1" x14ac:dyDescent="0.2">
      <c r="F129" s="59"/>
      <c r="G129" s="59"/>
      <c r="H129" s="59"/>
      <c r="J129" s="60"/>
      <c r="V129" s="61"/>
    </row>
    <row r="130" spans="6:22" s="58" customFormat="1" x14ac:dyDescent="0.2">
      <c r="F130" s="59"/>
      <c r="G130" s="59"/>
      <c r="H130" s="59"/>
      <c r="J130" s="60"/>
      <c r="V130" s="61"/>
    </row>
    <row r="131" spans="6:22" s="58" customFormat="1" x14ac:dyDescent="0.2">
      <c r="F131" s="59"/>
      <c r="G131" s="59"/>
      <c r="H131" s="59"/>
      <c r="J131" s="60"/>
      <c r="V131" s="61"/>
    </row>
    <row r="132" spans="6:22" s="58" customFormat="1" x14ac:dyDescent="0.2">
      <c r="F132" s="59"/>
      <c r="G132" s="59"/>
      <c r="H132" s="59"/>
      <c r="J132" s="60"/>
      <c r="V132" s="61"/>
    </row>
    <row r="133" spans="6:22" s="58" customFormat="1" x14ac:dyDescent="0.2">
      <c r="F133" s="59"/>
      <c r="G133" s="59"/>
      <c r="H133" s="59"/>
      <c r="J133" s="60"/>
      <c r="V133" s="61"/>
    </row>
    <row r="134" spans="6:22" s="58" customFormat="1" x14ac:dyDescent="0.2">
      <c r="F134" s="59"/>
      <c r="G134" s="59"/>
      <c r="H134" s="59"/>
      <c r="J134" s="60"/>
      <c r="V134" s="61"/>
    </row>
    <row r="135" spans="6:22" s="58" customFormat="1" x14ac:dyDescent="0.2">
      <c r="F135" s="59"/>
      <c r="G135" s="59"/>
      <c r="H135" s="59"/>
      <c r="J135" s="60"/>
      <c r="V135" s="61"/>
    </row>
    <row r="136" spans="6:22" s="58" customFormat="1" x14ac:dyDescent="0.2">
      <c r="F136" s="59"/>
      <c r="G136" s="59"/>
      <c r="H136" s="59"/>
      <c r="J136" s="60"/>
      <c r="V136" s="61"/>
    </row>
    <row r="137" spans="6:22" s="58" customFormat="1" x14ac:dyDescent="0.2">
      <c r="F137" s="59"/>
      <c r="G137" s="59"/>
      <c r="H137" s="59"/>
      <c r="J137" s="60"/>
      <c r="V137" s="61"/>
    </row>
    <row r="138" spans="6:22" s="58" customFormat="1" x14ac:dyDescent="0.2">
      <c r="F138" s="59"/>
      <c r="G138" s="59"/>
      <c r="H138" s="59"/>
      <c r="J138" s="60"/>
      <c r="V138" s="61"/>
    </row>
    <row r="139" spans="6:22" s="58" customFormat="1" x14ac:dyDescent="0.2">
      <c r="F139" s="59"/>
      <c r="G139" s="59"/>
      <c r="H139" s="59"/>
      <c r="J139" s="60"/>
      <c r="V139" s="61"/>
    </row>
    <row r="140" spans="6:22" s="58" customFormat="1" x14ac:dyDescent="0.2">
      <c r="F140" s="59"/>
      <c r="G140" s="59"/>
      <c r="H140" s="59"/>
      <c r="J140" s="60"/>
      <c r="V140" s="61"/>
    </row>
    <row r="141" spans="6:22" s="58" customFormat="1" x14ac:dyDescent="0.2">
      <c r="F141" s="59"/>
      <c r="G141" s="59"/>
      <c r="H141" s="59"/>
      <c r="J141" s="60"/>
      <c r="V141" s="61"/>
    </row>
    <row r="142" spans="6:22" s="58" customFormat="1" x14ac:dyDescent="0.2">
      <c r="F142" s="59"/>
      <c r="G142" s="59"/>
      <c r="H142" s="59"/>
      <c r="J142" s="60"/>
      <c r="V142" s="61"/>
    </row>
    <row r="143" spans="6:22" s="58" customFormat="1" x14ac:dyDescent="0.2">
      <c r="F143" s="59"/>
      <c r="G143" s="59"/>
      <c r="H143" s="59"/>
      <c r="J143" s="60"/>
      <c r="V143" s="61"/>
    </row>
    <row r="144" spans="6:22" s="58" customFormat="1" x14ac:dyDescent="0.2">
      <c r="F144" s="59"/>
      <c r="G144" s="59"/>
      <c r="H144" s="59"/>
      <c r="J144" s="60"/>
      <c r="V144" s="61"/>
    </row>
    <row r="145" spans="6:22" s="58" customFormat="1" x14ac:dyDescent="0.2">
      <c r="F145" s="59"/>
      <c r="G145" s="59"/>
      <c r="H145" s="59"/>
      <c r="J145" s="60"/>
      <c r="V145" s="61"/>
    </row>
    <row r="146" spans="6:22" s="58" customFormat="1" x14ac:dyDescent="0.2">
      <c r="F146" s="59"/>
      <c r="G146" s="59"/>
      <c r="H146" s="59"/>
      <c r="J146" s="60"/>
      <c r="V146" s="61"/>
    </row>
    <row r="147" spans="6:22" s="58" customFormat="1" x14ac:dyDescent="0.2">
      <c r="F147" s="59"/>
      <c r="G147" s="59"/>
      <c r="H147" s="59"/>
      <c r="J147" s="60"/>
      <c r="V147" s="61"/>
    </row>
    <row r="148" spans="6:22" s="58" customFormat="1" x14ac:dyDescent="0.2">
      <c r="F148" s="59"/>
      <c r="G148" s="59"/>
      <c r="H148" s="59"/>
      <c r="J148" s="60"/>
      <c r="V148" s="61"/>
    </row>
    <row r="149" spans="6:22" s="58" customFormat="1" x14ac:dyDescent="0.2">
      <c r="F149" s="59"/>
      <c r="G149" s="59"/>
      <c r="H149" s="59"/>
      <c r="J149" s="60"/>
      <c r="V149" s="61"/>
    </row>
    <row r="150" spans="6:22" s="58" customFormat="1" x14ac:dyDescent="0.2">
      <c r="F150" s="59"/>
      <c r="G150" s="59"/>
      <c r="H150" s="59"/>
      <c r="J150" s="60"/>
      <c r="V150" s="61"/>
    </row>
    <row r="151" spans="6:22" s="58" customFormat="1" x14ac:dyDescent="0.2">
      <c r="F151" s="59"/>
      <c r="G151" s="59"/>
      <c r="H151" s="59"/>
      <c r="J151" s="60"/>
      <c r="V151" s="61"/>
    </row>
    <row r="152" spans="6:22" s="58" customFormat="1" x14ac:dyDescent="0.2">
      <c r="F152" s="59"/>
      <c r="G152" s="59"/>
      <c r="H152" s="59"/>
      <c r="J152" s="60"/>
      <c r="V152" s="61"/>
    </row>
    <row r="153" spans="6:22" s="58" customFormat="1" x14ac:dyDescent="0.2">
      <c r="F153" s="59"/>
      <c r="G153" s="59"/>
      <c r="H153" s="59"/>
      <c r="J153" s="60"/>
      <c r="V153" s="61"/>
    </row>
    <row r="154" spans="6:22" s="58" customFormat="1" x14ac:dyDescent="0.2">
      <c r="F154" s="59"/>
      <c r="G154" s="59"/>
      <c r="H154" s="59"/>
      <c r="J154" s="60"/>
      <c r="V154" s="61"/>
    </row>
    <row r="155" spans="6:22" s="58" customFormat="1" x14ac:dyDescent="0.2">
      <c r="F155" s="59"/>
      <c r="G155" s="59"/>
      <c r="H155" s="59"/>
      <c r="J155" s="60"/>
      <c r="V155" s="61"/>
    </row>
    <row r="156" spans="6:22" s="58" customFormat="1" x14ac:dyDescent="0.2">
      <c r="F156" s="59"/>
      <c r="G156" s="59"/>
      <c r="H156" s="59"/>
      <c r="J156" s="60"/>
      <c r="V156" s="61"/>
    </row>
    <row r="157" spans="6:22" s="58" customFormat="1" x14ac:dyDescent="0.2">
      <c r="F157" s="59"/>
      <c r="G157" s="59"/>
      <c r="H157" s="59"/>
      <c r="J157" s="60"/>
      <c r="V157" s="61"/>
    </row>
    <row r="158" spans="6:22" s="58" customFormat="1" x14ac:dyDescent="0.2">
      <c r="F158" s="59"/>
      <c r="G158" s="59"/>
      <c r="H158" s="59"/>
      <c r="J158" s="60"/>
      <c r="V158" s="61"/>
    </row>
    <row r="159" spans="6:22" s="58" customFormat="1" x14ac:dyDescent="0.2">
      <c r="F159" s="59"/>
      <c r="G159" s="59"/>
      <c r="H159" s="59"/>
      <c r="J159" s="60"/>
      <c r="V159" s="61"/>
    </row>
    <row r="160" spans="6:22" s="58" customFormat="1" x14ac:dyDescent="0.2">
      <c r="F160" s="59"/>
      <c r="G160" s="59"/>
      <c r="H160" s="59"/>
      <c r="J160" s="60"/>
      <c r="V160" s="61"/>
    </row>
    <row r="161" spans="6:22" s="58" customFormat="1" x14ac:dyDescent="0.2">
      <c r="F161" s="59"/>
      <c r="G161" s="59"/>
      <c r="H161" s="59"/>
      <c r="J161" s="60"/>
      <c r="V161" s="61"/>
    </row>
    <row r="162" spans="6:22" s="58" customFormat="1" x14ac:dyDescent="0.2">
      <c r="F162" s="59"/>
      <c r="G162" s="59"/>
      <c r="H162" s="59"/>
      <c r="J162" s="60"/>
      <c r="V162" s="61"/>
    </row>
    <row r="163" spans="6:22" s="58" customFormat="1" x14ac:dyDescent="0.2">
      <c r="F163" s="59"/>
      <c r="G163" s="59"/>
      <c r="H163" s="59"/>
      <c r="J163" s="60"/>
      <c r="V163" s="61"/>
    </row>
    <row r="164" spans="6:22" s="58" customFormat="1" x14ac:dyDescent="0.2">
      <c r="F164" s="59"/>
      <c r="G164" s="59"/>
      <c r="H164" s="59"/>
      <c r="J164" s="60"/>
      <c r="V164" s="61"/>
    </row>
    <row r="165" spans="6:22" s="58" customFormat="1" x14ac:dyDescent="0.2">
      <c r="F165" s="59"/>
      <c r="G165" s="59"/>
      <c r="H165" s="59"/>
      <c r="J165" s="60"/>
      <c r="V165" s="61"/>
    </row>
    <row r="166" spans="6:22" s="58" customFormat="1" x14ac:dyDescent="0.2">
      <c r="F166" s="59"/>
      <c r="G166" s="59"/>
      <c r="H166" s="59"/>
      <c r="J166" s="60"/>
      <c r="V166" s="61"/>
    </row>
    <row r="167" spans="6:22" s="58" customFormat="1" x14ac:dyDescent="0.2">
      <c r="F167" s="59"/>
      <c r="G167" s="59"/>
      <c r="H167" s="59"/>
      <c r="J167" s="60"/>
      <c r="V167" s="61"/>
    </row>
    <row r="168" spans="6:22" s="58" customFormat="1" x14ac:dyDescent="0.2">
      <c r="F168" s="59"/>
      <c r="G168" s="59"/>
      <c r="H168" s="59"/>
      <c r="J168" s="60"/>
      <c r="V168" s="61"/>
    </row>
    <row r="169" spans="6:22" s="58" customFormat="1" x14ac:dyDescent="0.2">
      <c r="F169" s="59"/>
      <c r="G169" s="59"/>
      <c r="H169" s="59"/>
      <c r="J169" s="60"/>
      <c r="V169" s="61"/>
    </row>
    <row r="170" spans="6:22" s="58" customFormat="1" x14ac:dyDescent="0.2">
      <c r="F170" s="59"/>
      <c r="G170" s="59"/>
      <c r="H170" s="59"/>
      <c r="J170" s="60"/>
      <c r="V170" s="61"/>
    </row>
    <row r="171" spans="6:22" s="58" customFormat="1" x14ac:dyDescent="0.2">
      <c r="F171" s="59"/>
      <c r="G171" s="59"/>
      <c r="H171" s="59"/>
      <c r="J171" s="60"/>
      <c r="V171" s="61"/>
    </row>
    <row r="172" spans="6:22" s="58" customFormat="1" x14ac:dyDescent="0.2">
      <c r="F172" s="59"/>
      <c r="G172" s="59"/>
      <c r="H172" s="59"/>
      <c r="J172" s="60"/>
      <c r="V172" s="61"/>
    </row>
    <row r="173" spans="6:22" s="58" customFormat="1" x14ac:dyDescent="0.2">
      <c r="F173" s="59"/>
      <c r="G173" s="59"/>
      <c r="H173" s="59"/>
      <c r="J173" s="60"/>
      <c r="V173" s="61"/>
    </row>
    <row r="174" spans="6:22" s="58" customFormat="1" x14ac:dyDescent="0.2">
      <c r="F174" s="59"/>
      <c r="G174" s="59"/>
      <c r="H174" s="59"/>
      <c r="J174" s="60"/>
      <c r="V174" s="61"/>
    </row>
    <row r="175" spans="6:22" s="58" customFormat="1" x14ac:dyDescent="0.2">
      <c r="F175" s="59"/>
      <c r="G175" s="59"/>
      <c r="H175" s="59"/>
      <c r="J175" s="60"/>
      <c r="V175" s="61"/>
    </row>
    <row r="176" spans="6:22" s="58" customFormat="1" x14ac:dyDescent="0.2">
      <c r="F176" s="59"/>
      <c r="G176" s="59"/>
      <c r="H176" s="59"/>
      <c r="J176" s="60"/>
      <c r="V176" s="61"/>
    </row>
    <row r="177" spans="6:22" s="58" customFormat="1" x14ac:dyDescent="0.2">
      <c r="F177" s="59"/>
      <c r="G177" s="59"/>
      <c r="H177" s="59"/>
      <c r="J177" s="60"/>
      <c r="V177" s="61"/>
    </row>
    <row r="178" spans="6:22" s="58" customFormat="1" x14ac:dyDescent="0.2">
      <c r="F178" s="59"/>
      <c r="G178" s="59"/>
      <c r="H178" s="59"/>
      <c r="J178" s="60"/>
      <c r="V178" s="61"/>
    </row>
    <row r="179" spans="6:22" s="58" customFormat="1" x14ac:dyDescent="0.2">
      <c r="F179" s="59"/>
      <c r="G179" s="59"/>
      <c r="H179" s="59"/>
      <c r="J179" s="60"/>
      <c r="V179" s="61"/>
    </row>
    <row r="180" spans="6:22" s="58" customFormat="1" x14ac:dyDescent="0.2">
      <c r="F180" s="59"/>
      <c r="G180" s="59"/>
      <c r="H180" s="59"/>
      <c r="J180" s="60"/>
      <c r="V180" s="61"/>
    </row>
    <row r="181" spans="6:22" s="58" customFormat="1" x14ac:dyDescent="0.2">
      <c r="F181" s="59"/>
      <c r="G181" s="59"/>
      <c r="H181" s="59"/>
      <c r="J181" s="60"/>
      <c r="V181" s="61"/>
    </row>
    <row r="182" spans="6:22" s="58" customFormat="1" x14ac:dyDescent="0.2">
      <c r="F182" s="59"/>
      <c r="G182" s="59"/>
      <c r="H182" s="59"/>
      <c r="J182" s="60"/>
      <c r="V182" s="61"/>
    </row>
    <row r="183" spans="6:22" s="58" customFormat="1" x14ac:dyDescent="0.2">
      <c r="F183" s="59"/>
      <c r="G183" s="59"/>
      <c r="H183" s="59"/>
      <c r="J183" s="60"/>
      <c r="V183" s="61"/>
    </row>
    <row r="184" spans="6:22" s="58" customFormat="1" x14ac:dyDescent="0.2">
      <c r="F184" s="59"/>
      <c r="G184" s="59"/>
      <c r="H184" s="59"/>
      <c r="J184" s="60"/>
      <c r="V184" s="61"/>
    </row>
    <row r="185" spans="6:22" s="58" customFormat="1" x14ac:dyDescent="0.2">
      <c r="F185" s="59"/>
      <c r="G185" s="59"/>
      <c r="H185" s="59"/>
      <c r="J185" s="60"/>
      <c r="V185" s="61"/>
    </row>
    <row r="186" spans="6:22" s="58" customFormat="1" x14ac:dyDescent="0.2">
      <c r="F186" s="59"/>
      <c r="G186" s="59"/>
      <c r="H186" s="59"/>
      <c r="J186" s="60"/>
      <c r="V186" s="61"/>
    </row>
    <row r="187" spans="6:22" s="58" customFormat="1" x14ac:dyDescent="0.2">
      <c r="F187" s="59"/>
      <c r="G187" s="59"/>
      <c r="H187" s="59"/>
      <c r="J187" s="60"/>
      <c r="V187" s="61"/>
    </row>
    <row r="188" spans="6:22" s="58" customFormat="1" x14ac:dyDescent="0.2">
      <c r="F188" s="59"/>
      <c r="G188" s="59"/>
      <c r="H188" s="59"/>
      <c r="J188" s="60"/>
      <c r="V188" s="61"/>
    </row>
    <row r="189" spans="6:22" s="58" customFormat="1" x14ac:dyDescent="0.2">
      <c r="F189" s="59"/>
      <c r="G189" s="59"/>
      <c r="H189" s="59"/>
      <c r="J189" s="60"/>
      <c r="V189" s="61"/>
    </row>
    <row r="190" spans="6:22" s="58" customFormat="1" x14ac:dyDescent="0.2">
      <c r="F190" s="59"/>
      <c r="G190" s="59"/>
      <c r="H190" s="59"/>
      <c r="J190" s="60"/>
      <c r="V190" s="61"/>
    </row>
    <row r="191" spans="6:22" s="58" customFormat="1" x14ac:dyDescent="0.2">
      <c r="F191" s="59"/>
      <c r="G191" s="59"/>
      <c r="H191" s="59"/>
      <c r="J191" s="60"/>
      <c r="V191" s="61"/>
    </row>
    <row r="192" spans="6:22" s="58" customFormat="1" x14ac:dyDescent="0.2">
      <c r="F192" s="59"/>
      <c r="G192" s="59"/>
      <c r="H192" s="59"/>
      <c r="J192" s="60"/>
      <c r="V192" s="61"/>
    </row>
    <row r="193" spans="6:22" s="58" customFormat="1" x14ac:dyDescent="0.2">
      <c r="F193" s="59"/>
      <c r="G193" s="59"/>
      <c r="H193" s="59"/>
      <c r="J193" s="60"/>
      <c r="V193" s="61"/>
    </row>
    <row r="194" spans="6:22" s="58" customFormat="1" x14ac:dyDescent="0.2">
      <c r="F194" s="59"/>
      <c r="G194" s="59"/>
      <c r="H194" s="59"/>
      <c r="J194" s="60"/>
      <c r="V194" s="61"/>
    </row>
    <row r="195" spans="6:22" s="58" customFormat="1" x14ac:dyDescent="0.2">
      <c r="F195" s="59"/>
      <c r="G195" s="59"/>
      <c r="H195" s="59"/>
      <c r="J195" s="60"/>
      <c r="V195" s="61"/>
    </row>
    <row r="196" spans="6:22" s="58" customFormat="1" x14ac:dyDescent="0.2">
      <c r="F196" s="59"/>
      <c r="G196" s="59"/>
      <c r="H196" s="59"/>
      <c r="J196" s="60"/>
      <c r="V196" s="61"/>
    </row>
    <row r="197" spans="6:22" s="58" customFormat="1" x14ac:dyDescent="0.2">
      <c r="F197" s="59"/>
      <c r="G197" s="59"/>
      <c r="H197" s="59"/>
      <c r="J197" s="60"/>
      <c r="V197" s="61"/>
    </row>
    <row r="198" spans="6:22" s="58" customFormat="1" x14ac:dyDescent="0.2">
      <c r="F198" s="59"/>
      <c r="G198" s="59"/>
      <c r="H198" s="59"/>
      <c r="J198" s="60"/>
      <c r="V198" s="61"/>
    </row>
    <row r="199" spans="6:22" s="58" customFormat="1" x14ac:dyDescent="0.2">
      <c r="F199" s="59"/>
      <c r="G199" s="59"/>
      <c r="H199" s="59"/>
      <c r="J199" s="60"/>
      <c r="V199" s="61"/>
    </row>
    <row r="200" spans="6:22" s="58" customFormat="1" x14ac:dyDescent="0.2">
      <c r="F200" s="59"/>
      <c r="G200" s="59"/>
      <c r="H200" s="59"/>
      <c r="J200" s="60"/>
      <c r="V200" s="61"/>
    </row>
    <row r="201" spans="6:22" s="58" customFormat="1" x14ac:dyDescent="0.2">
      <c r="F201" s="59"/>
      <c r="G201" s="59"/>
      <c r="H201" s="59"/>
      <c r="J201" s="60"/>
      <c r="V201" s="61"/>
    </row>
    <row r="202" spans="6:22" s="58" customFormat="1" x14ac:dyDescent="0.2">
      <c r="F202" s="59"/>
      <c r="G202" s="59"/>
      <c r="H202" s="59"/>
      <c r="J202" s="60"/>
      <c r="V202" s="61"/>
    </row>
    <row r="203" spans="6:22" s="58" customFormat="1" x14ac:dyDescent="0.2">
      <c r="F203" s="59"/>
      <c r="G203" s="59"/>
      <c r="H203" s="59"/>
      <c r="J203" s="60"/>
      <c r="V203" s="61"/>
    </row>
    <row r="204" spans="6:22" s="58" customFormat="1" x14ac:dyDescent="0.2">
      <c r="F204" s="59"/>
      <c r="G204" s="59"/>
      <c r="H204" s="59"/>
      <c r="J204" s="60"/>
      <c r="V204" s="61"/>
    </row>
    <row r="205" spans="6:22" s="58" customFormat="1" x14ac:dyDescent="0.2">
      <c r="F205" s="59"/>
      <c r="G205" s="59"/>
      <c r="H205" s="59"/>
      <c r="J205" s="60"/>
      <c r="V205" s="61"/>
    </row>
    <row r="206" spans="6:22" s="58" customFormat="1" x14ac:dyDescent="0.2">
      <c r="F206" s="59"/>
      <c r="G206" s="59"/>
      <c r="H206" s="59"/>
      <c r="J206" s="60"/>
      <c r="V206" s="61"/>
    </row>
    <row r="207" spans="6:22" s="58" customFormat="1" x14ac:dyDescent="0.2">
      <c r="F207" s="59"/>
      <c r="G207" s="59"/>
      <c r="H207" s="59"/>
      <c r="J207" s="60"/>
      <c r="V207" s="61"/>
    </row>
    <row r="208" spans="6:22" s="58" customFormat="1" x14ac:dyDescent="0.2">
      <c r="F208" s="59"/>
      <c r="G208" s="59"/>
      <c r="H208" s="59"/>
      <c r="J208" s="60"/>
      <c r="V208" s="61"/>
    </row>
    <row r="209" spans="6:22" s="58" customFormat="1" x14ac:dyDescent="0.2">
      <c r="F209" s="59"/>
      <c r="G209" s="59"/>
      <c r="H209" s="59"/>
      <c r="J209" s="60"/>
      <c r="V209" s="61"/>
    </row>
    <row r="210" spans="6:22" s="58" customFormat="1" x14ac:dyDescent="0.2">
      <c r="F210" s="59"/>
      <c r="G210" s="59"/>
      <c r="H210" s="59"/>
      <c r="J210" s="60"/>
      <c r="V210" s="61"/>
    </row>
    <row r="211" spans="6:22" s="58" customFormat="1" x14ac:dyDescent="0.2">
      <c r="F211" s="59"/>
      <c r="G211" s="59"/>
      <c r="H211" s="59"/>
      <c r="J211" s="60"/>
      <c r="V211" s="61"/>
    </row>
    <row r="212" spans="6:22" s="58" customFormat="1" x14ac:dyDescent="0.2">
      <c r="F212" s="59"/>
      <c r="G212" s="59"/>
      <c r="H212" s="59"/>
      <c r="J212" s="60"/>
      <c r="V212" s="61"/>
    </row>
    <row r="213" spans="6:22" s="58" customFormat="1" x14ac:dyDescent="0.2">
      <c r="F213" s="59"/>
      <c r="G213" s="59"/>
      <c r="H213" s="59"/>
      <c r="J213" s="60"/>
      <c r="V213" s="61"/>
    </row>
    <row r="214" spans="6:22" s="58" customFormat="1" x14ac:dyDescent="0.2">
      <c r="F214" s="59"/>
      <c r="G214" s="59"/>
      <c r="H214" s="59"/>
      <c r="J214" s="60"/>
      <c r="V214" s="61"/>
    </row>
    <row r="215" spans="6:22" s="58" customFormat="1" x14ac:dyDescent="0.2">
      <c r="F215" s="59"/>
      <c r="G215" s="59"/>
      <c r="H215" s="59"/>
      <c r="J215" s="60"/>
      <c r="V215" s="61"/>
    </row>
    <row r="216" spans="6:22" s="58" customFormat="1" x14ac:dyDescent="0.2">
      <c r="F216" s="59"/>
      <c r="G216" s="59"/>
      <c r="H216" s="59"/>
      <c r="J216" s="60"/>
      <c r="V216" s="61"/>
    </row>
    <row r="217" spans="6:22" s="58" customFormat="1" x14ac:dyDescent="0.2">
      <c r="F217" s="59"/>
      <c r="G217" s="59"/>
      <c r="H217" s="59"/>
      <c r="J217" s="60"/>
      <c r="V217" s="61"/>
    </row>
    <row r="218" spans="6:22" s="58" customFormat="1" x14ac:dyDescent="0.2">
      <c r="F218" s="59"/>
      <c r="G218" s="59"/>
      <c r="H218" s="59"/>
      <c r="J218" s="60"/>
      <c r="V218" s="61"/>
    </row>
    <row r="219" spans="6:22" s="58" customFormat="1" x14ac:dyDescent="0.2">
      <c r="F219" s="59"/>
      <c r="G219" s="59"/>
      <c r="H219" s="59"/>
      <c r="J219" s="60"/>
      <c r="V219" s="61"/>
    </row>
    <row r="220" spans="6:22" s="58" customFormat="1" x14ac:dyDescent="0.2">
      <c r="F220" s="59"/>
      <c r="G220" s="59"/>
      <c r="H220" s="59"/>
      <c r="J220" s="60"/>
      <c r="V220" s="61"/>
    </row>
    <row r="221" spans="6:22" s="58" customFormat="1" x14ac:dyDescent="0.2">
      <c r="F221" s="59"/>
      <c r="G221" s="59"/>
      <c r="H221" s="59"/>
      <c r="J221" s="60"/>
      <c r="V221" s="61"/>
    </row>
    <row r="222" spans="6:22" s="58" customFormat="1" x14ac:dyDescent="0.2">
      <c r="F222" s="59"/>
      <c r="G222" s="59"/>
      <c r="H222" s="59"/>
      <c r="J222" s="60"/>
      <c r="V222" s="61"/>
    </row>
    <row r="223" spans="6:22" s="58" customFormat="1" x14ac:dyDescent="0.2">
      <c r="F223" s="59"/>
      <c r="G223" s="59"/>
      <c r="H223" s="59"/>
      <c r="J223" s="60"/>
      <c r="V223" s="61"/>
    </row>
    <row r="224" spans="6:22" s="58" customFormat="1" x14ac:dyDescent="0.2">
      <c r="F224" s="59"/>
      <c r="G224" s="59"/>
      <c r="H224" s="59"/>
      <c r="J224" s="60"/>
      <c r="V224" s="61"/>
    </row>
    <row r="225" spans="6:39" s="58" customFormat="1" x14ac:dyDescent="0.2">
      <c r="F225" s="59"/>
      <c r="G225" s="59"/>
      <c r="H225" s="59"/>
      <c r="J225" s="60"/>
      <c r="V225" s="61"/>
    </row>
    <row r="226" spans="6:39" s="58" customFormat="1" x14ac:dyDescent="0.2">
      <c r="F226" s="59"/>
      <c r="G226" s="59"/>
      <c r="H226" s="59"/>
      <c r="J226" s="60"/>
      <c r="V226" s="61"/>
    </row>
    <row r="227" spans="6:39" s="58" customFormat="1" x14ac:dyDescent="0.2">
      <c r="F227" s="59"/>
      <c r="G227" s="59"/>
      <c r="H227" s="59"/>
      <c r="J227" s="60"/>
      <c r="V227" s="61"/>
    </row>
    <row r="228" spans="6:39" s="58" customFormat="1" x14ac:dyDescent="0.2">
      <c r="F228" s="59"/>
      <c r="G228" s="59"/>
      <c r="H228" s="59"/>
      <c r="J228" s="60"/>
      <c r="V228" s="61"/>
    </row>
    <row r="229" spans="6:39" s="58" customFormat="1" x14ac:dyDescent="0.2">
      <c r="F229" s="59"/>
      <c r="G229" s="59"/>
      <c r="H229" s="59"/>
      <c r="J229" s="60"/>
      <c r="V229" s="61"/>
    </row>
    <row r="230" spans="6:39" s="58" customFormat="1" x14ac:dyDescent="0.2">
      <c r="F230" s="59"/>
      <c r="G230" s="59"/>
      <c r="H230" s="59"/>
      <c r="J230" s="60"/>
      <c r="V230" s="61"/>
      <c r="AL230" s="50"/>
      <c r="AM230" s="50"/>
    </row>
  </sheetData>
  <sheetProtection formatRows="0" insertRows="0" deleteRows="0" autoFilter="0"/>
  <mergeCells count="67">
    <mergeCell ref="U14:AA14"/>
    <mergeCell ref="A14:C14"/>
    <mergeCell ref="K14:T14"/>
    <mergeCell ref="D14:H14"/>
    <mergeCell ref="K15:L15"/>
    <mergeCell ref="M15:N15"/>
    <mergeCell ref="O15:P15"/>
    <mergeCell ref="Q15:R15"/>
    <mergeCell ref="S15:T15"/>
    <mergeCell ref="AE52:AK52"/>
    <mergeCell ref="K53:L53"/>
    <mergeCell ref="M53:N53"/>
    <mergeCell ref="O53:P53"/>
    <mergeCell ref="Q53:R53"/>
    <mergeCell ref="S53:T53"/>
    <mergeCell ref="U53:V53"/>
    <mergeCell ref="W53:X53"/>
    <mergeCell ref="U60:V60"/>
    <mergeCell ref="W60:X60"/>
    <mergeCell ref="A52:C52"/>
    <mergeCell ref="D52:H52"/>
    <mergeCell ref="K52:AD52"/>
    <mergeCell ref="Y53:Z53"/>
    <mergeCell ref="AA53:AB53"/>
    <mergeCell ref="AC53:AD53"/>
    <mergeCell ref="A59:C59"/>
    <mergeCell ref="D59:H59"/>
    <mergeCell ref="K59:X59"/>
    <mergeCell ref="Y59:AE59"/>
    <mergeCell ref="K60:L60"/>
    <mergeCell ref="M60:N60"/>
    <mergeCell ref="O60:P60"/>
    <mergeCell ref="Q60:R60"/>
    <mergeCell ref="AA34:AG34"/>
    <mergeCell ref="A41:C41"/>
    <mergeCell ref="D41:H41"/>
    <mergeCell ref="K41:N41"/>
    <mergeCell ref="O41:U41"/>
    <mergeCell ref="A34:C34"/>
    <mergeCell ref="D34:H34"/>
    <mergeCell ref="K34:Z34"/>
    <mergeCell ref="U47:AA47"/>
    <mergeCell ref="K48:L48"/>
    <mergeCell ref="M48:N48"/>
    <mergeCell ref="O48:P48"/>
    <mergeCell ref="Q48:R48"/>
    <mergeCell ref="K47:T47"/>
    <mergeCell ref="K73:L73"/>
    <mergeCell ref="A66:C66"/>
    <mergeCell ref="D66:H66"/>
    <mergeCell ref="K66:P66"/>
    <mergeCell ref="Q66:W66"/>
    <mergeCell ref="K67:L67"/>
    <mergeCell ref="M67:N67"/>
    <mergeCell ref="O67:P67"/>
    <mergeCell ref="A72:C72"/>
    <mergeCell ref="D72:H72"/>
    <mergeCell ref="K72:L72"/>
    <mergeCell ref="M72:S72"/>
    <mergeCell ref="S60:T60"/>
    <mergeCell ref="S48:T48"/>
    <mergeCell ref="K42:L42"/>
    <mergeCell ref="M42:N42"/>
    <mergeCell ref="B29:G29"/>
    <mergeCell ref="B31:J31"/>
    <mergeCell ref="A47:C47"/>
    <mergeCell ref="D47:H47"/>
  </mergeCells>
  <dataValidations count="10">
    <dataValidation type="list" allowBlank="1" showInputMessage="1" showErrorMessage="1" sqref="M31:M32 AE55:AE57 Y62:Y64 M75:M76 AA37:AA39 O44:O45 Q30 U17:U29 Q69:Q70 U50">
      <formula1>$AL$1:$AL$3</formula1>
    </dataValidation>
    <dataValidation type="list" allowBlank="1" showInputMessage="1" showErrorMessage="1" sqref="O31:O32 AG55:AG57 AA62:AA64 AC37:AC39 O75:O76 Q44:Q45 S30 W17:W29 S69:S70 W50">
      <formula1>$AM$2:$AM$3</formula1>
    </dataValidation>
    <dataValidation type="list" allowBlank="1" showInputMessage="1" showErrorMessage="1" sqref="AF55:AF57 P45 V50">
      <formula1>#REF!</formula1>
    </dataValidation>
    <dataValidation type="list" allowBlank="1" showInputMessage="1" showErrorMessage="1" sqref="Z62:Z64">
      <formula1>$AK$10:$AK$10</formula1>
    </dataValidation>
    <dataValidation type="list" allowBlank="1" showInputMessage="1" showErrorMessage="1" sqref="R30 R69:R70">
      <formula1>$AK$12:$AK$12</formula1>
    </dataValidation>
    <dataValidation type="list" allowBlank="1" showInputMessage="1" showErrorMessage="1" sqref="AB37:AB39">
      <formula1>$AK$4:$AK$5</formula1>
    </dataValidation>
    <dataValidation type="list" allowBlank="1" showInputMessage="1" showErrorMessage="1" sqref="P31:P32 T30 R44:R45 P75:P76 AB62:AB64 AH55:AH57 AD37:AD39 X17:X29 T69:T70 X50">
      <formula1>$AN$1:$AN$10</formula1>
    </dataValidation>
    <dataValidation type="list" allowBlank="1" showInputMessage="1" showErrorMessage="1" sqref="N31:N32 N75:N76">
      <formula1>$AK$14:$AK$14</formula1>
    </dataValidation>
    <dataValidation type="list" allowBlank="1" showInputMessage="1" showErrorMessage="1" sqref="P44">
      <formula1>AK7</formula1>
    </dataValidation>
    <dataValidation type="list" allowBlank="1" showInputMessage="1" showErrorMessage="1" sqref="V17:V29">
      <formula1>$AK$1:$AK$2</formula1>
    </dataValidation>
  </dataValidations>
  <pageMargins left="0.7" right="0.7" top="0.75" bottom="0.75" header="0.3" footer="0.3"/>
  <pageSetup paperSize="3" scale="38" fitToHeight="0" orientation="landscape" r:id="rId1"/>
  <rowBreaks count="1" manualBreakCount="1">
    <brk id="4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pageSetUpPr fitToPage="1"/>
  </sheetPr>
  <dimension ref="A1:EH50"/>
  <sheetViews>
    <sheetView zoomScaleNormal="100" workbookViewId="0">
      <pane xSplit="2" ySplit="2" topLeftCell="G3" activePane="bottomRight" state="frozen"/>
      <selection pane="topRight" activeCell="C1" sqref="C1"/>
      <selection pane="bottomLeft" activeCell="A3" sqref="A3"/>
      <selection pane="bottomRight" activeCell="B8" sqref="B8"/>
    </sheetView>
  </sheetViews>
  <sheetFormatPr baseColWidth="10" defaultColWidth="11.42578125" defaultRowHeight="15" x14ac:dyDescent="0.25"/>
  <cols>
    <col min="1" max="1" width="21.85546875" style="29" bestFit="1" customWidth="1"/>
    <col min="2" max="2" width="47.28515625" style="29" customWidth="1"/>
    <col min="3" max="3" width="40.28515625" style="29" customWidth="1"/>
    <col min="4" max="4" width="18.5703125" style="29" bestFit="1" customWidth="1"/>
    <col min="5" max="5" width="15" style="29" customWidth="1"/>
    <col min="6" max="6" width="8.28515625" style="29" bestFit="1" customWidth="1"/>
    <col min="7" max="7" width="14.7109375" style="29" customWidth="1"/>
    <col min="8" max="8" width="13.5703125" style="29" customWidth="1"/>
    <col min="9" max="9" width="23.85546875" style="29" bestFit="1" customWidth="1"/>
    <col min="10" max="10" width="26" style="98" customWidth="1"/>
    <col min="11" max="11" width="12.42578125" style="29" bestFit="1" customWidth="1"/>
    <col min="12" max="12" width="13.28515625" style="29" bestFit="1" customWidth="1"/>
    <col min="13" max="13" width="19" style="29" customWidth="1"/>
    <col min="14" max="14" width="13.28515625" style="29" bestFit="1" customWidth="1"/>
    <col min="15" max="15" width="17.5703125" style="29" customWidth="1"/>
    <col min="16" max="16" width="19.5703125" style="29" customWidth="1"/>
    <col min="17" max="17" width="18.5703125" style="29" customWidth="1"/>
    <col min="18" max="18" width="15.5703125" style="29" customWidth="1"/>
    <col min="19" max="19" width="13.42578125" style="29" bestFit="1" customWidth="1"/>
    <col min="20" max="20" width="13.28515625" style="29" bestFit="1" customWidth="1"/>
    <col min="21" max="21" width="17.7109375" style="29" bestFit="1" customWidth="1"/>
    <col min="22" max="22" width="25.85546875" style="29" bestFit="1" customWidth="1"/>
    <col min="23" max="23" width="18.42578125" style="29" customWidth="1"/>
    <col min="24" max="24" width="14.85546875" style="29" customWidth="1"/>
    <col min="25" max="25" width="17.85546875" style="29" customWidth="1"/>
    <col min="26" max="26" width="19.140625" style="29" customWidth="1"/>
    <col min="27" max="27" width="13.42578125" style="29" bestFit="1" customWidth="1"/>
    <col min="28" max="28" width="14.5703125" style="29" customWidth="1"/>
    <col min="29" max="29" width="13.42578125" style="29" bestFit="1" customWidth="1"/>
    <col min="30" max="30" width="8.85546875" style="29" bestFit="1" customWidth="1"/>
    <col min="31" max="31" width="4.7109375" style="29" bestFit="1" customWidth="1"/>
    <col min="32" max="42" width="11.42578125" style="29"/>
    <col min="43" max="43" width="22.140625" style="29" customWidth="1"/>
    <col min="44" max="44" width="28.42578125" style="29" customWidth="1"/>
    <col min="45" max="45" width="34.42578125" style="29" customWidth="1"/>
    <col min="46" max="46" width="14.42578125" style="29" customWidth="1"/>
    <col min="47" max="16384" width="11.42578125" style="29"/>
  </cols>
  <sheetData>
    <row r="1" spans="1:138" x14ac:dyDescent="0.25">
      <c r="AQ1" s="9" t="s">
        <v>3</v>
      </c>
      <c r="AR1" s="9" t="s">
        <v>113</v>
      </c>
      <c r="AS1" s="9" t="s">
        <v>114</v>
      </c>
      <c r="AT1" s="9" t="s">
        <v>4</v>
      </c>
      <c r="AU1" s="9" t="s">
        <v>5</v>
      </c>
      <c r="AV1" s="9" t="s">
        <v>29</v>
      </c>
      <c r="AW1" s="11"/>
    </row>
    <row r="2" spans="1:138" s="30" customFormat="1" ht="23.25" x14ac:dyDescent="0.35">
      <c r="E2" s="19" t="s">
        <v>115</v>
      </c>
      <c r="J2" s="99"/>
      <c r="AQ2" s="9" t="s">
        <v>8</v>
      </c>
      <c r="AR2" s="9" t="s">
        <v>116</v>
      </c>
      <c r="AS2" s="9" t="s">
        <v>117</v>
      </c>
      <c r="AT2" s="9" t="s">
        <v>9</v>
      </c>
      <c r="AU2" s="9" t="s">
        <v>10</v>
      </c>
      <c r="AV2" s="9" t="s">
        <v>15</v>
      </c>
      <c r="AW2" s="11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</row>
    <row r="3" spans="1:138" x14ac:dyDescent="0.25">
      <c r="AQ3" s="9" t="s">
        <v>13</v>
      </c>
      <c r="AR3" s="9" t="s">
        <v>118</v>
      </c>
      <c r="AS3" s="9"/>
      <c r="AT3" s="9" t="s">
        <v>14</v>
      </c>
      <c r="AU3" s="9" t="s">
        <v>19</v>
      </c>
      <c r="AV3" s="9" t="s">
        <v>27</v>
      </c>
      <c r="AW3" s="11"/>
    </row>
    <row r="4" spans="1:138" ht="21" x14ac:dyDescent="0.35">
      <c r="A4" s="30"/>
      <c r="B4" s="30"/>
      <c r="C4" s="18" t="s">
        <v>119</v>
      </c>
      <c r="D4" s="30"/>
      <c r="E4" s="30"/>
      <c r="F4" s="30"/>
      <c r="G4" s="30"/>
      <c r="H4" s="30"/>
      <c r="I4" s="30"/>
      <c r="J4" s="99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Q4" s="9" t="s">
        <v>18</v>
      </c>
      <c r="AR4" s="9"/>
      <c r="AS4" s="9" t="s">
        <v>120</v>
      </c>
      <c r="AT4" s="9"/>
      <c r="AU4" s="9" t="s">
        <v>23</v>
      </c>
      <c r="AV4" s="9" t="s">
        <v>36</v>
      </c>
      <c r="AW4" s="11"/>
    </row>
    <row r="5" spans="1:138" ht="23.25" x14ac:dyDescent="0.35">
      <c r="A5" s="209" t="s">
        <v>45</v>
      </c>
      <c r="B5" s="210"/>
      <c r="C5" s="210"/>
      <c r="D5" s="209" t="s">
        <v>46</v>
      </c>
      <c r="E5" s="210"/>
      <c r="F5" s="210"/>
      <c r="G5" s="210"/>
      <c r="H5" s="211"/>
      <c r="K5" s="212" t="s">
        <v>47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2" t="s">
        <v>94</v>
      </c>
      <c r="AB5" s="213"/>
      <c r="AC5" s="213"/>
      <c r="AD5" s="213"/>
      <c r="AE5" s="213"/>
      <c r="AQ5" s="9" t="s">
        <v>22</v>
      </c>
      <c r="AR5" s="9" t="s">
        <v>121</v>
      </c>
      <c r="AS5" s="9"/>
      <c r="AT5" s="9"/>
      <c r="AU5" s="9" t="s">
        <v>25</v>
      </c>
      <c r="AV5" s="9" t="s">
        <v>38</v>
      </c>
      <c r="AW5" s="11"/>
    </row>
    <row r="6" spans="1:138" ht="56.25" customHeight="1" x14ac:dyDescent="0.25">
      <c r="A6" s="63" t="s">
        <v>50</v>
      </c>
      <c r="B6" s="28" t="s">
        <v>51</v>
      </c>
      <c r="C6" s="28" t="s">
        <v>52</v>
      </c>
      <c r="D6" s="28" t="s">
        <v>53</v>
      </c>
      <c r="E6" s="28" t="s">
        <v>54</v>
      </c>
      <c r="F6" s="28" t="s">
        <v>55</v>
      </c>
      <c r="G6" s="28" t="s">
        <v>56</v>
      </c>
      <c r="H6" s="28" t="s">
        <v>57</v>
      </c>
      <c r="I6" s="27" t="s">
        <v>58</v>
      </c>
      <c r="J6" s="27" t="s">
        <v>59</v>
      </c>
      <c r="K6" s="215" t="s">
        <v>122</v>
      </c>
      <c r="L6" s="216"/>
      <c r="M6" s="217" t="s">
        <v>123</v>
      </c>
      <c r="N6" s="218"/>
      <c r="O6" s="217" t="s">
        <v>124</v>
      </c>
      <c r="P6" s="218"/>
      <c r="Q6" s="217" t="s">
        <v>125</v>
      </c>
      <c r="R6" s="218"/>
      <c r="S6" s="217" t="s">
        <v>126</v>
      </c>
      <c r="T6" s="218"/>
      <c r="U6" s="217" t="s">
        <v>127</v>
      </c>
      <c r="V6" s="218"/>
      <c r="W6" s="217" t="s">
        <v>128</v>
      </c>
      <c r="X6" s="218"/>
      <c r="Y6" s="217" t="s">
        <v>64</v>
      </c>
      <c r="Z6" s="218"/>
      <c r="AA6" s="28" t="s">
        <v>65</v>
      </c>
      <c r="AB6" s="28" t="s">
        <v>66</v>
      </c>
      <c r="AC6" s="28" t="s">
        <v>67</v>
      </c>
      <c r="AD6" s="28" t="s">
        <v>68</v>
      </c>
      <c r="AE6" s="28" t="s">
        <v>69</v>
      </c>
      <c r="AQ6" s="9"/>
      <c r="AR6" s="9" t="s">
        <v>129</v>
      </c>
      <c r="AS6" s="9" t="s">
        <v>130</v>
      </c>
      <c r="AT6" s="9"/>
      <c r="AU6" s="9" t="s">
        <v>31</v>
      </c>
      <c r="AV6" s="9" t="s">
        <v>39</v>
      </c>
      <c r="AW6" s="11"/>
    </row>
    <row r="7" spans="1:138" ht="12.75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8" t="s">
        <v>72</v>
      </c>
      <c r="L7" s="8" t="s">
        <v>73</v>
      </c>
      <c r="M7" s="8" t="s">
        <v>74</v>
      </c>
      <c r="N7" s="8" t="s">
        <v>73</v>
      </c>
      <c r="O7" s="8" t="s">
        <v>74</v>
      </c>
      <c r="P7" s="8" t="s">
        <v>73</v>
      </c>
      <c r="Q7" s="8" t="s">
        <v>74</v>
      </c>
      <c r="R7" s="8" t="s">
        <v>73</v>
      </c>
      <c r="S7" s="8" t="s">
        <v>74</v>
      </c>
      <c r="T7" s="8" t="s">
        <v>73</v>
      </c>
      <c r="U7" s="8" t="s">
        <v>74</v>
      </c>
      <c r="V7" s="8" t="s">
        <v>73</v>
      </c>
      <c r="W7" s="8" t="s">
        <v>74</v>
      </c>
      <c r="X7" s="8" t="s">
        <v>73</v>
      </c>
      <c r="Y7" s="8" t="s">
        <v>74</v>
      </c>
      <c r="Z7" s="8" t="s">
        <v>73</v>
      </c>
      <c r="AA7" s="27"/>
      <c r="AB7" s="27"/>
      <c r="AC7" s="27"/>
      <c r="AD7" s="27"/>
      <c r="AE7" s="27"/>
      <c r="AQ7" s="9"/>
      <c r="AR7" s="11"/>
      <c r="AS7" s="11"/>
      <c r="AT7" s="9"/>
      <c r="AU7" s="9" t="s">
        <v>34</v>
      </c>
      <c r="AV7" s="9" t="s">
        <v>42</v>
      </c>
      <c r="AW7" s="11"/>
    </row>
    <row r="8" spans="1:138" s="103" customFormat="1" ht="63.75" x14ac:dyDescent="0.25">
      <c r="A8" s="44" t="s">
        <v>222</v>
      </c>
      <c r="B8" s="100" t="s">
        <v>213</v>
      </c>
      <c r="C8" s="80" t="s">
        <v>162</v>
      </c>
      <c r="D8" s="35">
        <v>2600000</v>
      </c>
      <c r="E8" s="116"/>
      <c r="F8" s="101">
        <v>1</v>
      </c>
      <c r="G8" s="81">
        <v>0</v>
      </c>
      <c r="H8" s="117">
        <v>0</v>
      </c>
      <c r="I8" s="48" t="s">
        <v>77</v>
      </c>
      <c r="J8" s="83" t="s">
        <v>131</v>
      </c>
      <c r="K8" s="118">
        <v>44789</v>
      </c>
      <c r="L8" s="118"/>
      <c r="M8" s="118">
        <v>44817</v>
      </c>
      <c r="N8" s="118"/>
      <c r="O8" s="118">
        <v>44845</v>
      </c>
      <c r="P8" s="118"/>
      <c r="Q8" s="118">
        <v>44859</v>
      </c>
      <c r="R8" s="118"/>
      <c r="S8" s="118">
        <v>44873</v>
      </c>
      <c r="T8" s="119"/>
      <c r="U8" s="118">
        <v>44880</v>
      </c>
      <c r="V8" s="119"/>
      <c r="W8" s="102">
        <v>44894</v>
      </c>
      <c r="X8" s="119"/>
      <c r="Y8" s="102">
        <v>44908</v>
      </c>
      <c r="Z8" s="119"/>
      <c r="AA8" s="83" t="s">
        <v>18</v>
      </c>
      <c r="AB8" s="83" t="s">
        <v>113</v>
      </c>
      <c r="AC8" s="120" t="s">
        <v>9</v>
      </c>
      <c r="AD8" s="83" t="s">
        <v>19</v>
      </c>
      <c r="AE8" s="119"/>
      <c r="AQ8" s="26"/>
      <c r="AR8" s="26"/>
      <c r="AS8" s="26"/>
      <c r="AT8" s="26"/>
      <c r="AU8" s="26"/>
      <c r="AV8" s="26"/>
    </row>
    <row r="9" spans="1:138" s="103" customFormat="1" ht="51" x14ac:dyDescent="0.25">
      <c r="A9" s="44" t="s">
        <v>231</v>
      </c>
      <c r="B9" s="33" t="s">
        <v>208</v>
      </c>
      <c r="C9" s="80" t="s">
        <v>176</v>
      </c>
      <c r="D9" s="35">
        <v>700000</v>
      </c>
      <c r="E9" s="116"/>
      <c r="F9" s="101">
        <v>1</v>
      </c>
      <c r="G9" s="81">
        <v>0</v>
      </c>
      <c r="H9" s="117">
        <v>0</v>
      </c>
      <c r="I9" s="48" t="s">
        <v>177</v>
      </c>
      <c r="J9" s="83" t="s">
        <v>131</v>
      </c>
      <c r="K9" s="118">
        <v>44774</v>
      </c>
      <c r="L9" s="118" t="s">
        <v>136</v>
      </c>
      <c r="M9" s="118">
        <v>44783</v>
      </c>
      <c r="N9" s="118"/>
      <c r="O9" s="118">
        <v>44813</v>
      </c>
      <c r="P9" s="118"/>
      <c r="Q9" s="118">
        <v>44827</v>
      </c>
      <c r="R9" s="118"/>
      <c r="S9" s="118">
        <v>44841</v>
      </c>
      <c r="T9" s="119"/>
      <c r="U9" s="118">
        <v>44848</v>
      </c>
      <c r="V9" s="119"/>
      <c r="W9" s="102">
        <v>44869</v>
      </c>
      <c r="X9" s="119"/>
      <c r="Y9" s="102">
        <v>44890</v>
      </c>
      <c r="Z9" s="119"/>
      <c r="AA9" s="83" t="s">
        <v>18</v>
      </c>
      <c r="AB9" s="83" t="s">
        <v>113</v>
      </c>
      <c r="AC9" s="120" t="s">
        <v>9</v>
      </c>
      <c r="AD9" s="83" t="s">
        <v>19</v>
      </c>
      <c r="AE9" s="119"/>
      <c r="AQ9" s="26"/>
      <c r="AR9" s="26"/>
      <c r="AS9" s="26"/>
      <c r="AT9" s="26"/>
      <c r="AU9" s="26"/>
      <c r="AV9" s="26"/>
    </row>
    <row r="10" spans="1:138" s="103" customFormat="1" ht="51" x14ac:dyDescent="0.25">
      <c r="A10" s="44" t="s">
        <v>232</v>
      </c>
      <c r="B10" s="33" t="s">
        <v>178</v>
      </c>
      <c r="C10" s="80" t="s">
        <v>179</v>
      </c>
      <c r="D10" s="35">
        <v>300000</v>
      </c>
      <c r="E10" s="116"/>
      <c r="F10" s="101">
        <v>1</v>
      </c>
      <c r="G10" s="81">
        <v>0</v>
      </c>
      <c r="H10" s="117">
        <v>0</v>
      </c>
      <c r="I10" s="48" t="s">
        <v>177</v>
      </c>
      <c r="J10" s="83" t="s">
        <v>131</v>
      </c>
      <c r="K10" s="118">
        <v>44774</v>
      </c>
      <c r="L10" s="118" t="s">
        <v>136</v>
      </c>
      <c r="M10" s="118">
        <v>44783</v>
      </c>
      <c r="N10" s="118"/>
      <c r="O10" s="118">
        <v>44813</v>
      </c>
      <c r="P10" s="118"/>
      <c r="Q10" s="118">
        <v>44841</v>
      </c>
      <c r="R10" s="118"/>
      <c r="S10" s="118">
        <v>44868</v>
      </c>
      <c r="T10" s="119"/>
      <c r="U10" s="118">
        <v>44880</v>
      </c>
      <c r="V10" s="119"/>
      <c r="W10" s="102">
        <v>44903</v>
      </c>
      <c r="X10" s="119"/>
      <c r="Y10" s="102">
        <v>44924</v>
      </c>
      <c r="Z10" s="119"/>
      <c r="AA10" s="83" t="s">
        <v>18</v>
      </c>
      <c r="AB10" s="83" t="s">
        <v>113</v>
      </c>
      <c r="AC10" s="120" t="s">
        <v>9</v>
      </c>
      <c r="AD10" s="83" t="s">
        <v>19</v>
      </c>
      <c r="AE10" s="119"/>
      <c r="AQ10" s="26"/>
      <c r="AR10" s="26"/>
      <c r="AS10" s="26"/>
      <c r="AT10" s="26"/>
      <c r="AU10" s="26"/>
      <c r="AV10" s="26"/>
    </row>
    <row r="11" spans="1:138" s="103" customFormat="1" ht="79.5" customHeight="1" x14ac:dyDescent="0.25">
      <c r="A11" s="44" t="s">
        <v>233</v>
      </c>
      <c r="B11" s="100" t="s">
        <v>188</v>
      </c>
      <c r="C11" s="80" t="s">
        <v>255</v>
      </c>
      <c r="D11" s="115">
        <v>150000</v>
      </c>
      <c r="E11" s="116"/>
      <c r="F11" s="36">
        <v>1</v>
      </c>
      <c r="G11" s="74">
        <v>0</v>
      </c>
      <c r="H11" s="74">
        <v>0</v>
      </c>
      <c r="I11" s="48" t="s">
        <v>177</v>
      </c>
      <c r="J11" s="83" t="s">
        <v>131</v>
      </c>
      <c r="K11" s="102">
        <v>44848</v>
      </c>
      <c r="L11" s="116"/>
      <c r="M11" s="102">
        <v>44880</v>
      </c>
      <c r="N11" s="116"/>
      <c r="O11" s="118">
        <v>44910</v>
      </c>
      <c r="P11" s="120"/>
      <c r="Q11" s="118">
        <v>44924</v>
      </c>
      <c r="R11" s="130"/>
      <c r="S11" s="118">
        <v>44936</v>
      </c>
      <c r="T11" s="118"/>
      <c r="U11" s="118">
        <v>44943</v>
      </c>
      <c r="V11" s="118"/>
      <c r="W11" s="102">
        <v>44965</v>
      </c>
      <c r="X11" s="119"/>
      <c r="Y11" s="102">
        <v>44979</v>
      </c>
      <c r="Z11" s="119"/>
      <c r="AA11" s="83" t="s">
        <v>18</v>
      </c>
      <c r="AB11" s="83" t="s">
        <v>113</v>
      </c>
      <c r="AC11" s="120" t="s">
        <v>9</v>
      </c>
      <c r="AD11" s="83" t="s">
        <v>19</v>
      </c>
      <c r="AE11" s="119"/>
    </row>
    <row r="12" spans="1:138" s="103" customFormat="1" ht="79.5" customHeight="1" x14ac:dyDescent="0.25">
      <c r="A12" s="44" t="s">
        <v>234</v>
      </c>
      <c r="B12" s="100" t="s">
        <v>180</v>
      </c>
      <c r="C12" s="80" t="s">
        <v>181</v>
      </c>
      <c r="D12" s="35">
        <v>30000</v>
      </c>
      <c r="E12" s="116"/>
      <c r="F12" s="129">
        <v>1</v>
      </c>
      <c r="G12" s="81">
        <v>0</v>
      </c>
      <c r="H12" s="81">
        <v>0</v>
      </c>
      <c r="I12" s="48" t="s">
        <v>177</v>
      </c>
      <c r="J12" s="120" t="s">
        <v>227</v>
      </c>
      <c r="K12" s="118">
        <v>44424</v>
      </c>
      <c r="L12" s="116"/>
      <c r="M12" s="118">
        <v>44454</v>
      </c>
      <c r="N12" s="116"/>
      <c r="O12" s="70">
        <v>44847</v>
      </c>
      <c r="P12" s="120"/>
      <c r="Q12" s="70">
        <v>44861</v>
      </c>
      <c r="R12" s="130"/>
      <c r="S12" s="118">
        <v>44868</v>
      </c>
      <c r="T12" s="118"/>
      <c r="U12" s="118">
        <v>44875</v>
      </c>
      <c r="V12" s="118"/>
      <c r="W12" s="102">
        <v>44896</v>
      </c>
      <c r="X12" s="119"/>
      <c r="Y12" s="102">
        <v>44910</v>
      </c>
      <c r="Z12" s="119"/>
      <c r="AA12" s="83" t="s">
        <v>18</v>
      </c>
      <c r="AB12" s="83" t="s">
        <v>113</v>
      </c>
      <c r="AC12" s="120" t="s">
        <v>9</v>
      </c>
      <c r="AD12" s="83" t="s">
        <v>19</v>
      </c>
      <c r="AE12" s="119"/>
    </row>
    <row r="13" spans="1:138" s="103" customFormat="1" ht="79.5" customHeight="1" x14ac:dyDescent="0.25">
      <c r="A13" s="44" t="s">
        <v>235</v>
      </c>
      <c r="B13" s="100" t="s">
        <v>182</v>
      </c>
      <c r="C13" s="80" t="s">
        <v>207</v>
      </c>
      <c r="D13" s="35">
        <v>40000</v>
      </c>
      <c r="E13" s="116"/>
      <c r="F13" s="129">
        <v>1</v>
      </c>
      <c r="G13" s="81">
        <v>0</v>
      </c>
      <c r="H13" s="81">
        <v>0</v>
      </c>
      <c r="I13" s="48" t="s">
        <v>177</v>
      </c>
      <c r="J13" s="120" t="s">
        <v>227</v>
      </c>
      <c r="K13" s="118">
        <v>44424</v>
      </c>
      <c r="L13" s="116"/>
      <c r="M13" s="118">
        <v>44454</v>
      </c>
      <c r="N13" s="116"/>
      <c r="O13" s="70">
        <v>44847</v>
      </c>
      <c r="P13" s="120"/>
      <c r="Q13" s="70">
        <v>44861</v>
      </c>
      <c r="R13" s="130"/>
      <c r="S13" s="118">
        <v>44868</v>
      </c>
      <c r="T13" s="118"/>
      <c r="U13" s="118">
        <v>44875</v>
      </c>
      <c r="V13" s="118"/>
      <c r="W13" s="102">
        <v>44896</v>
      </c>
      <c r="X13" s="119"/>
      <c r="Y13" s="102">
        <v>44910</v>
      </c>
      <c r="Z13" s="119"/>
      <c r="AA13" s="83" t="s">
        <v>18</v>
      </c>
      <c r="AB13" s="83" t="s">
        <v>113</v>
      </c>
      <c r="AC13" s="120" t="s">
        <v>9</v>
      </c>
      <c r="AD13" s="83" t="s">
        <v>19</v>
      </c>
      <c r="AE13" s="119"/>
    </row>
    <row r="14" spans="1:138" s="103" customFormat="1" ht="79.5" customHeight="1" x14ac:dyDescent="0.25">
      <c r="A14" s="44" t="s">
        <v>236</v>
      </c>
      <c r="B14" s="100" t="s">
        <v>183</v>
      </c>
      <c r="C14" s="80" t="s">
        <v>184</v>
      </c>
      <c r="D14" s="35">
        <v>90000</v>
      </c>
      <c r="E14" s="116"/>
      <c r="F14" s="129">
        <v>1</v>
      </c>
      <c r="G14" s="81">
        <v>0</v>
      </c>
      <c r="H14" s="81">
        <v>0</v>
      </c>
      <c r="I14" s="48" t="s">
        <v>177</v>
      </c>
      <c r="J14" s="120" t="s">
        <v>227</v>
      </c>
      <c r="K14" s="118">
        <v>44424</v>
      </c>
      <c r="L14" s="116"/>
      <c r="M14" s="118">
        <v>44454</v>
      </c>
      <c r="N14" s="116"/>
      <c r="O14" s="70">
        <v>44847</v>
      </c>
      <c r="P14" s="120"/>
      <c r="Q14" s="70">
        <v>44861</v>
      </c>
      <c r="R14" s="130"/>
      <c r="S14" s="118">
        <v>44868</v>
      </c>
      <c r="T14" s="118"/>
      <c r="U14" s="118">
        <v>44875</v>
      </c>
      <c r="V14" s="118"/>
      <c r="W14" s="102">
        <v>44896</v>
      </c>
      <c r="X14" s="119"/>
      <c r="Y14" s="102">
        <v>44910</v>
      </c>
      <c r="Z14" s="119"/>
      <c r="AA14" s="83" t="s">
        <v>18</v>
      </c>
      <c r="AB14" s="83" t="s">
        <v>113</v>
      </c>
      <c r="AC14" s="120" t="s">
        <v>9</v>
      </c>
      <c r="AD14" s="83" t="s">
        <v>19</v>
      </c>
      <c r="AE14" s="119"/>
    </row>
    <row r="15" spans="1:138" s="103" customFormat="1" ht="79.5" customHeight="1" x14ac:dyDescent="0.25">
      <c r="A15" s="44" t="s">
        <v>237</v>
      </c>
      <c r="B15" s="100" t="s">
        <v>187</v>
      </c>
      <c r="C15" s="80" t="s">
        <v>206</v>
      </c>
      <c r="D15" s="35">
        <v>50000</v>
      </c>
      <c r="E15" s="116"/>
      <c r="F15" s="129">
        <v>1</v>
      </c>
      <c r="G15" s="81">
        <v>0</v>
      </c>
      <c r="H15" s="81">
        <v>0</v>
      </c>
      <c r="I15" s="48" t="s">
        <v>177</v>
      </c>
      <c r="J15" s="120" t="s">
        <v>227</v>
      </c>
      <c r="K15" s="118">
        <v>44424</v>
      </c>
      <c r="L15" s="116"/>
      <c r="M15" s="118">
        <v>44454</v>
      </c>
      <c r="N15" s="116"/>
      <c r="O15" s="70">
        <v>44847</v>
      </c>
      <c r="P15" s="120"/>
      <c r="Q15" s="70">
        <v>44861</v>
      </c>
      <c r="R15" s="130"/>
      <c r="S15" s="118">
        <v>44868</v>
      </c>
      <c r="T15" s="118"/>
      <c r="U15" s="118">
        <v>44875</v>
      </c>
      <c r="V15" s="118"/>
      <c r="W15" s="102">
        <v>44896</v>
      </c>
      <c r="X15" s="119"/>
      <c r="Y15" s="102">
        <v>44910</v>
      </c>
      <c r="Z15" s="119"/>
      <c r="AA15" s="83" t="s">
        <v>18</v>
      </c>
      <c r="AB15" s="83" t="s">
        <v>113</v>
      </c>
      <c r="AC15" s="120" t="s">
        <v>9</v>
      </c>
      <c r="AD15" s="83" t="s">
        <v>19</v>
      </c>
      <c r="AE15" s="119"/>
    </row>
    <row r="16" spans="1:138" s="103" customFormat="1" ht="79.5" customHeight="1" x14ac:dyDescent="0.25">
      <c r="A16" s="44" t="s">
        <v>238</v>
      </c>
      <c r="B16" s="100" t="s">
        <v>185</v>
      </c>
      <c r="C16" s="80" t="s">
        <v>205</v>
      </c>
      <c r="D16" s="35">
        <v>15000</v>
      </c>
      <c r="E16" s="116"/>
      <c r="F16" s="129">
        <v>1</v>
      </c>
      <c r="G16" s="81">
        <v>0</v>
      </c>
      <c r="H16" s="81">
        <v>0</v>
      </c>
      <c r="I16" s="48" t="s">
        <v>177</v>
      </c>
      <c r="J16" s="120" t="s">
        <v>227</v>
      </c>
      <c r="K16" s="118">
        <v>44424</v>
      </c>
      <c r="L16" s="116"/>
      <c r="M16" s="118">
        <v>44454</v>
      </c>
      <c r="N16" s="116"/>
      <c r="O16" s="70">
        <v>44847</v>
      </c>
      <c r="P16" s="120"/>
      <c r="Q16" s="70">
        <v>44861</v>
      </c>
      <c r="R16" s="130"/>
      <c r="S16" s="118">
        <v>44868</v>
      </c>
      <c r="T16" s="118"/>
      <c r="U16" s="118">
        <v>44875</v>
      </c>
      <c r="V16" s="118"/>
      <c r="W16" s="102">
        <v>44896</v>
      </c>
      <c r="X16" s="119"/>
      <c r="Y16" s="102">
        <v>44910</v>
      </c>
      <c r="Z16" s="119"/>
      <c r="AA16" s="83" t="s">
        <v>18</v>
      </c>
      <c r="AB16" s="83" t="s">
        <v>113</v>
      </c>
      <c r="AC16" s="120" t="s">
        <v>9</v>
      </c>
      <c r="AD16" s="83" t="s">
        <v>19</v>
      </c>
      <c r="AE16" s="119"/>
    </row>
    <row r="17" spans="1:48" s="186" customFormat="1" ht="27.75" hidden="1" customHeight="1" x14ac:dyDescent="0.25">
      <c r="A17" s="173"/>
      <c r="B17" s="135"/>
      <c r="C17" s="174"/>
      <c r="D17" s="137">
        <f>SUM(D8:D16)</f>
        <v>3975000</v>
      </c>
      <c r="E17" s="175"/>
      <c r="F17" s="176"/>
      <c r="G17" s="177"/>
      <c r="H17" s="178"/>
      <c r="I17" s="179"/>
      <c r="J17" s="180"/>
      <c r="K17" s="181"/>
      <c r="L17" s="181"/>
      <c r="M17" s="181"/>
      <c r="N17" s="181"/>
      <c r="O17" s="181"/>
      <c r="P17" s="181"/>
      <c r="Q17" s="181"/>
      <c r="R17" s="181"/>
      <c r="S17" s="181"/>
      <c r="T17" s="182"/>
      <c r="U17" s="181"/>
      <c r="V17" s="182"/>
      <c r="W17" s="183"/>
      <c r="X17" s="182"/>
      <c r="Y17" s="183"/>
      <c r="Z17" s="182"/>
      <c r="AA17" s="184"/>
      <c r="AB17" s="184"/>
      <c r="AC17" s="185"/>
      <c r="AD17" s="184"/>
      <c r="AE17" s="182"/>
      <c r="AQ17" s="187"/>
      <c r="AR17" s="187"/>
      <c r="AS17" s="187"/>
      <c r="AT17" s="187"/>
      <c r="AU17" s="187"/>
      <c r="AV17" s="187"/>
    </row>
    <row r="18" spans="1:48" s="31" customFormat="1" x14ac:dyDescent="0.25">
      <c r="A18" s="32"/>
      <c r="B18" s="33"/>
      <c r="C18" s="34"/>
      <c r="D18" s="35"/>
      <c r="E18" s="41"/>
      <c r="F18" s="101"/>
      <c r="G18" s="20"/>
      <c r="H18" s="104"/>
      <c r="I18" s="37"/>
      <c r="J18" s="49"/>
      <c r="K18" s="39"/>
      <c r="L18" s="39"/>
      <c r="M18" s="39"/>
      <c r="N18" s="39"/>
      <c r="O18" s="39"/>
      <c r="P18" s="39"/>
      <c r="Q18" s="39"/>
      <c r="R18" s="45"/>
      <c r="S18" s="39"/>
      <c r="T18" s="41"/>
      <c r="U18" s="105"/>
      <c r="V18" s="41"/>
      <c r="W18" s="105"/>
      <c r="X18" s="41"/>
      <c r="Y18" s="105"/>
      <c r="Z18" s="41"/>
      <c r="AA18" s="106"/>
      <c r="AB18" s="106"/>
      <c r="AC18" s="40"/>
      <c r="AD18" s="38"/>
      <c r="AE18" s="41"/>
      <c r="AQ18" s="12"/>
      <c r="AR18" s="12"/>
      <c r="AS18" s="12"/>
      <c r="AT18" s="12"/>
      <c r="AU18" s="12"/>
      <c r="AV18" s="12"/>
    </row>
    <row r="19" spans="1:48" ht="31.5" x14ac:dyDescent="0.5">
      <c r="A19" s="30"/>
      <c r="B19" s="30"/>
      <c r="C19" s="4" t="s">
        <v>132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Q19" s="11"/>
      <c r="AR19" s="11"/>
      <c r="AS19" s="11"/>
      <c r="AT19" s="11"/>
      <c r="AU19" s="11"/>
    </row>
    <row r="20" spans="1:48" ht="23.25" x14ac:dyDescent="0.35">
      <c r="A20" s="209" t="s">
        <v>45</v>
      </c>
      <c r="B20" s="210"/>
      <c r="C20" s="211"/>
      <c r="D20" s="209" t="s">
        <v>46</v>
      </c>
      <c r="E20" s="210"/>
      <c r="F20" s="210"/>
      <c r="G20" s="210"/>
      <c r="H20" s="211"/>
      <c r="J20" s="29"/>
      <c r="K20" s="212" t="s">
        <v>47</v>
      </c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4"/>
      <c r="Y20" s="212" t="s">
        <v>94</v>
      </c>
      <c r="Z20" s="213"/>
      <c r="AA20" s="213"/>
      <c r="AB20" s="213"/>
      <c r="AC20" s="213"/>
      <c r="AQ20" s="11"/>
      <c r="AR20" s="11"/>
      <c r="AS20" s="11"/>
      <c r="AT20" s="11"/>
      <c r="AU20" s="11"/>
    </row>
    <row r="21" spans="1:48" ht="47.25" customHeight="1" x14ac:dyDescent="0.25">
      <c r="A21" s="27" t="s">
        <v>50</v>
      </c>
      <c r="B21" s="28" t="s">
        <v>51</v>
      </c>
      <c r="C21" s="28" t="s">
        <v>52</v>
      </c>
      <c r="D21" s="28" t="s">
        <v>53</v>
      </c>
      <c r="E21" s="28" t="s">
        <v>54</v>
      </c>
      <c r="F21" s="28" t="s">
        <v>55</v>
      </c>
      <c r="G21" s="28" t="s">
        <v>56</v>
      </c>
      <c r="H21" s="28" t="s">
        <v>57</v>
      </c>
      <c r="I21" s="27" t="s">
        <v>58</v>
      </c>
      <c r="J21" s="27" t="s">
        <v>59</v>
      </c>
      <c r="K21" s="215" t="s">
        <v>122</v>
      </c>
      <c r="L21" s="216"/>
      <c r="M21" s="217" t="s">
        <v>123</v>
      </c>
      <c r="N21" s="218"/>
      <c r="O21" s="217" t="s">
        <v>124</v>
      </c>
      <c r="P21" s="218"/>
      <c r="Q21" s="217" t="s">
        <v>125</v>
      </c>
      <c r="R21" s="218"/>
      <c r="S21" s="217" t="s">
        <v>127</v>
      </c>
      <c r="T21" s="218"/>
      <c r="U21" s="217" t="s">
        <v>128</v>
      </c>
      <c r="V21" s="218"/>
      <c r="W21" s="217" t="s">
        <v>64</v>
      </c>
      <c r="X21" s="218"/>
      <c r="Y21" s="28" t="s">
        <v>65</v>
      </c>
      <c r="Z21" s="28" t="s">
        <v>66</v>
      </c>
      <c r="AA21" s="28" t="s">
        <v>67</v>
      </c>
      <c r="AB21" s="28" t="s">
        <v>68</v>
      </c>
      <c r="AC21" s="28" t="s">
        <v>69</v>
      </c>
      <c r="AQ21" s="11"/>
      <c r="AR21" s="11"/>
      <c r="AS21" s="11"/>
      <c r="AT21" s="11"/>
      <c r="AU21" s="11"/>
    </row>
    <row r="22" spans="1:48" ht="17.100000000000001" customHeight="1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8" t="s">
        <v>72</v>
      </c>
      <c r="L22" s="8" t="s">
        <v>73</v>
      </c>
      <c r="M22" s="8" t="s">
        <v>74</v>
      </c>
      <c r="N22" s="8" t="s">
        <v>73</v>
      </c>
      <c r="O22" s="8" t="s">
        <v>74</v>
      </c>
      <c r="P22" s="8" t="s">
        <v>73</v>
      </c>
      <c r="Q22" s="8" t="s">
        <v>74</v>
      </c>
      <c r="R22" s="8" t="s">
        <v>73</v>
      </c>
      <c r="S22" s="8" t="s">
        <v>74</v>
      </c>
      <c r="T22" s="8" t="s">
        <v>73</v>
      </c>
      <c r="U22" s="8" t="s">
        <v>74</v>
      </c>
      <c r="V22" s="8" t="s">
        <v>73</v>
      </c>
      <c r="W22" s="8" t="s">
        <v>74</v>
      </c>
      <c r="X22" s="8" t="s">
        <v>73</v>
      </c>
      <c r="Y22" s="27"/>
      <c r="Z22" s="27"/>
      <c r="AA22" s="27"/>
      <c r="AB22" s="27"/>
      <c r="AC22" s="27"/>
      <c r="AQ22" s="11"/>
      <c r="AR22" s="11"/>
      <c r="AS22" s="11"/>
      <c r="AT22" s="11"/>
      <c r="AU22" s="11"/>
    </row>
    <row r="23" spans="1:48" s="31" customFormat="1" ht="15" customHeight="1" x14ac:dyDescent="0.25">
      <c r="A23" s="107"/>
      <c r="B23" s="108"/>
      <c r="C23" s="41"/>
      <c r="D23" s="109"/>
      <c r="E23" s="41"/>
      <c r="F23" s="110"/>
      <c r="G23" s="41"/>
      <c r="H23" s="41"/>
      <c r="I23" s="41"/>
      <c r="J23" s="41"/>
      <c r="K23" s="11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112"/>
      <c r="X23" s="41"/>
      <c r="Y23" s="41"/>
      <c r="Z23" s="41"/>
      <c r="AA23" s="41"/>
      <c r="AB23" s="41"/>
      <c r="AC23" s="41"/>
      <c r="AQ23" s="12"/>
      <c r="AR23" s="12"/>
      <c r="AS23" s="12"/>
      <c r="AT23" s="12"/>
      <c r="AU23" s="12"/>
    </row>
    <row r="24" spans="1:48" s="31" customFormat="1" ht="15" customHeight="1" x14ac:dyDescent="0.25">
      <c r="A24" s="107"/>
      <c r="B24" s="108"/>
      <c r="C24" s="41"/>
      <c r="D24" s="109"/>
      <c r="E24" s="41"/>
      <c r="F24" s="110"/>
      <c r="G24" s="41"/>
      <c r="H24" s="41"/>
      <c r="I24" s="41"/>
      <c r="J24" s="41"/>
      <c r="K24" s="11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112"/>
      <c r="X24" s="41"/>
      <c r="Y24" s="41"/>
      <c r="Z24" s="41"/>
      <c r="AA24" s="41"/>
      <c r="AB24" s="41"/>
      <c r="AC24" s="41"/>
      <c r="AQ24" s="12"/>
      <c r="AR24" s="12"/>
      <c r="AS24" s="12"/>
      <c r="AT24" s="12"/>
      <c r="AU24" s="12"/>
    </row>
    <row r="25" spans="1:48" ht="31.5" x14ac:dyDescent="0.5">
      <c r="A25" s="30"/>
      <c r="B25" s="30"/>
      <c r="C25" s="4" t="s">
        <v>133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spans="1:48" ht="23.25" x14ac:dyDescent="0.35">
      <c r="A26" s="209" t="s">
        <v>45</v>
      </c>
      <c r="B26" s="210"/>
      <c r="C26" s="210"/>
      <c r="D26" s="209" t="s">
        <v>46</v>
      </c>
      <c r="E26" s="210"/>
      <c r="F26" s="210"/>
      <c r="G26" s="210"/>
      <c r="H26" s="211"/>
      <c r="J26" s="29"/>
      <c r="K26" s="212" t="s">
        <v>47</v>
      </c>
      <c r="L26" s="213"/>
      <c r="M26" s="213"/>
      <c r="N26" s="213"/>
      <c r="O26" s="213"/>
      <c r="P26" s="213"/>
      <c r="Q26" s="213"/>
      <c r="R26" s="213"/>
      <c r="S26" s="213"/>
      <c r="T26" s="213"/>
      <c r="U26" s="212" t="s">
        <v>94</v>
      </c>
      <c r="V26" s="213"/>
      <c r="W26" s="213"/>
      <c r="X26" s="213"/>
      <c r="Y26" s="213"/>
    </row>
    <row r="27" spans="1:48" ht="31.35" customHeight="1" x14ac:dyDescent="0.25">
      <c r="A27" s="27" t="s">
        <v>50</v>
      </c>
      <c r="B27" s="28" t="s">
        <v>51</v>
      </c>
      <c r="C27" s="28" t="s">
        <v>52</v>
      </c>
      <c r="D27" s="28" t="s">
        <v>53</v>
      </c>
      <c r="E27" s="28" t="s">
        <v>54</v>
      </c>
      <c r="F27" s="28" t="s">
        <v>55</v>
      </c>
      <c r="G27" s="28" t="s">
        <v>56</v>
      </c>
      <c r="H27" s="28" t="s">
        <v>57</v>
      </c>
      <c r="I27" s="27" t="s">
        <v>58</v>
      </c>
      <c r="J27" s="27" t="s">
        <v>59</v>
      </c>
      <c r="K27" s="215" t="s">
        <v>122</v>
      </c>
      <c r="L27" s="216"/>
      <c r="M27" s="217" t="s">
        <v>123</v>
      </c>
      <c r="N27" s="218"/>
      <c r="O27" s="217" t="s">
        <v>127</v>
      </c>
      <c r="P27" s="218"/>
      <c r="Q27" s="217" t="s">
        <v>128</v>
      </c>
      <c r="R27" s="218"/>
      <c r="S27" s="217" t="s">
        <v>64</v>
      </c>
      <c r="T27" s="218"/>
      <c r="U27" s="28" t="s">
        <v>65</v>
      </c>
      <c r="V27" s="28" t="s">
        <v>66</v>
      </c>
      <c r="W27" s="28" t="s">
        <v>67</v>
      </c>
      <c r="X27" s="28" t="s">
        <v>68</v>
      </c>
      <c r="Y27" s="28" t="s">
        <v>69</v>
      </c>
    </row>
    <row r="28" spans="1:48" ht="15.6" customHeight="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8" t="s">
        <v>72</v>
      </c>
      <c r="L28" s="8" t="s">
        <v>73</v>
      </c>
      <c r="M28" s="8" t="s">
        <v>74</v>
      </c>
      <c r="N28" s="8" t="s">
        <v>73</v>
      </c>
      <c r="O28" s="8" t="s">
        <v>74</v>
      </c>
      <c r="P28" s="8" t="s">
        <v>73</v>
      </c>
      <c r="Q28" s="8" t="s">
        <v>74</v>
      </c>
      <c r="R28" s="8" t="s">
        <v>73</v>
      </c>
      <c r="S28" s="8" t="s">
        <v>74</v>
      </c>
      <c r="T28" s="8" t="s">
        <v>73</v>
      </c>
      <c r="U28" s="27"/>
      <c r="V28" s="27"/>
      <c r="W28" s="27"/>
      <c r="X28" s="27"/>
      <c r="Y28" s="27"/>
    </row>
    <row r="29" spans="1:48" s="31" customFormat="1" x14ac:dyDescent="0.25">
      <c r="A29" s="46"/>
      <c r="B29" s="106"/>
      <c r="C29" s="106"/>
      <c r="D29" s="113"/>
      <c r="E29" s="41"/>
      <c r="F29" s="41"/>
      <c r="G29" s="41"/>
      <c r="H29" s="41"/>
      <c r="I29" s="48"/>
      <c r="J29" s="41"/>
      <c r="K29" s="112"/>
      <c r="L29" s="41"/>
      <c r="M29" s="41"/>
      <c r="N29" s="41"/>
      <c r="O29" s="41"/>
      <c r="P29" s="41"/>
      <c r="Q29" s="41"/>
      <c r="R29" s="41"/>
      <c r="S29" s="112"/>
      <c r="T29" s="41"/>
      <c r="U29" s="41"/>
      <c r="V29" s="41"/>
      <c r="W29" s="41"/>
      <c r="X29" s="41"/>
      <c r="Y29" s="41"/>
    </row>
    <row r="30" spans="1:48" s="31" customFormat="1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spans="1:48" ht="38.25" customHeight="1" x14ac:dyDescent="0.5">
      <c r="A31" s="30"/>
      <c r="B31" s="30"/>
      <c r="C31" s="4" t="s">
        <v>134</v>
      </c>
      <c r="D31" s="30"/>
      <c r="E31" s="30"/>
      <c r="F31" s="30"/>
      <c r="G31" s="30"/>
      <c r="H31" s="30"/>
      <c r="I31" s="30"/>
      <c r="J31" s="99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 spans="1:48" ht="23.25" x14ac:dyDescent="0.35">
      <c r="A32" s="209" t="s">
        <v>45</v>
      </c>
      <c r="B32" s="210"/>
      <c r="C32" s="211"/>
      <c r="D32" s="209" t="s">
        <v>46</v>
      </c>
      <c r="E32" s="210"/>
      <c r="F32" s="210"/>
      <c r="G32" s="210"/>
      <c r="H32" s="211"/>
      <c r="K32" s="212" t="s">
        <v>47</v>
      </c>
      <c r="L32" s="213"/>
      <c r="M32" s="213"/>
      <c r="N32" s="213"/>
      <c r="O32" s="213"/>
      <c r="P32" s="214"/>
      <c r="Q32" s="212" t="s">
        <v>94</v>
      </c>
      <c r="R32" s="213"/>
      <c r="S32" s="213"/>
      <c r="T32" s="213"/>
      <c r="U32" s="213"/>
    </row>
    <row r="33" spans="1:21" ht="31.35" customHeight="1" x14ac:dyDescent="0.25">
      <c r="A33" s="27" t="s">
        <v>50</v>
      </c>
      <c r="B33" s="28" t="s">
        <v>51</v>
      </c>
      <c r="C33" s="28" t="s">
        <v>52</v>
      </c>
      <c r="D33" s="28" t="s">
        <v>53</v>
      </c>
      <c r="E33" s="28" t="s">
        <v>54</v>
      </c>
      <c r="F33" s="28" t="s">
        <v>55</v>
      </c>
      <c r="G33" s="28" t="s">
        <v>56</v>
      </c>
      <c r="H33" s="28" t="s">
        <v>57</v>
      </c>
      <c r="I33" s="27" t="s">
        <v>58</v>
      </c>
      <c r="J33" s="27" t="s">
        <v>59</v>
      </c>
      <c r="K33" s="219" t="s">
        <v>135</v>
      </c>
      <c r="L33" s="219"/>
      <c r="M33" s="217" t="s">
        <v>128</v>
      </c>
      <c r="N33" s="218"/>
      <c r="O33" s="219" t="s">
        <v>64</v>
      </c>
      <c r="P33" s="217"/>
      <c r="Q33" s="28" t="s">
        <v>65</v>
      </c>
      <c r="R33" s="28" t="s">
        <v>66</v>
      </c>
      <c r="S33" s="28" t="s">
        <v>67</v>
      </c>
      <c r="T33" s="28" t="s">
        <v>68</v>
      </c>
      <c r="U33" s="28" t="s">
        <v>69</v>
      </c>
    </row>
    <row r="34" spans="1:21" ht="13.35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8" t="s">
        <v>72</v>
      </c>
      <c r="L34" s="8" t="s">
        <v>73</v>
      </c>
      <c r="M34" s="8" t="s">
        <v>74</v>
      </c>
      <c r="N34" s="8" t="s">
        <v>73</v>
      </c>
      <c r="O34" s="8" t="s">
        <v>74</v>
      </c>
      <c r="P34" s="8" t="s">
        <v>73</v>
      </c>
      <c r="Q34" s="27"/>
      <c r="R34" s="27"/>
      <c r="S34" s="27"/>
      <c r="T34" s="27"/>
      <c r="U34" s="27"/>
    </row>
    <row r="35" spans="1:21" s="31" customFormat="1" ht="144.6" customHeight="1" x14ac:dyDescent="0.25">
      <c r="A35" s="32" t="s">
        <v>245</v>
      </c>
      <c r="B35" s="33" t="s">
        <v>165</v>
      </c>
      <c r="C35" s="80" t="s">
        <v>209</v>
      </c>
      <c r="D35" s="35">
        <v>350000</v>
      </c>
      <c r="E35" s="72"/>
      <c r="F35" s="101">
        <v>1</v>
      </c>
      <c r="G35" s="81">
        <v>0</v>
      </c>
      <c r="H35" s="121">
        <v>0</v>
      </c>
      <c r="I35" s="37" t="s">
        <v>77</v>
      </c>
      <c r="J35" s="82" t="s">
        <v>82</v>
      </c>
      <c r="K35" s="105">
        <v>44774</v>
      </c>
      <c r="L35" s="72"/>
      <c r="M35" s="105">
        <v>44803</v>
      </c>
      <c r="N35" s="72"/>
      <c r="O35" s="105">
        <v>44805</v>
      </c>
      <c r="P35" s="72"/>
      <c r="Q35" s="69" t="s">
        <v>18</v>
      </c>
      <c r="R35" s="69" t="s">
        <v>121</v>
      </c>
      <c r="S35" s="71" t="s">
        <v>9</v>
      </c>
      <c r="T35" s="71" t="s">
        <v>19</v>
      </c>
      <c r="U35" s="72"/>
    </row>
    <row r="36" spans="1:21" s="103" customFormat="1" ht="89.25" x14ac:dyDescent="0.25">
      <c r="A36" s="44" t="s">
        <v>246</v>
      </c>
      <c r="B36" s="100" t="s">
        <v>174</v>
      </c>
      <c r="C36" s="80" t="s">
        <v>210</v>
      </c>
      <c r="D36" s="35">
        <v>72000</v>
      </c>
      <c r="E36" s="116"/>
      <c r="F36" s="101">
        <v>1</v>
      </c>
      <c r="G36" s="81">
        <v>0</v>
      </c>
      <c r="H36" s="117">
        <v>0</v>
      </c>
      <c r="I36" s="48" t="s">
        <v>77</v>
      </c>
      <c r="J36" s="119" t="s">
        <v>86</v>
      </c>
      <c r="K36" s="105">
        <v>44774</v>
      </c>
      <c r="L36" s="116"/>
      <c r="M36" s="102">
        <v>44803</v>
      </c>
      <c r="N36" s="116"/>
      <c r="O36" s="131">
        <v>44805</v>
      </c>
      <c r="P36" s="116"/>
      <c r="Q36" s="130" t="s">
        <v>18</v>
      </c>
      <c r="R36" s="130" t="s">
        <v>121</v>
      </c>
      <c r="S36" s="120" t="s">
        <v>9</v>
      </c>
      <c r="T36" s="120" t="s">
        <v>19</v>
      </c>
      <c r="U36" s="116"/>
    </row>
    <row r="37" spans="1:21" s="103" customFormat="1" ht="144" customHeight="1" x14ac:dyDescent="0.25">
      <c r="A37" s="114" t="s">
        <v>253</v>
      </c>
      <c r="B37" s="100" t="s">
        <v>242</v>
      </c>
      <c r="C37" s="80" t="s">
        <v>243</v>
      </c>
      <c r="D37" s="115">
        <v>84000</v>
      </c>
      <c r="E37" s="132">
        <f>D37/6*12</f>
        <v>168000</v>
      </c>
      <c r="F37" s="36">
        <v>1</v>
      </c>
      <c r="G37" s="74">
        <v>0</v>
      </c>
      <c r="H37" s="74">
        <v>0</v>
      </c>
      <c r="I37" s="37" t="s">
        <v>138</v>
      </c>
      <c r="J37" s="116" t="s">
        <v>228</v>
      </c>
      <c r="K37" s="105">
        <v>44789</v>
      </c>
      <c r="L37" s="116"/>
      <c r="M37" s="102">
        <v>44817</v>
      </c>
      <c r="N37" s="116"/>
      <c r="O37" s="131">
        <v>44834</v>
      </c>
      <c r="P37" s="116"/>
      <c r="Q37" s="130" t="s">
        <v>22</v>
      </c>
      <c r="R37" s="130" t="s">
        <v>129</v>
      </c>
      <c r="S37" s="120" t="s">
        <v>9</v>
      </c>
      <c r="T37" s="120" t="s">
        <v>19</v>
      </c>
      <c r="U37" s="116"/>
    </row>
    <row r="38" spans="1:21" s="103" customFormat="1" ht="103.9" customHeight="1" x14ac:dyDescent="0.25">
      <c r="A38" s="114" t="s">
        <v>254</v>
      </c>
      <c r="B38" s="100" t="s">
        <v>140</v>
      </c>
      <c r="C38" s="80" t="s">
        <v>239</v>
      </c>
      <c r="D38" s="115">
        <v>30000</v>
      </c>
      <c r="E38" s="132"/>
      <c r="F38" s="36">
        <v>1</v>
      </c>
      <c r="G38" s="74">
        <v>0</v>
      </c>
      <c r="H38" s="74">
        <v>0</v>
      </c>
      <c r="I38" s="37" t="s">
        <v>138</v>
      </c>
      <c r="J38" s="116" t="s">
        <v>228</v>
      </c>
      <c r="K38" s="105">
        <v>44684</v>
      </c>
      <c r="L38" s="105">
        <v>44684</v>
      </c>
      <c r="M38" s="102">
        <v>44701</v>
      </c>
      <c r="N38" s="116"/>
      <c r="O38" s="131">
        <v>44713</v>
      </c>
      <c r="P38" s="116"/>
      <c r="Q38" s="130" t="s">
        <v>22</v>
      </c>
      <c r="R38" s="130" t="s">
        <v>121</v>
      </c>
      <c r="S38" s="120" t="s">
        <v>9</v>
      </c>
      <c r="T38" s="120" t="s">
        <v>34</v>
      </c>
      <c r="U38" s="116"/>
    </row>
    <row r="39" spans="1:21" s="103" customFormat="1" ht="155.25" customHeight="1" x14ac:dyDescent="0.25">
      <c r="A39" s="114" t="s">
        <v>247</v>
      </c>
      <c r="B39" s="100" t="s">
        <v>186</v>
      </c>
      <c r="C39" s="80" t="s">
        <v>241</v>
      </c>
      <c r="D39" s="35">
        <v>50000</v>
      </c>
      <c r="E39" s="116"/>
      <c r="F39" s="129">
        <v>1</v>
      </c>
      <c r="G39" s="81">
        <v>0</v>
      </c>
      <c r="H39" s="81">
        <v>0</v>
      </c>
      <c r="I39" s="48" t="s">
        <v>177</v>
      </c>
      <c r="J39" s="120" t="s">
        <v>227</v>
      </c>
      <c r="K39" s="70">
        <v>44805</v>
      </c>
      <c r="L39" s="84"/>
      <c r="M39" s="70">
        <v>44833</v>
      </c>
      <c r="N39" s="72"/>
      <c r="O39" s="70">
        <v>44847</v>
      </c>
      <c r="P39" s="72"/>
      <c r="Q39" s="130" t="s">
        <v>18</v>
      </c>
      <c r="R39" s="130" t="s">
        <v>121</v>
      </c>
      <c r="S39" s="120" t="s">
        <v>9</v>
      </c>
      <c r="T39" s="120" t="s">
        <v>19</v>
      </c>
      <c r="U39" s="116"/>
    </row>
    <row r="40" spans="1:21" s="172" customFormat="1" ht="34.5" hidden="1" customHeight="1" x14ac:dyDescent="0.25">
      <c r="A40" s="165"/>
      <c r="B40" s="152"/>
      <c r="C40" s="153"/>
      <c r="D40" s="154">
        <f>SUM(D35:D39)</f>
        <v>586000</v>
      </c>
      <c r="E40" s="151"/>
      <c r="F40" s="166"/>
      <c r="G40" s="156"/>
      <c r="H40" s="167"/>
      <c r="I40" s="168"/>
      <c r="J40" s="161"/>
      <c r="K40" s="169"/>
      <c r="L40" s="170"/>
      <c r="M40" s="171"/>
      <c r="N40" s="170"/>
      <c r="O40" s="170"/>
      <c r="P40" s="170"/>
      <c r="Q40" s="170"/>
      <c r="R40" s="170"/>
      <c r="S40" s="170"/>
    </row>
    <row r="41" spans="1:21" ht="31.5" x14ac:dyDescent="0.5">
      <c r="A41" s="30"/>
      <c r="B41" s="30"/>
      <c r="C41" s="4" t="s">
        <v>137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1:21" ht="23.25" x14ac:dyDescent="0.35">
      <c r="A42" s="209" t="s">
        <v>45</v>
      </c>
      <c r="B42" s="210"/>
      <c r="C42" s="210"/>
      <c r="D42" s="209" t="s">
        <v>46</v>
      </c>
      <c r="E42" s="210"/>
      <c r="F42" s="210"/>
      <c r="G42" s="210"/>
      <c r="H42" s="211"/>
      <c r="J42" s="29"/>
      <c r="K42" s="212" t="s">
        <v>47</v>
      </c>
      <c r="L42" s="213"/>
      <c r="M42" s="213"/>
      <c r="N42" s="213"/>
      <c r="O42" s="212" t="s">
        <v>94</v>
      </c>
      <c r="P42" s="213"/>
      <c r="Q42" s="213"/>
      <c r="R42" s="213"/>
      <c r="S42" s="213"/>
    </row>
    <row r="43" spans="1:21" ht="47.25" customHeight="1" x14ac:dyDescent="0.25">
      <c r="A43" s="27" t="s">
        <v>50</v>
      </c>
      <c r="B43" s="28" t="s">
        <v>51</v>
      </c>
      <c r="C43" s="28" t="s">
        <v>52</v>
      </c>
      <c r="D43" s="28" t="s">
        <v>53</v>
      </c>
      <c r="E43" s="28" t="s">
        <v>54</v>
      </c>
      <c r="F43" s="28" t="s">
        <v>55</v>
      </c>
      <c r="G43" s="28" t="s">
        <v>56</v>
      </c>
      <c r="H43" s="28" t="s">
        <v>57</v>
      </c>
      <c r="I43" s="27" t="s">
        <v>58</v>
      </c>
      <c r="J43" s="27" t="s">
        <v>59</v>
      </c>
      <c r="K43" s="217" t="s">
        <v>127</v>
      </c>
      <c r="L43" s="218"/>
      <c r="M43" s="217" t="s">
        <v>64</v>
      </c>
      <c r="N43" s="218"/>
      <c r="O43" s="28" t="s">
        <v>65</v>
      </c>
      <c r="P43" s="28" t="s">
        <v>66</v>
      </c>
      <c r="Q43" s="28" t="s">
        <v>67</v>
      </c>
      <c r="R43" s="28" t="s">
        <v>68</v>
      </c>
      <c r="S43" s="28" t="s">
        <v>69</v>
      </c>
    </row>
    <row r="44" spans="1:21" ht="30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8" t="s">
        <v>72</v>
      </c>
      <c r="L44" s="8" t="s">
        <v>73</v>
      </c>
      <c r="M44" s="8" t="s">
        <v>74</v>
      </c>
      <c r="N44" s="8" t="s">
        <v>73</v>
      </c>
      <c r="O44" s="27"/>
      <c r="P44" s="27"/>
      <c r="Q44" s="27"/>
      <c r="R44" s="27"/>
      <c r="S44" s="27"/>
    </row>
    <row r="45" spans="1:21" s="31" customFormat="1" ht="80.25" customHeight="1" x14ac:dyDescent="0.25">
      <c r="A45" s="114" t="s">
        <v>248</v>
      </c>
      <c r="B45" s="33" t="s">
        <v>139</v>
      </c>
      <c r="C45" s="80" t="s">
        <v>211</v>
      </c>
      <c r="D45" s="115">
        <v>38400</v>
      </c>
      <c r="E45" s="132">
        <f t="shared" ref="E45:E49" si="0">D45/6*12</f>
        <v>76800</v>
      </c>
      <c r="F45" s="36">
        <v>1</v>
      </c>
      <c r="G45" s="74">
        <v>0</v>
      </c>
      <c r="H45" s="74">
        <v>0</v>
      </c>
      <c r="I45" s="37" t="s">
        <v>138</v>
      </c>
      <c r="J45" s="116" t="s">
        <v>228</v>
      </c>
      <c r="K45" s="105">
        <v>44789</v>
      </c>
      <c r="L45" s="133"/>
      <c r="M45" s="105">
        <v>44834</v>
      </c>
      <c r="N45" s="72"/>
      <c r="O45" s="69" t="s">
        <v>22</v>
      </c>
      <c r="P45" s="69" t="s">
        <v>117</v>
      </c>
      <c r="Q45" s="71" t="s">
        <v>9</v>
      </c>
      <c r="R45" s="69" t="s">
        <v>19</v>
      </c>
      <c r="S45" s="72"/>
    </row>
    <row r="46" spans="1:21" s="31" customFormat="1" ht="57" customHeight="1" x14ac:dyDescent="0.25">
      <c r="A46" s="114" t="s">
        <v>249</v>
      </c>
      <c r="B46" s="100" t="s">
        <v>140</v>
      </c>
      <c r="C46" s="80" t="s">
        <v>211</v>
      </c>
      <c r="D46" s="115">
        <v>30000</v>
      </c>
      <c r="E46" s="132">
        <f t="shared" si="0"/>
        <v>60000</v>
      </c>
      <c r="F46" s="36">
        <v>1</v>
      </c>
      <c r="G46" s="74">
        <v>0</v>
      </c>
      <c r="H46" s="74">
        <v>0</v>
      </c>
      <c r="I46" s="37" t="s">
        <v>138</v>
      </c>
      <c r="J46" s="116" t="s">
        <v>228</v>
      </c>
      <c r="K46" s="105">
        <v>44789</v>
      </c>
      <c r="L46" s="133"/>
      <c r="M46" s="105">
        <v>44834</v>
      </c>
      <c r="N46" s="72"/>
      <c r="O46" s="69" t="s">
        <v>22</v>
      </c>
      <c r="P46" s="69" t="s">
        <v>117</v>
      </c>
      <c r="Q46" s="71" t="s">
        <v>9</v>
      </c>
      <c r="R46" s="69" t="s">
        <v>19</v>
      </c>
      <c r="S46" s="72"/>
    </row>
    <row r="47" spans="1:21" s="31" customFormat="1" ht="57" customHeight="1" x14ac:dyDescent="0.25">
      <c r="A47" s="114" t="s">
        <v>250</v>
      </c>
      <c r="B47" s="33" t="s">
        <v>141</v>
      </c>
      <c r="C47" s="80" t="s">
        <v>211</v>
      </c>
      <c r="D47" s="115">
        <v>30000</v>
      </c>
      <c r="E47" s="132">
        <f t="shared" si="0"/>
        <v>60000</v>
      </c>
      <c r="F47" s="36">
        <v>1</v>
      </c>
      <c r="G47" s="74">
        <v>0</v>
      </c>
      <c r="H47" s="74">
        <v>0</v>
      </c>
      <c r="I47" s="37" t="s">
        <v>138</v>
      </c>
      <c r="J47" s="116" t="s">
        <v>228</v>
      </c>
      <c r="K47" s="105">
        <v>44789</v>
      </c>
      <c r="L47" s="133"/>
      <c r="M47" s="105">
        <v>44834</v>
      </c>
      <c r="N47" s="72"/>
      <c r="O47" s="69" t="s">
        <v>22</v>
      </c>
      <c r="P47" s="69" t="s">
        <v>117</v>
      </c>
      <c r="Q47" s="71" t="s">
        <v>9</v>
      </c>
      <c r="R47" s="69" t="s">
        <v>19</v>
      </c>
      <c r="S47" s="72"/>
    </row>
    <row r="48" spans="1:21" s="31" customFormat="1" ht="58.15" customHeight="1" x14ac:dyDescent="0.25">
      <c r="A48" s="188" t="s">
        <v>251</v>
      </c>
      <c r="B48" s="100" t="s">
        <v>142</v>
      </c>
      <c r="C48" s="80" t="s">
        <v>211</v>
      </c>
      <c r="D48" s="115">
        <v>30000</v>
      </c>
      <c r="E48" s="132">
        <f t="shared" si="0"/>
        <v>60000</v>
      </c>
      <c r="F48" s="36">
        <v>1</v>
      </c>
      <c r="G48" s="74">
        <v>0</v>
      </c>
      <c r="H48" s="74">
        <v>0</v>
      </c>
      <c r="I48" s="37" t="s">
        <v>138</v>
      </c>
      <c r="J48" s="116" t="s">
        <v>228</v>
      </c>
      <c r="K48" s="105">
        <v>44666</v>
      </c>
      <c r="L48" s="133"/>
      <c r="M48" s="105">
        <v>44713</v>
      </c>
      <c r="N48" s="72"/>
      <c r="O48" s="69" t="s">
        <v>22</v>
      </c>
      <c r="P48" s="69" t="s">
        <v>117</v>
      </c>
      <c r="Q48" s="71" t="s">
        <v>9</v>
      </c>
      <c r="R48" s="69" t="s">
        <v>19</v>
      </c>
      <c r="S48" s="72"/>
    </row>
    <row r="49" spans="1:19" s="31" customFormat="1" ht="58.9" customHeight="1" x14ac:dyDescent="0.25">
      <c r="A49" s="114" t="s">
        <v>252</v>
      </c>
      <c r="B49" s="33" t="s">
        <v>143</v>
      </c>
      <c r="C49" s="80" t="s">
        <v>211</v>
      </c>
      <c r="D49" s="115">
        <v>30000</v>
      </c>
      <c r="E49" s="132">
        <f t="shared" si="0"/>
        <v>60000</v>
      </c>
      <c r="F49" s="36">
        <v>1</v>
      </c>
      <c r="G49" s="74">
        <v>0</v>
      </c>
      <c r="H49" s="74">
        <v>0</v>
      </c>
      <c r="I49" s="37" t="s">
        <v>138</v>
      </c>
      <c r="J49" s="116" t="s">
        <v>228</v>
      </c>
      <c r="K49" s="105">
        <v>44789</v>
      </c>
      <c r="L49" s="133"/>
      <c r="M49" s="105">
        <v>44834</v>
      </c>
      <c r="N49" s="72"/>
      <c r="O49" s="69" t="s">
        <v>22</v>
      </c>
      <c r="P49" s="69" t="s">
        <v>117</v>
      </c>
      <c r="Q49" s="71" t="s">
        <v>9</v>
      </c>
      <c r="R49" s="69" t="s">
        <v>19</v>
      </c>
      <c r="S49" s="72"/>
    </row>
    <row r="50" spans="1:19" s="162" customFormat="1" ht="24.75" hidden="1" customHeight="1" x14ac:dyDescent="0.25">
      <c r="D50" s="163">
        <f>SUM(D45:D49)</f>
        <v>158400</v>
      </c>
      <c r="J50" s="164"/>
    </row>
  </sheetData>
  <sheetProtection formatRows="0" insertRows="0" deleteRows="0"/>
  <mergeCells count="45">
    <mergeCell ref="A42:C42"/>
    <mergeCell ref="D42:H42"/>
    <mergeCell ref="K42:N42"/>
    <mergeCell ref="O42:S42"/>
    <mergeCell ref="K43:L43"/>
    <mergeCell ref="M43:N43"/>
    <mergeCell ref="A26:C26"/>
    <mergeCell ref="D26:H26"/>
    <mergeCell ref="K26:T26"/>
    <mergeCell ref="U26:Y26"/>
    <mergeCell ref="K27:L27"/>
    <mergeCell ref="M27:N27"/>
    <mergeCell ref="O27:P27"/>
    <mergeCell ref="Q27:R27"/>
    <mergeCell ref="S27:T27"/>
    <mergeCell ref="K33:L33"/>
    <mergeCell ref="M33:N33"/>
    <mergeCell ref="O33:P33"/>
    <mergeCell ref="Q32:U32"/>
    <mergeCell ref="Y6:Z6"/>
    <mergeCell ref="K20:X20"/>
    <mergeCell ref="Y20:AC20"/>
    <mergeCell ref="K21:L21"/>
    <mergeCell ref="M21:N21"/>
    <mergeCell ref="O21:P21"/>
    <mergeCell ref="Q21:R21"/>
    <mergeCell ref="S21:T21"/>
    <mergeCell ref="U21:V21"/>
    <mergeCell ref="W21:X21"/>
    <mergeCell ref="A32:C32"/>
    <mergeCell ref="D32:H32"/>
    <mergeCell ref="K32:P32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A20:C20"/>
    <mergeCell ref="D20:H20"/>
  </mergeCells>
  <dataValidations count="10">
    <dataValidation type="list" allowBlank="1" showInputMessage="1" showErrorMessage="1" sqref="Y23:Y24 U29:U30 AA8:AA18">
      <formula1>$AQ$4</formula1>
    </dataValidation>
    <dataValidation type="list" allowBlank="1" showInputMessage="1" showErrorMessage="1" sqref="AA23:AA24 W29:W30 S35:S39 Q40 Q45:Q49 AC8:AC18">
      <formula1>$AT$2:$AT$3</formula1>
    </dataValidation>
    <dataValidation type="list" allowBlank="1" showInputMessage="1" showErrorMessage="1" sqref="AB23:AB24 X29:X30 T35:T39 R40 R45:R49 R11:R16 AD8:AD18">
      <formula1>$AU$1:$AU$7</formula1>
    </dataValidation>
    <dataValidation type="list" allowBlank="1" showInputMessage="1" showErrorMessage="1" sqref="O40 O45:O49">
      <formula1>$AQ$5</formula1>
    </dataValidation>
    <dataValidation type="list" allowBlank="1" showInputMessage="1" showErrorMessage="1" sqref="P45:P49 P40 P11:P16">
      <formula1>$AS$1:$AS$2</formula1>
    </dataValidation>
    <dataValidation type="list" allowBlank="1" showInputMessage="1" showErrorMessage="1" sqref="Z23:Z24">
      <formula1>$AS$6:$AS$6</formula1>
    </dataValidation>
    <dataValidation type="list" allowBlank="1" showInputMessage="1" showErrorMessage="1" sqref="V29:V30">
      <formula1>$AS$4:$AS$4</formula1>
    </dataValidation>
    <dataValidation type="list" allowBlank="1" showInputMessage="1" showErrorMessage="1" sqref="Q35:Q39">
      <formula1>$AQ$4:$AQ$5</formula1>
    </dataValidation>
    <dataValidation type="list" allowBlank="1" showInputMessage="1" showErrorMessage="1" sqref="R35:R39">
      <formula1>$AR$5:$AR$6</formula1>
    </dataValidation>
    <dataValidation type="list" allowBlank="1" showInputMessage="1" showErrorMessage="1" sqref="AB8:AB18">
      <formula1>$AR$1:$AR$3</formula1>
    </dataValidation>
  </dataValidations>
  <pageMargins left="0.7" right="0.7" top="0.75" bottom="0.75" header="0.3" footer="0.3"/>
  <pageSetup paperSize="3" scale="36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A1:CU413"/>
  <sheetViews>
    <sheetView zoomScaleNormal="100" workbookViewId="0"/>
  </sheetViews>
  <sheetFormatPr baseColWidth="10" defaultColWidth="11.42578125" defaultRowHeight="15" x14ac:dyDescent="0.25"/>
  <cols>
    <col min="1" max="1" width="23" customWidth="1"/>
    <col min="2" max="2" width="41.710937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85546875" customWidth="1"/>
    <col min="10" max="10" width="29.140625" customWidth="1"/>
    <col min="11" max="11" width="16.42578125" customWidth="1"/>
    <col min="13" max="13" width="19" customWidth="1"/>
    <col min="15" max="15" width="17.5703125" customWidth="1"/>
    <col min="17" max="17" width="31.85546875" customWidth="1"/>
    <col min="18" max="18" width="28" customWidth="1"/>
    <col min="19" max="19" width="16.5703125" customWidth="1"/>
    <col min="21" max="21" width="22.85546875" customWidth="1"/>
    <col min="22" max="22" width="28.42578125" customWidth="1"/>
    <col min="23" max="23" width="20.140625" customWidth="1"/>
    <col min="25" max="25" width="16.42578125" customWidth="1"/>
    <col min="27" max="27" width="21.5703125" customWidth="1"/>
    <col min="28" max="28" width="27.5703125" customWidth="1"/>
    <col min="29" max="29" width="23.42578125" customWidth="1"/>
    <col min="39" max="39" width="11.42578125" style="9"/>
    <col min="40" max="40" width="44.5703125" style="9" bestFit="1" customWidth="1"/>
    <col min="41" max="41" width="13.42578125" style="9" bestFit="1" customWidth="1"/>
  </cols>
  <sheetData>
    <row r="1" spans="1:99" x14ac:dyDescent="0.25">
      <c r="AM1" s="9" t="s">
        <v>9</v>
      </c>
      <c r="AN1" s="9" t="s">
        <v>113</v>
      </c>
      <c r="AO1" s="9" t="s">
        <v>144</v>
      </c>
      <c r="AP1" s="9" t="s">
        <v>5</v>
      </c>
    </row>
    <row r="2" spans="1:99" s="3" customFormat="1" ht="51" customHeight="1" x14ac:dyDescent="0.9">
      <c r="E2" s="7" t="s">
        <v>145</v>
      </c>
      <c r="AM2" s="9" t="s">
        <v>14</v>
      </c>
      <c r="AN2" s="9" t="s">
        <v>116</v>
      </c>
      <c r="AO2" s="9"/>
      <c r="AP2" s="9" t="s">
        <v>10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 x14ac:dyDescent="0.25">
      <c r="AP3" s="9" t="s">
        <v>19</v>
      </c>
    </row>
    <row r="4" spans="1:99" ht="31.5" x14ac:dyDescent="0.5">
      <c r="A4" s="3"/>
      <c r="B4" s="3"/>
      <c r="C4" s="4" t="s">
        <v>146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9" t="s">
        <v>121</v>
      </c>
      <c r="AP4" s="9" t="s">
        <v>23</v>
      </c>
    </row>
    <row r="5" spans="1:99" ht="23.25" x14ac:dyDescent="0.35">
      <c r="A5" s="209" t="s">
        <v>45</v>
      </c>
      <c r="B5" s="210"/>
      <c r="C5" s="210"/>
      <c r="D5" s="209" t="s">
        <v>46</v>
      </c>
      <c r="E5" s="210"/>
      <c r="F5" s="210"/>
      <c r="G5" s="210"/>
      <c r="H5" s="211"/>
      <c r="K5" s="212" t="s">
        <v>47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2" t="s">
        <v>94</v>
      </c>
      <c r="AB5" s="213"/>
      <c r="AC5" s="213"/>
      <c r="AD5" s="213"/>
      <c r="AE5" s="213"/>
      <c r="AP5" s="9" t="s">
        <v>25</v>
      </c>
    </row>
    <row r="6" spans="1:99" ht="31.35" customHeight="1" x14ac:dyDescent="0.25">
      <c r="A6" s="27" t="s">
        <v>50</v>
      </c>
      <c r="B6" s="28" t="s">
        <v>51</v>
      </c>
      <c r="C6" s="28" t="s">
        <v>52</v>
      </c>
      <c r="D6" s="28" t="s">
        <v>53</v>
      </c>
      <c r="E6" s="28" t="s">
        <v>54</v>
      </c>
      <c r="F6" s="28" t="s">
        <v>55</v>
      </c>
      <c r="G6" s="28" t="s">
        <v>56</v>
      </c>
      <c r="H6" s="28" t="s">
        <v>57</v>
      </c>
      <c r="I6" s="27" t="s">
        <v>58</v>
      </c>
      <c r="J6" s="27" t="s">
        <v>59</v>
      </c>
      <c r="K6" s="215" t="s">
        <v>122</v>
      </c>
      <c r="L6" s="216"/>
      <c r="M6" s="217" t="s">
        <v>123</v>
      </c>
      <c r="N6" s="218"/>
      <c r="O6" s="217" t="s">
        <v>124</v>
      </c>
      <c r="P6" s="218"/>
      <c r="Q6" s="217" t="s">
        <v>125</v>
      </c>
      <c r="R6" s="218"/>
      <c r="S6" s="217" t="s">
        <v>126</v>
      </c>
      <c r="T6" s="218"/>
      <c r="U6" s="217" t="s">
        <v>127</v>
      </c>
      <c r="V6" s="218"/>
      <c r="W6" s="217" t="s">
        <v>128</v>
      </c>
      <c r="X6" s="218"/>
      <c r="Y6" s="217" t="s">
        <v>64</v>
      </c>
      <c r="Z6" s="218"/>
      <c r="AA6" s="28" t="s">
        <v>65</v>
      </c>
      <c r="AB6" s="28" t="s">
        <v>66</v>
      </c>
      <c r="AC6" s="28" t="s">
        <v>67</v>
      </c>
      <c r="AD6" s="28" t="s">
        <v>68</v>
      </c>
      <c r="AE6" s="28" t="s">
        <v>69</v>
      </c>
      <c r="AN6" s="9" t="s">
        <v>120</v>
      </c>
      <c r="AP6" s="9" t="s">
        <v>31</v>
      </c>
    </row>
    <row r="7" spans="1:99" ht="13.35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8" t="s">
        <v>72</v>
      </c>
      <c r="L7" s="8" t="s">
        <v>73</v>
      </c>
      <c r="M7" s="8" t="s">
        <v>74</v>
      </c>
      <c r="N7" s="8" t="s">
        <v>73</v>
      </c>
      <c r="O7" s="8" t="s">
        <v>74</v>
      </c>
      <c r="P7" s="8" t="s">
        <v>73</v>
      </c>
      <c r="Q7" s="8" t="s">
        <v>74</v>
      </c>
      <c r="R7" s="8" t="s">
        <v>73</v>
      </c>
      <c r="S7" s="8" t="s">
        <v>74</v>
      </c>
      <c r="T7" s="8" t="s">
        <v>73</v>
      </c>
      <c r="U7" s="8" t="s">
        <v>74</v>
      </c>
      <c r="V7" s="8" t="s">
        <v>73</v>
      </c>
      <c r="W7" s="8" t="s">
        <v>74</v>
      </c>
      <c r="X7" s="8" t="s">
        <v>73</v>
      </c>
      <c r="Y7" s="8" t="s">
        <v>74</v>
      </c>
      <c r="Z7" s="8" t="s">
        <v>73</v>
      </c>
      <c r="AA7" s="28"/>
      <c r="AB7" s="28"/>
      <c r="AC7" s="28"/>
      <c r="AD7" s="28"/>
      <c r="AE7" s="28"/>
      <c r="AP7" s="9" t="s">
        <v>34</v>
      </c>
    </row>
    <row r="8" spans="1:99" s="2" customFormat="1" ht="49.15" customHeight="1" x14ac:dyDescent="0.25">
      <c r="A8" s="25" t="s">
        <v>240</v>
      </c>
      <c r="B8" s="14" t="s">
        <v>147</v>
      </c>
      <c r="C8" s="24" t="s">
        <v>148</v>
      </c>
      <c r="D8" s="15">
        <v>50000</v>
      </c>
      <c r="E8" s="23"/>
      <c r="F8" s="17">
        <v>1</v>
      </c>
      <c r="G8" s="20">
        <v>0</v>
      </c>
      <c r="H8" s="21">
        <v>0</v>
      </c>
      <c r="I8" s="16" t="s">
        <v>138</v>
      </c>
      <c r="J8" s="23"/>
      <c r="K8" s="122">
        <v>44935</v>
      </c>
      <c r="L8" s="23"/>
      <c r="M8" s="122">
        <v>44963</v>
      </c>
      <c r="N8" s="122"/>
      <c r="O8" s="122">
        <v>44626</v>
      </c>
      <c r="P8" s="122"/>
      <c r="Q8" s="122">
        <v>44640</v>
      </c>
      <c r="R8" s="122"/>
      <c r="S8" s="122">
        <v>44654</v>
      </c>
      <c r="T8" s="122"/>
      <c r="U8" s="122">
        <v>44661</v>
      </c>
      <c r="V8" s="122"/>
      <c r="W8" s="122">
        <v>44675</v>
      </c>
      <c r="X8" s="122"/>
      <c r="Y8" s="122">
        <v>44689</v>
      </c>
      <c r="Z8" s="122"/>
      <c r="AA8" s="22" t="s">
        <v>144</v>
      </c>
      <c r="AB8" s="22" t="s">
        <v>113</v>
      </c>
      <c r="AC8" s="22" t="s">
        <v>9</v>
      </c>
      <c r="AD8" s="22" t="s">
        <v>19</v>
      </c>
      <c r="AE8" s="22"/>
      <c r="AM8" s="10"/>
    </row>
    <row r="9" spans="1:99" s="2" customForma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M9" s="10"/>
    </row>
    <row r="10" spans="1:99" s="2" customForma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M10" s="10"/>
    </row>
    <row r="11" spans="1:99" ht="31.5" x14ac:dyDescent="0.5">
      <c r="A11" s="3"/>
      <c r="B11" s="3"/>
      <c r="C11" s="4" t="s">
        <v>149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25" x14ac:dyDescent="0.35">
      <c r="A12" s="209" t="s">
        <v>45</v>
      </c>
      <c r="B12" s="210"/>
      <c r="C12" s="210"/>
      <c r="D12" s="209" t="s">
        <v>46</v>
      </c>
      <c r="E12" s="210"/>
      <c r="F12" s="210"/>
      <c r="G12" s="210"/>
      <c r="H12" s="211"/>
      <c r="K12" s="212" t="s">
        <v>47</v>
      </c>
      <c r="L12" s="213"/>
      <c r="M12" s="213"/>
      <c r="N12" s="213"/>
      <c r="O12" s="213"/>
      <c r="P12" s="213"/>
      <c r="Q12" s="213"/>
      <c r="R12" s="213"/>
      <c r="S12" s="213"/>
      <c r="T12" s="213"/>
      <c r="U12" s="212" t="s">
        <v>94</v>
      </c>
      <c r="V12" s="213"/>
      <c r="W12" s="213"/>
      <c r="X12" s="213"/>
      <c r="Y12" s="213"/>
      <c r="AN12"/>
    </row>
    <row r="13" spans="1:99" ht="31.35" customHeight="1" x14ac:dyDescent="0.25">
      <c r="A13" s="27" t="s">
        <v>50</v>
      </c>
      <c r="B13" s="28" t="s">
        <v>51</v>
      </c>
      <c r="C13" s="28" t="s">
        <v>52</v>
      </c>
      <c r="D13" s="28" t="s">
        <v>53</v>
      </c>
      <c r="E13" s="28" t="s">
        <v>54</v>
      </c>
      <c r="F13" s="28" t="s">
        <v>55</v>
      </c>
      <c r="G13" s="28" t="s">
        <v>56</v>
      </c>
      <c r="H13" s="28" t="s">
        <v>57</v>
      </c>
      <c r="I13" s="27" t="s">
        <v>58</v>
      </c>
      <c r="J13" s="27" t="s">
        <v>59</v>
      </c>
      <c r="K13" s="215" t="s">
        <v>122</v>
      </c>
      <c r="L13" s="216"/>
      <c r="M13" s="217" t="s">
        <v>123</v>
      </c>
      <c r="N13" s="218"/>
      <c r="O13" s="217" t="s">
        <v>127</v>
      </c>
      <c r="P13" s="218"/>
      <c r="Q13" s="217" t="s">
        <v>128</v>
      </c>
      <c r="R13" s="218"/>
      <c r="S13" s="217" t="s">
        <v>64</v>
      </c>
      <c r="T13" s="218"/>
      <c r="U13" s="28" t="s">
        <v>65</v>
      </c>
      <c r="V13" s="28" t="s">
        <v>66</v>
      </c>
      <c r="W13" s="28" t="s">
        <v>67</v>
      </c>
      <c r="X13" s="28" t="s">
        <v>68</v>
      </c>
      <c r="Y13" s="28" t="s">
        <v>69</v>
      </c>
      <c r="AN13"/>
    </row>
    <row r="14" spans="1:99" ht="15.6" customHeight="1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8" t="s">
        <v>72</v>
      </c>
      <c r="L14" s="8" t="s">
        <v>73</v>
      </c>
      <c r="M14" s="8" t="s">
        <v>74</v>
      </c>
      <c r="N14" s="8" t="s">
        <v>73</v>
      </c>
      <c r="O14" s="8" t="s">
        <v>74</v>
      </c>
      <c r="P14" s="8" t="s">
        <v>73</v>
      </c>
      <c r="Q14" s="8" t="s">
        <v>74</v>
      </c>
      <c r="R14" s="8" t="s">
        <v>73</v>
      </c>
      <c r="S14" s="8" t="s">
        <v>74</v>
      </c>
      <c r="T14" s="8" t="s">
        <v>73</v>
      </c>
      <c r="U14" s="28"/>
      <c r="V14" s="28"/>
      <c r="W14" s="28"/>
      <c r="X14" s="28"/>
      <c r="Y14" s="28"/>
    </row>
    <row r="15" spans="1:99" s="2" customForma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AM15" s="10"/>
      <c r="AN15" s="10"/>
      <c r="AO15" s="10"/>
    </row>
    <row r="16" spans="1:99" s="2" customForma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AM16" s="10"/>
      <c r="AN16" s="10"/>
      <c r="AO16" s="10"/>
    </row>
    <row r="17" spans="1:41" s="2" customForma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AM17" s="10"/>
      <c r="AN17" s="10"/>
      <c r="AO17" s="10"/>
    </row>
    <row r="18" spans="1:41" ht="31.5" x14ac:dyDescent="0.5">
      <c r="A18" s="3"/>
      <c r="B18" s="3"/>
      <c r="C18" s="4" t="s">
        <v>150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25" x14ac:dyDescent="0.35">
      <c r="A19" s="209" t="s">
        <v>45</v>
      </c>
      <c r="B19" s="210"/>
      <c r="C19" s="210"/>
      <c r="D19" s="209" t="s">
        <v>46</v>
      </c>
      <c r="E19" s="210"/>
      <c r="F19" s="210"/>
      <c r="G19" s="210"/>
      <c r="H19" s="211"/>
      <c r="K19" s="212" t="s">
        <v>47</v>
      </c>
      <c r="L19" s="213"/>
      <c r="M19" s="213"/>
      <c r="N19" s="213"/>
      <c r="O19" s="213"/>
      <c r="P19" s="213"/>
      <c r="Q19" s="212" t="s">
        <v>94</v>
      </c>
      <c r="R19" s="213"/>
      <c r="S19" s="213"/>
      <c r="T19" s="213"/>
      <c r="U19" s="213"/>
    </row>
    <row r="20" spans="1:41" ht="31.35" customHeight="1" x14ac:dyDescent="0.25">
      <c r="A20" s="27" t="s">
        <v>50</v>
      </c>
      <c r="B20" s="28" t="s">
        <v>51</v>
      </c>
      <c r="C20" s="28" t="s">
        <v>52</v>
      </c>
      <c r="D20" s="28" t="s">
        <v>53</v>
      </c>
      <c r="E20" s="28" t="s">
        <v>54</v>
      </c>
      <c r="F20" s="28" t="s">
        <v>55</v>
      </c>
      <c r="G20" s="28" t="s">
        <v>56</v>
      </c>
      <c r="H20" s="28" t="s">
        <v>57</v>
      </c>
      <c r="I20" s="27" t="s">
        <v>58</v>
      </c>
      <c r="J20" s="27" t="s">
        <v>59</v>
      </c>
      <c r="K20" s="219" t="s">
        <v>135</v>
      </c>
      <c r="L20" s="219"/>
      <c r="M20" s="217" t="s">
        <v>128</v>
      </c>
      <c r="N20" s="218"/>
      <c r="O20" s="219" t="s">
        <v>64</v>
      </c>
      <c r="P20" s="217"/>
      <c r="Q20" s="28" t="s">
        <v>65</v>
      </c>
      <c r="R20" s="28" t="s">
        <v>66</v>
      </c>
      <c r="S20" s="28" t="s">
        <v>67</v>
      </c>
      <c r="T20" s="28" t="s">
        <v>68</v>
      </c>
      <c r="U20" s="28" t="s">
        <v>69</v>
      </c>
    </row>
    <row r="21" spans="1:41" ht="30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8" t="s">
        <v>72</v>
      </c>
      <c r="L21" s="8" t="s">
        <v>73</v>
      </c>
      <c r="M21" s="8" t="s">
        <v>74</v>
      </c>
      <c r="N21" s="8" t="s">
        <v>73</v>
      </c>
      <c r="O21" s="8" t="s">
        <v>74</v>
      </c>
      <c r="P21" s="8" t="s">
        <v>73</v>
      </c>
      <c r="Q21" s="28"/>
      <c r="R21" s="28"/>
      <c r="S21" s="28"/>
      <c r="T21" s="28"/>
      <c r="U21" s="28"/>
    </row>
    <row r="22" spans="1:41" s="2" customForma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AM22" s="10"/>
      <c r="AN22" s="10"/>
      <c r="AO22" s="10"/>
    </row>
    <row r="23" spans="1:41" s="2" customForma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AM23" s="10"/>
      <c r="AN23" s="10"/>
      <c r="AO23" s="10"/>
    </row>
    <row r="24" spans="1:41" s="2" customFormat="1" x14ac:dyDescent="0.25">
      <c r="A24" s="13" t="s">
        <v>214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AM24" s="10"/>
      <c r="AN24" s="10"/>
      <c r="AO24" s="10"/>
    </row>
    <row r="25" spans="1:41" s="2" customForma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AM25" s="10"/>
      <c r="AN25" s="10"/>
      <c r="AO25" s="10"/>
    </row>
    <row r="26" spans="1:41" s="2" customForma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AM26" s="10"/>
      <c r="AN26" s="10"/>
      <c r="AO26" s="10"/>
    </row>
    <row r="27" spans="1:41" s="2" customForma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AM27" s="10"/>
      <c r="AN27" s="10"/>
      <c r="AO27" s="10"/>
    </row>
    <row r="28" spans="1:41" s="2" customForma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AM28" s="10"/>
      <c r="AN28" s="10"/>
      <c r="AO28" s="10"/>
    </row>
    <row r="29" spans="1:41" s="2" customForma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AM29" s="10"/>
      <c r="AN29" s="10"/>
      <c r="AO29" s="10"/>
    </row>
    <row r="30" spans="1:41" s="2" customForma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AM30" s="10"/>
      <c r="AN30" s="10"/>
      <c r="AO30" s="10"/>
    </row>
    <row r="31" spans="1:41" s="2" customForma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AM31" s="10"/>
      <c r="AN31" s="10"/>
      <c r="AO31" s="10"/>
    </row>
    <row r="32" spans="1:41" s="2" customForma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AM32" s="10"/>
      <c r="AN32" s="10"/>
      <c r="AO32" s="10"/>
    </row>
    <row r="33" spans="1:41" s="2" customForma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AM33" s="10"/>
      <c r="AN33" s="10"/>
      <c r="AO33" s="10"/>
    </row>
    <row r="34" spans="1:41" s="2" customForma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AM34" s="10"/>
      <c r="AN34" s="10"/>
      <c r="AO34" s="10"/>
    </row>
    <row r="35" spans="1:41" s="2" customForma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AM35" s="10"/>
      <c r="AN35" s="10"/>
      <c r="AO35" s="10"/>
    </row>
    <row r="36" spans="1:41" s="2" customForma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AM36" s="10"/>
      <c r="AN36" s="10"/>
      <c r="AO36" s="10"/>
    </row>
    <row r="37" spans="1:41" s="2" customForma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AM37" s="10"/>
      <c r="AN37" s="10"/>
      <c r="AO37" s="10"/>
    </row>
    <row r="38" spans="1:41" s="2" customForma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AM38" s="10"/>
      <c r="AN38" s="10"/>
      <c r="AO38" s="10"/>
    </row>
    <row r="39" spans="1:41" s="2" customForma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AM39" s="10"/>
      <c r="AN39" s="10"/>
      <c r="AO39" s="10"/>
    </row>
    <row r="40" spans="1:41" s="2" customForma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AM40" s="10"/>
      <c r="AN40" s="10"/>
      <c r="AO40" s="10"/>
    </row>
    <row r="41" spans="1:41" s="2" customForma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AM41" s="10"/>
      <c r="AN41" s="10"/>
      <c r="AO41" s="10"/>
    </row>
    <row r="42" spans="1:41" s="2" customForma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AM42" s="10"/>
      <c r="AN42" s="10"/>
      <c r="AO42" s="10"/>
    </row>
    <row r="43" spans="1:41" s="2" customForma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AM43" s="10"/>
      <c r="AN43" s="10"/>
      <c r="AO43" s="10"/>
    </row>
    <row r="44" spans="1:41" s="2" customForma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AM44" s="10"/>
      <c r="AN44" s="10"/>
      <c r="AO44" s="10"/>
    </row>
    <row r="45" spans="1:41" s="2" customForma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AM45" s="10"/>
      <c r="AN45" s="10"/>
      <c r="AO45" s="10"/>
    </row>
    <row r="46" spans="1:41" s="2" customForma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AM46" s="10"/>
      <c r="AN46" s="10"/>
      <c r="AO46" s="10"/>
    </row>
    <row r="47" spans="1:41" s="2" customForma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AM47" s="10"/>
      <c r="AN47" s="10"/>
      <c r="AO47" s="10"/>
    </row>
    <row r="48" spans="1:41" s="2" customFormat="1" x14ac:dyDescent="0.25">
      <c r="AM48" s="10"/>
      <c r="AN48" s="10"/>
      <c r="AO48" s="10"/>
    </row>
    <row r="49" spans="39:41" s="2" customFormat="1" x14ac:dyDescent="0.25">
      <c r="AM49" s="10"/>
      <c r="AN49" s="10"/>
      <c r="AO49" s="10"/>
    </row>
    <row r="50" spans="39:41" s="2" customFormat="1" x14ac:dyDescent="0.25">
      <c r="AM50" s="10"/>
      <c r="AN50" s="10"/>
      <c r="AO50" s="10"/>
    </row>
    <row r="51" spans="39:41" s="2" customFormat="1" x14ac:dyDescent="0.25">
      <c r="AM51" s="10"/>
      <c r="AN51" s="10"/>
      <c r="AO51" s="10"/>
    </row>
    <row r="52" spans="39:41" s="2" customFormat="1" x14ac:dyDescent="0.25">
      <c r="AM52" s="10"/>
      <c r="AN52" s="10"/>
      <c r="AO52" s="10"/>
    </row>
    <row r="53" spans="39:41" s="2" customFormat="1" x14ac:dyDescent="0.25">
      <c r="AM53" s="10"/>
      <c r="AN53" s="10"/>
      <c r="AO53" s="10"/>
    </row>
    <row r="54" spans="39:41" s="2" customFormat="1" x14ac:dyDescent="0.25">
      <c r="AM54" s="10"/>
      <c r="AN54" s="10"/>
      <c r="AO54" s="10"/>
    </row>
    <row r="55" spans="39:41" s="2" customFormat="1" x14ac:dyDescent="0.25">
      <c r="AM55" s="10"/>
      <c r="AN55" s="10"/>
      <c r="AO55" s="10"/>
    </row>
    <row r="56" spans="39:41" s="2" customFormat="1" x14ac:dyDescent="0.25">
      <c r="AM56" s="10"/>
      <c r="AN56" s="10"/>
      <c r="AO56" s="10"/>
    </row>
    <row r="57" spans="39:41" s="2" customFormat="1" x14ac:dyDescent="0.25">
      <c r="AM57" s="10"/>
      <c r="AN57" s="10"/>
      <c r="AO57" s="10"/>
    </row>
    <row r="58" spans="39:41" s="2" customFormat="1" x14ac:dyDescent="0.25">
      <c r="AM58" s="10"/>
      <c r="AN58" s="10"/>
      <c r="AO58" s="10"/>
    </row>
    <row r="59" spans="39:41" s="2" customFormat="1" x14ac:dyDescent="0.25">
      <c r="AM59" s="10"/>
      <c r="AN59" s="10"/>
      <c r="AO59" s="10"/>
    </row>
    <row r="60" spans="39:41" s="2" customFormat="1" x14ac:dyDescent="0.25">
      <c r="AM60" s="10"/>
      <c r="AN60" s="10"/>
      <c r="AO60" s="10"/>
    </row>
    <row r="61" spans="39:41" s="2" customFormat="1" x14ac:dyDescent="0.25">
      <c r="AM61" s="10"/>
      <c r="AN61" s="10"/>
      <c r="AO61" s="10"/>
    </row>
    <row r="62" spans="39:41" s="2" customFormat="1" x14ac:dyDescent="0.25">
      <c r="AM62" s="10"/>
      <c r="AN62" s="10"/>
      <c r="AO62" s="10"/>
    </row>
    <row r="63" spans="39:41" s="2" customFormat="1" x14ac:dyDescent="0.25">
      <c r="AM63" s="10"/>
      <c r="AN63" s="10"/>
      <c r="AO63" s="10"/>
    </row>
    <row r="64" spans="39:41" s="2" customFormat="1" x14ac:dyDescent="0.25">
      <c r="AM64" s="10"/>
      <c r="AN64" s="10"/>
      <c r="AO64" s="10"/>
    </row>
    <row r="65" spans="39:41" s="2" customFormat="1" x14ac:dyDescent="0.25">
      <c r="AM65" s="10"/>
      <c r="AN65" s="10"/>
      <c r="AO65" s="10"/>
    </row>
    <row r="66" spans="39:41" s="2" customFormat="1" x14ac:dyDescent="0.25">
      <c r="AM66" s="10"/>
      <c r="AN66" s="10"/>
      <c r="AO66" s="10"/>
    </row>
    <row r="67" spans="39:41" s="2" customFormat="1" x14ac:dyDescent="0.25">
      <c r="AM67" s="10"/>
      <c r="AN67" s="10"/>
      <c r="AO67" s="10"/>
    </row>
    <row r="68" spans="39:41" s="2" customFormat="1" x14ac:dyDescent="0.25">
      <c r="AM68" s="10"/>
      <c r="AN68" s="10"/>
      <c r="AO68" s="10"/>
    </row>
    <row r="69" spans="39:41" s="2" customFormat="1" x14ac:dyDescent="0.25">
      <c r="AM69" s="10"/>
      <c r="AN69" s="10"/>
      <c r="AO69" s="10"/>
    </row>
    <row r="70" spans="39:41" s="2" customFormat="1" x14ac:dyDescent="0.25">
      <c r="AM70" s="10"/>
      <c r="AN70" s="10"/>
      <c r="AO70" s="10"/>
    </row>
    <row r="71" spans="39:41" s="2" customFormat="1" x14ac:dyDescent="0.25">
      <c r="AM71" s="10"/>
      <c r="AN71" s="10"/>
      <c r="AO71" s="10"/>
    </row>
    <row r="72" spans="39:41" s="2" customFormat="1" x14ac:dyDescent="0.25">
      <c r="AM72" s="10"/>
      <c r="AN72" s="10"/>
      <c r="AO72" s="10"/>
    </row>
    <row r="73" spans="39:41" s="2" customFormat="1" x14ac:dyDescent="0.25">
      <c r="AM73" s="10"/>
      <c r="AN73" s="10"/>
      <c r="AO73" s="10"/>
    </row>
    <row r="74" spans="39:41" s="2" customFormat="1" x14ac:dyDescent="0.25">
      <c r="AM74" s="10"/>
      <c r="AN74" s="10"/>
      <c r="AO74" s="10"/>
    </row>
    <row r="75" spans="39:41" s="2" customFormat="1" x14ac:dyDescent="0.25">
      <c r="AM75" s="10"/>
      <c r="AN75" s="10"/>
      <c r="AO75" s="10"/>
    </row>
    <row r="76" spans="39:41" s="2" customFormat="1" x14ac:dyDescent="0.25">
      <c r="AM76" s="10"/>
      <c r="AN76" s="10"/>
      <c r="AO76" s="10"/>
    </row>
    <row r="77" spans="39:41" s="2" customFormat="1" x14ac:dyDescent="0.25">
      <c r="AM77" s="10"/>
      <c r="AN77" s="10"/>
      <c r="AO77" s="10"/>
    </row>
    <row r="78" spans="39:41" s="2" customFormat="1" x14ac:dyDescent="0.25">
      <c r="AM78" s="10"/>
      <c r="AN78" s="10"/>
      <c r="AO78" s="10"/>
    </row>
    <row r="79" spans="39:41" s="2" customFormat="1" x14ac:dyDescent="0.25">
      <c r="AM79" s="10"/>
      <c r="AN79" s="10"/>
      <c r="AO79" s="10"/>
    </row>
    <row r="80" spans="39:41" s="2" customFormat="1" x14ac:dyDescent="0.25">
      <c r="AM80" s="10"/>
      <c r="AN80" s="10"/>
      <c r="AO80" s="10"/>
    </row>
    <row r="81" spans="39:41" s="2" customFormat="1" x14ac:dyDescent="0.25">
      <c r="AM81" s="10"/>
      <c r="AN81" s="10"/>
      <c r="AO81" s="10"/>
    </row>
    <row r="82" spans="39:41" s="2" customFormat="1" x14ac:dyDescent="0.25">
      <c r="AM82" s="10"/>
      <c r="AN82" s="10"/>
      <c r="AO82" s="10"/>
    </row>
    <row r="83" spans="39:41" s="2" customFormat="1" x14ac:dyDescent="0.25">
      <c r="AM83" s="10"/>
      <c r="AN83" s="10"/>
      <c r="AO83" s="10"/>
    </row>
    <row r="84" spans="39:41" s="2" customFormat="1" x14ac:dyDescent="0.25">
      <c r="AM84" s="10"/>
      <c r="AN84" s="10"/>
      <c r="AO84" s="10"/>
    </row>
    <row r="85" spans="39:41" s="2" customFormat="1" x14ac:dyDescent="0.25">
      <c r="AM85" s="10"/>
      <c r="AN85" s="10"/>
      <c r="AO85" s="10"/>
    </row>
    <row r="86" spans="39:41" s="2" customFormat="1" x14ac:dyDescent="0.25">
      <c r="AM86" s="10"/>
      <c r="AN86" s="10"/>
      <c r="AO86" s="10"/>
    </row>
    <row r="87" spans="39:41" s="2" customFormat="1" x14ac:dyDescent="0.25">
      <c r="AM87" s="10"/>
      <c r="AN87" s="10"/>
      <c r="AO87" s="10"/>
    </row>
    <row r="88" spans="39:41" s="2" customFormat="1" x14ac:dyDescent="0.25">
      <c r="AM88" s="10"/>
      <c r="AN88" s="10"/>
      <c r="AO88" s="10"/>
    </row>
    <row r="89" spans="39:41" s="2" customFormat="1" x14ac:dyDescent="0.25">
      <c r="AM89" s="10"/>
      <c r="AN89" s="10"/>
      <c r="AO89" s="10"/>
    </row>
    <row r="90" spans="39:41" s="2" customFormat="1" x14ac:dyDescent="0.25">
      <c r="AM90" s="10"/>
      <c r="AN90" s="10"/>
      <c r="AO90" s="10"/>
    </row>
    <row r="91" spans="39:41" s="2" customFormat="1" x14ac:dyDescent="0.25">
      <c r="AM91" s="10"/>
      <c r="AN91" s="10"/>
      <c r="AO91" s="10"/>
    </row>
    <row r="92" spans="39:41" s="2" customFormat="1" x14ac:dyDescent="0.25">
      <c r="AM92" s="10"/>
      <c r="AN92" s="10"/>
      <c r="AO92" s="10"/>
    </row>
    <row r="93" spans="39:41" s="2" customFormat="1" x14ac:dyDescent="0.25">
      <c r="AM93" s="10"/>
      <c r="AN93" s="10"/>
      <c r="AO93" s="10"/>
    </row>
    <row r="94" spans="39:41" s="2" customFormat="1" x14ac:dyDescent="0.25">
      <c r="AM94" s="10"/>
      <c r="AN94" s="10"/>
      <c r="AO94" s="10"/>
    </row>
    <row r="95" spans="39:41" s="2" customFormat="1" x14ac:dyDescent="0.25">
      <c r="AM95" s="10"/>
      <c r="AN95" s="10"/>
      <c r="AO95" s="10"/>
    </row>
    <row r="96" spans="39:41" s="2" customFormat="1" x14ac:dyDescent="0.25">
      <c r="AM96" s="10"/>
      <c r="AN96" s="10"/>
      <c r="AO96" s="10"/>
    </row>
    <row r="97" spans="39:41" s="2" customFormat="1" x14ac:dyDescent="0.25">
      <c r="AM97" s="10"/>
      <c r="AN97" s="10"/>
      <c r="AO97" s="10"/>
    </row>
    <row r="98" spans="39:41" s="2" customFormat="1" x14ac:dyDescent="0.25">
      <c r="AM98" s="10"/>
      <c r="AN98" s="10"/>
      <c r="AO98" s="10"/>
    </row>
    <row r="99" spans="39:41" s="2" customFormat="1" x14ac:dyDescent="0.25">
      <c r="AM99" s="10"/>
      <c r="AN99" s="10"/>
      <c r="AO99" s="10"/>
    </row>
    <row r="100" spans="39:41" s="2" customFormat="1" x14ac:dyDescent="0.25">
      <c r="AM100" s="10"/>
      <c r="AN100" s="10"/>
      <c r="AO100" s="10"/>
    </row>
    <row r="101" spans="39:41" s="2" customFormat="1" x14ac:dyDescent="0.25">
      <c r="AM101" s="10"/>
      <c r="AN101" s="10"/>
      <c r="AO101" s="10"/>
    </row>
    <row r="102" spans="39:41" s="2" customFormat="1" x14ac:dyDescent="0.25">
      <c r="AM102" s="10"/>
      <c r="AN102" s="10"/>
      <c r="AO102" s="10"/>
    </row>
    <row r="103" spans="39:41" s="2" customFormat="1" x14ac:dyDescent="0.25">
      <c r="AM103" s="10"/>
      <c r="AN103" s="10"/>
      <c r="AO103" s="10"/>
    </row>
    <row r="104" spans="39:41" s="2" customFormat="1" x14ac:dyDescent="0.25">
      <c r="AM104" s="10"/>
      <c r="AN104" s="10"/>
      <c r="AO104" s="10"/>
    </row>
    <row r="105" spans="39:41" s="2" customFormat="1" x14ac:dyDescent="0.25">
      <c r="AM105" s="10"/>
      <c r="AN105" s="10"/>
      <c r="AO105" s="10"/>
    </row>
    <row r="106" spans="39:41" s="2" customFormat="1" x14ac:dyDescent="0.25">
      <c r="AM106" s="10"/>
      <c r="AN106" s="10"/>
      <c r="AO106" s="10"/>
    </row>
    <row r="107" spans="39:41" s="2" customFormat="1" x14ac:dyDescent="0.25">
      <c r="AM107" s="10"/>
      <c r="AN107" s="10"/>
      <c r="AO107" s="10"/>
    </row>
    <row r="108" spans="39:41" s="2" customFormat="1" x14ac:dyDescent="0.25">
      <c r="AM108" s="10"/>
      <c r="AN108" s="10"/>
      <c r="AO108" s="10"/>
    </row>
    <row r="109" spans="39:41" s="2" customFormat="1" x14ac:dyDescent="0.25">
      <c r="AM109" s="10"/>
      <c r="AN109" s="10"/>
      <c r="AO109" s="10"/>
    </row>
    <row r="110" spans="39:41" s="2" customFormat="1" x14ac:dyDescent="0.25">
      <c r="AM110" s="10"/>
      <c r="AN110" s="10"/>
      <c r="AO110" s="10"/>
    </row>
    <row r="111" spans="39:41" s="2" customFormat="1" x14ac:dyDescent="0.25">
      <c r="AM111" s="10"/>
      <c r="AN111" s="10"/>
      <c r="AO111" s="10"/>
    </row>
    <row r="112" spans="39:41" s="2" customFormat="1" x14ac:dyDescent="0.25">
      <c r="AM112" s="10"/>
      <c r="AN112" s="10"/>
      <c r="AO112" s="10"/>
    </row>
    <row r="113" spans="39:41" s="2" customFormat="1" x14ac:dyDescent="0.25">
      <c r="AM113" s="10"/>
      <c r="AN113" s="10"/>
      <c r="AO113" s="10"/>
    </row>
    <row r="114" spans="39:41" s="2" customFormat="1" x14ac:dyDescent="0.25">
      <c r="AM114" s="10"/>
      <c r="AN114" s="10"/>
      <c r="AO114" s="10"/>
    </row>
    <row r="115" spans="39:41" s="2" customFormat="1" x14ac:dyDescent="0.25">
      <c r="AM115" s="10"/>
      <c r="AN115" s="10"/>
      <c r="AO115" s="10"/>
    </row>
    <row r="116" spans="39:41" s="2" customFormat="1" x14ac:dyDescent="0.25">
      <c r="AM116" s="10"/>
      <c r="AN116" s="10"/>
      <c r="AO116" s="10"/>
    </row>
    <row r="117" spans="39:41" s="2" customFormat="1" x14ac:dyDescent="0.25">
      <c r="AM117" s="10"/>
      <c r="AN117" s="10"/>
      <c r="AO117" s="10"/>
    </row>
    <row r="118" spans="39:41" s="2" customFormat="1" x14ac:dyDescent="0.25">
      <c r="AM118" s="10"/>
      <c r="AN118" s="10"/>
      <c r="AO118" s="10"/>
    </row>
    <row r="119" spans="39:41" s="2" customFormat="1" x14ac:dyDescent="0.25">
      <c r="AM119" s="10"/>
      <c r="AN119" s="10"/>
      <c r="AO119" s="10"/>
    </row>
    <row r="120" spans="39:41" s="2" customFormat="1" x14ac:dyDescent="0.25">
      <c r="AM120" s="10"/>
      <c r="AN120" s="10"/>
      <c r="AO120" s="10"/>
    </row>
    <row r="121" spans="39:41" s="2" customFormat="1" x14ac:dyDescent="0.25">
      <c r="AM121" s="10"/>
      <c r="AN121" s="10"/>
      <c r="AO121" s="10"/>
    </row>
    <row r="122" spans="39:41" s="2" customFormat="1" x14ac:dyDescent="0.25">
      <c r="AM122" s="10"/>
      <c r="AN122" s="10"/>
      <c r="AO122" s="10"/>
    </row>
    <row r="123" spans="39:41" s="2" customFormat="1" x14ac:dyDescent="0.25">
      <c r="AM123" s="10"/>
      <c r="AN123" s="10"/>
      <c r="AO123" s="10"/>
    </row>
    <row r="124" spans="39:41" s="2" customFormat="1" x14ac:dyDescent="0.25">
      <c r="AM124" s="10"/>
      <c r="AN124" s="10"/>
      <c r="AO124" s="10"/>
    </row>
    <row r="125" spans="39:41" s="2" customFormat="1" x14ac:dyDescent="0.25">
      <c r="AM125" s="10"/>
      <c r="AN125" s="10"/>
      <c r="AO125" s="10"/>
    </row>
    <row r="126" spans="39:41" s="2" customFormat="1" x14ac:dyDescent="0.25">
      <c r="AM126" s="10"/>
      <c r="AN126" s="10"/>
      <c r="AO126" s="10"/>
    </row>
    <row r="127" spans="39:41" s="2" customFormat="1" x14ac:dyDescent="0.25">
      <c r="AM127" s="10"/>
      <c r="AN127" s="10"/>
      <c r="AO127" s="10"/>
    </row>
    <row r="128" spans="39:41" s="2" customFormat="1" x14ac:dyDescent="0.25">
      <c r="AM128" s="10"/>
      <c r="AN128" s="10"/>
      <c r="AO128" s="10"/>
    </row>
    <row r="129" spans="39:41" s="2" customFormat="1" x14ac:dyDescent="0.25">
      <c r="AM129" s="10"/>
      <c r="AN129" s="10"/>
      <c r="AO129" s="10"/>
    </row>
    <row r="130" spans="39:41" s="2" customFormat="1" x14ac:dyDescent="0.25">
      <c r="AM130" s="10"/>
      <c r="AN130" s="10"/>
      <c r="AO130" s="10"/>
    </row>
    <row r="131" spans="39:41" s="2" customFormat="1" x14ac:dyDescent="0.25">
      <c r="AM131" s="10"/>
      <c r="AN131" s="10"/>
      <c r="AO131" s="10"/>
    </row>
    <row r="132" spans="39:41" s="2" customFormat="1" x14ac:dyDescent="0.25">
      <c r="AM132" s="10"/>
      <c r="AN132" s="10"/>
      <c r="AO132" s="10"/>
    </row>
    <row r="133" spans="39:41" s="2" customFormat="1" x14ac:dyDescent="0.25">
      <c r="AM133" s="10"/>
      <c r="AN133" s="10"/>
      <c r="AO133" s="10"/>
    </row>
    <row r="134" spans="39:41" s="2" customFormat="1" x14ac:dyDescent="0.25">
      <c r="AM134" s="10"/>
      <c r="AN134" s="10"/>
      <c r="AO134" s="10"/>
    </row>
    <row r="135" spans="39:41" s="2" customFormat="1" x14ac:dyDescent="0.25">
      <c r="AM135" s="10"/>
      <c r="AN135" s="10"/>
      <c r="AO135" s="10"/>
    </row>
    <row r="136" spans="39:41" s="2" customFormat="1" x14ac:dyDescent="0.25">
      <c r="AM136" s="10"/>
      <c r="AN136" s="10"/>
      <c r="AO136" s="10"/>
    </row>
    <row r="137" spans="39:41" s="2" customFormat="1" x14ac:dyDescent="0.25">
      <c r="AM137" s="10"/>
      <c r="AN137" s="10"/>
      <c r="AO137" s="10"/>
    </row>
    <row r="138" spans="39:41" s="2" customFormat="1" x14ac:dyDescent="0.25">
      <c r="AM138" s="10"/>
      <c r="AN138" s="10"/>
      <c r="AO138" s="10"/>
    </row>
    <row r="139" spans="39:41" s="2" customFormat="1" x14ac:dyDescent="0.25">
      <c r="AM139" s="10"/>
      <c r="AN139" s="10"/>
      <c r="AO139" s="10"/>
    </row>
    <row r="140" spans="39:41" s="2" customFormat="1" x14ac:dyDescent="0.25">
      <c r="AM140" s="10"/>
      <c r="AN140" s="10"/>
      <c r="AO140" s="10"/>
    </row>
    <row r="141" spans="39:41" s="2" customFormat="1" x14ac:dyDescent="0.25">
      <c r="AM141" s="10"/>
      <c r="AN141" s="10"/>
      <c r="AO141" s="10"/>
    </row>
    <row r="142" spans="39:41" s="2" customFormat="1" x14ac:dyDescent="0.25">
      <c r="AM142" s="10"/>
      <c r="AN142" s="10"/>
      <c r="AO142" s="10"/>
    </row>
    <row r="143" spans="39:41" s="2" customFormat="1" x14ac:dyDescent="0.25">
      <c r="AM143" s="10"/>
      <c r="AN143" s="10"/>
      <c r="AO143" s="10"/>
    </row>
    <row r="144" spans="39:41" s="2" customFormat="1" x14ac:dyDescent="0.25">
      <c r="AM144" s="10"/>
      <c r="AN144" s="10"/>
      <c r="AO144" s="10"/>
    </row>
    <row r="145" spans="39:41" s="2" customFormat="1" x14ac:dyDescent="0.25">
      <c r="AM145" s="10"/>
      <c r="AN145" s="10"/>
      <c r="AO145" s="10"/>
    </row>
    <row r="146" spans="39:41" s="2" customFormat="1" x14ac:dyDescent="0.25">
      <c r="AM146" s="10"/>
      <c r="AN146" s="10"/>
      <c r="AO146" s="10"/>
    </row>
    <row r="147" spans="39:41" s="2" customFormat="1" x14ac:dyDescent="0.25">
      <c r="AM147" s="10"/>
      <c r="AN147" s="10"/>
      <c r="AO147" s="10"/>
    </row>
    <row r="148" spans="39:41" s="2" customFormat="1" x14ac:dyDescent="0.25">
      <c r="AM148" s="10"/>
      <c r="AN148" s="10"/>
      <c r="AO148" s="10"/>
    </row>
    <row r="149" spans="39:41" s="2" customFormat="1" x14ac:dyDescent="0.25">
      <c r="AM149" s="10"/>
      <c r="AN149" s="10"/>
      <c r="AO149" s="10"/>
    </row>
    <row r="150" spans="39:41" s="2" customFormat="1" x14ac:dyDescent="0.25">
      <c r="AM150" s="10"/>
      <c r="AN150" s="10"/>
      <c r="AO150" s="10"/>
    </row>
    <row r="151" spans="39:41" s="2" customFormat="1" x14ac:dyDescent="0.25">
      <c r="AM151" s="10"/>
      <c r="AN151" s="10"/>
      <c r="AO151" s="10"/>
    </row>
    <row r="152" spans="39:41" s="2" customFormat="1" x14ac:dyDescent="0.25">
      <c r="AM152" s="10"/>
      <c r="AN152" s="10"/>
      <c r="AO152" s="10"/>
    </row>
    <row r="153" spans="39:41" s="2" customFormat="1" x14ac:dyDescent="0.25">
      <c r="AM153" s="10"/>
      <c r="AN153" s="10"/>
      <c r="AO153" s="10"/>
    </row>
    <row r="154" spans="39:41" s="2" customFormat="1" x14ac:dyDescent="0.25">
      <c r="AM154" s="10"/>
      <c r="AN154" s="10"/>
      <c r="AO154" s="10"/>
    </row>
    <row r="155" spans="39:41" s="2" customFormat="1" x14ac:dyDescent="0.25">
      <c r="AM155" s="10"/>
      <c r="AN155" s="10"/>
      <c r="AO155" s="10"/>
    </row>
    <row r="156" spans="39:41" s="2" customFormat="1" x14ac:dyDescent="0.25">
      <c r="AM156" s="10"/>
      <c r="AN156" s="10"/>
      <c r="AO156" s="10"/>
    </row>
    <row r="157" spans="39:41" s="2" customFormat="1" x14ac:dyDescent="0.25">
      <c r="AM157" s="10"/>
      <c r="AN157" s="10"/>
      <c r="AO157" s="10"/>
    </row>
    <row r="158" spans="39:41" s="2" customFormat="1" x14ac:dyDescent="0.25">
      <c r="AM158" s="10"/>
      <c r="AN158" s="10"/>
      <c r="AO158" s="10"/>
    </row>
    <row r="159" spans="39:41" s="2" customFormat="1" x14ac:dyDescent="0.25">
      <c r="AM159" s="10"/>
      <c r="AN159" s="10"/>
      <c r="AO159" s="10"/>
    </row>
    <row r="160" spans="39:41" s="2" customFormat="1" x14ac:dyDescent="0.25">
      <c r="AM160" s="10"/>
      <c r="AN160" s="10"/>
      <c r="AO160" s="10"/>
    </row>
    <row r="161" spans="39:41" s="2" customFormat="1" x14ac:dyDescent="0.25">
      <c r="AM161" s="10"/>
      <c r="AN161" s="10"/>
      <c r="AO161" s="10"/>
    </row>
    <row r="162" spans="39:41" s="2" customFormat="1" x14ac:dyDescent="0.25">
      <c r="AM162" s="10"/>
      <c r="AN162" s="10"/>
      <c r="AO162" s="10"/>
    </row>
    <row r="163" spans="39:41" s="2" customFormat="1" x14ac:dyDescent="0.25">
      <c r="AM163" s="10"/>
      <c r="AN163" s="10"/>
      <c r="AO163" s="10"/>
    </row>
    <row r="164" spans="39:41" s="2" customFormat="1" x14ac:dyDescent="0.25">
      <c r="AM164" s="10"/>
      <c r="AN164" s="10"/>
      <c r="AO164" s="10"/>
    </row>
    <row r="165" spans="39:41" s="2" customFormat="1" x14ac:dyDescent="0.25">
      <c r="AM165" s="10"/>
      <c r="AN165" s="10"/>
      <c r="AO165" s="10"/>
    </row>
    <row r="166" spans="39:41" s="2" customFormat="1" x14ac:dyDescent="0.25">
      <c r="AM166" s="10"/>
      <c r="AN166" s="10"/>
      <c r="AO166" s="10"/>
    </row>
    <row r="167" spans="39:41" s="2" customFormat="1" x14ac:dyDescent="0.25">
      <c r="AM167" s="10"/>
      <c r="AN167" s="10"/>
      <c r="AO167" s="10"/>
    </row>
    <row r="168" spans="39:41" s="2" customFormat="1" x14ac:dyDescent="0.25">
      <c r="AM168" s="10"/>
      <c r="AN168" s="10"/>
      <c r="AO168" s="10"/>
    </row>
    <row r="169" spans="39:41" s="2" customFormat="1" x14ac:dyDescent="0.25">
      <c r="AM169" s="10"/>
      <c r="AN169" s="10"/>
      <c r="AO169" s="10"/>
    </row>
    <row r="170" spans="39:41" s="2" customFormat="1" x14ac:dyDescent="0.25">
      <c r="AM170" s="10"/>
      <c r="AN170" s="10"/>
      <c r="AO170" s="10"/>
    </row>
    <row r="171" spans="39:41" s="2" customFormat="1" x14ac:dyDescent="0.25">
      <c r="AM171" s="10"/>
      <c r="AN171" s="10"/>
      <c r="AO171" s="10"/>
    </row>
    <row r="172" spans="39:41" s="2" customFormat="1" x14ac:dyDescent="0.25">
      <c r="AM172" s="10"/>
      <c r="AN172" s="10"/>
      <c r="AO172" s="10"/>
    </row>
    <row r="173" spans="39:41" s="2" customFormat="1" x14ac:dyDescent="0.25">
      <c r="AM173" s="10"/>
      <c r="AN173" s="10"/>
      <c r="AO173" s="10"/>
    </row>
    <row r="174" spans="39:41" s="2" customFormat="1" x14ac:dyDescent="0.25">
      <c r="AM174" s="10"/>
      <c r="AN174" s="10"/>
      <c r="AO174" s="10"/>
    </row>
    <row r="175" spans="39:41" s="2" customFormat="1" x14ac:dyDescent="0.25">
      <c r="AM175" s="10"/>
      <c r="AN175" s="10"/>
      <c r="AO175" s="10"/>
    </row>
    <row r="176" spans="39:41" s="2" customFormat="1" x14ac:dyDescent="0.25">
      <c r="AM176" s="10"/>
      <c r="AN176" s="10"/>
      <c r="AO176" s="10"/>
    </row>
    <row r="177" spans="39:41" s="2" customFormat="1" x14ac:dyDescent="0.25">
      <c r="AM177" s="10"/>
      <c r="AN177" s="10"/>
      <c r="AO177" s="10"/>
    </row>
    <row r="178" spans="39:41" s="2" customFormat="1" x14ac:dyDescent="0.25">
      <c r="AM178" s="10"/>
      <c r="AN178" s="10"/>
      <c r="AO178" s="10"/>
    </row>
    <row r="179" spans="39:41" s="2" customFormat="1" x14ac:dyDescent="0.25">
      <c r="AM179" s="10"/>
      <c r="AN179" s="10"/>
      <c r="AO179" s="10"/>
    </row>
    <row r="180" spans="39:41" s="2" customFormat="1" x14ac:dyDescent="0.25">
      <c r="AM180" s="10"/>
      <c r="AN180" s="10"/>
      <c r="AO180" s="10"/>
    </row>
    <row r="181" spans="39:41" s="2" customFormat="1" x14ac:dyDescent="0.25">
      <c r="AM181" s="10"/>
      <c r="AN181" s="10"/>
      <c r="AO181" s="10"/>
    </row>
    <row r="182" spans="39:41" s="2" customFormat="1" x14ac:dyDescent="0.25">
      <c r="AM182" s="10"/>
      <c r="AN182" s="10"/>
      <c r="AO182" s="10"/>
    </row>
    <row r="183" spans="39:41" s="2" customFormat="1" x14ac:dyDescent="0.25">
      <c r="AM183" s="10"/>
      <c r="AN183" s="10"/>
      <c r="AO183" s="10"/>
    </row>
    <row r="184" spans="39:41" s="2" customFormat="1" x14ac:dyDescent="0.25">
      <c r="AM184" s="10"/>
      <c r="AN184" s="10"/>
      <c r="AO184" s="10"/>
    </row>
    <row r="185" spans="39:41" s="2" customFormat="1" x14ac:dyDescent="0.25">
      <c r="AM185" s="10"/>
      <c r="AN185" s="10"/>
      <c r="AO185" s="10"/>
    </row>
    <row r="186" spans="39:41" s="2" customFormat="1" x14ac:dyDescent="0.25">
      <c r="AM186" s="10"/>
      <c r="AN186" s="10"/>
      <c r="AO186" s="10"/>
    </row>
    <row r="187" spans="39:41" s="2" customFormat="1" x14ac:dyDescent="0.25">
      <c r="AM187" s="10"/>
      <c r="AN187" s="10"/>
      <c r="AO187" s="10"/>
    </row>
    <row r="188" spans="39:41" s="2" customFormat="1" x14ac:dyDescent="0.25">
      <c r="AM188" s="10"/>
      <c r="AN188" s="10"/>
      <c r="AO188" s="10"/>
    </row>
    <row r="189" spans="39:41" s="2" customFormat="1" x14ac:dyDescent="0.25">
      <c r="AM189" s="10"/>
      <c r="AN189" s="10"/>
      <c r="AO189" s="10"/>
    </row>
    <row r="190" spans="39:41" s="2" customFormat="1" x14ac:dyDescent="0.25">
      <c r="AM190" s="10"/>
      <c r="AN190" s="10"/>
      <c r="AO190" s="10"/>
    </row>
    <row r="191" spans="39:41" s="2" customFormat="1" x14ac:dyDescent="0.25">
      <c r="AM191" s="10"/>
      <c r="AN191" s="10"/>
      <c r="AO191" s="10"/>
    </row>
    <row r="192" spans="39:41" s="2" customFormat="1" x14ac:dyDescent="0.25">
      <c r="AM192" s="10"/>
      <c r="AN192" s="10"/>
      <c r="AO192" s="10"/>
    </row>
    <row r="193" spans="39:41" s="2" customFormat="1" x14ac:dyDescent="0.25">
      <c r="AM193" s="10"/>
      <c r="AN193" s="10"/>
      <c r="AO193" s="10"/>
    </row>
    <row r="194" spans="39:41" s="2" customFormat="1" x14ac:dyDescent="0.25">
      <c r="AM194" s="10"/>
      <c r="AN194" s="10"/>
      <c r="AO194" s="10"/>
    </row>
    <row r="195" spans="39:41" s="2" customFormat="1" x14ac:dyDescent="0.25">
      <c r="AM195" s="10"/>
      <c r="AN195" s="10"/>
      <c r="AO195" s="10"/>
    </row>
    <row r="196" spans="39:41" s="2" customFormat="1" x14ac:dyDescent="0.25">
      <c r="AM196" s="10"/>
      <c r="AN196" s="10"/>
      <c r="AO196" s="10"/>
    </row>
    <row r="197" spans="39:41" s="2" customFormat="1" x14ac:dyDescent="0.25">
      <c r="AM197" s="10"/>
      <c r="AN197" s="10"/>
      <c r="AO197" s="10"/>
    </row>
    <row r="198" spans="39:41" s="2" customFormat="1" x14ac:dyDescent="0.25">
      <c r="AM198" s="10"/>
      <c r="AN198" s="10"/>
      <c r="AO198" s="10"/>
    </row>
    <row r="199" spans="39:41" s="2" customFormat="1" x14ac:dyDescent="0.25">
      <c r="AM199" s="10"/>
      <c r="AN199" s="10"/>
      <c r="AO199" s="10"/>
    </row>
    <row r="200" spans="39:41" s="2" customFormat="1" x14ac:dyDescent="0.25">
      <c r="AM200" s="10"/>
      <c r="AN200" s="10"/>
      <c r="AO200" s="10"/>
    </row>
    <row r="201" spans="39:41" s="2" customFormat="1" x14ac:dyDescent="0.25">
      <c r="AM201" s="10"/>
      <c r="AN201" s="10"/>
      <c r="AO201" s="10"/>
    </row>
    <row r="202" spans="39:41" s="2" customFormat="1" x14ac:dyDescent="0.25">
      <c r="AM202" s="10"/>
      <c r="AN202" s="10"/>
      <c r="AO202" s="10"/>
    </row>
    <row r="203" spans="39:41" s="2" customFormat="1" x14ac:dyDescent="0.25">
      <c r="AM203" s="10"/>
      <c r="AN203" s="10"/>
      <c r="AO203" s="10"/>
    </row>
    <row r="204" spans="39:41" s="2" customFormat="1" x14ac:dyDescent="0.25">
      <c r="AM204" s="10"/>
      <c r="AN204" s="10"/>
      <c r="AO204" s="10"/>
    </row>
    <row r="205" spans="39:41" s="2" customFormat="1" x14ac:dyDescent="0.25">
      <c r="AM205" s="10"/>
      <c r="AN205" s="10"/>
      <c r="AO205" s="10"/>
    </row>
    <row r="206" spans="39:41" s="2" customFormat="1" x14ac:dyDescent="0.25">
      <c r="AM206" s="10"/>
      <c r="AN206" s="10"/>
      <c r="AO206" s="10"/>
    </row>
    <row r="207" spans="39:41" s="2" customFormat="1" x14ac:dyDescent="0.25">
      <c r="AM207" s="10"/>
      <c r="AN207" s="10"/>
      <c r="AO207" s="10"/>
    </row>
    <row r="208" spans="39:41" s="2" customFormat="1" x14ac:dyDescent="0.25">
      <c r="AM208" s="10"/>
      <c r="AN208" s="10"/>
      <c r="AO208" s="10"/>
    </row>
    <row r="209" spans="39:41" s="2" customFormat="1" x14ac:dyDescent="0.25">
      <c r="AM209" s="10"/>
      <c r="AN209" s="10"/>
      <c r="AO209" s="10"/>
    </row>
    <row r="210" spans="39:41" s="2" customFormat="1" x14ac:dyDescent="0.25">
      <c r="AM210" s="10"/>
      <c r="AN210" s="10"/>
      <c r="AO210" s="10"/>
    </row>
    <row r="211" spans="39:41" s="2" customFormat="1" x14ac:dyDescent="0.25">
      <c r="AM211" s="10"/>
      <c r="AN211" s="10"/>
      <c r="AO211" s="10"/>
    </row>
    <row r="212" spans="39:41" s="2" customFormat="1" x14ac:dyDescent="0.25">
      <c r="AM212" s="10"/>
      <c r="AN212" s="10"/>
      <c r="AO212" s="10"/>
    </row>
    <row r="213" spans="39:41" s="2" customFormat="1" x14ac:dyDescent="0.25">
      <c r="AM213" s="10"/>
      <c r="AN213" s="10"/>
      <c r="AO213" s="10"/>
    </row>
    <row r="214" spans="39:41" s="2" customFormat="1" x14ac:dyDescent="0.25">
      <c r="AM214" s="10"/>
      <c r="AN214" s="10"/>
      <c r="AO214" s="10"/>
    </row>
    <row r="215" spans="39:41" s="2" customFormat="1" x14ac:dyDescent="0.25">
      <c r="AM215" s="10"/>
      <c r="AN215" s="10"/>
      <c r="AO215" s="10"/>
    </row>
    <row r="216" spans="39:41" s="2" customFormat="1" x14ac:dyDescent="0.25">
      <c r="AM216" s="10"/>
      <c r="AN216" s="10"/>
      <c r="AO216" s="10"/>
    </row>
    <row r="217" spans="39:41" s="2" customFormat="1" x14ac:dyDescent="0.25">
      <c r="AM217" s="10"/>
      <c r="AN217" s="10"/>
      <c r="AO217" s="10"/>
    </row>
    <row r="218" spans="39:41" s="2" customFormat="1" x14ac:dyDescent="0.25">
      <c r="AM218" s="10"/>
      <c r="AN218" s="10"/>
      <c r="AO218" s="10"/>
    </row>
    <row r="219" spans="39:41" s="2" customFormat="1" x14ac:dyDescent="0.25">
      <c r="AM219" s="10"/>
      <c r="AN219" s="10"/>
      <c r="AO219" s="10"/>
    </row>
    <row r="220" spans="39:41" s="2" customFormat="1" x14ac:dyDescent="0.25">
      <c r="AM220" s="10"/>
      <c r="AN220" s="10"/>
      <c r="AO220" s="10"/>
    </row>
    <row r="221" spans="39:41" s="2" customFormat="1" x14ac:dyDescent="0.25">
      <c r="AM221" s="10"/>
      <c r="AN221" s="10"/>
      <c r="AO221" s="10"/>
    </row>
    <row r="222" spans="39:41" s="2" customFormat="1" x14ac:dyDescent="0.25">
      <c r="AM222" s="10"/>
      <c r="AN222" s="10"/>
      <c r="AO222" s="10"/>
    </row>
    <row r="223" spans="39:41" s="2" customFormat="1" x14ac:dyDescent="0.25">
      <c r="AM223" s="10"/>
      <c r="AN223" s="10"/>
      <c r="AO223" s="10"/>
    </row>
    <row r="224" spans="39:41" s="2" customFormat="1" x14ac:dyDescent="0.25">
      <c r="AM224" s="10"/>
      <c r="AN224" s="10"/>
      <c r="AO224" s="10"/>
    </row>
    <row r="225" spans="39:41" s="2" customFormat="1" x14ac:dyDescent="0.25">
      <c r="AM225" s="10"/>
      <c r="AN225" s="10"/>
      <c r="AO225" s="10"/>
    </row>
    <row r="226" spans="39:41" s="2" customFormat="1" x14ac:dyDescent="0.25">
      <c r="AM226" s="10"/>
      <c r="AN226" s="10"/>
      <c r="AO226" s="10"/>
    </row>
    <row r="227" spans="39:41" s="2" customFormat="1" x14ac:dyDescent="0.25">
      <c r="AM227" s="10"/>
      <c r="AN227" s="10"/>
      <c r="AO227" s="10"/>
    </row>
    <row r="228" spans="39:41" s="2" customFormat="1" x14ac:dyDescent="0.25">
      <c r="AM228" s="10"/>
      <c r="AN228" s="10"/>
      <c r="AO228" s="10"/>
    </row>
    <row r="229" spans="39:41" s="2" customFormat="1" x14ac:dyDescent="0.25">
      <c r="AM229" s="10"/>
      <c r="AN229" s="10"/>
      <c r="AO229" s="10"/>
    </row>
    <row r="230" spans="39:41" s="2" customFormat="1" x14ac:dyDescent="0.25">
      <c r="AM230" s="10"/>
      <c r="AN230" s="10"/>
      <c r="AO230" s="10"/>
    </row>
    <row r="231" spans="39:41" s="2" customFormat="1" x14ac:dyDescent="0.25">
      <c r="AM231" s="10"/>
      <c r="AN231" s="10"/>
      <c r="AO231" s="10"/>
    </row>
    <row r="232" spans="39:41" s="2" customFormat="1" x14ac:dyDescent="0.25">
      <c r="AM232" s="10"/>
      <c r="AN232" s="10"/>
      <c r="AO232" s="10"/>
    </row>
    <row r="233" spans="39:41" s="2" customFormat="1" x14ac:dyDescent="0.25">
      <c r="AM233" s="10"/>
      <c r="AN233" s="10"/>
      <c r="AO233" s="10"/>
    </row>
    <row r="234" spans="39:41" s="2" customFormat="1" x14ac:dyDescent="0.25">
      <c r="AM234" s="10"/>
      <c r="AN234" s="10"/>
      <c r="AO234" s="10"/>
    </row>
    <row r="235" spans="39:41" s="2" customFormat="1" x14ac:dyDescent="0.25">
      <c r="AM235" s="10"/>
      <c r="AN235" s="10"/>
      <c r="AO235" s="10"/>
    </row>
    <row r="236" spans="39:41" s="2" customFormat="1" x14ac:dyDescent="0.25">
      <c r="AM236" s="10"/>
      <c r="AN236" s="10"/>
      <c r="AO236" s="10"/>
    </row>
    <row r="237" spans="39:41" s="2" customFormat="1" x14ac:dyDescent="0.25">
      <c r="AM237" s="10"/>
      <c r="AN237" s="10"/>
      <c r="AO237" s="10"/>
    </row>
    <row r="238" spans="39:41" s="2" customFormat="1" x14ac:dyDescent="0.25">
      <c r="AM238" s="10"/>
      <c r="AN238" s="10"/>
      <c r="AO238" s="10"/>
    </row>
    <row r="239" spans="39:41" s="2" customFormat="1" x14ac:dyDescent="0.25">
      <c r="AM239" s="10"/>
      <c r="AN239" s="10"/>
      <c r="AO239" s="10"/>
    </row>
    <row r="240" spans="39:41" s="2" customFormat="1" x14ac:dyDescent="0.25">
      <c r="AM240" s="10"/>
      <c r="AN240" s="10"/>
      <c r="AO240" s="10"/>
    </row>
    <row r="241" spans="39:41" s="2" customFormat="1" x14ac:dyDescent="0.25">
      <c r="AM241" s="10"/>
      <c r="AN241" s="10"/>
      <c r="AO241" s="10"/>
    </row>
    <row r="242" spans="39:41" s="2" customFormat="1" x14ac:dyDescent="0.25">
      <c r="AM242" s="10"/>
      <c r="AN242" s="10"/>
      <c r="AO242" s="10"/>
    </row>
    <row r="243" spans="39:41" s="2" customFormat="1" x14ac:dyDescent="0.25">
      <c r="AM243" s="10"/>
      <c r="AN243" s="10"/>
      <c r="AO243" s="10"/>
    </row>
    <row r="244" spans="39:41" s="2" customFormat="1" x14ac:dyDescent="0.25">
      <c r="AM244" s="10"/>
      <c r="AN244" s="10"/>
      <c r="AO244" s="10"/>
    </row>
    <row r="245" spans="39:41" s="2" customFormat="1" x14ac:dyDescent="0.25">
      <c r="AM245" s="10"/>
      <c r="AN245" s="10"/>
      <c r="AO245" s="10"/>
    </row>
    <row r="246" spans="39:41" s="2" customFormat="1" x14ac:dyDescent="0.25">
      <c r="AM246" s="10"/>
      <c r="AN246" s="10"/>
      <c r="AO246" s="10"/>
    </row>
    <row r="247" spans="39:41" s="2" customFormat="1" x14ac:dyDescent="0.25">
      <c r="AM247" s="10"/>
      <c r="AN247" s="10"/>
      <c r="AO247" s="10"/>
    </row>
    <row r="248" spans="39:41" s="2" customFormat="1" x14ac:dyDescent="0.25">
      <c r="AM248" s="10"/>
      <c r="AN248" s="10"/>
      <c r="AO248" s="10"/>
    </row>
    <row r="249" spans="39:41" s="2" customFormat="1" x14ac:dyDescent="0.25">
      <c r="AM249" s="10"/>
      <c r="AN249" s="10"/>
      <c r="AO249" s="10"/>
    </row>
    <row r="250" spans="39:41" s="2" customFormat="1" x14ac:dyDescent="0.25">
      <c r="AM250" s="10"/>
      <c r="AN250" s="10"/>
      <c r="AO250" s="10"/>
    </row>
    <row r="251" spans="39:41" s="2" customFormat="1" x14ac:dyDescent="0.25">
      <c r="AM251" s="10"/>
      <c r="AN251" s="10"/>
      <c r="AO251" s="10"/>
    </row>
    <row r="252" spans="39:41" s="2" customFormat="1" x14ac:dyDescent="0.25">
      <c r="AM252" s="10"/>
      <c r="AN252" s="10"/>
      <c r="AO252" s="10"/>
    </row>
    <row r="253" spans="39:41" s="2" customFormat="1" x14ac:dyDescent="0.25">
      <c r="AM253" s="10"/>
      <c r="AN253" s="10"/>
      <c r="AO253" s="10"/>
    </row>
    <row r="254" spans="39:41" s="2" customFormat="1" x14ac:dyDescent="0.25">
      <c r="AM254" s="10"/>
      <c r="AN254" s="10"/>
      <c r="AO254" s="10"/>
    </row>
    <row r="255" spans="39:41" s="2" customFormat="1" x14ac:dyDescent="0.25">
      <c r="AM255" s="10"/>
      <c r="AN255" s="10"/>
      <c r="AO255" s="10"/>
    </row>
    <row r="256" spans="39:41" s="2" customFormat="1" x14ac:dyDescent="0.25">
      <c r="AM256" s="10"/>
      <c r="AN256" s="10"/>
      <c r="AO256" s="10"/>
    </row>
    <row r="257" spans="39:41" s="2" customFormat="1" x14ac:dyDescent="0.25">
      <c r="AM257" s="10"/>
      <c r="AN257" s="10"/>
      <c r="AO257" s="10"/>
    </row>
    <row r="258" spans="39:41" s="2" customFormat="1" x14ac:dyDescent="0.25">
      <c r="AM258" s="10"/>
      <c r="AN258" s="10"/>
      <c r="AO258" s="10"/>
    </row>
    <row r="259" spans="39:41" s="2" customFormat="1" x14ac:dyDescent="0.25">
      <c r="AM259" s="10"/>
      <c r="AN259" s="10"/>
      <c r="AO259" s="10"/>
    </row>
    <row r="260" spans="39:41" s="2" customFormat="1" x14ac:dyDescent="0.25">
      <c r="AM260" s="10"/>
      <c r="AN260" s="10"/>
      <c r="AO260" s="10"/>
    </row>
    <row r="261" spans="39:41" s="2" customFormat="1" x14ac:dyDescent="0.25">
      <c r="AM261" s="10"/>
      <c r="AN261" s="10"/>
      <c r="AO261" s="10"/>
    </row>
    <row r="262" spans="39:41" s="2" customFormat="1" x14ac:dyDescent="0.25">
      <c r="AM262" s="10"/>
      <c r="AN262" s="10"/>
      <c r="AO262" s="10"/>
    </row>
    <row r="263" spans="39:41" s="2" customFormat="1" x14ac:dyDescent="0.25">
      <c r="AM263" s="10"/>
      <c r="AN263" s="10"/>
      <c r="AO263" s="10"/>
    </row>
    <row r="264" spans="39:41" s="2" customFormat="1" x14ac:dyDescent="0.25">
      <c r="AM264" s="10"/>
      <c r="AN264" s="10"/>
      <c r="AO264" s="10"/>
    </row>
    <row r="265" spans="39:41" s="2" customFormat="1" x14ac:dyDescent="0.25">
      <c r="AM265" s="10"/>
      <c r="AN265" s="10"/>
      <c r="AO265" s="10"/>
    </row>
    <row r="266" spans="39:41" s="2" customFormat="1" x14ac:dyDescent="0.25">
      <c r="AM266" s="10"/>
      <c r="AN266" s="10"/>
      <c r="AO266" s="10"/>
    </row>
    <row r="267" spans="39:41" s="2" customFormat="1" x14ac:dyDescent="0.25">
      <c r="AM267" s="10"/>
      <c r="AN267" s="10"/>
      <c r="AO267" s="10"/>
    </row>
    <row r="268" spans="39:41" s="2" customFormat="1" x14ac:dyDescent="0.25">
      <c r="AM268" s="10"/>
      <c r="AN268" s="10"/>
      <c r="AO268" s="10"/>
    </row>
    <row r="269" spans="39:41" s="2" customFormat="1" x14ac:dyDescent="0.25">
      <c r="AM269" s="10"/>
      <c r="AN269" s="10"/>
      <c r="AO269" s="10"/>
    </row>
    <row r="270" spans="39:41" s="2" customFormat="1" x14ac:dyDescent="0.25">
      <c r="AM270" s="10"/>
      <c r="AN270" s="10"/>
      <c r="AO270" s="10"/>
    </row>
    <row r="271" spans="39:41" s="2" customFormat="1" x14ac:dyDescent="0.25">
      <c r="AM271" s="10"/>
      <c r="AN271" s="10"/>
      <c r="AO271" s="10"/>
    </row>
    <row r="272" spans="39:41" s="2" customFormat="1" x14ac:dyDescent="0.25">
      <c r="AM272" s="10"/>
      <c r="AN272" s="10"/>
      <c r="AO272" s="10"/>
    </row>
    <row r="273" spans="39:41" s="2" customFormat="1" x14ac:dyDescent="0.25">
      <c r="AM273" s="10"/>
      <c r="AN273" s="10"/>
      <c r="AO273" s="10"/>
    </row>
    <row r="274" spans="39:41" s="2" customFormat="1" x14ac:dyDescent="0.25">
      <c r="AM274" s="10"/>
      <c r="AN274" s="10"/>
      <c r="AO274" s="10"/>
    </row>
    <row r="275" spans="39:41" s="2" customFormat="1" x14ac:dyDescent="0.25">
      <c r="AM275" s="10"/>
      <c r="AN275" s="10"/>
      <c r="AO275" s="10"/>
    </row>
    <row r="276" spans="39:41" s="2" customFormat="1" x14ac:dyDescent="0.25">
      <c r="AM276" s="10"/>
      <c r="AN276" s="10"/>
      <c r="AO276" s="10"/>
    </row>
    <row r="277" spans="39:41" s="2" customFormat="1" x14ac:dyDescent="0.25">
      <c r="AM277" s="10"/>
      <c r="AN277" s="10"/>
      <c r="AO277" s="10"/>
    </row>
    <row r="278" spans="39:41" s="2" customFormat="1" x14ac:dyDescent="0.25">
      <c r="AM278" s="10"/>
      <c r="AN278" s="10"/>
      <c r="AO278" s="10"/>
    </row>
    <row r="279" spans="39:41" s="2" customFormat="1" x14ac:dyDescent="0.25">
      <c r="AM279" s="10"/>
      <c r="AN279" s="10"/>
      <c r="AO279" s="10"/>
    </row>
    <row r="280" spans="39:41" s="2" customFormat="1" x14ac:dyDescent="0.25">
      <c r="AM280" s="10"/>
      <c r="AN280" s="10"/>
      <c r="AO280" s="10"/>
    </row>
    <row r="281" spans="39:41" s="2" customFormat="1" x14ac:dyDescent="0.25">
      <c r="AM281" s="10"/>
      <c r="AN281" s="10"/>
      <c r="AO281" s="10"/>
    </row>
    <row r="282" spans="39:41" s="2" customFormat="1" x14ac:dyDescent="0.25">
      <c r="AM282" s="10"/>
      <c r="AN282" s="10"/>
      <c r="AO282" s="10"/>
    </row>
    <row r="283" spans="39:41" s="2" customFormat="1" x14ac:dyDescent="0.25">
      <c r="AM283" s="10"/>
      <c r="AN283" s="10"/>
      <c r="AO283" s="10"/>
    </row>
    <row r="284" spans="39:41" s="2" customFormat="1" x14ac:dyDescent="0.25">
      <c r="AM284" s="10"/>
      <c r="AN284" s="10"/>
      <c r="AO284" s="10"/>
    </row>
    <row r="285" spans="39:41" s="2" customFormat="1" x14ac:dyDescent="0.25">
      <c r="AM285" s="10"/>
      <c r="AN285" s="10"/>
      <c r="AO285" s="10"/>
    </row>
    <row r="286" spans="39:41" s="2" customFormat="1" x14ac:dyDescent="0.25">
      <c r="AM286" s="10"/>
      <c r="AN286" s="10"/>
      <c r="AO286" s="10"/>
    </row>
    <row r="287" spans="39:41" s="2" customFormat="1" x14ac:dyDescent="0.25">
      <c r="AM287" s="10"/>
      <c r="AN287" s="10"/>
      <c r="AO287" s="10"/>
    </row>
    <row r="288" spans="39:41" s="2" customFormat="1" x14ac:dyDescent="0.25">
      <c r="AM288" s="10"/>
      <c r="AN288" s="10"/>
      <c r="AO288" s="10"/>
    </row>
    <row r="289" spans="39:41" s="2" customFormat="1" x14ac:dyDescent="0.25">
      <c r="AM289" s="10"/>
      <c r="AN289" s="10"/>
      <c r="AO289" s="10"/>
    </row>
    <row r="290" spans="39:41" s="2" customFormat="1" x14ac:dyDescent="0.25">
      <c r="AM290" s="10"/>
      <c r="AN290" s="10"/>
      <c r="AO290" s="10"/>
    </row>
    <row r="291" spans="39:41" s="2" customFormat="1" x14ac:dyDescent="0.25">
      <c r="AM291" s="10"/>
      <c r="AN291" s="10"/>
      <c r="AO291" s="10"/>
    </row>
    <row r="292" spans="39:41" s="2" customFormat="1" x14ac:dyDescent="0.25">
      <c r="AM292" s="10"/>
      <c r="AN292" s="10"/>
      <c r="AO292" s="10"/>
    </row>
    <row r="293" spans="39:41" s="2" customFormat="1" x14ac:dyDescent="0.25">
      <c r="AM293" s="10"/>
      <c r="AN293" s="10"/>
      <c r="AO293" s="10"/>
    </row>
    <row r="294" spans="39:41" s="2" customFormat="1" x14ac:dyDescent="0.25">
      <c r="AM294" s="10"/>
      <c r="AN294" s="10"/>
      <c r="AO294" s="10"/>
    </row>
    <row r="295" spans="39:41" s="2" customFormat="1" x14ac:dyDescent="0.25">
      <c r="AM295" s="10"/>
      <c r="AN295" s="10"/>
      <c r="AO295" s="10"/>
    </row>
    <row r="296" spans="39:41" s="2" customFormat="1" x14ac:dyDescent="0.25">
      <c r="AM296" s="10"/>
      <c r="AN296" s="10"/>
      <c r="AO296" s="10"/>
    </row>
    <row r="297" spans="39:41" s="2" customFormat="1" x14ac:dyDescent="0.25">
      <c r="AM297" s="10"/>
      <c r="AN297" s="10"/>
      <c r="AO297" s="10"/>
    </row>
    <row r="298" spans="39:41" s="2" customFormat="1" x14ac:dyDescent="0.25">
      <c r="AM298" s="10"/>
      <c r="AN298" s="10"/>
      <c r="AO298" s="10"/>
    </row>
    <row r="299" spans="39:41" s="2" customFormat="1" x14ac:dyDescent="0.25">
      <c r="AM299" s="10"/>
      <c r="AN299" s="10"/>
      <c r="AO299" s="10"/>
    </row>
    <row r="300" spans="39:41" s="2" customFormat="1" x14ac:dyDescent="0.25">
      <c r="AM300" s="10"/>
      <c r="AN300" s="10"/>
      <c r="AO300" s="10"/>
    </row>
    <row r="301" spans="39:41" s="2" customFormat="1" x14ac:dyDescent="0.25">
      <c r="AM301" s="10"/>
      <c r="AN301" s="10"/>
      <c r="AO301" s="10"/>
    </row>
    <row r="302" spans="39:41" s="2" customFormat="1" x14ac:dyDescent="0.25">
      <c r="AM302" s="10"/>
      <c r="AN302" s="10"/>
      <c r="AO302" s="10"/>
    </row>
    <row r="303" spans="39:41" s="2" customFormat="1" x14ac:dyDescent="0.25">
      <c r="AM303" s="10"/>
      <c r="AN303" s="10"/>
      <c r="AO303" s="10"/>
    </row>
    <row r="304" spans="39:41" s="2" customFormat="1" x14ac:dyDescent="0.25">
      <c r="AM304" s="10"/>
      <c r="AN304" s="10"/>
      <c r="AO304" s="10"/>
    </row>
    <row r="305" spans="39:41" s="2" customFormat="1" x14ac:dyDescent="0.25">
      <c r="AM305" s="10"/>
      <c r="AN305" s="10"/>
      <c r="AO305" s="10"/>
    </row>
    <row r="306" spans="39:41" s="2" customFormat="1" x14ac:dyDescent="0.25">
      <c r="AM306" s="10"/>
      <c r="AN306" s="10"/>
      <c r="AO306" s="10"/>
    </row>
    <row r="307" spans="39:41" s="2" customFormat="1" x14ac:dyDescent="0.25">
      <c r="AM307" s="10"/>
      <c r="AN307" s="10"/>
      <c r="AO307" s="10"/>
    </row>
    <row r="308" spans="39:41" s="2" customFormat="1" x14ac:dyDescent="0.25">
      <c r="AM308" s="10"/>
      <c r="AN308" s="10"/>
      <c r="AO308" s="10"/>
    </row>
    <row r="309" spans="39:41" s="2" customFormat="1" x14ac:dyDescent="0.25">
      <c r="AM309" s="10"/>
      <c r="AN309" s="10"/>
      <c r="AO309" s="10"/>
    </row>
    <row r="310" spans="39:41" s="2" customFormat="1" x14ac:dyDescent="0.25">
      <c r="AM310" s="10"/>
      <c r="AN310" s="10"/>
      <c r="AO310" s="10"/>
    </row>
    <row r="311" spans="39:41" s="2" customFormat="1" x14ac:dyDescent="0.25">
      <c r="AM311" s="10"/>
      <c r="AN311" s="10"/>
      <c r="AO311" s="10"/>
    </row>
    <row r="312" spans="39:41" s="2" customFormat="1" x14ac:dyDescent="0.25">
      <c r="AM312" s="10"/>
      <c r="AN312" s="10"/>
      <c r="AO312" s="10"/>
    </row>
    <row r="313" spans="39:41" s="2" customFormat="1" x14ac:dyDescent="0.25">
      <c r="AM313" s="10"/>
      <c r="AN313" s="10"/>
      <c r="AO313" s="10"/>
    </row>
    <row r="314" spans="39:41" s="2" customFormat="1" x14ac:dyDescent="0.25">
      <c r="AM314" s="10"/>
      <c r="AN314" s="10"/>
      <c r="AO314" s="10"/>
    </row>
    <row r="315" spans="39:41" s="2" customFormat="1" x14ac:dyDescent="0.25">
      <c r="AM315" s="10"/>
      <c r="AN315" s="10"/>
      <c r="AO315" s="10"/>
    </row>
    <row r="316" spans="39:41" s="2" customFormat="1" x14ac:dyDescent="0.25">
      <c r="AM316" s="10"/>
      <c r="AN316" s="10"/>
      <c r="AO316" s="10"/>
    </row>
    <row r="317" spans="39:41" s="2" customFormat="1" x14ac:dyDescent="0.25">
      <c r="AM317" s="10"/>
      <c r="AN317" s="10"/>
      <c r="AO317" s="10"/>
    </row>
    <row r="318" spans="39:41" s="2" customFormat="1" x14ac:dyDescent="0.25">
      <c r="AM318" s="10"/>
      <c r="AN318" s="10"/>
      <c r="AO318" s="10"/>
    </row>
    <row r="319" spans="39:41" s="2" customFormat="1" x14ac:dyDescent="0.25">
      <c r="AM319" s="10"/>
      <c r="AN319" s="10"/>
      <c r="AO319" s="10"/>
    </row>
    <row r="320" spans="39:41" s="2" customFormat="1" x14ac:dyDescent="0.25">
      <c r="AM320" s="10"/>
      <c r="AN320" s="10"/>
      <c r="AO320" s="10"/>
    </row>
    <row r="321" spans="39:41" s="2" customFormat="1" x14ac:dyDescent="0.25">
      <c r="AM321" s="10"/>
      <c r="AN321" s="10"/>
      <c r="AO321" s="10"/>
    </row>
    <row r="322" spans="39:41" s="2" customFormat="1" x14ac:dyDescent="0.25">
      <c r="AM322" s="10"/>
      <c r="AN322" s="10"/>
      <c r="AO322" s="10"/>
    </row>
    <row r="323" spans="39:41" s="2" customFormat="1" x14ac:dyDescent="0.25">
      <c r="AM323" s="10"/>
      <c r="AN323" s="10"/>
      <c r="AO323" s="10"/>
    </row>
    <row r="324" spans="39:41" s="2" customFormat="1" x14ac:dyDescent="0.25">
      <c r="AM324" s="10"/>
      <c r="AN324" s="10"/>
      <c r="AO324" s="10"/>
    </row>
    <row r="325" spans="39:41" s="2" customFormat="1" x14ac:dyDescent="0.25">
      <c r="AM325" s="10"/>
      <c r="AN325" s="10"/>
      <c r="AO325" s="10"/>
    </row>
    <row r="326" spans="39:41" s="2" customFormat="1" x14ac:dyDescent="0.25">
      <c r="AM326" s="10"/>
      <c r="AN326" s="10"/>
      <c r="AO326" s="10"/>
    </row>
    <row r="327" spans="39:41" s="2" customFormat="1" x14ac:dyDescent="0.25">
      <c r="AM327" s="10"/>
      <c r="AN327" s="10"/>
      <c r="AO327" s="10"/>
    </row>
    <row r="328" spans="39:41" s="2" customFormat="1" x14ac:dyDescent="0.25">
      <c r="AM328" s="10"/>
      <c r="AN328" s="10"/>
      <c r="AO328" s="10"/>
    </row>
    <row r="329" spans="39:41" s="2" customFormat="1" x14ac:dyDescent="0.25">
      <c r="AM329" s="10"/>
      <c r="AN329" s="10"/>
      <c r="AO329" s="10"/>
    </row>
    <row r="330" spans="39:41" s="2" customFormat="1" x14ac:dyDescent="0.25">
      <c r="AM330" s="10"/>
      <c r="AN330" s="10"/>
      <c r="AO330" s="10"/>
    </row>
    <row r="331" spans="39:41" s="2" customFormat="1" x14ac:dyDescent="0.25">
      <c r="AM331" s="10"/>
      <c r="AN331" s="10"/>
      <c r="AO331" s="10"/>
    </row>
    <row r="332" spans="39:41" s="2" customFormat="1" x14ac:dyDescent="0.25">
      <c r="AM332" s="10"/>
      <c r="AN332" s="10"/>
      <c r="AO332" s="10"/>
    </row>
    <row r="333" spans="39:41" s="2" customFormat="1" x14ac:dyDescent="0.25">
      <c r="AM333" s="10"/>
      <c r="AN333" s="10"/>
      <c r="AO333" s="10"/>
    </row>
    <row r="334" spans="39:41" s="2" customFormat="1" x14ac:dyDescent="0.25">
      <c r="AM334" s="10"/>
      <c r="AN334" s="10"/>
      <c r="AO334" s="10"/>
    </row>
    <row r="335" spans="39:41" s="2" customFormat="1" x14ac:dyDescent="0.25">
      <c r="AM335" s="10"/>
      <c r="AN335" s="10"/>
      <c r="AO335" s="10"/>
    </row>
    <row r="336" spans="39:41" s="2" customFormat="1" x14ac:dyDescent="0.25">
      <c r="AM336" s="10"/>
      <c r="AN336" s="10"/>
      <c r="AO336" s="10"/>
    </row>
    <row r="337" spans="39:41" s="2" customFormat="1" x14ac:dyDescent="0.25">
      <c r="AM337" s="10"/>
      <c r="AN337" s="10"/>
      <c r="AO337" s="10"/>
    </row>
    <row r="338" spans="39:41" s="2" customFormat="1" x14ac:dyDescent="0.25">
      <c r="AM338" s="10"/>
      <c r="AN338" s="10"/>
      <c r="AO338" s="10"/>
    </row>
    <row r="339" spans="39:41" s="2" customFormat="1" x14ac:dyDescent="0.25">
      <c r="AM339" s="10"/>
      <c r="AN339" s="10"/>
      <c r="AO339" s="10"/>
    </row>
    <row r="340" spans="39:41" s="2" customFormat="1" x14ac:dyDescent="0.25">
      <c r="AM340" s="10"/>
      <c r="AN340" s="10"/>
      <c r="AO340" s="10"/>
    </row>
    <row r="341" spans="39:41" s="2" customFormat="1" x14ac:dyDescent="0.25">
      <c r="AM341" s="10"/>
      <c r="AN341" s="10"/>
      <c r="AO341" s="10"/>
    </row>
    <row r="342" spans="39:41" s="2" customFormat="1" x14ac:dyDescent="0.25">
      <c r="AM342" s="10"/>
      <c r="AN342" s="10"/>
      <c r="AO342" s="10"/>
    </row>
    <row r="343" spans="39:41" s="2" customFormat="1" x14ac:dyDescent="0.25">
      <c r="AM343" s="10"/>
      <c r="AN343" s="10"/>
      <c r="AO343" s="10"/>
    </row>
    <row r="344" spans="39:41" s="2" customFormat="1" x14ac:dyDescent="0.25">
      <c r="AM344" s="10"/>
      <c r="AN344" s="10"/>
      <c r="AO344" s="10"/>
    </row>
    <row r="345" spans="39:41" s="2" customFormat="1" x14ac:dyDescent="0.25">
      <c r="AM345" s="10"/>
      <c r="AN345" s="10"/>
      <c r="AO345" s="10"/>
    </row>
    <row r="346" spans="39:41" s="2" customFormat="1" x14ac:dyDescent="0.25">
      <c r="AM346" s="10"/>
      <c r="AN346" s="10"/>
      <c r="AO346" s="10"/>
    </row>
    <row r="347" spans="39:41" s="2" customFormat="1" x14ac:dyDescent="0.25">
      <c r="AM347" s="10"/>
      <c r="AN347" s="10"/>
      <c r="AO347" s="10"/>
    </row>
    <row r="348" spans="39:41" s="2" customFormat="1" x14ac:dyDescent="0.25">
      <c r="AM348" s="10"/>
      <c r="AN348" s="10"/>
      <c r="AO348" s="10"/>
    </row>
    <row r="349" spans="39:41" s="2" customFormat="1" x14ac:dyDescent="0.25">
      <c r="AM349" s="10"/>
      <c r="AN349" s="10"/>
      <c r="AO349" s="10"/>
    </row>
    <row r="350" spans="39:41" s="2" customFormat="1" x14ac:dyDescent="0.25">
      <c r="AM350" s="10"/>
      <c r="AN350" s="10"/>
      <c r="AO350" s="10"/>
    </row>
    <row r="351" spans="39:41" s="2" customFormat="1" x14ac:dyDescent="0.25">
      <c r="AM351" s="10"/>
      <c r="AN351" s="10"/>
      <c r="AO351" s="10"/>
    </row>
    <row r="352" spans="39:41" s="2" customFormat="1" x14ac:dyDescent="0.25">
      <c r="AM352" s="10"/>
      <c r="AN352" s="10"/>
      <c r="AO352" s="10"/>
    </row>
    <row r="353" spans="39:41" s="2" customFormat="1" x14ac:dyDescent="0.25">
      <c r="AM353" s="10"/>
      <c r="AN353" s="10"/>
      <c r="AO353" s="10"/>
    </row>
    <row r="354" spans="39:41" s="2" customFormat="1" x14ac:dyDescent="0.25">
      <c r="AM354" s="10"/>
      <c r="AN354" s="10"/>
      <c r="AO354" s="10"/>
    </row>
    <row r="355" spans="39:41" s="2" customFormat="1" x14ac:dyDescent="0.25">
      <c r="AM355" s="10"/>
      <c r="AN355" s="10"/>
      <c r="AO355" s="10"/>
    </row>
    <row r="356" spans="39:41" s="2" customFormat="1" x14ac:dyDescent="0.25">
      <c r="AM356" s="10"/>
      <c r="AN356" s="10"/>
      <c r="AO356" s="10"/>
    </row>
    <row r="357" spans="39:41" s="2" customFormat="1" x14ac:dyDescent="0.25">
      <c r="AM357" s="10"/>
      <c r="AN357" s="10"/>
      <c r="AO357" s="10"/>
    </row>
    <row r="358" spans="39:41" s="2" customFormat="1" x14ac:dyDescent="0.25">
      <c r="AM358" s="10"/>
      <c r="AN358" s="10"/>
      <c r="AO358" s="10"/>
    </row>
    <row r="359" spans="39:41" s="2" customFormat="1" x14ac:dyDescent="0.25">
      <c r="AM359" s="10"/>
      <c r="AN359" s="10"/>
      <c r="AO359" s="10"/>
    </row>
    <row r="360" spans="39:41" s="2" customFormat="1" x14ac:dyDescent="0.25">
      <c r="AM360" s="10"/>
      <c r="AN360" s="10"/>
      <c r="AO360" s="10"/>
    </row>
    <row r="361" spans="39:41" s="2" customFormat="1" x14ac:dyDescent="0.25">
      <c r="AM361" s="10"/>
      <c r="AN361" s="10"/>
      <c r="AO361" s="10"/>
    </row>
    <row r="362" spans="39:41" s="2" customFormat="1" x14ac:dyDescent="0.25">
      <c r="AM362" s="10"/>
      <c r="AN362" s="10"/>
      <c r="AO362" s="10"/>
    </row>
    <row r="363" spans="39:41" s="2" customFormat="1" x14ac:dyDescent="0.25">
      <c r="AM363" s="10"/>
      <c r="AN363" s="10"/>
      <c r="AO363" s="10"/>
    </row>
    <row r="364" spans="39:41" s="2" customFormat="1" x14ac:dyDescent="0.25">
      <c r="AM364" s="10"/>
      <c r="AN364" s="10"/>
      <c r="AO364" s="10"/>
    </row>
    <row r="365" spans="39:41" s="2" customFormat="1" x14ac:dyDescent="0.25">
      <c r="AM365" s="10"/>
      <c r="AN365" s="10"/>
      <c r="AO365" s="10"/>
    </row>
    <row r="366" spans="39:41" s="2" customFormat="1" x14ac:dyDescent="0.25">
      <c r="AM366" s="10"/>
      <c r="AN366" s="10"/>
      <c r="AO366" s="10"/>
    </row>
    <row r="367" spans="39:41" s="2" customFormat="1" x14ac:dyDescent="0.25">
      <c r="AM367" s="10"/>
      <c r="AN367" s="10"/>
      <c r="AO367" s="10"/>
    </row>
    <row r="368" spans="39:41" s="2" customFormat="1" x14ac:dyDescent="0.25">
      <c r="AM368" s="10"/>
      <c r="AN368" s="10"/>
      <c r="AO368" s="10"/>
    </row>
    <row r="369" spans="39:41" s="2" customFormat="1" x14ac:dyDescent="0.25">
      <c r="AM369" s="10"/>
      <c r="AN369" s="10"/>
      <c r="AO369" s="10"/>
    </row>
    <row r="370" spans="39:41" s="2" customFormat="1" x14ac:dyDescent="0.25">
      <c r="AM370" s="10"/>
      <c r="AN370" s="10"/>
      <c r="AO370" s="10"/>
    </row>
    <row r="371" spans="39:41" s="2" customFormat="1" x14ac:dyDescent="0.25">
      <c r="AM371" s="10"/>
      <c r="AN371" s="10"/>
      <c r="AO371" s="10"/>
    </row>
    <row r="372" spans="39:41" s="2" customFormat="1" x14ac:dyDescent="0.25">
      <c r="AM372" s="10"/>
      <c r="AN372" s="10"/>
      <c r="AO372" s="10"/>
    </row>
    <row r="373" spans="39:41" s="2" customFormat="1" x14ac:dyDescent="0.25">
      <c r="AM373" s="10"/>
      <c r="AN373" s="10"/>
      <c r="AO373" s="10"/>
    </row>
    <row r="374" spans="39:41" s="2" customFormat="1" x14ac:dyDescent="0.25">
      <c r="AM374" s="10"/>
      <c r="AN374" s="10"/>
      <c r="AO374" s="10"/>
    </row>
    <row r="375" spans="39:41" s="2" customFormat="1" x14ac:dyDescent="0.25">
      <c r="AM375" s="10"/>
      <c r="AN375" s="10"/>
      <c r="AO375" s="10"/>
    </row>
    <row r="376" spans="39:41" s="2" customFormat="1" x14ac:dyDescent="0.25">
      <c r="AM376" s="10"/>
      <c r="AN376" s="10"/>
      <c r="AO376" s="10"/>
    </row>
    <row r="377" spans="39:41" s="2" customFormat="1" x14ac:dyDescent="0.25">
      <c r="AM377" s="10"/>
      <c r="AN377" s="10"/>
      <c r="AO377" s="10"/>
    </row>
    <row r="378" spans="39:41" s="2" customFormat="1" x14ac:dyDescent="0.25">
      <c r="AM378" s="10"/>
      <c r="AN378" s="10"/>
      <c r="AO378" s="10"/>
    </row>
    <row r="379" spans="39:41" s="2" customFormat="1" x14ac:dyDescent="0.25">
      <c r="AM379" s="10"/>
      <c r="AN379" s="10"/>
      <c r="AO379" s="10"/>
    </row>
    <row r="380" spans="39:41" s="2" customFormat="1" x14ac:dyDescent="0.25">
      <c r="AM380" s="10"/>
      <c r="AN380" s="10"/>
      <c r="AO380" s="10"/>
    </row>
    <row r="381" spans="39:41" s="2" customFormat="1" x14ac:dyDescent="0.25">
      <c r="AM381" s="10"/>
      <c r="AN381" s="10"/>
      <c r="AO381" s="10"/>
    </row>
    <row r="382" spans="39:41" s="2" customFormat="1" x14ac:dyDescent="0.25">
      <c r="AM382" s="10"/>
      <c r="AN382" s="10"/>
      <c r="AO382" s="10"/>
    </row>
    <row r="383" spans="39:41" s="2" customFormat="1" x14ac:dyDescent="0.25">
      <c r="AM383" s="10"/>
      <c r="AN383" s="10"/>
      <c r="AO383" s="10"/>
    </row>
    <row r="384" spans="39:41" s="2" customFormat="1" x14ac:dyDescent="0.25">
      <c r="AM384" s="10"/>
      <c r="AN384" s="10"/>
      <c r="AO384" s="10"/>
    </row>
    <row r="385" spans="39:41" s="2" customFormat="1" x14ac:dyDescent="0.25">
      <c r="AM385" s="10"/>
      <c r="AN385" s="10"/>
      <c r="AO385" s="10"/>
    </row>
    <row r="386" spans="39:41" s="2" customFormat="1" x14ac:dyDescent="0.25">
      <c r="AM386" s="10"/>
      <c r="AN386" s="10"/>
      <c r="AO386" s="10"/>
    </row>
    <row r="387" spans="39:41" s="2" customFormat="1" x14ac:dyDescent="0.25">
      <c r="AM387" s="10"/>
      <c r="AN387" s="10"/>
      <c r="AO387" s="10"/>
    </row>
    <row r="388" spans="39:41" s="2" customFormat="1" x14ac:dyDescent="0.25">
      <c r="AM388" s="10"/>
      <c r="AN388" s="10"/>
      <c r="AO388" s="10"/>
    </row>
    <row r="389" spans="39:41" s="2" customFormat="1" x14ac:dyDescent="0.25">
      <c r="AM389" s="10"/>
      <c r="AN389" s="10"/>
      <c r="AO389" s="10"/>
    </row>
    <row r="390" spans="39:41" s="2" customFormat="1" x14ac:dyDescent="0.25">
      <c r="AM390" s="10"/>
      <c r="AN390" s="10"/>
      <c r="AO390" s="10"/>
    </row>
    <row r="391" spans="39:41" s="2" customFormat="1" x14ac:dyDescent="0.25">
      <c r="AM391" s="10"/>
      <c r="AN391" s="10"/>
      <c r="AO391" s="10"/>
    </row>
    <row r="392" spans="39:41" s="2" customFormat="1" x14ac:dyDescent="0.25">
      <c r="AM392" s="10"/>
      <c r="AN392" s="10"/>
      <c r="AO392" s="10"/>
    </row>
    <row r="393" spans="39:41" s="2" customFormat="1" x14ac:dyDescent="0.25">
      <c r="AM393" s="10"/>
      <c r="AN393" s="10"/>
      <c r="AO393" s="10"/>
    </row>
    <row r="394" spans="39:41" s="2" customFormat="1" x14ac:dyDescent="0.25">
      <c r="AM394" s="10"/>
      <c r="AN394" s="10"/>
      <c r="AO394" s="10"/>
    </row>
    <row r="395" spans="39:41" s="2" customFormat="1" x14ac:dyDescent="0.25">
      <c r="AM395" s="10"/>
      <c r="AN395" s="10"/>
      <c r="AO395" s="10"/>
    </row>
    <row r="396" spans="39:41" s="2" customFormat="1" x14ac:dyDescent="0.25">
      <c r="AM396" s="10"/>
      <c r="AN396" s="10"/>
      <c r="AO396" s="10"/>
    </row>
    <row r="397" spans="39:41" s="2" customFormat="1" x14ac:dyDescent="0.25">
      <c r="AM397" s="10"/>
      <c r="AN397" s="10"/>
      <c r="AO397" s="10"/>
    </row>
    <row r="398" spans="39:41" s="2" customFormat="1" x14ac:dyDescent="0.25">
      <c r="AM398" s="10"/>
      <c r="AN398" s="10"/>
      <c r="AO398" s="10"/>
    </row>
    <row r="399" spans="39:41" s="2" customFormat="1" x14ac:dyDescent="0.25">
      <c r="AM399" s="10"/>
      <c r="AN399" s="10"/>
      <c r="AO399" s="10"/>
    </row>
    <row r="400" spans="39:41" s="2" customFormat="1" x14ac:dyDescent="0.25">
      <c r="AM400" s="10"/>
      <c r="AN400" s="10"/>
      <c r="AO400" s="10"/>
    </row>
    <row r="401" spans="39:41" s="2" customFormat="1" x14ac:dyDescent="0.25">
      <c r="AM401" s="10"/>
      <c r="AN401" s="10"/>
      <c r="AO401" s="10"/>
    </row>
    <row r="402" spans="39:41" s="2" customFormat="1" x14ac:dyDescent="0.25">
      <c r="AM402" s="10"/>
      <c r="AN402" s="10"/>
      <c r="AO402" s="10"/>
    </row>
    <row r="403" spans="39:41" s="2" customFormat="1" x14ac:dyDescent="0.25">
      <c r="AM403" s="10"/>
      <c r="AN403" s="10"/>
      <c r="AO403" s="10"/>
    </row>
    <row r="404" spans="39:41" s="2" customFormat="1" x14ac:dyDescent="0.25">
      <c r="AM404" s="10"/>
      <c r="AN404" s="10"/>
      <c r="AO404" s="10"/>
    </row>
    <row r="405" spans="39:41" s="2" customFormat="1" x14ac:dyDescent="0.25">
      <c r="AM405" s="10"/>
      <c r="AN405" s="10"/>
      <c r="AO405" s="10"/>
    </row>
    <row r="406" spans="39:41" s="2" customFormat="1" x14ac:dyDescent="0.25">
      <c r="AM406" s="10"/>
      <c r="AN406" s="10"/>
      <c r="AO406" s="10"/>
    </row>
    <row r="407" spans="39:41" s="2" customFormat="1" x14ac:dyDescent="0.25">
      <c r="AM407" s="10"/>
      <c r="AN407" s="10"/>
      <c r="AO407" s="10"/>
    </row>
    <row r="408" spans="39:41" s="2" customFormat="1" x14ac:dyDescent="0.25">
      <c r="AM408" s="10"/>
      <c r="AN408" s="10"/>
      <c r="AO408" s="10"/>
    </row>
    <row r="409" spans="39:41" s="2" customFormat="1" x14ac:dyDescent="0.25">
      <c r="AM409" s="10"/>
      <c r="AN409" s="10"/>
      <c r="AO409" s="10"/>
    </row>
    <row r="410" spans="39:41" s="2" customFormat="1" x14ac:dyDescent="0.25">
      <c r="AM410" s="10"/>
      <c r="AN410" s="10"/>
      <c r="AO410" s="10"/>
    </row>
    <row r="411" spans="39:41" s="2" customFormat="1" x14ac:dyDescent="0.25">
      <c r="AM411" s="10"/>
      <c r="AN411" s="10"/>
      <c r="AO411" s="10"/>
    </row>
    <row r="412" spans="39:41" s="2" customFormat="1" x14ac:dyDescent="0.25">
      <c r="AM412" s="10"/>
      <c r="AN412" s="10"/>
      <c r="AO412" s="10"/>
    </row>
    <row r="413" spans="39:41" s="2" customFormat="1" x14ac:dyDescent="0.25">
      <c r="AM413" s="10"/>
      <c r="AN413" s="10"/>
      <c r="AO413" s="10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paperSize="3" scale="31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DH67"/>
  <sheetViews>
    <sheetView zoomScale="78" zoomScaleNormal="78" workbookViewId="0">
      <selection activeCell="A2" sqref="A2"/>
    </sheetView>
  </sheetViews>
  <sheetFormatPr baseColWidth="10" defaultColWidth="11.42578125" defaultRowHeight="15" x14ac:dyDescent="0.2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2" width="22.85546875" style="2" customWidth="1"/>
    <col min="13" max="13" width="26.5703125" style="2" customWidth="1"/>
    <col min="14" max="14" width="34.42578125" style="2" customWidth="1"/>
    <col min="15" max="15" width="37.42578125" style="2" customWidth="1"/>
    <col min="16" max="16" width="29.85546875" style="2" customWidth="1"/>
    <col min="17" max="17" width="36.42578125" style="2" customWidth="1"/>
    <col min="18" max="24" width="11.42578125" style="2"/>
    <col min="25" max="25" width="18.140625" style="2" customWidth="1"/>
    <col min="26" max="16384" width="11.42578125" style="2"/>
  </cols>
  <sheetData>
    <row r="1" spans="1:112" s="3" customFormat="1" ht="61.5" x14ac:dyDescent="0.9">
      <c r="C1" s="7" t="s">
        <v>151</v>
      </c>
      <c r="Y1" s="9" t="s">
        <v>3</v>
      </c>
      <c r="Z1" s="9" t="s">
        <v>4</v>
      </c>
      <c r="AA1" s="9" t="s">
        <v>5</v>
      </c>
      <c r="AB1" s="11"/>
      <c r="AC1" s="1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 x14ac:dyDescent="0.9">
      <c r="C2" s="1"/>
      <c r="Y2" s="9" t="s">
        <v>8</v>
      </c>
      <c r="Z2" s="9"/>
      <c r="AA2" s="9" t="s">
        <v>10</v>
      </c>
      <c r="AB2" s="11"/>
      <c r="AC2" s="11"/>
    </row>
    <row r="3" spans="1:112" customFormat="1" ht="31.5" x14ac:dyDescent="0.5">
      <c r="A3" s="3"/>
      <c r="B3" s="3"/>
      <c r="C3" s="4" t="s">
        <v>152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9" t="s">
        <v>13</v>
      </c>
      <c r="Z3" s="9"/>
      <c r="AA3" s="9" t="s">
        <v>19</v>
      </c>
      <c r="AB3" s="11"/>
      <c r="AC3" s="11"/>
    </row>
    <row r="4" spans="1:112" customFormat="1" ht="23.25" x14ac:dyDescent="0.35">
      <c r="A4" s="222" t="s">
        <v>45</v>
      </c>
      <c r="B4" s="223"/>
      <c r="C4" s="223"/>
      <c r="D4" s="222" t="s">
        <v>46</v>
      </c>
      <c r="E4" s="223"/>
      <c r="F4" s="223"/>
      <c r="G4" s="223"/>
      <c r="H4" s="224"/>
      <c r="K4" s="220" t="s">
        <v>47</v>
      </c>
      <c r="L4" s="221"/>
      <c r="M4" s="221"/>
      <c r="N4" s="225"/>
      <c r="O4" s="220" t="s">
        <v>94</v>
      </c>
      <c r="P4" s="221"/>
      <c r="Q4" s="221"/>
      <c r="R4" s="221"/>
      <c r="S4" s="221"/>
      <c r="Y4" s="9" t="s">
        <v>18</v>
      </c>
      <c r="Z4" s="9"/>
      <c r="AA4" s="9" t="s">
        <v>23</v>
      </c>
      <c r="AB4" s="11"/>
      <c r="AC4" s="11"/>
    </row>
    <row r="5" spans="1:112" customFormat="1" ht="47.25" x14ac:dyDescent="0.25">
      <c r="A5" s="5" t="s">
        <v>50</v>
      </c>
      <c r="B5" s="6" t="s">
        <v>51</v>
      </c>
      <c r="C5" s="6" t="s">
        <v>52</v>
      </c>
      <c r="D5" s="6" t="s">
        <v>53</v>
      </c>
      <c r="E5" s="6" t="s">
        <v>54</v>
      </c>
      <c r="F5" s="6" t="s">
        <v>55</v>
      </c>
      <c r="G5" s="6" t="s">
        <v>56</v>
      </c>
      <c r="H5" s="6" t="s">
        <v>57</v>
      </c>
      <c r="I5" s="5" t="s">
        <v>58</v>
      </c>
      <c r="J5" s="5" t="s">
        <v>59</v>
      </c>
      <c r="K5" s="219" t="s">
        <v>153</v>
      </c>
      <c r="L5" s="219"/>
      <c r="M5" s="219" t="s">
        <v>154</v>
      </c>
      <c r="N5" s="219"/>
      <c r="O5" s="6" t="s">
        <v>65</v>
      </c>
      <c r="P5" s="6" t="s">
        <v>66</v>
      </c>
      <c r="Q5" s="6" t="s">
        <v>67</v>
      </c>
      <c r="R5" s="6" t="s">
        <v>68</v>
      </c>
      <c r="S5" s="6" t="s">
        <v>69</v>
      </c>
      <c r="Y5" s="9" t="s">
        <v>22</v>
      </c>
      <c r="Z5" s="9"/>
      <c r="AA5" s="9" t="s">
        <v>25</v>
      </c>
      <c r="AB5" s="11"/>
      <c r="AC5" s="11"/>
    </row>
    <row r="6" spans="1:112" customFormat="1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72</v>
      </c>
      <c r="L6" s="8" t="s">
        <v>73</v>
      </c>
      <c r="M6" s="8" t="s">
        <v>74</v>
      </c>
      <c r="N6" s="8" t="s">
        <v>73</v>
      </c>
      <c r="O6" s="6"/>
      <c r="P6" s="6"/>
      <c r="Q6" s="6"/>
      <c r="R6" s="6"/>
      <c r="S6" s="6"/>
      <c r="Y6" s="9"/>
      <c r="Z6" s="9"/>
      <c r="AA6" s="9" t="s">
        <v>31</v>
      </c>
      <c r="AB6" s="11"/>
      <c r="AC6" s="11"/>
    </row>
    <row r="7" spans="1:112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Y7" s="10"/>
      <c r="Z7" s="10"/>
      <c r="AA7" s="10" t="s">
        <v>34</v>
      </c>
      <c r="AB7" s="12"/>
      <c r="AC7" s="12"/>
    </row>
    <row r="8" spans="1:112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Y8" s="10"/>
      <c r="Z8" s="10"/>
      <c r="AA8" s="10"/>
      <c r="AB8" s="12"/>
      <c r="AC8" s="12"/>
    </row>
    <row r="9" spans="1:112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pans="1:112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spans="1:112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spans="1:112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12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12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1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1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9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19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19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19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19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  <row r="27" spans="1:19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</row>
    <row r="28" spans="1:19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</row>
    <row r="29" spans="1:19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</row>
    <row r="30" spans="1:19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</row>
    <row r="32" spans="1:19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19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spans="1:19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19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19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19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1:1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  <row r="52" spans="1:19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1:19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19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</row>
    <row r="55" spans="1:19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19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1:19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1:19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19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>
      <formula1>$Y$1:$Y$5</formula1>
    </dataValidation>
    <dataValidation type="list" allowBlank="1" showInputMessage="1" showErrorMessage="1" sqref="Q7:Q67">
      <formula1>$Z$1</formula1>
    </dataValidation>
    <dataValidation allowBlank="1" showDropDown="1" showInputMessage="1" showErrorMessage="1" sqref="P7:P68"/>
    <dataValidation type="list" allowBlank="1" showInputMessage="1" showErrorMessage="1" sqref="R7:R67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DJ66"/>
  <sheetViews>
    <sheetView zoomScale="90" zoomScaleNormal="90" workbookViewId="0">
      <selection activeCell="A2" sqref="A2"/>
    </sheetView>
  </sheetViews>
  <sheetFormatPr baseColWidth="10" defaultColWidth="11.42578125" defaultRowHeight="15" x14ac:dyDescent="0.2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4" width="22.85546875" style="2" customWidth="1"/>
    <col min="15" max="15" width="26.5703125" style="2" customWidth="1"/>
    <col min="16" max="16" width="34.42578125" style="2" customWidth="1"/>
    <col min="17" max="17" width="37.42578125" style="2" customWidth="1"/>
    <col min="18" max="18" width="29.85546875" style="2" customWidth="1"/>
    <col min="19" max="19" width="36.42578125" style="2" customWidth="1"/>
    <col min="20" max="26" width="11.42578125" style="2"/>
    <col min="27" max="27" width="18.140625" style="2" customWidth="1"/>
    <col min="28" max="16384" width="11.42578125" style="2"/>
  </cols>
  <sheetData>
    <row r="1" spans="1:114" s="3" customFormat="1" ht="61.5" x14ac:dyDescent="0.9">
      <c r="C1" s="7" t="s">
        <v>155</v>
      </c>
      <c r="AA1" s="9" t="s">
        <v>3</v>
      </c>
      <c r="AB1" s="9" t="s">
        <v>14</v>
      </c>
      <c r="AC1" s="9" t="s">
        <v>5</v>
      </c>
      <c r="AD1" s="9" t="s">
        <v>156</v>
      </c>
      <c r="AE1" s="1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 x14ac:dyDescent="0.9">
      <c r="C2" s="1"/>
      <c r="AA2" s="9" t="s">
        <v>8</v>
      </c>
      <c r="AB2" s="9"/>
      <c r="AC2" s="9" t="s">
        <v>10</v>
      </c>
      <c r="AD2" s="11"/>
      <c r="AE2" s="11"/>
    </row>
    <row r="3" spans="1:114" customFormat="1" ht="31.5" x14ac:dyDescent="0.5">
      <c r="A3" s="3"/>
      <c r="B3" s="3"/>
      <c r="C3" s="4" t="s">
        <v>155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9" t="s">
        <v>13</v>
      </c>
      <c r="AB3" s="9"/>
      <c r="AC3" s="9" t="s">
        <v>19</v>
      </c>
      <c r="AD3" s="11"/>
      <c r="AE3" s="11"/>
    </row>
    <row r="4" spans="1:114" customFormat="1" ht="23.25" x14ac:dyDescent="0.35">
      <c r="A4" s="222" t="s">
        <v>45</v>
      </c>
      <c r="B4" s="223"/>
      <c r="C4" s="223"/>
      <c r="D4" s="222" t="s">
        <v>46</v>
      </c>
      <c r="E4" s="223"/>
      <c r="F4" s="223"/>
      <c r="G4" s="223"/>
      <c r="H4" s="224"/>
      <c r="K4" s="220" t="s">
        <v>47</v>
      </c>
      <c r="L4" s="221"/>
      <c r="M4" s="221"/>
      <c r="N4" s="221"/>
      <c r="O4" s="221"/>
      <c r="P4" s="225"/>
      <c r="Q4" s="220" t="s">
        <v>94</v>
      </c>
      <c r="R4" s="221"/>
      <c r="S4" s="221"/>
      <c r="T4" s="221"/>
      <c r="U4" s="221"/>
      <c r="AA4" s="9" t="s">
        <v>18</v>
      </c>
      <c r="AB4" s="9"/>
      <c r="AC4" s="9" t="s">
        <v>23</v>
      </c>
      <c r="AD4" s="11"/>
      <c r="AE4" s="11"/>
    </row>
    <row r="5" spans="1:114" customFormat="1" ht="47.25" x14ac:dyDescent="0.25">
      <c r="A5" s="5" t="s">
        <v>50</v>
      </c>
      <c r="B5" s="6" t="s">
        <v>51</v>
      </c>
      <c r="C5" s="6" t="s">
        <v>52</v>
      </c>
      <c r="D5" s="6" t="s">
        <v>53</v>
      </c>
      <c r="E5" s="6" t="s">
        <v>54</v>
      </c>
      <c r="F5" s="6" t="s">
        <v>55</v>
      </c>
      <c r="G5" s="6" t="s">
        <v>56</v>
      </c>
      <c r="H5" s="6" t="s">
        <v>57</v>
      </c>
      <c r="I5" s="5" t="s">
        <v>58</v>
      </c>
      <c r="J5" s="5" t="s">
        <v>59</v>
      </c>
      <c r="K5" s="219" t="s">
        <v>60</v>
      </c>
      <c r="L5" s="219"/>
      <c r="M5" s="217" t="s">
        <v>157</v>
      </c>
      <c r="N5" s="218"/>
      <c r="O5" s="217" t="s">
        <v>64</v>
      </c>
      <c r="P5" s="218"/>
      <c r="Q5" s="6" t="s">
        <v>65</v>
      </c>
      <c r="R5" s="6" t="s">
        <v>66</v>
      </c>
      <c r="S5" s="6" t="s">
        <v>67</v>
      </c>
      <c r="T5" s="6" t="s">
        <v>68</v>
      </c>
      <c r="U5" s="6" t="s">
        <v>69</v>
      </c>
      <c r="AA5" s="9" t="s">
        <v>22</v>
      </c>
      <c r="AB5" s="9"/>
      <c r="AC5" s="9" t="s">
        <v>25</v>
      </c>
      <c r="AD5" s="11"/>
      <c r="AE5" s="11"/>
    </row>
    <row r="6" spans="1:114" customFormat="1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72</v>
      </c>
      <c r="L6" s="8" t="s">
        <v>73</v>
      </c>
      <c r="M6" s="8" t="s">
        <v>74</v>
      </c>
      <c r="N6" s="8" t="s">
        <v>73</v>
      </c>
      <c r="O6" s="8" t="s">
        <v>74</v>
      </c>
      <c r="P6" s="8" t="s">
        <v>73</v>
      </c>
      <c r="Q6" s="5"/>
      <c r="R6" s="5"/>
      <c r="S6" s="5"/>
      <c r="T6" s="5"/>
      <c r="U6" s="5"/>
      <c r="AA6" s="9"/>
      <c r="AB6" s="9"/>
      <c r="AC6" s="9" t="s">
        <v>31</v>
      </c>
      <c r="AD6" s="11"/>
      <c r="AE6" s="11"/>
    </row>
    <row r="7" spans="1:114" x14ac:dyDescent="0.25">
      <c r="A7" s="13"/>
      <c r="B7" s="13" t="s">
        <v>158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AA7" s="10"/>
      <c r="AB7" s="10"/>
      <c r="AC7" s="10" t="s">
        <v>34</v>
      </c>
      <c r="AD7" s="12"/>
      <c r="AE7" s="12"/>
    </row>
    <row r="8" spans="1:114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AA8" s="10"/>
      <c r="AB8" s="10"/>
      <c r="AC8" s="10"/>
      <c r="AD8" s="12"/>
      <c r="AE8" s="12"/>
    </row>
    <row r="9" spans="1:114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114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114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114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114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114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114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114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/>
    <dataValidation type="list" allowBlank="1" showInputMessage="1" showErrorMessage="1" sqref="T7:T66">
      <formula1>$AC$1:$AC$7</formula1>
    </dataValidation>
    <dataValidation type="list" allowBlank="1" showInputMessage="1" showErrorMessage="1" sqref="S7:S66">
      <formula1>$AB$1</formula1>
    </dataValidation>
    <dataValidation type="list" allowBlank="1" showInputMessage="1" showErrorMessage="1" sqref="Q7:Q66">
      <formula1>$AA$1:$AA$5</formula1>
    </dataValidation>
    <dataValidation type="list" allowBlank="1" showInputMessage="1" showErrorMessage="1" sqref="R7:R66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4557E47CF35AE45B5ED0D35E8A87CB2" ma:contentTypeVersion="11333" ma:contentTypeDescription="A content type to manage public (operations) IDB documents" ma:contentTypeScope="" ma:versionID="bbab514f229446ac5a137887e1bac21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778e8494cc8cd4f08602b4a73e528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I-CID/CHA-1549/2022-A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Eugenie Regine Lafontant</Other_x0020_Author>
    <Migration_x0020_Info xmlns="cdc7663a-08f0-4737-9e8c-148ce897a09c" xsi:nil="true"/>
    <Approval_x0020_Number xmlns="cdc7663a-08f0-4737-9e8c-148ce897a09c">5390/GR-HA</Approval_x0020_Number>
    <Phase xmlns="cdc7663a-08f0-4737-9e8c-148ce897a09c" xsi:nil="true"/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18</Value>
      <Value>8</Value>
      <Value>5</Value>
      <Value>121</Value>
      <Value>1</Value>
      <Value>17</Value>
    </TaxCatchAll>
    <Operation_x0020_Type xmlns="cdc7663a-08f0-4737-9e8c-148ce897a09c">Grant Financing Product</Operation_x0020_Type>
    <Package_x0020_Code xmlns="cdc7663a-08f0-4737-9e8c-148ce897a09c" xsi:nil="true"/>
    <Identifier xmlns="cdc7663a-08f0-4737-9e8c-148ce897a09c">PRM-PROP-PRM-PROP</Identifier>
    <Project_x0020_Number xmlns="cdc7663a-08f0-4737-9e8c-148ce897a09c">HA-L1143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EZSHARE-1874249331-537</_dlc_DocId>
    <_dlc_DocIdUrl xmlns="cdc7663a-08f0-4737-9e8c-148ce897a09c">
      <Url>https://idbg.sharepoint.com/teams/EZ-HA-GRF/HA-L1143/_layouts/15/DocIdRedir.aspx?ID=EZSHARE-1874249331-537</Url>
      <Description>EZSHARE-1874249331-537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8DA1F05-9DBB-4D85-A678-ADF7EA4BAD53}"/>
</file>

<file path=customXml/itemProps2.xml><?xml version="1.0" encoding="utf-8"?>
<ds:datastoreItem xmlns:ds="http://schemas.openxmlformats.org/officeDocument/2006/customXml" ds:itemID="{2AE0CC2D-F575-49FA-B0B5-9B99F2FDB798}"/>
</file>

<file path=customXml/itemProps3.xml><?xml version="1.0" encoding="utf-8"?>
<ds:datastoreItem xmlns:ds="http://schemas.openxmlformats.org/officeDocument/2006/customXml" ds:itemID="{36454E45-C34F-4582-9319-7E712E8BA50C}"/>
</file>

<file path=customXml/itemProps4.xml><?xml version="1.0" encoding="utf-8"?>
<ds:datastoreItem xmlns:ds="http://schemas.openxmlformats.org/officeDocument/2006/customXml" ds:itemID="{EB95DA3F-F831-4080-A869-75EA5EB2EB94}"/>
</file>

<file path=customXml/itemProps5.xml><?xml version="1.0" encoding="utf-8"?>
<ds:datastoreItem xmlns:ds="http://schemas.openxmlformats.org/officeDocument/2006/customXml" ds:itemID="{5A14D553-36DB-4D6E-9BD2-A6CAF2D5C65C}"/>
</file>

<file path=customXml/itemProps6.xml><?xml version="1.0" encoding="utf-8"?>
<ds:datastoreItem xmlns:ds="http://schemas.openxmlformats.org/officeDocument/2006/customXml" ds:itemID="{5C682C6D-A6FE-4E1E-8723-672F1CF65C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WORKS, GOODS AND SERVICES</vt:lpstr>
      <vt:lpstr>CONSULTING FIRMS</vt:lpstr>
      <vt:lpstr>EXTERNAL AUDIT</vt:lpstr>
      <vt:lpstr>NATIONAL SYSTEMS</vt:lpstr>
      <vt:lpstr>Process 100% funded by Agency</vt:lpstr>
      <vt:lpstr>'WORKS, GOODS AND SERVICES'!Impression_des_titres</vt:lpstr>
      <vt:lpstr>'CONSULTING FIRMS'!Zone_d_impression</vt:lpstr>
      <vt:lpstr>'EXTERNAL AUDIT'!Zone_d_impression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Lussich;CP PIC</dc:creator>
  <cp:keywords/>
  <dc:description/>
  <cp:lastModifiedBy>Gerton RENE</cp:lastModifiedBy>
  <cp:revision/>
  <cp:lastPrinted>2022-05-17T00:05:10Z</cp:lastPrinted>
  <dcterms:created xsi:type="dcterms:W3CDTF">2021-02-19T13:39:42Z</dcterms:created>
  <dcterms:modified xsi:type="dcterms:W3CDTF">2022-09-02T16:40:45Z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0x0101001A458A224826124E8B45B1D613300CFC0074557E47CF35AE45B5ED0D35E8A87CB2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5;#Haiti|77a11ace-c854-4e9c-9e19-c924bca0dd43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18;#WATER AND SANITATION|58dede58-0f72-4d2f-8205-0b2af4d108e7</vt:lpwstr>
  </property>
  <property fmtid="{D5CDD505-2E9C-101B-9397-08002B2CF9AE}" pid="12" name="Series Operations IDB">
    <vt:lpwstr>121;#Procurement Plan|37ebb4f7-eb23-48d3-8efe-6bfd14035730</vt:lpwstr>
  </property>
  <property fmtid="{D5CDD505-2E9C-101B-9397-08002B2CF9AE}" pid="13" name="Fund IDB">
    <vt:lpwstr>8;#GRF|91c131c5-8288-4ee4-8c9c-34395b8e8fd9</vt:lpwstr>
  </property>
  <property fmtid="{D5CDD505-2E9C-101B-9397-08002B2CF9AE}" pid="14" name="Sector IDB">
    <vt:lpwstr>17;#WATER AND SANITATION|ba6b63cd-e402-47cb-9357-08149f7ce046</vt:lpwstr>
  </property>
  <property fmtid="{D5CDD505-2E9C-101B-9397-08002B2CF9AE}" pid="15" name="_dlc_DocIdItemGuid">
    <vt:lpwstr>71984c37-965c-419b-9b12-ddd2e3a5ee42</vt:lpwstr>
  </property>
  <property fmtid="{D5CDD505-2E9C-101B-9397-08002B2CF9AE}" pid="16" name="Disclosure Activity">
    <vt:lpwstr>Procurement Plan</vt:lpwstr>
  </property>
</Properties>
</file>