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90" windowWidth="15480" windowHeight="11580" activeTab="1"/>
  </bookViews>
  <sheets>
    <sheet name="Sheet1" sheetId="1" r:id="rId1"/>
    <sheet name="Sheet1 (2)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C18" i="4" l="1"/>
  <c r="C19" i="1" l="1"/>
  <c r="C33" i="4"/>
  <c r="C17" i="4" s="1"/>
  <c r="C22" i="4"/>
  <c r="C21" i="4"/>
  <c r="C23" i="4" s="1"/>
  <c r="C27" i="4"/>
  <c r="C26" i="4"/>
  <c r="C29" i="4" s="1"/>
  <c r="C28" i="4"/>
  <c r="C30" i="1"/>
  <c r="C24" i="1"/>
  <c r="C36" i="4" l="1"/>
  <c r="C36" i="1"/>
  <c r="C37" i="4" l="1"/>
</calcChain>
</file>

<file path=xl/sharedStrings.xml><?xml version="1.0" encoding="utf-8"?>
<sst xmlns="http://schemas.openxmlformats.org/spreadsheetml/2006/main" count="215" uniqueCount="97">
  <si>
    <t>Nº</t>
  </si>
  <si>
    <t>Descrição do Contrato</t>
  </si>
  <si>
    <t>Fonte</t>
  </si>
  <si>
    <t>BID</t>
  </si>
  <si>
    <t>Local</t>
  </si>
  <si>
    <t>Datas Estimadas</t>
  </si>
  <si>
    <t>Custo</t>
  </si>
  <si>
    <t>Método</t>
  </si>
  <si>
    <t>Aquisição</t>
  </si>
  <si>
    <t>Revisão</t>
  </si>
  <si>
    <t>(1)</t>
  </si>
  <si>
    <t>(2)</t>
  </si>
  <si>
    <t>Publicação</t>
  </si>
  <si>
    <t>Término</t>
  </si>
  <si>
    <t>Status</t>
  </si>
  <si>
    <t>(3)</t>
  </si>
  <si>
    <t>SBQC</t>
  </si>
  <si>
    <t>EP</t>
  </si>
  <si>
    <t>SUBTOTAL DE CONSULTORIA</t>
  </si>
  <si>
    <t>(%)</t>
  </si>
  <si>
    <t>P</t>
  </si>
  <si>
    <t>SUBTOTAL DE OBRAS</t>
  </si>
  <si>
    <t>BRASIL</t>
  </si>
  <si>
    <t>Anúncio</t>
  </si>
  <si>
    <t>Contrato</t>
  </si>
  <si>
    <t>PE</t>
  </si>
  <si>
    <t>1. SERVIÇOS DE CONSULTORIA</t>
  </si>
  <si>
    <t>PERCENTUAL (%) POR FONTE</t>
  </si>
  <si>
    <t>100,00</t>
  </si>
  <si>
    <t>76,27</t>
  </si>
  <si>
    <t>23,73</t>
  </si>
  <si>
    <t>Estimado (1000)</t>
  </si>
  <si>
    <t>Comentário</t>
  </si>
  <si>
    <t xml:space="preserve">2. OBRAS </t>
  </si>
  <si>
    <t>4. SERVIÇOS TÉCNICOS (Serviços que não São de Consultoria)</t>
  </si>
  <si>
    <t>SUBTOTAL DE  SERVIÇOS TÉCNICOS</t>
  </si>
  <si>
    <t>Notas:</t>
  </si>
  <si>
    <t>(4)</t>
  </si>
  <si>
    <t>(5)</t>
  </si>
  <si>
    <t xml:space="preserve">PLANO DE AQUISIÇÕES (PA) - 18 MESES </t>
  </si>
  <si>
    <r>
      <t xml:space="preserve">Atualizado por: </t>
    </r>
    <r>
      <rPr>
        <b/>
        <sz val="11"/>
        <color indexed="10"/>
        <rFont val="Calibri"/>
        <family val="2"/>
      </rPr>
      <t>[indicar]</t>
    </r>
  </si>
  <si>
    <t>(6)</t>
  </si>
  <si>
    <t>VALOR TOTAL</t>
  </si>
  <si>
    <t>EXA</t>
  </si>
  <si>
    <t>EXP</t>
  </si>
  <si>
    <r>
      <rPr>
        <b/>
        <sz val="12"/>
        <color indexed="8"/>
        <rFont val="Calibri"/>
        <family val="2"/>
      </rPr>
      <t>Revisões BID</t>
    </r>
    <r>
      <rPr>
        <sz val="12"/>
        <color indexed="8"/>
        <rFont val="Calibri"/>
        <family val="2"/>
      </rPr>
      <t>: EXA =</t>
    </r>
    <r>
      <rPr>
        <i/>
        <sz val="12"/>
        <color indexed="8"/>
        <rFont val="Calibri"/>
        <family val="2"/>
      </rPr>
      <t xml:space="preserve">Ex-ante </t>
    </r>
    <r>
      <rPr>
        <sz val="12"/>
        <color indexed="8"/>
        <rFont val="Calibri"/>
        <family val="2"/>
      </rPr>
      <t>e EXP=</t>
    </r>
    <r>
      <rPr>
        <i/>
        <sz val="12"/>
        <color indexed="8"/>
        <rFont val="Calibri"/>
        <family val="2"/>
      </rPr>
      <t xml:space="preserve"> Ex-post</t>
    </r>
  </si>
  <si>
    <r>
      <rPr>
        <b/>
        <sz val="12"/>
        <color indexed="8"/>
        <rFont val="Calibri"/>
        <family val="2"/>
      </rPr>
      <t>Status</t>
    </r>
    <r>
      <rPr>
        <sz val="12"/>
        <color indexed="8"/>
        <rFont val="Calibri"/>
        <family val="2"/>
      </rPr>
      <t>: Pendente (P); Em Processo  (EP); Adjudicado (A); Cancelado (C )</t>
    </r>
  </si>
  <si>
    <r>
      <rPr>
        <b/>
        <sz val="12"/>
        <color indexed="8"/>
        <rFont val="Calibri"/>
        <family val="2"/>
      </rPr>
      <t>Folha anexa</t>
    </r>
    <r>
      <rPr>
        <sz val="12"/>
        <color indexed="8"/>
        <rFont val="Calibri"/>
        <family val="2"/>
      </rPr>
      <t>: Fazer comentários complementares ou esclarecedores , quando necessário, em folha anexa.</t>
    </r>
  </si>
  <si>
    <t>(7)</t>
  </si>
  <si>
    <r>
      <rPr>
        <b/>
        <sz val="12"/>
        <color indexed="8"/>
        <rFont val="Calibri"/>
        <family val="2"/>
      </rPr>
      <t>Inclusões:</t>
    </r>
    <r>
      <rPr>
        <sz val="12"/>
        <color indexed="8"/>
        <rFont val="Calibri"/>
        <family val="2"/>
      </rPr>
      <t xml:space="preserve"> Indicar em azul as aquisições agora incluídas no PA</t>
    </r>
  </si>
  <si>
    <r>
      <rPr>
        <b/>
        <sz val="12"/>
        <color indexed="8"/>
        <rFont val="Calibri"/>
        <family val="2"/>
      </rPr>
      <t>Cancelamentos:</t>
    </r>
    <r>
      <rPr>
        <sz val="12"/>
        <color indexed="8"/>
        <rFont val="Calibri"/>
        <family val="2"/>
      </rPr>
      <t xml:space="preserve"> indicar em verde os cancelamentos das aquisições constantes do PA</t>
    </r>
  </si>
  <si>
    <r>
      <rPr>
        <b/>
        <sz val="12"/>
        <color indexed="8"/>
        <rFont val="Calibri"/>
        <family val="2"/>
      </rPr>
      <t>Alterações:</t>
    </r>
    <r>
      <rPr>
        <sz val="12"/>
        <color indexed="8"/>
        <rFont val="Calibri"/>
        <family val="2"/>
      </rPr>
      <t xml:space="preserve"> Indicar em vermelho as alterações feitas nas aquisições já constantes do PA</t>
    </r>
  </si>
  <si>
    <t>(8)</t>
  </si>
  <si>
    <r>
      <rPr>
        <b/>
        <sz val="12"/>
        <color indexed="8"/>
        <rFont val="Calibri"/>
        <family val="2"/>
      </rPr>
      <t>Histórico</t>
    </r>
    <r>
      <rPr>
        <b/>
        <sz val="11"/>
        <color indexed="8"/>
        <rFont val="Calibri"/>
        <family val="2"/>
      </rPr>
      <t>:</t>
    </r>
    <r>
      <rPr>
        <sz val="11"/>
        <color theme="1"/>
        <rFont val="Calibri"/>
        <family val="2"/>
        <scheme val="minor"/>
      </rPr>
      <t xml:space="preserve"> Manter no PA todas as aquisições adjudicadas e/ou canceladas</t>
    </r>
  </si>
  <si>
    <t>SUBTOTAL DE BENS</t>
  </si>
  <si>
    <r>
      <rPr>
        <b/>
        <sz val="12"/>
        <color indexed="8"/>
        <rFont val="Calibri"/>
        <family val="2"/>
      </rPr>
      <t>Métodos de Aquisição</t>
    </r>
    <r>
      <rPr>
        <sz val="12"/>
        <color indexed="8"/>
        <rFont val="Calibri"/>
        <family val="2"/>
      </rPr>
      <t>: (</t>
    </r>
    <r>
      <rPr>
        <b/>
        <sz val="12"/>
        <color indexed="8"/>
        <rFont val="Calibri"/>
        <family val="2"/>
      </rPr>
      <t>a) BID: LPI:</t>
    </r>
    <r>
      <rPr>
        <sz val="12"/>
        <color indexed="8"/>
        <rFont val="Calibri"/>
        <family val="2"/>
      </rPr>
      <t xml:space="preserve"> Licitação Pública Internacional; </t>
    </r>
    <r>
      <rPr>
        <b/>
        <sz val="12"/>
        <color indexed="8"/>
        <rFont val="Calibri"/>
        <family val="2"/>
      </rPr>
      <t>LPN:</t>
    </r>
    <r>
      <rPr>
        <sz val="12"/>
        <color indexed="8"/>
        <rFont val="Calibri"/>
        <family val="2"/>
      </rPr>
      <t xml:space="preserve"> Licitação Pública Nacional; </t>
    </r>
    <r>
      <rPr>
        <b/>
        <sz val="12"/>
        <color indexed="8"/>
        <rFont val="Calibri"/>
        <family val="2"/>
      </rPr>
      <t>CP:</t>
    </r>
    <r>
      <rPr>
        <sz val="12"/>
        <color indexed="8"/>
        <rFont val="Calibri"/>
        <family val="2"/>
      </rPr>
      <t xml:space="preserve"> Comparação de Preços; </t>
    </r>
    <r>
      <rPr>
        <b/>
        <sz val="12"/>
        <color indexed="8"/>
        <rFont val="Calibri"/>
        <family val="2"/>
      </rPr>
      <t>CD:</t>
    </r>
    <r>
      <rPr>
        <sz val="12"/>
        <color indexed="8"/>
        <rFont val="Calibri"/>
        <family val="2"/>
      </rPr>
      <t xml:space="preserve"> Contratação Direta; </t>
    </r>
    <r>
      <rPr>
        <b/>
        <sz val="12"/>
        <color indexed="8"/>
        <rFont val="Calibri"/>
        <family val="2"/>
      </rPr>
      <t>SBQC:</t>
    </r>
    <r>
      <rPr>
        <sz val="12"/>
        <color indexed="8"/>
        <rFont val="Calibri"/>
        <family val="2"/>
      </rPr>
      <t xml:space="preserve"> Seleção Baseada na Qualidade e Custo; </t>
    </r>
    <r>
      <rPr>
        <b/>
        <sz val="12"/>
        <color indexed="8"/>
        <rFont val="Calibri"/>
        <family val="2"/>
      </rPr>
      <t xml:space="preserve">SQC: </t>
    </r>
    <r>
      <rPr>
        <sz val="12"/>
        <color indexed="8"/>
        <rFont val="Calibri"/>
        <family val="2"/>
      </rPr>
      <t xml:space="preserve">Seleção Baseada nas Qualificações do Consultor; </t>
    </r>
    <r>
      <rPr>
        <b/>
        <sz val="12"/>
        <color indexed="8"/>
        <rFont val="Calibri"/>
        <family val="2"/>
      </rPr>
      <t xml:space="preserve">SBMC: </t>
    </r>
    <r>
      <rPr>
        <sz val="12"/>
        <color indexed="8"/>
        <rFont val="Calibri"/>
        <family val="2"/>
      </rPr>
      <t xml:space="preserve">Seleção Baseada no Menor Custo; </t>
    </r>
    <r>
      <rPr>
        <b/>
        <sz val="12"/>
        <color indexed="8"/>
        <rFont val="Calibri"/>
        <family val="2"/>
      </rPr>
      <t xml:space="preserve">SBOF: </t>
    </r>
    <r>
      <rPr>
        <sz val="12"/>
        <color indexed="8"/>
        <rFont val="Calibri"/>
        <family val="2"/>
      </rPr>
      <t>Seleção Baseada em Orçamento Fixo;</t>
    </r>
    <r>
      <rPr>
        <b/>
        <sz val="12"/>
        <color indexed="8"/>
        <rFont val="Calibri"/>
        <family val="2"/>
      </rPr>
      <t xml:space="preserve"> SBQ</t>
    </r>
    <r>
      <rPr>
        <sz val="12"/>
        <color indexed="8"/>
        <rFont val="Calibri"/>
        <family val="2"/>
      </rPr>
      <t xml:space="preserve">: Seleção Baseada na Qualidade; </t>
    </r>
    <r>
      <rPr>
        <b/>
        <sz val="12"/>
        <color indexed="8"/>
        <rFont val="Calibri"/>
        <family val="2"/>
      </rPr>
      <t>CD:</t>
    </r>
    <r>
      <rPr>
        <sz val="12"/>
        <color indexed="8"/>
        <rFont val="Calibri"/>
        <family val="2"/>
      </rPr>
      <t xml:space="preserve"> Contratação Direta; </t>
    </r>
    <r>
      <rPr>
        <b/>
        <sz val="12"/>
        <color indexed="8"/>
        <rFont val="Calibri"/>
        <family val="2"/>
      </rPr>
      <t>CI:</t>
    </r>
    <r>
      <rPr>
        <sz val="12"/>
        <color indexed="8"/>
        <rFont val="Calibri"/>
        <family val="2"/>
      </rPr>
      <t xml:space="preserve"> Consultor Individual. </t>
    </r>
    <r>
      <rPr>
        <b/>
        <sz val="12"/>
        <color indexed="8"/>
        <rFont val="Calibri"/>
        <family val="2"/>
      </rPr>
      <t>CV</t>
    </r>
    <r>
      <rPr>
        <sz val="12"/>
        <color indexed="8"/>
        <rFont val="Calibri"/>
        <family val="2"/>
      </rPr>
      <t>: Convênio (</t>
    </r>
    <r>
      <rPr>
        <b/>
        <sz val="12"/>
        <color indexed="8"/>
        <rFont val="Calibri"/>
        <family val="2"/>
      </rPr>
      <t xml:space="preserve">b) Lei 8.666: C:  </t>
    </r>
    <r>
      <rPr>
        <sz val="12"/>
        <color indexed="8"/>
        <rFont val="Calibri"/>
        <family val="2"/>
      </rPr>
      <t xml:space="preserve"> Convite; </t>
    </r>
    <r>
      <rPr>
        <b/>
        <sz val="12"/>
        <color indexed="8"/>
        <rFont val="Calibri"/>
        <family val="2"/>
      </rPr>
      <t>TP:</t>
    </r>
    <r>
      <rPr>
        <sz val="12"/>
        <color indexed="8"/>
        <rFont val="Calibri"/>
        <family val="2"/>
      </rPr>
      <t xml:space="preserve"> Tomada de Preço; </t>
    </r>
    <r>
      <rPr>
        <b/>
        <sz val="12"/>
        <color indexed="8"/>
        <rFont val="Calibri"/>
        <family val="2"/>
      </rPr>
      <t>CPN:</t>
    </r>
    <r>
      <rPr>
        <sz val="12"/>
        <color indexed="8"/>
        <rFont val="Calibri"/>
        <family val="2"/>
      </rPr>
      <t xml:space="preserve"> Concorrência Pública Nacional; </t>
    </r>
    <r>
      <rPr>
        <b/>
        <sz val="12"/>
        <color indexed="8"/>
        <rFont val="Calibri"/>
        <family val="2"/>
      </rPr>
      <t>PE:</t>
    </r>
    <r>
      <rPr>
        <sz val="12"/>
        <color indexed="8"/>
        <rFont val="Calibri"/>
        <family val="2"/>
      </rPr>
      <t xml:space="preserve"> Pregão Eletrônico; </t>
    </r>
    <r>
      <rPr>
        <b/>
        <sz val="12"/>
        <color indexed="8"/>
        <rFont val="Calibri"/>
        <family val="2"/>
      </rPr>
      <t>ARP:</t>
    </r>
    <r>
      <rPr>
        <sz val="12"/>
        <color indexed="8"/>
        <rFont val="Calibri"/>
        <family val="2"/>
      </rPr>
      <t xml:space="preserve"> Ata de Registro de Preços,</t>
    </r>
    <r>
      <rPr>
        <b/>
        <sz val="12"/>
        <color indexed="8"/>
        <rFont val="Calibri"/>
        <family val="2"/>
      </rPr>
      <t xml:space="preserve"> PP</t>
    </r>
    <r>
      <rPr>
        <sz val="12"/>
        <color indexed="8"/>
        <rFont val="Calibri"/>
        <family val="2"/>
      </rPr>
      <t xml:space="preserve">: Pregão Presencial, </t>
    </r>
    <r>
      <rPr>
        <b/>
        <sz val="12"/>
        <color indexed="8"/>
        <rFont val="Calibri"/>
        <family val="2"/>
      </rPr>
      <t>CD</t>
    </r>
    <r>
      <rPr>
        <sz val="12"/>
        <color indexed="8"/>
        <rFont val="Calibri"/>
        <family val="2"/>
      </rPr>
      <t>: Contratação Direta</t>
    </r>
  </si>
  <si>
    <t>Serviços de modernização, com fornecimento de equipamentos e materiais (CT 14.892)</t>
  </si>
  <si>
    <t>Serviço de modernização 
(CT 15.742)</t>
  </si>
  <si>
    <t>(US$ =R$ 1,60)</t>
  </si>
  <si>
    <t>Contrato de Empréstimo:2549 OC-BR</t>
  </si>
  <si>
    <r>
      <t xml:space="preserve">Atualizado em: </t>
    </r>
    <r>
      <rPr>
        <b/>
        <sz val="11"/>
        <color indexed="10"/>
        <rFont val="Calibri"/>
        <family val="2"/>
      </rPr>
      <t xml:space="preserve"> 17.10.2012</t>
    </r>
  </si>
  <si>
    <r>
      <t xml:space="preserve">Atualização Nº: </t>
    </r>
    <r>
      <rPr>
        <b/>
        <sz val="11"/>
        <color indexed="10"/>
        <rFont val="Calibri"/>
        <family val="2"/>
      </rPr>
      <t>01</t>
    </r>
  </si>
  <si>
    <t>Marte Engenharia - Engenharia do Proprietário UHE FURNAS</t>
  </si>
  <si>
    <t>SPEC-Plan. Eng e Consult.  - Engenharia do Proprietário - UHE LCBC</t>
  </si>
  <si>
    <t>Concluído - Substituido por M.O. de FURNAS</t>
  </si>
  <si>
    <t>Consultoria</t>
  </si>
  <si>
    <t>18 meses após assinatura</t>
  </si>
  <si>
    <t>SBMC</t>
  </si>
  <si>
    <t>3. BENS E SERVIÇOS</t>
  </si>
  <si>
    <t>Salute Loc e Empreend. - Transporte - UHE FURNAS</t>
  </si>
  <si>
    <t>Salute Loc e Empreend. - Transporte - UHE LCBC</t>
  </si>
  <si>
    <t>Dalter Barbosa Locadora de Veiculos. - Transporte - UHE LCBC</t>
  </si>
  <si>
    <t>Concluido</t>
  </si>
  <si>
    <t>Avaliação</t>
  </si>
  <si>
    <t>2.1</t>
  </si>
  <si>
    <t>2.2</t>
  </si>
  <si>
    <t>3.1</t>
  </si>
  <si>
    <t>3.2</t>
  </si>
  <si>
    <t>3.3</t>
  </si>
  <si>
    <t>Salute Loc e Empreend. - Transporte - UHE LCBC (TC8000004026)</t>
  </si>
  <si>
    <t>1.1</t>
  </si>
  <si>
    <t>1.2</t>
  </si>
  <si>
    <t>1.3</t>
  </si>
  <si>
    <t>A</t>
  </si>
  <si>
    <t>Salute Loc e Empreend. - Transporte - UHE FURNAS (TC8000004147)</t>
  </si>
  <si>
    <t>Salute Loc e Empreend. - Transporte - UHE FURNAS (CT18887)</t>
  </si>
  <si>
    <t>Avaliação Final do Programa</t>
  </si>
  <si>
    <t>Cláusula 5.02, (e)</t>
  </si>
  <si>
    <t>Cláusula 5.02, (f)</t>
  </si>
  <si>
    <t>Atualizado por:DEFI.F</t>
  </si>
  <si>
    <t>Serviço de Avaliação Técnica do Desempenho dos Processos de Modernização das UHEs LCBC e FURNAS (entregue até 18 meses da assinatura do Contrato com BID)</t>
  </si>
  <si>
    <t>Custo Estimado</t>
  </si>
  <si>
    <t>Programa de Recuperação das Hidrelétricas "Furnas" e "Luiz Carlos Barreto de Carvalho"</t>
  </si>
  <si>
    <t>Atualizado em:  18.10.2013</t>
  </si>
  <si>
    <t xml:space="preserve">PLANO DE AQUISIÇÕES (PA) </t>
  </si>
  <si>
    <t>Atualização Nº: 02</t>
  </si>
  <si>
    <t>Aditamento sendo firmado para alterar data de conclusão para AGO/2013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</si>
</sst>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&quot;-&quot;??_);_(@_)"/>
    <numFmt numFmtId="165" formatCode="[$-416]mmm\-yy;@"/>
    <numFmt numFmtId="166" formatCode="&quot;R$ &quot;#,##0.00"/>
  </numFmts>
  <fonts count="2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62"/>
      <name val="Calibri"/>
      <family val="2"/>
    </font>
    <font>
      <i/>
      <sz val="10"/>
      <color indexed="62"/>
      <name val="Calibri"/>
      <family val="2"/>
    </font>
    <font>
      <b/>
      <sz val="11"/>
      <color indexed="62"/>
      <name val="Calibri"/>
      <family val="2"/>
    </font>
    <font>
      <sz val="10"/>
      <color indexed="62"/>
      <name val="Calibri"/>
      <family val="2"/>
    </font>
    <font>
      <i/>
      <sz val="10"/>
      <color indexed="62"/>
      <name val="Calibri"/>
      <family val="2"/>
    </font>
    <font>
      <sz val="8"/>
      <color indexed="8"/>
      <name val="Calibri"/>
      <family val="2"/>
    </font>
    <font>
      <b/>
      <sz val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10"/>
      <name val="Calibri"/>
      <family val="2"/>
    </font>
    <font>
      <sz val="10"/>
      <name val="Calibri"/>
      <family val="2"/>
    </font>
    <font>
      <sz val="12"/>
      <color indexed="8"/>
      <name val="Times New Roman"/>
      <family val="1"/>
    </font>
    <font>
      <sz val="12"/>
      <color indexed="8"/>
      <name val="Calibri"/>
      <family val="2"/>
    </font>
    <font>
      <i/>
      <sz val="12"/>
      <color indexed="8"/>
      <name val="Calibri"/>
      <family val="2"/>
    </font>
    <font>
      <b/>
      <sz val="12"/>
      <color indexed="8"/>
      <name val="Calibri"/>
      <family val="2"/>
    </font>
    <font>
      <i/>
      <sz val="10"/>
      <name val="Calibri"/>
      <family val="2"/>
    </font>
    <font>
      <b/>
      <sz val="10"/>
      <color indexed="10"/>
      <name val="Calibri"/>
      <family val="2"/>
    </font>
    <font>
      <b/>
      <sz val="10"/>
      <color indexed="17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i/>
      <sz val="10"/>
      <color indexed="8"/>
      <name val="Calibri"/>
      <family val="2"/>
    </font>
    <font>
      <sz val="10"/>
      <color indexed="10"/>
      <name val="Calibri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23" fillId="0" borderId="0" applyFont="0" applyFill="0" applyBorder="0" applyAlignment="0" applyProtection="0"/>
    <xf numFmtId="43" fontId="28" fillId="0" borderId="0" applyFont="0" applyFill="0" applyBorder="0" applyAlignment="0" applyProtection="0"/>
  </cellStyleXfs>
  <cellXfs count="145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1" fontId="8" fillId="0" borderId="5" xfId="0" applyNumberFormat="1" applyFont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1" fontId="8" fillId="2" borderId="7" xfId="0" applyNumberFormat="1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1" fontId="5" fillId="2" borderId="7" xfId="0" applyNumberFormat="1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49" fontId="5" fillId="2" borderId="7" xfId="0" applyNumberFormat="1" applyFont="1" applyFill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/>
    <xf numFmtId="165" fontId="4" fillId="0" borderId="4" xfId="0" applyNumberFormat="1" applyFont="1" applyBorder="1" applyAlignment="1">
      <alignment horizontal="center"/>
    </xf>
    <xf numFmtId="165" fontId="4" fillId="0" borderId="3" xfId="0" applyNumberFormat="1" applyFont="1" applyBorder="1" applyAlignment="1">
      <alignment horizontal="center"/>
    </xf>
    <xf numFmtId="165" fontId="8" fillId="0" borderId="5" xfId="0" applyNumberFormat="1" applyFont="1" applyBorder="1"/>
    <xf numFmtId="165" fontId="5" fillId="2" borderId="7" xfId="0" applyNumberFormat="1" applyFont="1" applyFill="1" applyBorder="1"/>
    <xf numFmtId="165" fontId="8" fillId="2" borderId="7" xfId="0" applyNumberFormat="1" applyFont="1" applyFill="1" applyBorder="1"/>
    <xf numFmtId="165" fontId="8" fillId="2" borderId="9" xfId="0" applyNumberFormat="1" applyFont="1" applyFill="1" applyBorder="1"/>
    <xf numFmtId="165" fontId="10" fillId="0" borderId="0" xfId="0" applyNumberFormat="1" applyFont="1"/>
    <xf numFmtId="165" fontId="8" fillId="2" borderId="11" xfId="0" applyNumberFormat="1" applyFont="1" applyFill="1" applyBorder="1"/>
    <xf numFmtId="0" fontId="11" fillId="0" borderId="6" xfId="0" applyFont="1" applyBorder="1" applyAlignment="1">
      <alignment horizontal="right" vertical="center"/>
    </xf>
    <xf numFmtId="0" fontId="10" fillId="0" borderId="0" xfId="0" applyFont="1" applyAlignment="1">
      <alignment vertical="top"/>
    </xf>
    <xf numFmtId="0" fontId="15" fillId="0" borderId="5" xfId="0" applyFont="1" applyBorder="1"/>
    <xf numFmtId="4" fontId="15" fillId="0" borderId="5" xfId="0" applyNumberFormat="1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1" fontId="15" fillId="0" borderId="5" xfId="0" applyNumberFormat="1" applyFont="1" applyBorder="1" applyAlignment="1">
      <alignment horizontal="center"/>
    </xf>
    <xf numFmtId="165" fontId="15" fillId="0" borderId="5" xfId="0" applyNumberFormat="1" applyFont="1" applyBorder="1" applyAlignment="1">
      <alignment horizontal="center"/>
    </xf>
    <xf numFmtId="4" fontId="11" fillId="0" borderId="5" xfId="0" applyNumberFormat="1" applyFont="1" applyBorder="1" applyAlignment="1">
      <alignment horizontal="center"/>
    </xf>
    <xf numFmtId="0" fontId="2" fillId="0" borderId="0" xfId="0" applyFont="1"/>
    <xf numFmtId="0" fontId="16" fillId="0" borderId="0" xfId="0" applyFont="1"/>
    <xf numFmtId="0" fontId="17" fillId="0" borderId="0" xfId="0" applyFont="1" applyAlignment="1">
      <alignment vertical="top"/>
    </xf>
    <xf numFmtId="0" fontId="17" fillId="0" borderId="0" xfId="0" applyFont="1"/>
    <xf numFmtId="49" fontId="17" fillId="0" borderId="0" xfId="0" applyNumberFormat="1" applyFont="1" applyAlignment="1">
      <alignment horizontal="center"/>
    </xf>
    <xf numFmtId="49" fontId="17" fillId="0" borderId="0" xfId="0" applyNumberFormat="1" applyFont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1" fontId="15" fillId="0" borderId="12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right" vertical="center"/>
    </xf>
    <xf numFmtId="4" fontId="11" fillId="0" borderId="7" xfId="0" applyNumberFormat="1" applyFont="1" applyBorder="1" applyAlignment="1">
      <alignment horizontal="center"/>
    </xf>
    <xf numFmtId="0" fontId="15" fillId="0" borderId="7" xfId="0" applyFont="1" applyFill="1" applyBorder="1" applyAlignment="1">
      <alignment horizontal="center"/>
    </xf>
    <xf numFmtId="0" fontId="20" fillId="0" borderId="7" xfId="0" applyFont="1" applyFill="1" applyBorder="1" applyAlignment="1">
      <alignment horizontal="center"/>
    </xf>
    <xf numFmtId="49" fontId="15" fillId="0" borderId="7" xfId="0" applyNumberFormat="1" applyFont="1" applyFill="1" applyBorder="1" applyAlignment="1">
      <alignment horizontal="center"/>
    </xf>
    <xf numFmtId="165" fontId="15" fillId="0" borderId="7" xfId="0" applyNumberFormat="1" applyFont="1" applyFill="1" applyBorder="1"/>
    <xf numFmtId="0" fontId="15" fillId="0" borderId="8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1" fontId="5" fillId="0" borderId="7" xfId="0" applyNumberFormat="1" applyFont="1" applyFill="1" applyBorder="1" applyAlignment="1">
      <alignment horizontal="center"/>
    </xf>
    <xf numFmtId="165" fontId="5" fillId="0" borderId="7" xfId="0" applyNumberFormat="1" applyFont="1" applyFill="1" applyBorder="1"/>
    <xf numFmtId="0" fontId="5" fillId="0" borderId="8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1" fontId="8" fillId="0" borderId="7" xfId="0" applyNumberFormat="1" applyFont="1" applyFill="1" applyBorder="1" applyAlignment="1">
      <alignment horizontal="center"/>
    </xf>
    <xf numFmtId="165" fontId="8" fillId="0" borderId="7" xfId="0" applyNumberFormat="1" applyFont="1" applyFill="1" applyBorder="1"/>
    <xf numFmtId="0" fontId="8" fillId="0" borderId="8" xfId="0" applyFont="1" applyFill="1" applyBorder="1" applyAlignment="1">
      <alignment horizontal="center"/>
    </xf>
    <xf numFmtId="0" fontId="17" fillId="0" borderId="0" xfId="0" applyFont="1" applyBorder="1" applyAlignment="1">
      <alignment wrapText="1"/>
    </xf>
    <xf numFmtId="0" fontId="17" fillId="0" borderId="0" xfId="0" applyFont="1" applyBorder="1" applyAlignment="1"/>
    <xf numFmtId="0" fontId="18" fillId="0" borderId="0" xfId="0" applyFont="1"/>
    <xf numFmtId="0" fontId="21" fillId="0" borderId="5" xfId="0" applyFont="1" applyBorder="1"/>
    <xf numFmtId="4" fontId="21" fillId="0" borderId="5" xfId="0" applyNumberFormat="1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1" fontId="21" fillId="0" borderId="5" xfId="0" applyNumberFormat="1" applyFont="1" applyBorder="1" applyAlignment="1">
      <alignment horizontal="center"/>
    </xf>
    <xf numFmtId="165" fontId="21" fillId="0" borderId="5" xfId="0" applyNumberFormat="1" applyFont="1" applyBorder="1" applyAlignment="1">
      <alignment horizontal="center"/>
    </xf>
    <xf numFmtId="0" fontId="22" fillId="0" borderId="5" xfId="0" applyFont="1" applyBorder="1"/>
    <xf numFmtId="4" fontId="22" fillId="0" borderId="5" xfId="0" applyNumberFormat="1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1" fontId="22" fillId="0" borderId="5" xfId="0" applyNumberFormat="1" applyFont="1" applyBorder="1" applyAlignment="1">
      <alignment horizontal="center"/>
    </xf>
    <xf numFmtId="165" fontId="22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vertical="center" wrapText="1"/>
    </xf>
    <xf numFmtId="4" fontId="3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" fontId="3" fillId="0" borderId="5" xfId="0" applyNumberFormat="1" applyFont="1" applyBorder="1" applyAlignment="1">
      <alignment horizontal="center"/>
    </xf>
    <xf numFmtId="165" fontId="3" fillId="0" borderId="5" xfId="0" applyNumberFormat="1" applyFont="1" applyBorder="1" applyAlignment="1">
      <alignment horizontal="center"/>
    </xf>
    <xf numFmtId="165" fontId="3" fillId="0" borderId="5" xfId="0" applyNumberFormat="1" applyFont="1" applyBorder="1"/>
    <xf numFmtId="0" fontId="3" fillId="0" borderId="5" xfId="0" applyFont="1" applyBorder="1"/>
    <xf numFmtId="0" fontId="25" fillId="0" borderId="5" xfId="0" applyFont="1" applyBorder="1" applyAlignment="1">
      <alignment horizontal="center"/>
    </xf>
    <xf numFmtId="166" fontId="26" fillId="0" borderId="5" xfId="0" applyNumberFormat="1" applyFont="1" applyBorder="1" applyAlignment="1">
      <alignment wrapText="1"/>
    </xf>
    <xf numFmtId="0" fontId="5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1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0" fontId="5" fillId="2" borderId="1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165" fontId="5" fillId="2" borderId="11" xfId="0" applyNumberFormat="1" applyFont="1" applyFill="1" applyBorder="1"/>
    <xf numFmtId="165" fontId="5" fillId="2" borderId="9" xfId="0" applyNumberFormat="1" applyFont="1" applyFill="1" applyBorder="1"/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3" fontId="3" fillId="0" borderId="5" xfId="0" applyNumberFormat="1" applyFont="1" applyBorder="1" applyAlignment="1">
      <alignment horizontal="right"/>
    </xf>
    <xf numFmtId="0" fontId="5" fillId="0" borderId="5" xfId="0" applyFont="1" applyBorder="1" applyAlignment="1">
      <alignment horizontal="left" wrapText="1"/>
    </xf>
    <xf numFmtId="9" fontId="15" fillId="0" borderId="12" xfId="2" applyFont="1" applyBorder="1" applyAlignment="1">
      <alignment horizontal="center" vertical="center"/>
    </xf>
    <xf numFmtId="165" fontId="3" fillId="0" borderId="5" xfId="0" applyNumberFormat="1" applyFont="1" applyFill="1" applyBorder="1" applyAlignment="1">
      <alignment horizontal="center"/>
    </xf>
    <xf numFmtId="3" fontId="3" fillId="0" borderId="5" xfId="0" applyNumberFormat="1" applyFont="1" applyFill="1" applyBorder="1" applyAlignment="1">
      <alignment horizontal="right"/>
    </xf>
    <xf numFmtId="165" fontId="15" fillId="0" borderId="5" xfId="0" applyNumberFormat="1" applyFont="1" applyFill="1" applyBorder="1" applyAlignment="1">
      <alignment horizontal="center"/>
    </xf>
    <xf numFmtId="0" fontId="15" fillId="0" borderId="5" xfId="0" applyFont="1" applyBorder="1" applyAlignment="1">
      <alignment wrapText="1"/>
    </xf>
    <xf numFmtId="165" fontId="3" fillId="0" borderId="5" xfId="0" applyNumberFormat="1" applyFont="1" applyFill="1" applyBorder="1"/>
    <xf numFmtId="0" fontId="12" fillId="0" borderId="0" xfId="0" applyFont="1" applyAlignment="1">
      <alignment horizontal="left" vertical="center"/>
    </xf>
    <xf numFmtId="0" fontId="12" fillId="0" borderId="0" xfId="0" applyFont="1"/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5" xfId="0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1" fillId="0" borderId="6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7" fillId="0" borderId="13" xfId="0" applyFont="1" applyBorder="1" applyAlignment="1">
      <alignment wrapText="1"/>
    </xf>
    <xf numFmtId="0" fontId="17" fillId="0" borderId="13" xfId="0" applyFont="1" applyBorder="1" applyAlignment="1"/>
    <xf numFmtId="0" fontId="18" fillId="0" borderId="0" xfId="0" applyFont="1"/>
    <xf numFmtId="0" fontId="19" fillId="0" borderId="13" xfId="0" applyFont="1" applyBorder="1" applyAlignment="1">
      <alignment wrapText="1"/>
    </xf>
    <xf numFmtId="0" fontId="11" fillId="0" borderId="11" xfId="0" applyFont="1" applyBorder="1" applyAlignment="1">
      <alignment horizontal="right" vertical="center"/>
    </xf>
    <xf numFmtId="0" fontId="11" fillId="0" borderId="10" xfId="0" applyFont="1" applyBorder="1" applyAlignment="1">
      <alignment horizontal="right" vertical="center"/>
    </xf>
    <xf numFmtId="43" fontId="0" fillId="0" borderId="0" xfId="3" applyFont="1"/>
    <xf numFmtId="3" fontId="11" fillId="0" borderId="5" xfId="0" applyNumberFormat="1" applyFont="1" applyBorder="1" applyAlignment="1">
      <alignment horizontal="center"/>
    </xf>
  </cellXfs>
  <cellStyles count="4">
    <cellStyle name="Comma 2" xfId="1"/>
    <cellStyle name="Normal" xfId="0" builtinId="0"/>
    <cellStyle name="Porcentagem" xfId="2" builtinId="5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1025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1026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2049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2050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zoomScaleNormal="100" workbookViewId="0">
      <selection activeCell="P17" sqref="P1:P1048576"/>
    </sheetView>
  </sheetViews>
  <sheetFormatPr defaultRowHeight="15" x14ac:dyDescent="0.25"/>
  <cols>
    <col min="1" max="1" width="4" customWidth="1"/>
    <col min="2" max="2" width="37.28515625" customWidth="1"/>
    <col min="3" max="3" width="10.5703125" customWidth="1"/>
    <col min="5" max="6" width="8" customWidth="1"/>
    <col min="7" max="7" width="7.28515625" customWidth="1"/>
    <col min="8" max="8" width="9.140625" style="27"/>
    <col min="9" max="9" width="7.7109375" style="27" customWidth="1"/>
    <col min="10" max="10" width="5.85546875" customWidth="1"/>
    <col min="11" max="11" width="12.5703125" customWidth="1"/>
  </cols>
  <sheetData>
    <row r="1" spans="1:14" x14ac:dyDescent="0.25">
      <c r="A1" s="115" t="s">
        <v>22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</row>
    <row r="2" spans="1:14" x14ac:dyDescent="0.25">
      <c r="A2" s="116" t="s">
        <v>92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</row>
    <row r="3" spans="1:14" x14ac:dyDescent="0.25">
      <c r="A3" s="115" t="s">
        <v>59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</row>
    <row r="4" spans="1:14" x14ac:dyDescent="0.25">
      <c r="A4" s="115" t="s">
        <v>39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</row>
    <row r="5" spans="1:14" x14ac:dyDescent="0.25">
      <c r="A5" s="25"/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4" x14ac:dyDescent="0.25">
      <c r="A6" s="25"/>
      <c r="B6" s="84" t="s">
        <v>60</v>
      </c>
      <c r="C6" s="26"/>
      <c r="D6" s="26"/>
      <c r="E6" s="26"/>
      <c r="F6" s="26"/>
      <c r="G6" s="26"/>
      <c r="H6" s="26"/>
      <c r="I6" s="26"/>
      <c r="J6" s="26"/>
      <c r="K6" s="26"/>
    </row>
    <row r="7" spans="1:14" x14ac:dyDescent="0.25">
      <c r="A7" s="25"/>
      <c r="B7" s="44" t="s">
        <v>61</v>
      </c>
      <c r="C7" s="26"/>
      <c r="D7" s="26"/>
      <c r="E7" s="26"/>
      <c r="F7" s="26"/>
      <c r="G7" s="26"/>
      <c r="H7" s="26"/>
      <c r="I7" s="26"/>
      <c r="J7" s="26"/>
      <c r="K7" s="26"/>
    </row>
    <row r="8" spans="1:14" x14ac:dyDescent="0.25">
      <c r="A8" s="25"/>
      <c r="B8" s="44" t="s">
        <v>40</v>
      </c>
      <c r="C8" s="26"/>
      <c r="D8" s="26"/>
      <c r="E8" s="26"/>
      <c r="F8" s="26"/>
      <c r="G8" s="26"/>
      <c r="H8" s="26"/>
      <c r="I8" s="26"/>
      <c r="J8" s="26"/>
      <c r="K8" s="26"/>
    </row>
    <row r="9" spans="1:14" x14ac:dyDescent="0.25">
      <c r="A9" s="25"/>
      <c r="B9" s="25"/>
      <c r="C9" s="26"/>
      <c r="D9" s="26"/>
      <c r="E9" s="26"/>
      <c r="F9" s="26"/>
      <c r="G9" s="26"/>
      <c r="H9" s="26"/>
      <c r="I9" s="26"/>
      <c r="J9" s="26"/>
      <c r="K9" s="26"/>
    </row>
    <row r="10" spans="1:14" ht="15.75" thickBot="1" x14ac:dyDescent="0.3"/>
    <row r="11" spans="1:14" x14ac:dyDescent="0.25">
      <c r="A11" s="126" t="s">
        <v>0</v>
      </c>
      <c r="B11" s="126" t="s">
        <v>1</v>
      </c>
      <c r="C11" s="1" t="s">
        <v>91</v>
      </c>
      <c r="D11" s="1" t="s">
        <v>7</v>
      </c>
      <c r="E11" s="131" t="s">
        <v>9</v>
      </c>
      <c r="F11" s="129" t="s">
        <v>2</v>
      </c>
      <c r="G11" s="130"/>
      <c r="H11" s="129" t="s">
        <v>5</v>
      </c>
      <c r="I11" s="129"/>
      <c r="J11" s="131" t="s">
        <v>14</v>
      </c>
      <c r="K11" s="129" t="s">
        <v>32</v>
      </c>
    </row>
    <row r="12" spans="1:14" x14ac:dyDescent="0.25">
      <c r="A12" s="127"/>
      <c r="B12" s="127"/>
      <c r="C12" s="2">
        <v>-1000000</v>
      </c>
      <c r="D12" s="2" t="s">
        <v>8</v>
      </c>
      <c r="E12" s="132"/>
      <c r="F12" s="5" t="s">
        <v>3</v>
      </c>
      <c r="G12" s="5" t="s">
        <v>4</v>
      </c>
      <c r="H12" s="28" t="s">
        <v>12</v>
      </c>
      <c r="I12" s="28" t="s">
        <v>13</v>
      </c>
      <c r="J12" s="132"/>
      <c r="K12" s="133"/>
    </row>
    <row r="13" spans="1:14" ht="15.75" x14ac:dyDescent="0.25">
      <c r="A13" s="128"/>
      <c r="B13" s="128"/>
      <c r="C13" s="3" t="s">
        <v>58</v>
      </c>
      <c r="D13" s="4" t="s">
        <v>10</v>
      </c>
      <c r="E13" s="4" t="s">
        <v>11</v>
      </c>
      <c r="F13" s="6" t="s">
        <v>19</v>
      </c>
      <c r="G13" s="6" t="s">
        <v>19</v>
      </c>
      <c r="H13" s="29" t="s">
        <v>23</v>
      </c>
      <c r="I13" s="29" t="s">
        <v>24</v>
      </c>
      <c r="J13" s="4" t="s">
        <v>15</v>
      </c>
      <c r="K13" s="133"/>
      <c r="N13" s="45"/>
    </row>
    <row r="14" spans="1:14" x14ac:dyDescent="0.25">
      <c r="A14" s="123" t="s">
        <v>26</v>
      </c>
      <c r="B14" s="124"/>
      <c r="C14" s="124"/>
      <c r="D14" s="124"/>
      <c r="E14" s="124"/>
      <c r="F14" s="124"/>
      <c r="G14" s="124"/>
      <c r="H14" s="124"/>
      <c r="I14" s="124"/>
      <c r="J14" s="124"/>
      <c r="K14" s="124"/>
    </row>
    <row r="15" spans="1:14" ht="51.75" x14ac:dyDescent="0.25">
      <c r="A15" s="38">
        <v>1.1000000000000001</v>
      </c>
      <c r="B15" s="85" t="s">
        <v>62</v>
      </c>
      <c r="C15" s="87">
        <v>14.8</v>
      </c>
      <c r="D15" s="88" t="s">
        <v>25</v>
      </c>
      <c r="E15" s="88" t="s">
        <v>43</v>
      </c>
      <c r="F15" s="89"/>
      <c r="G15" s="89">
        <v>100</v>
      </c>
      <c r="H15" s="90">
        <v>39524</v>
      </c>
      <c r="I15" s="90">
        <v>40985</v>
      </c>
      <c r="J15" s="88" t="s">
        <v>83</v>
      </c>
      <c r="K15" s="85" t="s">
        <v>64</v>
      </c>
    </row>
    <row r="16" spans="1:14" ht="51.75" x14ac:dyDescent="0.25">
      <c r="A16" s="38">
        <v>1.2</v>
      </c>
      <c r="B16" s="85" t="s">
        <v>63</v>
      </c>
      <c r="C16" s="87">
        <v>9.6</v>
      </c>
      <c r="D16" s="88" t="s">
        <v>25</v>
      </c>
      <c r="E16" s="88" t="s">
        <v>43</v>
      </c>
      <c r="F16" s="89"/>
      <c r="G16" s="89">
        <v>100</v>
      </c>
      <c r="H16" s="90">
        <v>39524</v>
      </c>
      <c r="I16" s="90">
        <v>40985</v>
      </c>
      <c r="J16" s="88" t="s">
        <v>83</v>
      </c>
      <c r="K16" s="85" t="s">
        <v>64</v>
      </c>
    </row>
    <row r="17" spans="1:14" ht="26.25" x14ac:dyDescent="0.25">
      <c r="A17" s="38">
        <v>1.3</v>
      </c>
      <c r="B17" s="38" t="s">
        <v>65</v>
      </c>
      <c r="C17" s="87">
        <v>0.2</v>
      </c>
      <c r="D17" s="88" t="s">
        <v>16</v>
      </c>
      <c r="E17" s="93" t="s">
        <v>44</v>
      </c>
      <c r="F17" s="89">
        <v>100</v>
      </c>
      <c r="G17" s="89"/>
      <c r="H17" s="91"/>
      <c r="I17" s="91"/>
      <c r="J17" s="88" t="s">
        <v>20</v>
      </c>
      <c r="K17" s="85" t="s">
        <v>66</v>
      </c>
    </row>
    <row r="18" spans="1:14" ht="26.25" x14ac:dyDescent="0.25">
      <c r="A18" s="38">
        <v>1.4</v>
      </c>
      <c r="B18" s="92" t="s">
        <v>73</v>
      </c>
      <c r="C18" s="87">
        <v>0.1</v>
      </c>
      <c r="D18" s="88" t="s">
        <v>16</v>
      </c>
      <c r="E18" s="93" t="s">
        <v>44</v>
      </c>
      <c r="F18" s="89">
        <v>101</v>
      </c>
      <c r="G18" s="89"/>
      <c r="H18" s="91"/>
      <c r="I18" s="91"/>
      <c r="J18" s="88" t="s">
        <v>20</v>
      </c>
      <c r="K18" s="85" t="s">
        <v>66</v>
      </c>
    </row>
    <row r="19" spans="1:14" x14ac:dyDescent="0.25">
      <c r="A19" s="125" t="s">
        <v>18</v>
      </c>
      <c r="B19" s="125"/>
      <c r="C19" s="43">
        <f>SUM(C15:C18)</f>
        <v>24.7</v>
      </c>
      <c r="D19" s="15"/>
      <c r="E19" s="16"/>
      <c r="F19" s="20"/>
      <c r="G19" s="20"/>
      <c r="H19" s="31"/>
      <c r="I19" s="31"/>
      <c r="J19" s="18"/>
      <c r="K19" s="19"/>
    </row>
    <row r="20" spans="1:14" x14ac:dyDescent="0.25">
      <c r="A20" s="36"/>
      <c r="B20" s="54"/>
      <c r="C20" s="55"/>
      <c r="D20" s="56"/>
      <c r="E20" s="57"/>
      <c r="F20" s="58"/>
      <c r="G20" s="58"/>
      <c r="H20" s="59"/>
      <c r="I20" s="59"/>
      <c r="J20" s="56"/>
      <c r="K20" s="60"/>
    </row>
    <row r="21" spans="1:14" x14ac:dyDescent="0.25">
      <c r="A21" s="119" t="s">
        <v>33</v>
      </c>
      <c r="B21" s="120"/>
      <c r="C21" s="120"/>
      <c r="D21" s="120"/>
      <c r="E21" s="120"/>
      <c r="F21" s="120"/>
      <c r="G21" s="120"/>
      <c r="H21" s="120"/>
      <c r="I21" s="120"/>
      <c r="J21" s="121"/>
      <c r="K21" s="122"/>
    </row>
    <row r="22" spans="1:14" ht="38.25" x14ac:dyDescent="0.25">
      <c r="A22" s="38" t="s">
        <v>74</v>
      </c>
      <c r="B22" s="86" t="s">
        <v>56</v>
      </c>
      <c r="C22" s="87">
        <v>56</v>
      </c>
      <c r="D22" s="88" t="s">
        <v>67</v>
      </c>
      <c r="E22" s="88" t="s">
        <v>43</v>
      </c>
      <c r="F22" s="89">
        <v>100</v>
      </c>
      <c r="G22" s="89">
        <v>0</v>
      </c>
      <c r="H22" s="90">
        <v>40188</v>
      </c>
      <c r="I22" s="90">
        <v>40939</v>
      </c>
      <c r="J22" s="88" t="s">
        <v>17</v>
      </c>
      <c r="K22" s="7"/>
      <c r="N22" s="45"/>
    </row>
    <row r="23" spans="1:14" ht="26.25" x14ac:dyDescent="0.25">
      <c r="A23" s="38" t="s">
        <v>75</v>
      </c>
      <c r="B23" s="85" t="s">
        <v>57</v>
      </c>
      <c r="C23" s="87">
        <v>52.91</v>
      </c>
      <c r="D23" s="88" t="s">
        <v>67</v>
      </c>
      <c r="E23" s="88" t="s">
        <v>43</v>
      </c>
      <c r="F23" s="89">
        <v>100</v>
      </c>
      <c r="G23" s="89">
        <v>0</v>
      </c>
      <c r="H23" s="90">
        <v>40188</v>
      </c>
      <c r="I23" s="90">
        <v>40979</v>
      </c>
      <c r="J23" s="88" t="s">
        <v>17</v>
      </c>
      <c r="K23" s="7"/>
      <c r="N23" s="45"/>
    </row>
    <row r="24" spans="1:14" x14ac:dyDescent="0.25">
      <c r="A24" s="125" t="s">
        <v>21</v>
      </c>
      <c r="B24" s="125"/>
      <c r="C24" s="43">
        <f>SUM(C22:C23)</f>
        <v>108.91</v>
      </c>
      <c r="D24" s="15"/>
      <c r="E24" s="16"/>
      <c r="F24" s="17"/>
      <c r="G24" s="17"/>
      <c r="H24" s="31"/>
      <c r="I24" s="31"/>
      <c r="J24" s="18"/>
      <c r="K24" s="19"/>
    </row>
    <row r="25" spans="1:14" x14ac:dyDescent="0.25">
      <c r="A25" s="36"/>
      <c r="B25" s="54"/>
      <c r="C25" s="55"/>
      <c r="D25" s="61"/>
      <c r="E25" s="62"/>
      <c r="F25" s="63"/>
      <c r="G25" s="63"/>
      <c r="H25" s="64"/>
      <c r="I25" s="64"/>
      <c r="J25" s="61"/>
      <c r="K25" s="65"/>
    </row>
    <row r="26" spans="1:14" x14ac:dyDescent="0.25">
      <c r="A26" s="119" t="s">
        <v>68</v>
      </c>
      <c r="B26" s="120"/>
      <c r="C26" s="120"/>
      <c r="D26" s="120"/>
      <c r="E26" s="120"/>
      <c r="F26" s="120"/>
      <c r="G26" s="120"/>
      <c r="H26" s="120"/>
      <c r="I26" s="120"/>
      <c r="J26" s="120"/>
      <c r="K26" s="134"/>
    </row>
    <row r="27" spans="1:14" x14ac:dyDescent="0.25">
      <c r="A27" s="92" t="s">
        <v>76</v>
      </c>
      <c r="B27" s="92" t="s">
        <v>69</v>
      </c>
      <c r="C27" s="87">
        <v>0.8</v>
      </c>
      <c r="D27" s="88" t="s">
        <v>25</v>
      </c>
      <c r="E27" s="88" t="s">
        <v>43</v>
      </c>
      <c r="F27" s="89">
        <v>100</v>
      </c>
      <c r="G27" s="89">
        <v>0</v>
      </c>
      <c r="H27" s="90">
        <v>40188</v>
      </c>
      <c r="I27" s="90">
        <v>41497</v>
      </c>
      <c r="J27" s="88" t="s">
        <v>83</v>
      </c>
      <c r="K27" s="88"/>
    </row>
    <row r="28" spans="1:14" x14ac:dyDescent="0.25">
      <c r="A28" s="38" t="s">
        <v>77</v>
      </c>
      <c r="B28" s="92" t="s">
        <v>70</v>
      </c>
      <c r="C28" s="87">
        <v>0.2</v>
      </c>
      <c r="D28" s="88" t="s">
        <v>25</v>
      </c>
      <c r="E28" s="88" t="s">
        <v>43</v>
      </c>
      <c r="F28" s="89">
        <v>100</v>
      </c>
      <c r="G28" s="89">
        <v>0</v>
      </c>
      <c r="H28" s="90">
        <v>40670</v>
      </c>
      <c r="I28" s="90">
        <v>41483</v>
      </c>
      <c r="J28" s="88" t="s">
        <v>83</v>
      </c>
      <c r="K28" s="88"/>
    </row>
    <row r="29" spans="1:14" x14ac:dyDescent="0.25">
      <c r="A29" s="38" t="s">
        <v>78</v>
      </c>
      <c r="B29" s="92" t="s">
        <v>71</v>
      </c>
      <c r="C29" s="87">
        <v>0.45</v>
      </c>
      <c r="D29" s="88" t="s">
        <v>25</v>
      </c>
      <c r="E29" s="88" t="s">
        <v>43</v>
      </c>
      <c r="F29" s="89">
        <v>100</v>
      </c>
      <c r="G29" s="89">
        <v>0</v>
      </c>
      <c r="H29" s="91">
        <v>40188</v>
      </c>
      <c r="I29" s="91">
        <v>40780</v>
      </c>
      <c r="J29" s="88" t="s">
        <v>83</v>
      </c>
      <c r="K29" s="88" t="s">
        <v>72</v>
      </c>
    </row>
    <row r="30" spans="1:14" x14ac:dyDescent="0.25">
      <c r="A30" s="135" t="s">
        <v>54</v>
      </c>
      <c r="B30" s="136"/>
      <c r="C30" s="43">
        <f>SUM(C27:C29)</f>
        <v>1.45</v>
      </c>
      <c r="D30" s="10"/>
      <c r="E30" s="11"/>
      <c r="F30" s="12"/>
      <c r="G30" s="12"/>
      <c r="H30" s="32"/>
      <c r="I30" s="32"/>
      <c r="J30" s="13"/>
      <c r="K30" s="14"/>
    </row>
    <row r="31" spans="1:14" x14ac:dyDescent="0.25">
      <c r="A31" s="36"/>
      <c r="B31" s="54"/>
      <c r="C31" s="55"/>
      <c r="D31" s="66"/>
      <c r="E31" s="67"/>
      <c r="F31" s="68"/>
      <c r="G31" s="68"/>
      <c r="H31" s="69"/>
      <c r="I31" s="69"/>
      <c r="J31" s="66"/>
      <c r="K31" s="70"/>
    </row>
    <row r="32" spans="1:14" x14ac:dyDescent="0.25">
      <c r="A32" s="119" t="s">
        <v>34</v>
      </c>
      <c r="B32" s="120"/>
      <c r="C32" s="120"/>
      <c r="D32" s="120"/>
      <c r="E32" s="120"/>
      <c r="F32" s="120"/>
      <c r="G32" s="120"/>
      <c r="H32" s="120"/>
      <c r="I32" s="120"/>
      <c r="J32" s="120"/>
      <c r="K32" s="134"/>
    </row>
    <row r="33" spans="1:11" ht="40.5" customHeight="1" x14ac:dyDescent="0.25">
      <c r="A33" s="74"/>
      <c r="B33" s="94"/>
      <c r="C33" s="75"/>
      <c r="D33" s="76"/>
      <c r="E33" s="76"/>
      <c r="F33" s="77"/>
      <c r="G33" s="77"/>
      <c r="H33" s="78"/>
      <c r="I33" s="78"/>
      <c r="J33" s="76"/>
      <c r="K33" s="7"/>
    </row>
    <row r="34" spans="1:11" x14ac:dyDescent="0.25">
      <c r="A34" s="38"/>
      <c r="B34" s="94"/>
      <c r="C34" s="39"/>
      <c r="D34" s="40"/>
      <c r="E34" s="40"/>
      <c r="F34" s="41"/>
      <c r="G34" s="41"/>
      <c r="H34" s="42"/>
      <c r="I34" s="42"/>
      <c r="J34" s="40"/>
      <c r="K34" s="40"/>
    </row>
    <row r="35" spans="1:11" x14ac:dyDescent="0.25">
      <c r="A35" s="135" t="s">
        <v>35</v>
      </c>
      <c r="B35" s="136"/>
      <c r="C35" s="43"/>
      <c r="D35" s="10"/>
      <c r="E35" s="11"/>
      <c r="F35" s="12"/>
      <c r="G35" s="12"/>
      <c r="H35" s="32"/>
      <c r="I35" s="32"/>
      <c r="J35" s="13"/>
      <c r="K35" s="14"/>
    </row>
    <row r="36" spans="1:11" x14ac:dyDescent="0.25">
      <c r="A36" s="135" t="s">
        <v>42</v>
      </c>
      <c r="B36" s="136"/>
      <c r="C36" s="43">
        <f>C19+C24+C30+C35</f>
        <v>135.05999999999997</v>
      </c>
      <c r="D36" s="7"/>
      <c r="E36" s="8"/>
      <c r="F36" s="9"/>
      <c r="G36" s="9"/>
      <c r="H36" s="30"/>
      <c r="I36" s="30"/>
      <c r="J36" s="7"/>
      <c r="K36" s="7"/>
    </row>
    <row r="37" spans="1:11" ht="24.75" customHeight="1" thickBot="1" x14ac:dyDescent="0.3">
      <c r="A37" s="141" t="s">
        <v>27</v>
      </c>
      <c r="B37" s="142"/>
      <c r="C37" s="50" t="s">
        <v>28</v>
      </c>
      <c r="D37" s="51"/>
      <c r="E37" s="52"/>
      <c r="F37" s="53" t="s">
        <v>29</v>
      </c>
      <c r="G37" s="53" t="s">
        <v>30</v>
      </c>
      <c r="H37" s="35"/>
      <c r="I37" s="33"/>
      <c r="J37" s="21"/>
      <c r="K37" s="22"/>
    </row>
    <row r="38" spans="1:11" ht="29.25" customHeight="1" thickBot="1" x14ac:dyDescent="0.3">
      <c r="A38" s="24"/>
      <c r="B38" s="140" t="s">
        <v>36</v>
      </c>
      <c r="C38" s="138"/>
      <c r="D38" s="138"/>
      <c r="E38" s="138"/>
      <c r="F38" s="138"/>
      <c r="G38" s="138"/>
      <c r="H38" s="138"/>
      <c r="I38" s="138"/>
      <c r="J38" s="138"/>
      <c r="K38" s="138"/>
    </row>
    <row r="39" spans="1:11" ht="102.75" customHeight="1" x14ac:dyDescent="0.25">
      <c r="A39" s="49" t="s">
        <v>10</v>
      </c>
      <c r="B39" s="137" t="s">
        <v>55</v>
      </c>
      <c r="C39" s="138"/>
      <c r="D39" s="138"/>
      <c r="E39" s="138"/>
      <c r="F39" s="138"/>
      <c r="G39" s="138"/>
      <c r="H39" s="138"/>
      <c r="I39" s="138"/>
      <c r="J39" s="138"/>
      <c r="K39" s="138"/>
    </row>
    <row r="40" spans="1:11" ht="21.75" customHeight="1" x14ac:dyDescent="0.25">
      <c r="A40" s="49"/>
      <c r="B40" s="71"/>
      <c r="C40" s="72"/>
      <c r="D40" s="72"/>
      <c r="E40" s="72"/>
      <c r="F40" s="72"/>
      <c r="G40" s="72"/>
      <c r="H40" s="72"/>
      <c r="I40" s="72"/>
      <c r="J40" s="72"/>
      <c r="K40" s="72"/>
    </row>
    <row r="41" spans="1:11" ht="15.75" x14ac:dyDescent="0.25">
      <c r="A41" s="48" t="s">
        <v>11</v>
      </c>
      <c r="B41" s="139" t="s">
        <v>45</v>
      </c>
      <c r="C41" s="139"/>
      <c r="D41" s="47"/>
      <c r="E41" s="47"/>
      <c r="F41" s="23"/>
      <c r="G41" s="23"/>
      <c r="H41" s="34"/>
      <c r="I41" s="34"/>
      <c r="J41" s="23"/>
      <c r="K41" s="23"/>
    </row>
    <row r="42" spans="1:11" ht="15.75" x14ac:dyDescent="0.25">
      <c r="A42" s="48"/>
      <c r="B42" s="73"/>
      <c r="C42" s="73"/>
      <c r="D42" s="47"/>
      <c r="E42" s="47"/>
      <c r="F42" s="23"/>
      <c r="G42" s="23"/>
      <c r="H42" s="34"/>
      <c r="I42" s="34"/>
      <c r="J42" s="23"/>
      <c r="K42" s="23"/>
    </row>
    <row r="43" spans="1:11" ht="12" customHeight="1" x14ac:dyDescent="0.25">
      <c r="A43" s="48" t="s">
        <v>15</v>
      </c>
      <c r="B43" s="47" t="s">
        <v>46</v>
      </c>
      <c r="C43" s="47"/>
      <c r="D43" s="47"/>
      <c r="E43" s="47"/>
      <c r="F43" s="23"/>
      <c r="G43" s="23"/>
      <c r="H43" s="34"/>
      <c r="I43" s="34"/>
      <c r="J43" s="23"/>
      <c r="K43" s="23"/>
    </row>
    <row r="44" spans="1:11" ht="12" customHeight="1" x14ac:dyDescent="0.25">
      <c r="A44" s="48"/>
      <c r="B44" s="47"/>
      <c r="C44" s="47"/>
      <c r="D44" s="47"/>
      <c r="E44" s="47"/>
      <c r="F44" s="23"/>
      <c r="G44" s="23"/>
      <c r="H44" s="34"/>
      <c r="I44" s="34"/>
      <c r="J44" s="23"/>
      <c r="K44" s="23"/>
    </row>
    <row r="45" spans="1:11" ht="15.75" x14ac:dyDescent="0.25">
      <c r="A45" s="48" t="s">
        <v>37</v>
      </c>
      <c r="B45" s="46" t="s">
        <v>51</v>
      </c>
      <c r="C45" s="46"/>
      <c r="D45" s="46"/>
      <c r="E45" s="34"/>
      <c r="F45" s="34"/>
      <c r="G45" s="23"/>
      <c r="H45" s="23"/>
      <c r="I45"/>
    </row>
    <row r="46" spans="1:11" ht="15.75" x14ac:dyDescent="0.25">
      <c r="A46" s="48"/>
      <c r="B46" s="46"/>
      <c r="C46" s="46"/>
      <c r="D46" s="46"/>
      <c r="E46" s="34"/>
      <c r="F46" s="34"/>
      <c r="G46" s="23"/>
      <c r="H46" s="23"/>
      <c r="I46"/>
    </row>
    <row r="47" spans="1:11" ht="15.75" x14ac:dyDescent="0.25">
      <c r="A47" s="48" t="s">
        <v>38</v>
      </c>
      <c r="B47" s="46" t="s">
        <v>49</v>
      </c>
      <c r="C47" s="46"/>
      <c r="D47" s="46"/>
      <c r="E47" s="34"/>
      <c r="F47" s="34"/>
      <c r="G47" s="23"/>
      <c r="H47" s="23"/>
    </row>
    <row r="48" spans="1:11" ht="15.75" x14ac:dyDescent="0.25">
      <c r="A48" s="48"/>
      <c r="B48" s="46"/>
      <c r="C48" s="46"/>
      <c r="D48" s="37"/>
      <c r="E48" s="37"/>
      <c r="F48" s="23"/>
      <c r="G48" s="23"/>
    </row>
    <row r="49" spans="1:7" ht="15.75" x14ac:dyDescent="0.25">
      <c r="A49" s="48" t="s">
        <v>41</v>
      </c>
      <c r="B49" s="46" t="s">
        <v>50</v>
      </c>
      <c r="C49" s="46"/>
      <c r="D49" s="37"/>
      <c r="E49" s="37"/>
      <c r="F49" s="47"/>
      <c r="G49" s="23"/>
    </row>
    <row r="50" spans="1:7" ht="15.75" x14ac:dyDescent="0.25">
      <c r="A50" s="48"/>
      <c r="B50" s="46"/>
      <c r="C50" s="46"/>
      <c r="D50" s="37"/>
      <c r="E50" s="37"/>
      <c r="F50" s="23"/>
      <c r="G50" s="23"/>
    </row>
    <row r="51" spans="1:7" ht="15.75" x14ac:dyDescent="0.25">
      <c r="A51" s="48" t="s">
        <v>48</v>
      </c>
      <c r="B51" s="47" t="s">
        <v>47</v>
      </c>
      <c r="C51" s="47"/>
      <c r="D51" s="47"/>
      <c r="E51" s="47"/>
      <c r="F51" s="47"/>
      <c r="G51" s="47"/>
    </row>
    <row r="53" spans="1:7" ht="15.75" x14ac:dyDescent="0.25">
      <c r="A53" s="48" t="s">
        <v>52</v>
      </c>
      <c r="B53" t="s">
        <v>53</v>
      </c>
    </row>
  </sheetData>
  <mergeCells count="24">
    <mergeCell ref="A32:K32"/>
    <mergeCell ref="A35:B35"/>
    <mergeCell ref="A24:B24"/>
    <mergeCell ref="B39:K39"/>
    <mergeCell ref="B41:C41"/>
    <mergeCell ref="B38:K38"/>
    <mergeCell ref="A26:K26"/>
    <mergeCell ref="A36:B36"/>
    <mergeCell ref="A37:B37"/>
    <mergeCell ref="A30:B30"/>
    <mergeCell ref="A1:K1"/>
    <mergeCell ref="A2:K2"/>
    <mergeCell ref="A3:K3"/>
    <mergeCell ref="A4:K4"/>
    <mergeCell ref="A21:K21"/>
    <mergeCell ref="A14:K14"/>
    <mergeCell ref="A19:B19"/>
    <mergeCell ref="A11:A13"/>
    <mergeCell ref="B11:B13"/>
    <mergeCell ref="F11:G11"/>
    <mergeCell ref="H11:I11"/>
    <mergeCell ref="E11:E12"/>
    <mergeCell ref="J11:J12"/>
    <mergeCell ref="K11:K13"/>
  </mergeCells>
  <phoneticPr fontId="24" type="noConversion"/>
  <pageMargins left="0.7" right="0.7" top="0.25" bottom="0.25" header="0.3" footer="0.3"/>
  <pageSetup orientation="landscape" r:id="rId1"/>
  <headerFooter>
    <oddHeader>&amp;R&amp;"-,Bold"&amp;8
Página &amp;P</oddHeader>
  </headerFooter>
  <ignoredErrors>
    <ignoredError sqref="D13 J13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tabSelected="1" topLeftCell="A9" zoomScaleNormal="100" workbookViewId="0">
      <selection activeCell="M9" sqref="M9"/>
    </sheetView>
  </sheetViews>
  <sheetFormatPr defaultRowHeight="15" x14ac:dyDescent="0.25"/>
  <cols>
    <col min="1" max="1" width="4" customWidth="1"/>
    <col min="2" max="2" width="31.28515625" customWidth="1"/>
    <col min="3" max="3" width="13.7109375" customWidth="1"/>
    <col min="5" max="6" width="8" customWidth="1"/>
    <col min="7" max="7" width="7.28515625" customWidth="1"/>
    <col min="8" max="8" width="9.140625" style="27"/>
    <col min="9" max="9" width="7.7109375" style="27" customWidth="1"/>
    <col min="10" max="10" width="5.85546875" customWidth="1"/>
    <col min="11" max="11" width="34.5703125" customWidth="1"/>
    <col min="13" max="14" width="15.28515625" bestFit="1" customWidth="1"/>
  </cols>
  <sheetData>
    <row r="1" spans="1:14" x14ac:dyDescent="0.25">
      <c r="A1" s="115" t="s">
        <v>22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</row>
    <row r="2" spans="1:14" x14ac:dyDescent="0.25">
      <c r="A2" s="116" t="s">
        <v>92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</row>
    <row r="3" spans="1:14" x14ac:dyDescent="0.25">
      <c r="A3" s="115" t="s">
        <v>59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</row>
    <row r="4" spans="1:14" x14ac:dyDescent="0.25">
      <c r="A4" s="115" t="s">
        <v>94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</row>
    <row r="5" spans="1:14" x14ac:dyDescent="0.25">
      <c r="A5" s="25"/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4" x14ac:dyDescent="0.25">
      <c r="A6" s="25"/>
      <c r="B6" s="113" t="s">
        <v>93</v>
      </c>
      <c r="C6" s="26"/>
      <c r="D6" s="26"/>
      <c r="E6" s="26"/>
      <c r="F6" s="26"/>
      <c r="G6" s="26"/>
      <c r="H6" s="26"/>
      <c r="I6" s="26"/>
      <c r="J6" s="26"/>
      <c r="K6" s="26"/>
    </row>
    <row r="7" spans="1:14" x14ac:dyDescent="0.25">
      <c r="A7" s="25"/>
      <c r="B7" s="114" t="s">
        <v>95</v>
      </c>
      <c r="C7" s="26"/>
      <c r="D7" s="26"/>
      <c r="E7" s="26"/>
      <c r="F7" s="26"/>
      <c r="G7" s="26"/>
      <c r="H7" s="26"/>
      <c r="I7" s="26"/>
      <c r="J7" s="26"/>
      <c r="K7" s="26"/>
    </row>
    <row r="8" spans="1:14" x14ac:dyDescent="0.25">
      <c r="A8" s="25"/>
      <c r="B8" s="114" t="s">
        <v>89</v>
      </c>
      <c r="C8" s="26"/>
      <c r="D8" s="26"/>
      <c r="E8" s="26"/>
      <c r="F8" s="26"/>
      <c r="G8" s="26"/>
      <c r="H8" s="26"/>
      <c r="I8" s="26"/>
      <c r="J8" s="26"/>
      <c r="K8" s="26"/>
    </row>
    <row r="9" spans="1:14" x14ac:dyDescent="0.25">
      <c r="A9" s="25"/>
      <c r="B9" s="25"/>
      <c r="C9" s="26"/>
      <c r="D9" s="26"/>
      <c r="E9" s="26"/>
      <c r="F9" s="26"/>
      <c r="G9" s="26"/>
      <c r="H9" s="26"/>
      <c r="I9" s="26"/>
      <c r="J9" s="26"/>
      <c r="K9" s="26"/>
    </row>
    <row r="10" spans="1:14" ht="15.75" thickBot="1" x14ac:dyDescent="0.3"/>
    <row r="11" spans="1:14" x14ac:dyDescent="0.25">
      <c r="A11" s="126" t="s">
        <v>0</v>
      </c>
      <c r="B11" s="126" t="s">
        <v>1</v>
      </c>
      <c r="C11" s="1" t="s">
        <v>6</v>
      </c>
      <c r="D11" s="1" t="s">
        <v>7</v>
      </c>
      <c r="E11" s="131" t="s">
        <v>9</v>
      </c>
      <c r="F11" s="129" t="s">
        <v>2</v>
      </c>
      <c r="G11" s="130"/>
      <c r="H11" s="129" t="s">
        <v>5</v>
      </c>
      <c r="I11" s="129"/>
      <c r="J11" s="131" t="s">
        <v>14</v>
      </c>
      <c r="K11" s="129" t="s">
        <v>32</v>
      </c>
    </row>
    <row r="12" spans="1:14" x14ac:dyDescent="0.25">
      <c r="A12" s="127"/>
      <c r="B12" s="127"/>
      <c r="C12" s="2" t="s">
        <v>31</v>
      </c>
      <c r="D12" s="2" t="s">
        <v>8</v>
      </c>
      <c r="E12" s="132"/>
      <c r="F12" s="5" t="s">
        <v>3</v>
      </c>
      <c r="G12" s="5" t="s">
        <v>4</v>
      </c>
      <c r="H12" s="28" t="s">
        <v>12</v>
      </c>
      <c r="I12" s="28" t="s">
        <v>13</v>
      </c>
      <c r="J12" s="132"/>
      <c r="K12" s="133"/>
    </row>
    <row r="13" spans="1:14" ht="15.75" x14ac:dyDescent="0.25">
      <c r="A13" s="128"/>
      <c r="B13" s="128"/>
      <c r="C13" s="3" t="s">
        <v>58</v>
      </c>
      <c r="D13" s="4" t="s">
        <v>10</v>
      </c>
      <c r="E13" s="4" t="s">
        <v>11</v>
      </c>
      <c r="F13" s="6" t="s">
        <v>19</v>
      </c>
      <c r="G13" s="6" t="s">
        <v>19</v>
      </c>
      <c r="H13" s="29" t="s">
        <v>23</v>
      </c>
      <c r="I13" s="29" t="s">
        <v>24</v>
      </c>
      <c r="J13" s="4" t="s">
        <v>15</v>
      </c>
      <c r="K13" s="133"/>
      <c r="N13" s="45"/>
    </row>
    <row r="14" spans="1:14" x14ac:dyDescent="0.25">
      <c r="A14" s="123" t="s">
        <v>26</v>
      </c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M14" s="143"/>
      <c r="N14" s="143"/>
    </row>
    <row r="15" spans="1:14" ht="26.25" x14ac:dyDescent="0.25">
      <c r="A15" s="38" t="s">
        <v>80</v>
      </c>
      <c r="B15" s="85" t="s">
        <v>62</v>
      </c>
      <c r="C15" s="105">
        <v>12425</v>
      </c>
      <c r="D15" s="88" t="s">
        <v>25</v>
      </c>
      <c r="E15" s="88" t="s">
        <v>43</v>
      </c>
      <c r="F15" s="89">
        <v>0</v>
      </c>
      <c r="G15" s="89">
        <v>100</v>
      </c>
      <c r="H15" s="110">
        <v>39430</v>
      </c>
      <c r="I15" s="90">
        <v>40985</v>
      </c>
      <c r="J15" s="88" t="s">
        <v>83</v>
      </c>
      <c r="K15" s="85" t="s">
        <v>64</v>
      </c>
      <c r="M15" s="143"/>
      <c r="N15" s="143"/>
    </row>
    <row r="16" spans="1:14" ht="26.25" customHeight="1" x14ac:dyDescent="0.25">
      <c r="A16" s="38" t="s">
        <v>81</v>
      </c>
      <c r="B16" s="85" t="s">
        <v>63</v>
      </c>
      <c r="C16" s="105">
        <v>11843</v>
      </c>
      <c r="D16" s="88" t="s">
        <v>25</v>
      </c>
      <c r="E16" s="88" t="s">
        <v>43</v>
      </c>
      <c r="F16" s="89">
        <v>0</v>
      </c>
      <c r="G16" s="89">
        <v>100</v>
      </c>
      <c r="H16" s="110">
        <v>39430</v>
      </c>
      <c r="I16" s="90">
        <v>40985</v>
      </c>
      <c r="J16" s="88" t="s">
        <v>83</v>
      </c>
      <c r="K16" s="85" t="s">
        <v>64</v>
      </c>
      <c r="M16" s="143"/>
      <c r="N16" s="143"/>
    </row>
    <row r="17" spans="1:14" ht="39" customHeight="1" x14ac:dyDescent="0.25">
      <c r="A17" s="38" t="s">
        <v>82</v>
      </c>
      <c r="B17" s="92" t="s">
        <v>86</v>
      </c>
      <c r="C17" s="105">
        <f>100-C33</f>
        <v>81.6875</v>
      </c>
      <c r="D17" s="88" t="s">
        <v>16</v>
      </c>
      <c r="E17" s="88" t="s">
        <v>44</v>
      </c>
      <c r="F17" s="89">
        <v>100</v>
      </c>
      <c r="G17" s="89">
        <v>0</v>
      </c>
      <c r="H17" s="112">
        <v>42156</v>
      </c>
      <c r="I17" s="112">
        <v>42339</v>
      </c>
      <c r="J17" s="88" t="s">
        <v>20</v>
      </c>
      <c r="K17" s="85" t="s">
        <v>88</v>
      </c>
      <c r="M17" s="143"/>
      <c r="N17" s="143"/>
    </row>
    <row r="18" spans="1:14" x14ac:dyDescent="0.25">
      <c r="A18" s="125" t="s">
        <v>18</v>
      </c>
      <c r="B18" s="125"/>
      <c r="C18" s="144">
        <f>SUM(C15:C17)</f>
        <v>24349.6875</v>
      </c>
      <c r="D18" s="15"/>
      <c r="E18" s="16"/>
      <c r="F18" s="20"/>
      <c r="G18" s="20"/>
      <c r="H18" s="31"/>
      <c r="I18" s="31"/>
      <c r="J18" s="18"/>
      <c r="K18" s="19"/>
      <c r="M18" s="143"/>
      <c r="N18" s="143"/>
    </row>
    <row r="19" spans="1:14" x14ac:dyDescent="0.25">
      <c r="A19" s="36"/>
      <c r="B19" s="54"/>
      <c r="C19" s="55"/>
      <c r="D19" s="56"/>
      <c r="E19" s="57"/>
      <c r="F19" s="58"/>
      <c r="G19" s="58"/>
      <c r="H19" s="59"/>
      <c r="I19" s="59"/>
      <c r="J19" s="56"/>
      <c r="K19" s="60"/>
      <c r="M19" s="143"/>
      <c r="N19" s="143"/>
    </row>
    <row r="20" spans="1:14" x14ac:dyDescent="0.25">
      <c r="A20" s="119" t="s">
        <v>33</v>
      </c>
      <c r="B20" s="120"/>
      <c r="C20" s="120"/>
      <c r="D20" s="120"/>
      <c r="E20" s="120"/>
      <c r="F20" s="120"/>
      <c r="G20" s="120"/>
      <c r="H20" s="120"/>
      <c r="I20" s="120"/>
      <c r="J20" s="121"/>
      <c r="K20" s="122"/>
      <c r="M20" s="143"/>
      <c r="N20" s="143"/>
    </row>
    <row r="21" spans="1:14" ht="38.25" x14ac:dyDescent="0.25">
      <c r="A21" s="38" t="s">
        <v>74</v>
      </c>
      <c r="B21" s="86" t="s">
        <v>56</v>
      </c>
      <c r="C21" s="109">
        <f>(399127.57419)/1.6</f>
        <v>249454.73386874999</v>
      </c>
      <c r="D21" s="88" t="s">
        <v>67</v>
      </c>
      <c r="E21" s="88" t="s">
        <v>43</v>
      </c>
      <c r="F21" s="89">
        <v>100</v>
      </c>
      <c r="G21" s="89">
        <v>0</v>
      </c>
      <c r="H21" s="108">
        <v>37832</v>
      </c>
      <c r="I21" s="42">
        <v>42369</v>
      </c>
      <c r="J21" s="88" t="s">
        <v>17</v>
      </c>
      <c r="K21" s="95"/>
      <c r="M21" s="143"/>
      <c r="N21" s="143"/>
    </row>
    <row r="22" spans="1:14" ht="26.25" x14ac:dyDescent="0.25">
      <c r="A22" s="38" t="s">
        <v>75</v>
      </c>
      <c r="B22" s="85" t="s">
        <v>57</v>
      </c>
      <c r="C22" s="109">
        <f>451600/1.6</f>
        <v>282250</v>
      </c>
      <c r="D22" s="88" t="s">
        <v>67</v>
      </c>
      <c r="E22" s="88" t="s">
        <v>43</v>
      </c>
      <c r="F22" s="89">
        <v>100</v>
      </c>
      <c r="G22" s="89">
        <v>0</v>
      </c>
      <c r="H22" s="108">
        <v>38337</v>
      </c>
      <c r="I22" s="42">
        <v>41517</v>
      </c>
      <c r="J22" s="40" t="s">
        <v>83</v>
      </c>
      <c r="K22" s="85" t="s">
        <v>96</v>
      </c>
      <c r="N22" s="45"/>
    </row>
    <row r="23" spans="1:14" x14ac:dyDescent="0.25">
      <c r="A23" s="125" t="s">
        <v>21</v>
      </c>
      <c r="B23" s="125"/>
      <c r="C23" s="144">
        <f>SUM(C21:C22)</f>
        <v>531704.73386875005</v>
      </c>
      <c r="D23" s="15"/>
      <c r="E23" s="16"/>
      <c r="F23" s="17"/>
      <c r="G23" s="17"/>
      <c r="H23" s="31"/>
      <c r="I23" s="31"/>
      <c r="J23" s="18"/>
      <c r="K23" s="19"/>
    </row>
    <row r="24" spans="1:14" x14ac:dyDescent="0.25">
      <c r="A24" s="36"/>
      <c r="B24" s="54"/>
      <c r="C24" s="55"/>
      <c r="D24" s="61"/>
      <c r="E24" s="62"/>
      <c r="F24" s="63"/>
      <c r="G24" s="63"/>
      <c r="H24" s="64"/>
      <c r="I24" s="64"/>
      <c r="J24" s="61"/>
      <c r="K24" s="65"/>
    </row>
    <row r="25" spans="1:14" x14ac:dyDescent="0.25">
      <c r="A25" s="119" t="s">
        <v>68</v>
      </c>
      <c r="B25" s="120"/>
      <c r="C25" s="120"/>
      <c r="D25" s="120"/>
      <c r="E25" s="120"/>
      <c r="F25" s="120"/>
      <c r="G25" s="120"/>
      <c r="H25" s="120"/>
      <c r="I25" s="120"/>
      <c r="J25" s="120"/>
      <c r="K25" s="134"/>
    </row>
    <row r="26" spans="1:14" ht="25.5" x14ac:dyDescent="0.25">
      <c r="A26" s="92" t="s">
        <v>76</v>
      </c>
      <c r="B26" s="86" t="s">
        <v>85</v>
      </c>
      <c r="C26" s="105">
        <f>610/1.6</f>
        <v>381.25</v>
      </c>
      <c r="D26" s="88" t="s">
        <v>25</v>
      </c>
      <c r="E26" s="88" t="s">
        <v>43</v>
      </c>
      <c r="F26" s="89">
        <v>100</v>
      </c>
      <c r="G26" s="89">
        <v>0</v>
      </c>
      <c r="H26" s="110">
        <v>39981</v>
      </c>
      <c r="I26" s="108">
        <v>40766</v>
      </c>
      <c r="J26" s="88" t="s">
        <v>83</v>
      </c>
      <c r="K26" s="88" t="s">
        <v>72</v>
      </c>
    </row>
    <row r="27" spans="1:14" ht="25.5" x14ac:dyDescent="0.25">
      <c r="A27" s="92" t="s">
        <v>77</v>
      </c>
      <c r="B27" s="86" t="s">
        <v>84</v>
      </c>
      <c r="C27" s="105">
        <f>853.38718/1.6</f>
        <v>533.36698749999994</v>
      </c>
      <c r="D27" s="88" t="s">
        <v>25</v>
      </c>
      <c r="E27" s="88" t="s">
        <v>43</v>
      </c>
      <c r="F27" s="89">
        <v>100</v>
      </c>
      <c r="G27" s="89">
        <v>0</v>
      </c>
      <c r="H27" s="110">
        <v>40616</v>
      </c>
      <c r="I27" s="110">
        <v>41497</v>
      </c>
      <c r="J27" s="88" t="s">
        <v>83</v>
      </c>
      <c r="K27" s="88" t="s">
        <v>72</v>
      </c>
    </row>
    <row r="28" spans="1:14" ht="24.75" customHeight="1" x14ac:dyDescent="0.25">
      <c r="A28" s="92" t="s">
        <v>78</v>
      </c>
      <c r="B28" s="86" t="s">
        <v>79</v>
      </c>
      <c r="C28" s="105">
        <f>763/1.6</f>
        <v>476.875</v>
      </c>
      <c r="D28" s="88" t="s">
        <v>25</v>
      </c>
      <c r="E28" s="88" t="s">
        <v>43</v>
      </c>
      <c r="F28" s="89">
        <v>100</v>
      </c>
      <c r="G28" s="89">
        <v>0</v>
      </c>
      <c r="H28" s="110">
        <v>40617</v>
      </c>
      <c r="I28" s="42">
        <v>41483</v>
      </c>
      <c r="J28" s="88" t="s">
        <v>83</v>
      </c>
      <c r="K28" s="88" t="s">
        <v>72</v>
      </c>
    </row>
    <row r="29" spans="1:14" x14ac:dyDescent="0.25">
      <c r="A29" s="135" t="s">
        <v>54</v>
      </c>
      <c r="B29" s="136"/>
      <c r="C29" s="144">
        <f>SUM(C26:C28)</f>
        <v>1391.4919875000001</v>
      </c>
      <c r="D29" s="15"/>
      <c r="E29" s="16"/>
      <c r="F29" s="17"/>
      <c r="G29" s="17"/>
      <c r="H29" s="31"/>
      <c r="I29" s="31"/>
      <c r="J29" s="18"/>
      <c r="K29" s="19"/>
    </row>
    <row r="30" spans="1:14" x14ac:dyDescent="0.25">
      <c r="A30" s="36"/>
      <c r="B30" s="54"/>
      <c r="C30" s="55"/>
      <c r="D30" s="61"/>
      <c r="E30" s="62"/>
      <c r="F30" s="63"/>
      <c r="G30" s="63"/>
      <c r="H30" s="64"/>
      <c r="I30" s="64"/>
      <c r="J30" s="61"/>
      <c r="K30" s="65"/>
    </row>
    <row r="31" spans="1:14" x14ac:dyDescent="0.25">
      <c r="A31" s="119" t="s">
        <v>34</v>
      </c>
      <c r="B31" s="120"/>
      <c r="C31" s="120"/>
      <c r="D31" s="120"/>
      <c r="E31" s="120"/>
      <c r="F31" s="120"/>
      <c r="G31" s="120"/>
      <c r="H31" s="120"/>
      <c r="I31" s="120"/>
      <c r="J31" s="120"/>
      <c r="K31" s="134"/>
    </row>
    <row r="32" spans="1:14" ht="37.5" customHeight="1" x14ac:dyDescent="0.25">
      <c r="A32" s="74"/>
      <c r="B32" s="94"/>
      <c r="C32" s="75"/>
      <c r="D32" s="76"/>
      <c r="E32" s="76"/>
      <c r="F32" s="77"/>
      <c r="G32" s="77"/>
      <c r="H32" s="78"/>
      <c r="I32" s="78"/>
      <c r="J32" s="76"/>
      <c r="K32" s="106"/>
    </row>
    <row r="33" spans="1:11" ht="64.5" x14ac:dyDescent="0.25">
      <c r="A33" s="38"/>
      <c r="B33" s="111" t="s">
        <v>90</v>
      </c>
      <c r="C33" s="105">
        <f>29.3/1.6</f>
        <v>18.3125</v>
      </c>
      <c r="D33" s="88" t="s">
        <v>16</v>
      </c>
      <c r="E33" s="88" t="s">
        <v>44</v>
      </c>
      <c r="F33" s="41">
        <v>100</v>
      </c>
      <c r="G33" s="41">
        <v>0</v>
      </c>
      <c r="H33" s="112">
        <v>41387</v>
      </c>
      <c r="I33" s="112">
        <v>41456</v>
      </c>
      <c r="J33" s="88" t="s">
        <v>83</v>
      </c>
      <c r="K33" s="85" t="s">
        <v>87</v>
      </c>
    </row>
    <row r="34" spans="1:11" x14ac:dyDescent="0.25">
      <c r="A34" s="79"/>
      <c r="B34" s="79"/>
      <c r="C34" s="80"/>
      <c r="D34" s="81"/>
      <c r="E34" s="81"/>
      <c r="F34" s="82"/>
      <c r="G34" s="82"/>
      <c r="H34" s="83"/>
      <c r="I34" s="83"/>
      <c r="J34" s="81"/>
      <c r="K34" s="81"/>
    </row>
    <row r="35" spans="1:11" x14ac:dyDescent="0.25">
      <c r="A35" s="38"/>
      <c r="B35" s="38"/>
      <c r="C35" s="39"/>
      <c r="D35" s="40"/>
      <c r="E35" s="40"/>
      <c r="F35" s="41"/>
      <c r="G35" s="41"/>
      <c r="H35" s="42"/>
      <c r="I35" s="42"/>
      <c r="J35" s="40"/>
      <c r="K35" s="40"/>
    </row>
    <row r="36" spans="1:11" x14ac:dyDescent="0.25">
      <c r="A36" s="135" t="s">
        <v>35</v>
      </c>
      <c r="B36" s="136"/>
      <c r="C36" s="144">
        <f>SUM(C32:C33)</f>
        <v>18.3125</v>
      </c>
      <c r="D36" s="15"/>
      <c r="E36" s="16"/>
      <c r="F36" s="17"/>
      <c r="G36" s="17"/>
      <c r="H36" s="31"/>
      <c r="I36" s="31"/>
      <c r="J36" s="18"/>
      <c r="K36" s="19"/>
    </row>
    <row r="37" spans="1:11" x14ac:dyDescent="0.25">
      <c r="A37" s="135" t="s">
        <v>42</v>
      </c>
      <c r="B37" s="136"/>
      <c r="C37" s="144">
        <f>C18+C23+C29+C36</f>
        <v>557464.22585625004</v>
      </c>
      <c r="D37" s="95"/>
      <c r="E37" s="96"/>
      <c r="F37" s="97"/>
      <c r="G37" s="97"/>
      <c r="H37" s="98"/>
      <c r="I37" s="98"/>
      <c r="J37" s="95"/>
      <c r="K37" s="95"/>
    </row>
    <row r="38" spans="1:11" ht="24.75" customHeight="1" thickBot="1" x14ac:dyDescent="0.3">
      <c r="A38" s="141" t="s">
        <v>27</v>
      </c>
      <c r="B38" s="142"/>
      <c r="C38" s="50" t="s">
        <v>28</v>
      </c>
      <c r="D38" s="99"/>
      <c r="E38" s="100"/>
      <c r="F38" s="107">
        <v>0.84</v>
      </c>
      <c r="G38" s="107">
        <v>0.16</v>
      </c>
      <c r="H38" s="101"/>
      <c r="I38" s="102"/>
      <c r="J38" s="103"/>
      <c r="K38" s="104"/>
    </row>
    <row r="39" spans="1:11" ht="29.25" customHeight="1" thickBot="1" x14ac:dyDescent="0.3">
      <c r="A39" s="24"/>
      <c r="B39" s="140" t="s">
        <v>36</v>
      </c>
      <c r="C39" s="138"/>
      <c r="D39" s="138"/>
      <c r="E39" s="138"/>
      <c r="F39" s="138"/>
      <c r="G39" s="138"/>
      <c r="H39" s="138"/>
      <c r="I39" s="138"/>
      <c r="J39" s="138"/>
      <c r="K39" s="138"/>
    </row>
    <row r="40" spans="1:11" ht="102.75" customHeight="1" x14ac:dyDescent="0.25">
      <c r="A40" s="49" t="s">
        <v>10</v>
      </c>
      <c r="B40" s="137" t="s">
        <v>55</v>
      </c>
      <c r="C40" s="138"/>
      <c r="D40" s="138"/>
      <c r="E40" s="138"/>
      <c r="F40" s="138"/>
      <c r="G40" s="138"/>
      <c r="H40" s="138"/>
      <c r="I40" s="138"/>
      <c r="J40" s="138"/>
      <c r="K40" s="138"/>
    </row>
    <row r="41" spans="1:11" ht="21.75" customHeight="1" x14ac:dyDescent="0.25">
      <c r="A41" s="49"/>
      <c r="B41" s="71"/>
      <c r="C41" s="72"/>
      <c r="D41" s="72"/>
      <c r="E41" s="72"/>
      <c r="F41" s="72"/>
      <c r="G41" s="72"/>
      <c r="H41" s="72"/>
      <c r="I41" s="72"/>
      <c r="J41" s="72"/>
      <c r="K41" s="72"/>
    </row>
    <row r="42" spans="1:11" ht="15.75" x14ac:dyDescent="0.25">
      <c r="A42" s="48" t="s">
        <v>11</v>
      </c>
      <c r="B42" s="139" t="s">
        <v>45</v>
      </c>
      <c r="C42" s="139"/>
      <c r="D42" s="47"/>
      <c r="E42" s="47"/>
      <c r="F42" s="23"/>
      <c r="G42" s="23"/>
      <c r="H42" s="34"/>
      <c r="I42" s="34"/>
      <c r="J42" s="23"/>
      <c r="K42" s="23"/>
    </row>
    <row r="43" spans="1:11" ht="15.75" x14ac:dyDescent="0.25">
      <c r="A43" s="48"/>
      <c r="B43" s="73"/>
      <c r="C43" s="73"/>
      <c r="D43" s="47"/>
      <c r="E43" s="47"/>
      <c r="F43" s="23"/>
      <c r="G43" s="23"/>
      <c r="H43" s="34"/>
      <c r="I43" s="34"/>
      <c r="J43" s="23"/>
      <c r="K43" s="23"/>
    </row>
    <row r="44" spans="1:11" ht="12" customHeight="1" x14ac:dyDescent="0.25">
      <c r="A44" s="48" t="s">
        <v>15</v>
      </c>
      <c r="B44" s="47" t="s">
        <v>46</v>
      </c>
      <c r="C44" s="47"/>
      <c r="D44" s="47"/>
      <c r="E44" s="47"/>
      <c r="F44" s="23"/>
      <c r="G44" s="23"/>
      <c r="H44" s="34"/>
      <c r="I44" s="34"/>
      <c r="J44" s="23"/>
      <c r="K44" s="23"/>
    </row>
    <row r="45" spans="1:11" ht="12" customHeight="1" x14ac:dyDescent="0.25">
      <c r="A45" s="48"/>
      <c r="B45" s="47"/>
      <c r="C45" s="47"/>
      <c r="D45" s="47"/>
      <c r="E45" s="47"/>
      <c r="F45" s="23"/>
      <c r="G45" s="23"/>
      <c r="H45" s="34"/>
      <c r="I45" s="34"/>
      <c r="J45" s="23"/>
      <c r="K45" s="23"/>
    </row>
    <row r="46" spans="1:11" ht="15.75" x14ac:dyDescent="0.25">
      <c r="A46" s="48" t="s">
        <v>37</v>
      </c>
      <c r="B46" s="46" t="s">
        <v>51</v>
      </c>
      <c r="C46" s="46"/>
      <c r="D46" s="46"/>
      <c r="E46" s="34"/>
      <c r="F46" s="34"/>
      <c r="G46" s="23"/>
      <c r="H46" s="23"/>
      <c r="I46"/>
    </row>
    <row r="47" spans="1:11" ht="15.75" x14ac:dyDescent="0.25">
      <c r="A47" s="48"/>
      <c r="B47" s="46"/>
      <c r="C47" s="46"/>
      <c r="D47" s="46"/>
      <c r="E47" s="34"/>
      <c r="F47" s="34"/>
      <c r="G47" s="23"/>
      <c r="H47" s="23"/>
      <c r="I47"/>
    </row>
    <row r="48" spans="1:11" ht="15.75" x14ac:dyDescent="0.25">
      <c r="A48" s="48" t="s">
        <v>38</v>
      </c>
      <c r="B48" s="46" t="s">
        <v>49</v>
      </c>
      <c r="C48" s="46"/>
      <c r="D48" s="46"/>
      <c r="E48" s="34"/>
      <c r="F48" s="34"/>
      <c r="G48" s="23"/>
      <c r="H48" s="23"/>
    </row>
    <row r="49" spans="1:7" ht="15.75" x14ac:dyDescent="0.25">
      <c r="A49" s="48"/>
      <c r="B49" s="46"/>
      <c r="C49" s="46"/>
      <c r="D49" s="37"/>
      <c r="E49" s="37"/>
      <c r="F49" s="23"/>
      <c r="G49" s="23"/>
    </row>
    <row r="50" spans="1:7" ht="15.75" x14ac:dyDescent="0.25">
      <c r="A50" s="48" t="s">
        <v>41</v>
      </c>
      <c r="B50" s="46" t="s">
        <v>50</v>
      </c>
      <c r="C50" s="46"/>
      <c r="D50" s="37"/>
      <c r="E50" s="37"/>
      <c r="F50" s="47"/>
      <c r="G50" s="23"/>
    </row>
    <row r="51" spans="1:7" ht="15.75" x14ac:dyDescent="0.25">
      <c r="A51" s="48"/>
      <c r="B51" s="46"/>
      <c r="C51" s="46"/>
      <c r="D51" s="37"/>
      <c r="E51" s="37"/>
      <c r="F51" s="23"/>
      <c r="G51" s="23"/>
    </row>
    <row r="52" spans="1:7" ht="15.75" x14ac:dyDescent="0.25">
      <c r="A52" s="48" t="s">
        <v>48</v>
      </c>
      <c r="B52" s="47" t="s">
        <v>47</v>
      </c>
      <c r="C52" s="47"/>
      <c r="D52" s="47"/>
      <c r="E52" s="47"/>
      <c r="F52" s="47"/>
      <c r="G52" s="47"/>
    </row>
    <row r="54" spans="1:7" ht="15.75" x14ac:dyDescent="0.25">
      <c r="A54" s="48" t="s">
        <v>52</v>
      </c>
      <c r="B54" t="s">
        <v>53</v>
      </c>
    </row>
  </sheetData>
  <mergeCells count="24">
    <mergeCell ref="A18:B18"/>
    <mergeCell ref="A11:A13"/>
    <mergeCell ref="B11:B13"/>
    <mergeCell ref="F11:G11"/>
    <mergeCell ref="H11:I11"/>
    <mergeCell ref="E11:E12"/>
    <mergeCell ref="A20:K20"/>
    <mergeCell ref="A29:B29"/>
    <mergeCell ref="A31:K31"/>
    <mergeCell ref="A36:B36"/>
    <mergeCell ref="A23:B23"/>
    <mergeCell ref="A1:K1"/>
    <mergeCell ref="A2:K2"/>
    <mergeCell ref="A3:K3"/>
    <mergeCell ref="A4:K4"/>
    <mergeCell ref="A14:K14"/>
    <mergeCell ref="J11:J12"/>
    <mergeCell ref="K11:K13"/>
    <mergeCell ref="B40:K40"/>
    <mergeCell ref="B42:C42"/>
    <mergeCell ref="B39:K39"/>
    <mergeCell ref="A25:K25"/>
    <mergeCell ref="A37:B37"/>
    <mergeCell ref="A38:B38"/>
  </mergeCells>
  <phoneticPr fontId="24" type="noConversion"/>
  <pageMargins left="0.7" right="0.7" top="0.25" bottom="0.25" header="0.3" footer="0.3"/>
  <pageSetup scale="88" orientation="landscape" r:id="rId1"/>
  <headerFooter alignWithMargins="0">
    <oddHeader>&amp;R&amp;"-,Bold"&amp;8
Página &amp;P</oddHeader>
  </headerFooter>
  <rowBreaks count="1" manualBreakCount="1">
    <brk id="3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2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24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0014AADF12FF9248889ED19134E3BAF2" ma:contentTypeVersion="0" ma:contentTypeDescription="A content type to manage public (operations) IDB documents" ma:contentTypeScope="" ma:versionID="bf76471baefa1391fd70095a9513fdcf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9dae11470710410c8502156730f19b0c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2b88794a-acc1-40a1-a84c-a6d688827605}" ma:internalName="TaxCatchAll" ma:showField="CatchAllData" ma:web="59774902-8316-40dd-8815-1b7311e07fe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2b88794a-acc1-40a1-a84c-a6d688827605}" ma:internalName="TaxCatchAllLabel" ma:readOnly="true" ma:showField="CatchAllDataLabel" ma:web="59774902-8316-40dd-8815-1b7311e07fe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38250301</IDBDocs_x0020_Number>
    <TaxCatchAll xmlns="9c571b2f-e523-4ab2-ba2e-09e151a03ef4">
      <Value>13</Value>
      <Value>2</Value>
      <Value>14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2549/OC-BR</Approval_x0020_Number>
    <Document_x0020_Author xmlns="9c571b2f-e523-4ab2-ba2e-09e151a03ef4">Larrea, Sylvia Virginia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2013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BR-L1278</Project_x0020_Number>
    <Access_x0020_to_x0020_Information_x00a0_Policy xmlns="9c571b2f-e523-4ab2-ba2e-09e151a03ef4">Confidential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j8b96605ee2f4c4e988849e658583fee>
    <Migration_x0020_Info xmlns="9c571b2f-e523-4ab2-ba2e-09e151a03ef4">&lt;Data&gt;&lt;APPLICATION&gt;MS EXCEL&lt;/APPLICATION&gt;&lt;STAGE_CODE&gt;PA&lt;/STAGE_CODE&gt;&lt;USER_STAGE&gt;Procurement Plan&lt;/USER_STAGE&gt;&lt;PD_OBJ_TYPE&gt;0&lt;/PD_OBJ_TYPE&gt;&lt;MAKERECORD&gt;N&lt;/MAKERECORD&gt;&lt;PD_FILEPT_NO&gt;PO-BR-L1278-GS&lt;/PD_FILEPT_NO&gt;&lt;PD_FILE_PART&gt;109564739&lt;/PD_FILE_PART&gt;&lt;/Data&gt;</Migration_x0020_Info>
    <Operation_x0020_Type xmlns="9c571b2f-e523-4ab2-ba2e-09e151a03ef4" xsi:nil="true"/>
    <Record_x0020_Number xmlns="9c571b2f-e523-4ab2-ba2e-09e151a03ef4" xsi:nil="true"/>
    <Document_x0020_Language_x0020_IDB xmlns="9c571b2f-e523-4ab2-ba2e-09e151a03ef4">Portuguese</Document_x0020_Language_x0020_IDB>
    <Identifier xmlns="9c571b2f-e523-4ab2-ba2e-09e151a03ef4">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Disclosed xmlns="9c571b2f-e523-4ab2-ba2e-09e151a03ef4">false</Disclosed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F31EAC19-7DE4-440E-AEA8-1BF8B3E63F41}"/>
</file>

<file path=customXml/itemProps2.xml><?xml version="1.0" encoding="utf-8"?>
<ds:datastoreItem xmlns:ds="http://schemas.openxmlformats.org/officeDocument/2006/customXml" ds:itemID="{150FAAF0-79BC-4F1C-A75B-153D6E5E5A03}"/>
</file>

<file path=customXml/itemProps3.xml><?xml version="1.0" encoding="utf-8"?>
<ds:datastoreItem xmlns:ds="http://schemas.openxmlformats.org/officeDocument/2006/customXml" ds:itemID="{C6933D99-E195-474F-B369-3A84818313A0}"/>
</file>

<file path=customXml/itemProps4.xml><?xml version="1.0" encoding="utf-8"?>
<ds:datastoreItem xmlns:ds="http://schemas.openxmlformats.org/officeDocument/2006/customXml" ds:itemID="{C6CA6FE3-D579-4DC2-AED3-4665E343CBE9}"/>
</file>

<file path=customXml/itemProps5.xml><?xml version="1.0" encoding="utf-8"?>
<ds:datastoreItem xmlns:ds="http://schemas.openxmlformats.org/officeDocument/2006/customXml" ds:itemID="{3ED5A673-0E75-465B-BA9E-A98B03C896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Sheet1</vt:lpstr>
      <vt:lpstr>Sheet1 (2)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- 2549_OC-BR;BR-L1278</dc:title>
  <dc:creator>BID</dc:creator>
  <cp:lastModifiedBy>furnas</cp:lastModifiedBy>
  <cp:lastPrinted>2013-10-22T12:17:48Z</cp:lastPrinted>
  <dcterms:created xsi:type="dcterms:W3CDTF">2010-07-15T18:22:38Z</dcterms:created>
  <dcterms:modified xsi:type="dcterms:W3CDTF">2013-10-22T18:39:57Z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0x01010046CF21643EE8D14686A648AA6DAD0892000014AADF12FF9248889ED19134E3BAF2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Series Operations IDB">
    <vt:lpwstr>13;#Procurement Administration|d8145667-6247-4db3-9e42-91a14331cc81</vt:lpwstr>
  </property>
  <property fmtid="{D5CDD505-2E9C-101B-9397-08002B2CF9AE}" pid="8" name="Country">
    <vt:lpwstr>2;#Brazil|7deb27ec-6837-4974-9aa8-6cfbac841ef8</vt:lpwstr>
  </property>
  <property fmtid="{D5CDD505-2E9C-101B-9397-08002B2CF9AE}" pid="9" name="Fund IDB">
    <vt:lpwstr/>
  </property>
  <property fmtid="{D5CDD505-2E9C-101B-9397-08002B2CF9AE}" pid="10" name="Series_x0020_Operations_x0020_IDB">
    <vt:lpwstr>13;#Procurement Administration|d8145667-6247-4db3-9e42-91a14331cc81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14;#Goods and Services|5bfebf1b-9f1f-4411-b1dd-4c19b807b799</vt:lpwstr>
  </property>
  <property fmtid="{D5CDD505-2E9C-101B-9397-08002B2CF9AE}" pid="15" name="Sub-Sector">
    <vt:lpwstr/>
  </property>
</Properties>
</file>