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BR-T1351WSAAGUASSP/Shared Documents/SIMA/SISCOR/ENTRADAS/New folder/"/>
    </mc:Choice>
  </mc:AlternateContent>
  <xr:revisionPtr revIDLastSave="1" documentId="8_{5E320541-9E1D-44A7-BA24-48ED0E067D96}" xr6:coauthVersionLast="47" xr6:coauthVersionMax="47" xr10:uidLastSave="{3A706F3F-9C4B-4DAD-BDF5-8FA57E324718}"/>
  <bookViews>
    <workbookView xWindow="3048" yWindow="1380" windowWidth="17280" windowHeight="8976" xr2:uid="{020529DC-B605-4B68-97BA-BA26E59A7ECF}"/>
  </bookViews>
  <sheets>
    <sheet name="PA R6" sheetId="2" r:id="rId1"/>
  </sheets>
  <externalReferences>
    <externalReference r:id="rId2"/>
  </externalReference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_xlnm.Print_Area" localSheetId="0">'PA R6'!$A$1:$K$39</definedName>
    <definedName name="_xlnm.Print_Titles" localSheetId="0">'PA R6'!$8:$9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2" l="1"/>
  <c r="D12" i="2"/>
  <c r="D14" i="2"/>
  <c r="D20" i="2"/>
  <c r="D17" i="2" s="1"/>
  <c r="D21" i="2"/>
  <c r="D22" i="2"/>
  <c r="D23" i="2"/>
  <c r="D25" i="2"/>
  <c r="D26" i="2"/>
  <c r="D27" i="2"/>
  <c r="D28" i="2" l="1"/>
  <c r="D15" i="2"/>
</calcChain>
</file>

<file path=xl/sharedStrings.xml><?xml version="1.0" encoding="utf-8"?>
<sst xmlns="http://schemas.openxmlformats.org/spreadsheetml/2006/main" count="98" uniqueCount="68">
  <si>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Estudos Complementares</t>
    </r>
    <r>
      <rPr>
        <sz val="12"/>
        <rFont val="Times New Roman"/>
        <family val="1"/>
      </rPr>
      <t>: Estamos propondo utilizar as economias conseguidas nas contratações das atividades 1.1.1 e 4.1.1 somadas a um remanejamento de verbas das atividades 3.1.1 e 3.1.2 para contratação dos Estudos Complementares: Enquadramento dos Corpos D'águaProteção e Conservação da Área de Afloramento do Sistema Aquífero Guarani (SAG) com custo previsto de US$ 159 mil (atividades 1.2.1, 3.1.3 e 4.1.3).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</si>
  <si>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</si>
  <si>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</si>
  <si>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</si>
  <si>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</si>
  <si>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</si>
  <si>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</si>
  <si>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</si>
  <si>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t>Notas:</t>
  </si>
  <si>
    <t xml:space="preserve">Revisto por: </t>
  </si>
  <si>
    <t>Total</t>
  </si>
  <si>
    <t>(5)</t>
  </si>
  <si>
    <t>Sim</t>
  </si>
  <si>
    <t>Ex-Ante</t>
  </si>
  <si>
    <t>SBQC</t>
  </si>
  <si>
    <t>Estudos complementares</t>
  </si>
  <si>
    <t>4.1.3</t>
  </si>
  <si>
    <t>Ex Post</t>
  </si>
  <si>
    <t>CI</t>
  </si>
  <si>
    <t>Auditoria e Relatório Final</t>
  </si>
  <si>
    <t>4.1.2</t>
  </si>
  <si>
    <t>contratado</t>
  </si>
  <si>
    <t>Apoio à Unidade Executora da Cooperação Técnica</t>
  </si>
  <si>
    <t>4.1.1</t>
  </si>
  <si>
    <t>Consultor Individual</t>
  </si>
  <si>
    <t>COMPONENTE - Outros custos de execução</t>
  </si>
  <si>
    <t>3.1.3</t>
  </si>
  <si>
    <t>Notas Tecnicas de Conhecimento dos Produtos da CT</t>
  </si>
  <si>
    <t>3.1.2</t>
  </si>
  <si>
    <t>Organização e execução de eventos de intercâmbio de experiências</t>
  </si>
  <si>
    <t>3.1.1</t>
  </si>
  <si>
    <t>Consultores Individuais</t>
  </si>
  <si>
    <t>3.2</t>
  </si>
  <si>
    <t>Firmas de Consultoria</t>
  </si>
  <si>
    <t>3.1</t>
  </si>
  <si>
    <t>Sub-Total Comp 3</t>
  </si>
  <si>
    <t>COMPONENTE 3</t>
  </si>
  <si>
    <t>1.2.1</t>
  </si>
  <si>
    <t>Elaboração de Estudos e Propostas para Aperfeiçoar os Instrumentos de Gestão de Recursos Hídricos</t>
  </si>
  <si>
    <t>1.1.1</t>
  </si>
  <si>
    <t>1.1</t>
  </si>
  <si>
    <t>%</t>
  </si>
  <si>
    <t>R$</t>
  </si>
  <si>
    <t>COMPONENTE 1</t>
  </si>
  <si>
    <t>PROPOSTA DE ALTERAÇÃO</t>
  </si>
  <si>
    <t>local</t>
  </si>
  <si>
    <t>bid</t>
  </si>
  <si>
    <t>Local %</t>
  </si>
  <si>
    <t>BID %</t>
  </si>
  <si>
    <t>SIMULAÇÃO</t>
  </si>
  <si>
    <t>Comentários</t>
  </si>
  <si>
    <t>Revisão Técnica do Chefe de Equipe
(4)</t>
  </si>
  <si>
    <t>Data Estimada do Anúncio da Aquisição ou do Início da Contratação</t>
  </si>
  <si>
    <t>Fonte de Financiamento e Percentual</t>
  </si>
  <si>
    <t>Revisão das Aquisições
 (3)</t>
  </si>
  <si>
    <t>Método de Aquisição
(2)</t>
  </si>
  <si>
    <t>Custo Estimado da Aquisição      (US$)</t>
  </si>
  <si>
    <t>Descrição das Aquisições
(1)</t>
  </si>
  <si>
    <t>Nº Item</t>
  </si>
  <si>
    <t>Período do Plano: 18 meses</t>
  </si>
  <si>
    <r>
      <t xml:space="preserve">Nome do Projeto: </t>
    </r>
    <r>
      <rPr>
        <sz val="12"/>
        <rFont val="Times New Roman"/>
        <family val="1"/>
      </rPr>
      <t>Fortalecimento da Capacidade de Prevenção e Gestão de Crises Hídricas pelo Estado de São Paulo</t>
    </r>
  </si>
  <si>
    <r>
      <t xml:space="preserve">Número da Cooperação Técnica: </t>
    </r>
    <r>
      <rPr>
        <sz val="12"/>
        <rFont val="Times New Roman"/>
        <family val="1"/>
      </rPr>
      <t>BR-T1351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</si>
  <si>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</si>
  <si>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r>
      <t xml:space="preserve">Agência Executora (AE): Estado de São Paulo, </t>
    </r>
    <r>
      <rPr>
        <sz val="12"/>
        <rFont val="Times New Roman"/>
        <family val="1"/>
      </rPr>
      <t>por meio da</t>
    </r>
    <r>
      <rPr>
        <sz val="12"/>
        <color rgb="FF0070C0"/>
        <rFont val="Times New Roman"/>
        <family val="1"/>
      </rPr>
      <t xml:space="preserve"> Secretaria de Saneamento e Recursos Hídricos do Estado de São Paulo</t>
    </r>
    <r>
      <rPr>
        <sz val="12"/>
        <rFont val="Times New Roman"/>
        <family val="1"/>
      </rPr>
      <t>.</t>
    </r>
  </si>
  <si>
    <r>
      <t xml:space="preserve">País: </t>
    </r>
    <r>
      <rPr>
        <sz val="12"/>
        <rFont val="Times New Roman"/>
        <family val="1"/>
      </rPr>
      <t>Brasil</t>
    </r>
  </si>
  <si>
    <t>PLANO DE AQUISIÇÕES (PA)</t>
  </si>
  <si>
    <t>VPC/FMP</t>
  </si>
  <si>
    <t xml:space="preserve">Banco Interamericano de Desarrollo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</si>
</sst>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u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sz val="12"/>
      <color rgb="FF0070C0"/>
      <name val="Times New Roman"/>
      <family val="1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 applyAlignment="1">
      <alignment horizontal="left" wrapText="1"/>
    </xf>
    <xf numFmtId="0" fontId="2" fillId="0" borderId="2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/>
    <xf numFmtId="0" fontId="6" fillId="0" borderId="2" xfId="1" applyFont="1" applyBorder="1"/>
    <xf numFmtId="3" fontId="2" fillId="0" borderId="2" xfId="1" applyNumberFormat="1" applyFont="1" applyBorder="1"/>
    <xf numFmtId="0" fontId="2" fillId="0" borderId="2" xfId="1" applyFont="1" applyBorder="1" applyAlignment="1">
      <alignment horizontal="right"/>
    </xf>
    <xf numFmtId="0" fontId="6" fillId="0" borderId="3" xfId="1" applyFont="1" applyBorder="1" applyAlignment="1">
      <alignment horizontal="left"/>
    </xf>
    <xf numFmtId="0" fontId="6" fillId="0" borderId="0" xfId="1" applyFo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  <xf numFmtId="14" fontId="6" fillId="0" borderId="9" xfId="1" applyNumberFormat="1" applyFont="1" applyBorder="1" applyAlignment="1">
      <alignment horizontal="left"/>
    </xf>
    <xf numFmtId="0" fontId="2" fillId="0" borderId="7" xfId="1" applyFont="1" applyBorder="1"/>
    <xf numFmtId="0" fontId="2" fillId="0" borderId="8" xfId="1" applyFont="1" applyBorder="1"/>
    <xf numFmtId="0" fontId="6" fillId="0" borderId="9" xfId="1" applyFont="1" applyBorder="1"/>
    <xf numFmtId="4" fontId="6" fillId="0" borderId="10" xfId="1" applyNumberFormat="1" applyFont="1" applyBorder="1" applyAlignment="1">
      <alignment horizontal="center"/>
    </xf>
    <xf numFmtId="0" fontId="6" fillId="0" borderId="7" xfId="1" applyFont="1" applyBorder="1" applyAlignment="1">
      <alignment horizontal="right"/>
    </xf>
    <xf numFmtId="0" fontId="6" fillId="0" borderId="11" xfId="1" applyFont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1" quotePrefix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17" fontId="2" fillId="0" borderId="13" xfId="1" applyNumberFormat="1" applyFont="1" applyBorder="1" applyAlignment="1">
      <alignment horizontal="center" vertical="center"/>
    </xf>
    <xf numFmtId="4" fontId="2" fillId="0" borderId="13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4" fontId="6" fillId="0" borderId="13" xfId="1" applyNumberFormat="1" applyFont="1" applyBorder="1" applyAlignment="1">
      <alignment horizontal="center" vertical="center"/>
    </xf>
    <xf numFmtId="0" fontId="6" fillId="0" borderId="13" xfId="1" applyFont="1" applyBorder="1" applyAlignment="1">
      <alignment vertical="top" wrapText="1"/>
    </xf>
    <xf numFmtId="0" fontId="6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vertical="center" wrapText="1"/>
    </xf>
    <xf numFmtId="0" fontId="2" fillId="0" borderId="13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3" xfId="1" applyFont="1" applyBorder="1"/>
    <xf numFmtId="0" fontId="2" fillId="0" borderId="13" xfId="1" applyFont="1" applyBorder="1" applyAlignment="1">
      <alignment horizontal="center"/>
    </xf>
    <xf numFmtId="0" fontId="2" fillId="0" borderId="15" xfId="1" applyFont="1" applyBorder="1"/>
    <xf numFmtId="0" fontId="6" fillId="0" borderId="12" xfId="1" applyFont="1" applyBorder="1" applyAlignment="1">
      <alignment horizontal="center"/>
    </xf>
    <xf numFmtId="17" fontId="2" fillId="3" borderId="13" xfId="1" applyNumberFormat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2" borderId="13" xfId="1" applyFont="1" applyFill="1" applyBorder="1"/>
    <xf numFmtId="0" fontId="6" fillId="2" borderId="13" xfId="1" applyFont="1" applyFill="1" applyBorder="1" applyAlignment="1">
      <alignment vertical="top" wrapText="1"/>
    </xf>
    <xf numFmtId="0" fontId="2" fillId="0" borderId="12" xfId="1" applyFont="1" applyBorder="1" applyAlignment="1">
      <alignment horizontal="center" vertical="center" wrapText="1"/>
    </xf>
    <xf numFmtId="0" fontId="6" fillId="2" borderId="13" xfId="1" applyFont="1" applyFill="1" applyBorder="1" applyAlignment="1">
      <alignment vertical="center"/>
    </xf>
    <xf numFmtId="0" fontId="2" fillId="0" borderId="12" xfId="1" applyFont="1" applyBorder="1" applyAlignment="1">
      <alignment horizontal="center"/>
    </xf>
    <xf numFmtId="0" fontId="6" fillId="2" borderId="13" xfId="1" applyFont="1" applyFill="1" applyBorder="1" applyAlignment="1">
      <alignment vertical="center" wrapText="1"/>
    </xf>
    <xf numFmtId="0" fontId="2" fillId="3" borderId="13" xfId="1" applyFont="1" applyFill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/>
    <xf numFmtId="0" fontId="6" fillId="0" borderId="16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17" fontId="2" fillId="0" borderId="13" xfId="1" applyNumberFormat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4" fontId="6" fillId="0" borderId="13" xfId="1" applyNumberFormat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2" fillId="0" borderId="15" xfId="1" applyFont="1" applyBorder="1" applyAlignment="1">
      <alignment horizontal="center" wrapText="1"/>
    </xf>
    <xf numFmtId="0" fontId="2" fillId="0" borderId="20" xfId="1" applyFont="1" applyBorder="1" applyAlignment="1">
      <alignment horizont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7" fillId="4" borderId="21" xfId="1" applyFont="1" applyFill="1" applyBorder="1" applyAlignment="1">
      <alignment horizontal="center" vertical="center" wrapText="1"/>
    </xf>
    <xf numFmtId="0" fontId="7" fillId="4" borderId="22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/>
    </xf>
    <xf numFmtId="0" fontId="2" fillId="2" borderId="0" xfId="1" applyFont="1" applyFill="1"/>
    <xf numFmtId="0" fontId="2" fillId="2" borderId="5" xfId="1" applyFont="1" applyFill="1" applyBorder="1" applyAlignment="1">
      <alignment horizontal="left"/>
    </xf>
    <xf numFmtId="0" fontId="2" fillId="2" borderId="24" xfId="1" applyFont="1" applyFill="1" applyBorder="1"/>
    <xf numFmtId="0" fontId="2" fillId="2" borderId="25" xfId="1" applyFont="1" applyFill="1" applyBorder="1"/>
    <xf numFmtId="0" fontId="6" fillId="2" borderId="26" xfId="1" applyFont="1" applyFill="1" applyBorder="1"/>
    <xf numFmtId="0" fontId="2" fillId="2" borderId="27" xfId="1" applyFont="1" applyFill="1" applyBorder="1" applyAlignment="1">
      <alignment horizontal="left" vertical="center" wrapText="1"/>
    </xf>
    <xf numFmtId="0" fontId="2" fillId="2" borderId="28" xfId="1" applyFont="1" applyFill="1" applyBorder="1" applyAlignment="1">
      <alignment horizontal="left" vertical="center" wrapText="1"/>
    </xf>
    <xf numFmtId="0" fontId="6" fillId="2" borderId="29" xfId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/>
    </xf>
    <xf numFmtId="0" fontId="2" fillId="2" borderId="28" xfId="1" applyFont="1" applyFill="1" applyBorder="1" applyAlignment="1">
      <alignment horizontal="left" vertical="center"/>
    </xf>
    <xf numFmtId="0" fontId="6" fillId="2" borderId="30" xfId="1" applyFont="1" applyFill="1" applyBorder="1" applyAlignment="1">
      <alignment horizontal="left" vertical="center"/>
    </xf>
    <xf numFmtId="0" fontId="6" fillId="2" borderId="24" xfId="1" applyFont="1" applyFill="1" applyBorder="1" applyAlignment="1">
      <alignment vertical="center" wrapText="1"/>
    </xf>
    <xf numFmtId="0" fontId="6" fillId="2" borderId="25" xfId="1" applyFont="1" applyFill="1" applyBorder="1" applyAlignment="1">
      <alignment vertical="center" wrapText="1"/>
    </xf>
    <xf numFmtId="0" fontId="2" fillId="2" borderId="25" xfId="1" applyFont="1" applyFill="1" applyBorder="1" applyAlignment="1">
      <alignment horizontal="left" vertical="center" wrapText="1"/>
    </xf>
    <xf numFmtId="0" fontId="6" fillId="2" borderId="31" xfId="1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vertical="center"/>
    </xf>
    <xf numFmtId="0" fontId="2" fillId="2" borderId="25" xfId="1" applyFont="1" applyFill="1" applyBorder="1" applyAlignment="1">
      <alignment vertical="center"/>
    </xf>
    <xf numFmtId="0" fontId="6" fillId="2" borderId="26" xfId="1" applyFont="1" applyFill="1" applyBorder="1" applyAlignment="1">
      <alignment horizontal="left" vertical="center"/>
    </xf>
    <xf numFmtId="0" fontId="7" fillId="4" borderId="32" xfId="1" applyFont="1" applyFill="1" applyBorder="1" applyAlignment="1">
      <alignment horizontal="center"/>
    </xf>
    <xf numFmtId="0" fontId="7" fillId="4" borderId="33" xfId="1" applyFont="1" applyFill="1" applyBorder="1" applyAlignment="1">
      <alignment horizontal="center"/>
    </xf>
    <xf numFmtId="0" fontId="9" fillId="4" borderId="33" xfId="1" applyFont="1" applyFill="1" applyBorder="1" applyAlignment="1">
      <alignment horizontal="center"/>
    </xf>
    <xf numFmtId="0" fontId="7" fillId="4" borderId="34" xfId="1" applyFont="1" applyFill="1" applyBorder="1" applyAlignment="1">
      <alignment horizontal="center"/>
    </xf>
  </cellXfs>
  <cellStyles count="2">
    <cellStyle name="Normal" xfId="0" builtinId="0"/>
    <cellStyle name="Normal 2" xfId="1" xr:uid="{F4727C1C-9B6A-4A5D-BD22-5AE125303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Revis&#227;o%20Plano%20de%20Aquisi&#231;&#245;es%20e%20Cronograma%20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A R5 aprovado atual"/>
      <sheetName val="Estudos Complementares"/>
      <sheetName val="Demonstrativo Proposta PA R6"/>
      <sheetName val="Proposta PA R6"/>
      <sheetName val="Cronograma de Desembolso US$ at"/>
      <sheetName val="Cronograma de Desembolsos AC3"/>
    </sheetNames>
    <sheetDataSet>
      <sheetData sheetId="0"/>
      <sheetData sheetId="1"/>
      <sheetData sheetId="2"/>
      <sheetData sheetId="3">
        <row r="8">
          <cell r="O8">
            <v>347549.52284379449</v>
          </cell>
        </row>
        <row r="11">
          <cell r="O11">
            <v>65329.47715620551</v>
          </cell>
        </row>
        <row r="14">
          <cell r="O14">
            <v>17712.344144980485</v>
          </cell>
        </row>
        <row r="15">
          <cell r="O15">
            <v>14169.814527218678</v>
          </cell>
        </row>
        <row r="16">
          <cell r="O16">
            <v>77208.541327800835</v>
          </cell>
        </row>
        <row r="19">
          <cell r="O19">
            <v>65383.208484006354</v>
          </cell>
        </row>
        <row r="21">
          <cell r="O21">
            <v>18181.82</v>
          </cell>
        </row>
        <row r="22">
          <cell r="O22">
            <v>16434.971515993639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2CF80-5809-4D1A-B4E9-3B9BC7523B0B}">
  <dimension ref="B1:P39"/>
  <sheetViews>
    <sheetView tabSelected="1" topLeftCell="A32" zoomScale="70" zoomScaleNormal="70" zoomScalePageLayoutView="78" workbookViewId="0">
      <selection activeCell="B37" sqref="B37:K37"/>
    </sheetView>
  </sheetViews>
  <sheetFormatPr defaultColWidth="9.109375" defaultRowHeight="15.6" x14ac:dyDescent="0.3"/>
  <cols>
    <col min="1" max="1" width="2.44140625" style="1" customWidth="1"/>
    <col min="2" max="2" width="9" style="3" customWidth="1"/>
    <col min="3" max="3" width="36.88671875" style="1" customWidth="1"/>
    <col min="4" max="4" width="15.44140625" style="1" customWidth="1"/>
    <col min="5" max="5" width="12.5546875" style="1" customWidth="1"/>
    <col min="6" max="6" width="19.109375" style="1" customWidth="1"/>
    <col min="7" max="7" width="10.5546875" style="1" customWidth="1"/>
    <col min="8" max="8" width="10.88671875" style="1" customWidth="1"/>
    <col min="9" max="9" width="20.5546875" style="1" customWidth="1"/>
    <col min="10" max="10" width="11.6640625" style="1" customWidth="1"/>
    <col min="11" max="11" width="27.109375" style="2" customWidth="1"/>
    <col min="12" max="13" width="13" style="1" hidden="1" customWidth="1"/>
    <col min="14" max="15" width="9.109375" style="1" hidden="1" customWidth="1"/>
    <col min="16" max="16384" width="9.109375" style="1"/>
  </cols>
  <sheetData>
    <row r="1" spans="2:16" ht="20.25" customHeight="1" x14ac:dyDescent="0.3">
      <c r="I1" s="25" t="s">
        <v>67</v>
      </c>
    </row>
    <row r="2" spans="2:16" ht="20.25" customHeight="1" thickBot="1" x14ac:dyDescent="0.35">
      <c r="I2" s="25" t="s">
        <v>66</v>
      </c>
    </row>
    <row r="3" spans="2:16" ht="21" customHeight="1" x14ac:dyDescent="0.3">
      <c r="B3" s="109" t="s">
        <v>65</v>
      </c>
      <c r="C3" s="108"/>
      <c r="D3" s="107"/>
      <c r="E3" s="107"/>
      <c r="F3" s="107"/>
      <c r="G3" s="107"/>
      <c r="H3" s="107"/>
      <c r="I3" s="107"/>
      <c r="J3" s="107"/>
      <c r="K3" s="106"/>
    </row>
    <row r="4" spans="2:16" ht="40.950000000000003" customHeight="1" x14ac:dyDescent="0.3">
      <c r="B4" s="105" t="s">
        <v>64</v>
      </c>
      <c r="C4" s="104"/>
      <c r="D4" s="104"/>
      <c r="E4" s="103"/>
      <c r="F4" s="102" t="s">
        <v>63</v>
      </c>
      <c r="G4" s="101"/>
      <c r="H4" s="101"/>
      <c r="I4" s="101"/>
      <c r="J4" s="100" t="s">
        <v>62</v>
      </c>
      <c r="K4" s="99"/>
    </row>
    <row r="5" spans="2:16" ht="37.5" customHeight="1" x14ac:dyDescent="0.3">
      <c r="B5" s="98" t="s">
        <v>61</v>
      </c>
      <c r="C5" s="97"/>
      <c r="D5" s="97"/>
      <c r="E5" s="96"/>
      <c r="F5" s="95" t="s">
        <v>60</v>
      </c>
      <c r="G5" s="94"/>
      <c r="H5" s="94"/>
      <c r="I5" s="94"/>
      <c r="J5" s="94"/>
      <c r="K5" s="93"/>
    </row>
    <row r="6" spans="2:16" ht="21" customHeight="1" x14ac:dyDescent="0.3">
      <c r="B6" s="92" t="s">
        <v>59</v>
      </c>
      <c r="C6" s="91"/>
      <c r="D6" s="91"/>
      <c r="E6" s="91"/>
      <c r="F6" s="91"/>
      <c r="G6" s="91"/>
      <c r="H6" s="91"/>
      <c r="I6" s="91"/>
      <c r="J6" s="91"/>
      <c r="K6" s="90"/>
    </row>
    <row r="7" spans="2:16" ht="12" customHeight="1" thickBot="1" x14ac:dyDescent="0.35">
      <c r="B7" s="89"/>
      <c r="C7" s="88"/>
      <c r="D7" s="88"/>
      <c r="E7" s="88"/>
      <c r="F7" s="88"/>
      <c r="G7" s="88"/>
      <c r="H7" s="88"/>
      <c r="I7" s="88"/>
      <c r="J7" s="88"/>
      <c r="K7" s="87"/>
    </row>
    <row r="8" spans="2:16" s="2" customFormat="1" ht="53.25" customHeight="1" x14ac:dyDescent="0.3">
      <c r="B8" s="86" t="s">
        <v>58</v>
      </c>
      <c r="C8" s="85" t="s">
        <v>57</v>
      </c>
      <c r="D8" s="85" t="s">
        <v>56</v>
      </c>
      <c r="E8" s="85" t="s">
        <v>55</v>
      </c>
      <c r="F8" s="85" t="s">
        <v>54</v>
      </c>
      <c r="G8" s="85" t="s">
        <v>53</v>
      </c>
      <c r="H8" s="85"/>
      <c r="I8" s="85" t="s">
        <v>52</v>
      </c>
      <c r="J8" s="85" t="s">
        <v>51</v>
      </c>
      <c r="K8" s="84" t="s">
        <v>50</v>
      </c>
      <c r="L8" s="83" t="s">
        <v>49</v>
      </c>
      <c r="M8" s="82"/>
      <c r="N8" s="82"/>
      <c r="O8" s="82"/>
    </row>
    <row r="9" spans="2:16" ht="27.75" customHeight="1" x14ac:dyDescent="0.3">
      <c r="B9" s="81"/>
      <c r="C9" s="79"/>
      <c r="D9" s="79"/>
      <c r="E9" s="79"/>
      <c r="F9" s="79"/>
      <c r="G9" s="80" t="s">
        <v>48</v>
      </c>
      <c r="H9" s="80" t="s">
        <v>47</v>
      </c>
      <c r="I9" s="79"/>
      <c r="J9" s="79"/>
      <c r="K9" s="78"/>
      <c r="L9" s="77" t="s">
        <v>46</v>
      </c>
      <c r="M9" s="76" t="s">
        <v>45</v>
      </c>
      <c r="N9" s="75" t="s">
        <v>44</v>
      </c>
      <c r="O9" s="74"/>
    </row>
    <row r="10" spans="2:16" ht="21" customHeight="1" x14ac:dyDescent="0.3">
      <c r="B10" s="48">
        <v>1</v>
      </c>
      <c r="C10" s="66" t="s">
        <v>43</v>
      </c>
      <c r="D10" s="71">
        <f>SUM(D12:D14)</f>
        <v>412879</v>
      </c>
      <c r="E10" s="53"/>
      <c r="F10" s="52"/>
      <c r="G10" s="53"/>
      <c r="H10" s="53"/>
      <c r="I10" s="69"/>
      <c r="J10" s="52"/>
      <c r="K10" s="62"/>
      <c r="L10" s="73" t="s">
        <v>42</v>
      </c>
      <c r="M10" s="72" t="s">
        <v>42</v>
      </c>
      <c r="N10" s="72" t="s">
        <v>41</v>
      </c>
      <c r="O10" s="72" t="s">
        <v>41</v>
      </c>
      <c r="P10" s="25"/>
    </row>
    <row r="11" spans="2:16" x14ac:dyDescent="0.3">
      <c r="B11" s="48" t="s">
        <v>40</v>
      </c>
      <c r="C11" s="66" t="s">
        <v>33</v>
      </c>
      <c r="D11" s="71"/>
      <c r="E11" s="70"/>
      <c r="F11" s="66"/>
      <c r="G11" s="53"/>
      <c r="H11" s="53"/>
      <c r="I11" s="69"/>
      <c r="J11" s="66"/>
      <c r="K11" s="55"/>
      <c r="L11" s="68"/>
      <c r="M11" s="67"/>
      <c r="N11" s="67"/>
      <c r="O11" s="67"/>
      <c r="P11" s="25"/>
    </row>
    <row r="12" spans="2:16" s="36" customFormat="1" ht="47.7" customHeight="1" x14ac:dyDescent="0.3">
      <c r="B12" s="43" t="s">
        <v>39</v>
      </c>
      <c r="C12" s="42" t="s">
        <v>38</v>
      </c>
      <c r="D12" s="41">
        <f>'[1]Demonstrativo Proposta PA R6'!O8</f>
        <v>347549.52284379449</v>
      </c>
      <c r="E12" s="39" t="s">
        <v>14</v>
      </c>
      <c r="F12" s="39" t="s">
        <v>13</v>
      </c>
      <c r="G12" s="39">
        <v>100</v>
      </c>
      <c r="H12" s="39">
        <v>0</v>
      </c>
      <c r="I12" s="40">
        <v>44276</v>
      </c>
      <c r="J12" s="39" t="s">
        <v>12</v>
      </c>
      <c r="K12" s="44" t="s">
        <v>21</v>
      </c>
      <c r="L12" s="51"/>
      <c r="M12" s="39"/>
      <c r="N12" s="64"/>
      <c r="O12" s="64"/>
    </row>
    <row r="13" spans="2:16" s="36" customFormat="1" x14ac:dyDescent="0.3">
      <c r="B13" s="48">
        <v>1.2</v>
      </c>
      <c r="C13" s="66" t="s">
        <v>24</v>
      </c>
      <c r="D13" s="41"/>
      <c r="E13" s="39"/>
      <c r="F13" s="39"/>
      <c r="G13" s="39"/>
      <c r="H13" s="39"/>
      <c r="I13" s="40"/>
      <c r="J13" s="39"/>
      <c r="K13" s="65"/>
      <c r="L13" s="51"/>
      <c r="M13" s="39"/>
      <c r="N13" s="64"/>
      <c r="O13" s="64"/>
    </row>
    <row r="14" spans="2:16" s="36" customFormat="1" x14ac:dyDescent="0.3">
      <c r="B14" s="43" t="s">
        <v>37</v>
      </c>
      <c r="C14" s="42" t="s">
        <v>15</v>
      </c>
      <c r="D14" s="41">
        <f>'[1]Demonstrativo Proposta PA R6'!O11</f>
        <v>65329.47715620551</v>
      </c>
      <c r="E14" s="39" t="s">
        <v>14</v>
      </c>
      <c r="F14" s="39" t="s">
        <v>13</v>
      </c>
      <c r="G14" s="39">
        <v>100</v>
      </c>
      <c r="H14" s="39">
        <v>0</v>
      </c>
      <c r="I14" s="40">
        <v>44743</v>
      </c>
      <c r="J14" s="39" t="s">
        <v>12</v>
      </c>
      <c r="K14" s="38" t="s">
        <v>11</v>
      </c>
      <c r="L14" s="51"/>
      <c r="M14" s="39"/>
      <c r="N14" s="64"/>
      <c r="O14" s="64"/>
    </row>
    <row r="15" spans="2:16" s="36" customFormat="1" ht="25.5" customHeight="1" x14ac:dyDescent="0.3">
      <c r="B15" s="48">
        <v>3</v>
      </c>
      <c r="C15" s="63" t="s">
        <v>36</v>
      </c>
      <c r="D15" s="46">
        <f>SUM(D20:D22)</f>
        <v>109090.7</v>
      </c>
      <c r="E15" s="39"/>
      <c r="F15" s="39"/>
      <c r="G15" s="39"/>
      <c r="H15" s="39"/>
      <c r="I15" s="40"/>
      <c r="J15" s="39"/>
      <c r="K15" s="60"/>
      <c r="L15" s="51"/>
      <c r="M15" s="39"/>
      <c r="N15" s="50"/>
      <c r="O15" s="50"/>
      <c r="P15" s="25"/>
    </row>
    <row r="16" spans="2:16" x14ac:dyDescent="0.3">
      <c r="B16" s="48">
        <v>3.1</v>
      </c>
      <c r="C16" s="59" t="s">
        <v>24</v>
      </c>
      <c r="D16" s="41"/>
      <c r="E16" s="39"/>
      <c r="F16" s="39"/>
      <c r="G16" s="39"/>
      <c r="H16" s="39"/>
      <c r="I16" s="40"/>
      <c r="J16" s="39"/>
      <c r="K16" s="62"/>
      <c r="L16" s="54"/>
      <c r="M16" s="53"/>
      <c r="N16" s="52"/>
      <c r="O16" s="52"/>
    </row>
    <row r="17" spans="2:16" s="36" customFormat="1" ht="25.95" hidden="1" customHeight="1" x14ac:dyDescent="0.3">
      <c r="B17" s="48">
        <v>3</v>
      </c>
      <c r="C17" s="61" t="s">
        <v>36</v>
      </c>
      <c r="D17" s="46">
        <f>SUM(D18:D20)</f>
        <v>17712.344144980485</v>
      </c>
      <c r="E17" s="39"/>
      <c r="F17" s="39"/>
      <c r="G17" s="39"/>
      <c r="H17" s="39"/>
      <c r="I17" s="56"/>
      <c r="J17" s="39"/>
      <c r="K17" s="60"/>
      <c r="L17" s="51"/>
      <c r="M17" s="39"/>
      <c r="N17" s="50"/>
      <c r="O17" s="50"/>
      <c r="P17" s="25" t="s">
        <v>35</v>
      </c>
    </row>
    <row r="18" spans="2:16" hidden="1" x14ac:dyDescent="0.3">
      <c r="B18" s="48" t="s">
        <v>34</v>
      </c>
      <c r="C18" s="59" t="s">
        <v>33</v>
      </c>
      <c r="D18" s="46"/>
      <c r="E18" s="57"/>
      <c r="F18" s="57"/>
      <c r="G18" s="39"/>
      <c r="H18" s="39"/>
      <c r="I18" s="56"/>
      <c r="J18" s="39"/>
      <c r="K18" s="55"/>
      <c r="L18" s="54"/>
      <c r="M18" s="53"/>
      <c r="N18" s="52"/>
      <c r="O18" s="52"/>
    </row>
    <row r="19" spans="2:16" hidden="1" x14ac:dyDescent="0.3">
      <c r="B19" s="48" t="s">
        <v>32</v>
      </c>
      <c r="C19" s="58" t="s">
        <v>31</v>
      </c>
      <c r="D19" s="46"/>
      <c r="E19" s="57"/>
      <c r="F19" s="57"/>
      <c r="G19" s="39"/>
      <c r="H19" s="39"/>
      <c r="I19" s="56"/>
      <c r="J19" s="39"/>
      <c r="K19" s="55"/>
      <c r="L19" s="54"/>
      <c r="M19" s="53"/>
      <c r="N19" s="52"/>
      <c r="O19" s="52"/>
    </row>
    <row r="20" spans="2:16" s="36" customFormat="1" ht="31.2" x14ac:dyDescent="0.3">
      <c r="B20" s="43" t="s">
        <v>30</v>
      </c>
      <c r="C20" s="42" t="s">
        <v>29</v>
      </c>
      <c r="D20" s="41">
        <f>'[1]Demonstrativo Proposta PA R6'!O14</f>
        <v>17712.344144980485</v>
      </c>
      <c r="E20" s="39" t="s">
        <v>18</v>
      </c>
      <c r="F20" s="39" t="s">
        <v>17</v>
      </c>
      <c r="G20" s="39">
        <v>100</v>
      </c>
      <c r="H20" s="39">
        <v>0</v>
      </c>
      <c r="I20" s="40">
        <v>44805</v>
      </c>
      <c r="J20" s="39" t="s">
        <v>12</v>
      </c>
      <c r="K20" s="44"/>
      <c r="L20" s="51">
        <v>40</v>
      </c>
      <c r="M20" s="39"/>
      <c r="N20" s="50"/>
      <c r="O20" s="50"/>
    </row>
    <row r="21" spans="2:16" s="36" customFormat="1" ht="31.2" x14ac:dyDescent="0.3">
      <c r="B21" s="43" t="s">
        <v>28</v>
      </c>
      <c r="C21" s="42" t="s">
        <v>27</v>
      </c>
      <c r="D21" s="41">
        <f>'[1]Demonstrativo Proposta PA R6'!O15</f>
        <v>14169.814527218678</v>
      </c>
      <c r="E21" s="41" t="s">
        <v>18</v>
      </c>
      <c r="F21" s="41" t="s">
        <v>17</v>
      </c>
      <c r="G21" s="39">
        <v>100</v>
      </c>
      <c r="H21" s="39">
        <v>0</v>
      </c>
      <c r="I21" s="40">
        <v>44805</v>
      </c>
      <c r="J21" s="39" t="s">
        <v>12</v>
      </c>
      <c r="K21" s="44"/>
      <c r="M21" s="37"/>
    </row>
    <row r="22" spans="2:16" s="36" customFormat="1" x14ac:dyDescent="0.3">
      <c r="B22" s="43" t="s">
        <v>26</v>
      </c>
      <c r="C22" s="42" t="s">
        <v>15</v>
      </c>
      <c r="D22" s="41">
        <f>'[1]Demonstrativo Proposta PA R6'!O16</f>
        <v>77208.541327800835</v>
      </c>
      <c r="E22" s="39" t="s">
        <v>14</v>
      </c>
      <c r="F22" s="39" t="s">
        <v>13</v>
      </c>
      <c r="G22" s="39">
        <v>100</v>
      </c>
      <c r="H22" s="39">
        <v>0</v>
      </c>
      <c r="I22" s="40">
        <v>44743</v>
      </c>
      <c r="J22" s="39" t="s">
        <v>12</v>
      </c>
      <c r="K22" s="38" t="s">
        <v>11</v>
      </c>
      <c r="M22" s="37"/>
    </row>
    <row r="23" spans="2:16" s="36" customFormat="1" ht="31.2" x14ac:dyDescent="0.3">
      <c r="B23" s="48">
        <v>4</v>
      </c>
      <c r="C23" s="49" t="s">
        <v>25</v>
      </c>
      <c r="D23" s="46">
        <f>SUM(D25:D27)</f>
        <v>100000</v>
      </c>
      <c r="E23" s="39"/>
      <c r="F23" s="39"/>
      <c r="G23" s="39"/>
      <c r="H23" s="39"/>
      <c r="I23" s="40"/>
      <c r="J23" s="39"/>
      <c r="K23" s="44"/>
      <c r="M23" s="37"/>
    </row>
    <row r="24" spans="2:16" s="36" customFormat="1" x14ac:dyDescent="0.3">
      <c r="B24" s="48">
        <v>4.0999999999999996</v>
      </c>
      <c r="C24" s="47" t="s">
        <v>24</v>
      </c>
      <c r="D24" s="46"/>
      <c r="E24" s="39"/>
      <c r="F24" s="39"/>
      <c r="G24" s="39"/>
      <c r="H24" s="39"/>
      <c r="I24" s="40"/>
      <c r="J24" s="39"/>
      <c r="K24" s="44"/>
      <c r="M24" s="37"/>
    </row>
    <row r="25" spans="2:16" s="36" customFormat="1" ht="31.2" x14ac:dyDescent="0.3">
      <c r="B25" s="45" t="s">
        <v>23</v>
      </c>
      <c r="C25" s="42" t="s">
        <v>22</v>
      </c>
      <c r="D25" s="41">
        <f>'[1]Demonstrativo Proposta PA R6'!O19</f>
        <v>65383.208484006354</v>
      </c>
      <c r="E25" s="39" t="s">
        <v>18</v>
      </c>
      <c r="F25" s="39" t="s">
        <v>17</v>
      </c>
      <c r="G25" s="39">
        <v>100</v>
      </c>
      <c r="H25" s="39">
        <v>0</v>
      </c>
      <c r="I25" s="40">
        <v>44002</v>
      </c>
      <c r="J25" s="39" t="s">
        <v>12</v>
      </c>
      <c r="K25" s="44" t="s">
        <v>21</v>
      </c>
      <c r="M25" s="37"/>
    </row>
    <row r="26" spans="2:16" s="36" customFormat="1" x14ac:dyDescent="0.3">
      <c r="B26" s="43" t="s">
        <v>20</v>
      </c>
      <c r="C26" s="42" t="s">
        <v>19</v>
      </c>
      <c r="D26" s="41">
        <f>'[1]Demonstrativo Proposta PA R6'!O21</f>
        <v>18181.82</v>
      </c>
      <c r="E26" s="39" t="s">
        <v>18</v>
      </c>
      <c r="F26" s="39" t="s">
        <v>17</v>
      </c>
      <c r="G26" s="39">
        <v>100</v>
      </c>
      <c r="H26" s="39">
        <v>0</v>
      </c>
      <c r="I26" s="40">
        <v>44835</v>
      </c>
      <c r="J26" s="39" t="s">
        <v>12</v>
      </c>
      <c r="K26" s="44"/>
      <c r="M26" s="37"/>
    </row>
    <row r="27" spans="2:16" s="36" customFormat="1" x14ac:dyDescent="0.3">
      <c r="B27" s="43" t="s">
        <v>16</v>
      </c>
      <c r="C27" s="42" t="s">
        <v>15</v>
      </c>
      <c r="D27" s="41">
        <f>'[1]Demonstrativo Proposta PA R6'!O22</f>
        <v>16434.971515993639</v>
      </c>
      <c r="E27" s="39" t="s">
        <v>14</v>
      </c>
      <c r="F27" s="39" t="s">
        <v>13</v>
      </c>
      <c r="G27" s="39">
        <v>100</v>
      </c>
      <c r="H27" s="39">
        <v>0</v>
      </c>
      <c r="I27" s="40">
        <v>44743</v>
      </c>
      <c r="J27" s="39" t="s">
        <v>12</v>
      </c>
      <c r="K27" s="38" t="s">
        <v>11</v>
      </c>
      <c r="M27" s="37"/>
    </row>
    <row r="28" spans="2:16" ht="19.5" customHeight="1" thickBot="1" x14ac:dyDescent="0.35">
      <c r="B28" s="35" t="s">
        <v>10</v>
      </c>
      <c r="C28" s="34"/>
      <c r="D28" s="33">
        <f>D23+D15+D10</f>
        <v>621969.69999999995</v>
      </c>
      <c r="E28" s="32" t="s">
        <v>9</v>
      </c>
      <c r="F28" s="31"/>
      <c r="G28" s="30"/>
      <c r="H28" s="29">
        <v>44726</v>
      </c>
      <c r="I28" s="28"/>
      <c r="J28" s="27"/>
      <c r="K28" s="26"/>
      <c r="P28" s="25"/>
    </row>
    <row r="29" spans="2:16" ht="19.5" customHeight="1" thickBot="1" x14ac:dyDescent="0.35">
      <c r="B29" s="24" t="s">
        <v>8</v>
      </c>
      <c r="C29" s="23"/>
      <c r="D29" s="22"/>
      <c r="E29" s="21"/>
      <c r="F29" s="20"/>
      <c r="G29" s="20"/>
      <c r="H29" s="21"/>
      <c r="I29" s="20"/>
      <c r="J29" s="20"/>
      <c r="K29" s="19"/>
    </row>
    <row r="30" spans="2:16" ht="84.75" customHeight="1" thickBot="1" x14ac:dyDescent="0.35">
      <c r="B30" s="15" t="s">
        <v>7</v>
      </c>
      <c r="C30" s="11"/>
      <c r="D30" s="11"/>
      <c r="E30" s="11"/>
      <c r="F30" s="11"/>
      <c r="G30" s="11"/>
      <c r="H30" s="11"/>
      <c r="I30" s="11"/>
      <c r="J30" s="11"/>
      <c r="K30" s="10"/>
    </row>
    <row r="31" spans="2:16" ht="24" customHeight="1" thickBot="1" x14ac:dyDescent="0.35">
      <c r="B31" s="18" t="s">
        <v>6</v>
      </c>
      <c r="C31" s="17"/>
      <c r="D31" s="17"/>
      <c r="E31" s="17"/>
      <c r="F31" s="17"/>
      <c r="G31" s="17"/>
      <c r="H31" s="17"/>
      <c r="I31" s="17"/>
      <c r="J31" s="17"/>
      <c r="K31" s="16"/>
    </row>
    <row r="32" spans="2:16" ht="39" customHeight="1" thickBot="1" x14ac:dyDescent="0.35">
      <c r="B32" s="15" t="s">
        <v>5</v>
      </c>
      <c r="C32" s="14"/>
      <c r="D32" s="14"/>
      <c r="E32" s="14"/>
      <c r="F32" s="14"/>
      <c r="G32" s="14"/>
      <c r="H32" s="14"/>
      <c r="I32" s="14"/>
      <c r="J32" s="14"/>
      <c r="K32" s="13"/>
    </row>
    <row r="33" spans="2:11" ht="24.75" customHeight="1" thickBot="1" x14ac:dyDescent="0.35">
      <c r="B33" s="12" t="s">
        <v>4</v>
      </c>
      <c r="C33" s="11"/>
      <c r="D33" s="11"/>
      <c r="E33" s="11"/>
      <c r="F33" s="11"/>
      <c r="G33" s="11"/>
      <c r="H33" s="11"/>
      <c r="I33" s="11"/>
      <c r="J33" s="11"/>
      <c r="K33" s="10"/>
    </row>
    <row r="34" spans="2:11" ht="26.25" customHeight="1" thickBot="1" x14ac:dyDescent="0.35">
      <c r="B34" s="12" t="s">
        <v>3</v>
      </c>
      <c r="C34" s="11"/>
      <c r="D34" s="11"/>
      <c r="E34" s="11"/>
      <c r="F34" s="11"/>
      <c r="G34" s="11"/>
      <c r="H34" s="11"/>
      <c r="I34" s="11"/>
      <c r="J34" s="11"/>
      <c r="K34" s="10"/>
    </row>
    <row r="35" spans="2:11" ht="53.25" customHeight="1" thickBot="1" x14ac:dyDescent="0.35">
      <c r="B35" s="9" t="s">
        <v>2</v>
      </c>
      <c r="C35" s="8"/>
      <c r="D35" s="8"/>
      <c r="E35" s="8"/>
      <c r="F35" s="8"/>
      <c r="G35" s="8"/>
      <c r="H35" s="8"/>
      <c r="I35" s="8"/>
      <c r="J35" s="8"/>
      <c r="K35" s="7"/>
    </row>
    <row r="36" spans="2:11" ht="37.200000000000003" customHeight="1" thickBot="1" x14ac:dyDescent="0.35">
      <c r="B36" s="6" t="s">
        <v>1</v>
      </c>
      <c r="C36" s="5"/>
      <c r="D36" s="5"/>
      <c r="E36" s="5"/>
      <c r="F36" s="5"/>
      <c r="G36" s="5"/>
      <c r="H36" s="5"/>
      <c r="I36" s="5"/>
      <c r="J36" s="5"/>
      <c r="K36" s="4"/>
    </row>
    <row r="37" spans="2:11" ht="53.25" customHeight="1" thickBot="1" x14ac:dyDescent="0.35">
      <c r="B37" s="6" t="s">
        <v>0</v>
      </c>
      <c r="C37" s="5"/>
      <c r="D37" s="5"/>
      <c r="E37" s="5"/>
      <c r="F37" s="5"/>
      <c r="G37" s="5"/>
      <c r="H37" s="5"/>
      <c r="I37" s="5"/>
      <c r="J37" s="5"/>
      <c r="K37" s="4"/>
    </row>
    <row r="38" spans="2:11" ht="53.25" hidden="1" customHeight="1" thickBot="1" x14ac:dyDescent="0.35">
      <c r="B38" s="6"/>
      <c r="C38" s="5"/>
      <c r="D38" s="5"/>
      <c r="E38" s="5"/>
      <c r="F38" s="5"/>
      <c r="G38" s="5"/>
      <c r="H38" s="5"/>
      <c r="I38" s="5"/>
      <c r="J38" s="5"/>
      <c r="K38" s="4"/>
    </row>
    <row r="39" spans="2:11" ht="51.75" hidden="1" customHeight="1" thickBot="1" x14ac:dyDescent="0.35">
      <c r="B39" s="6"/>
      <c r="C39" s="5"/>
      <c r="D39" s="5"/>
      <c r="E39" s="5"/>
      <c r="F39" s="5"/>
      <c r="G39" s="5"/>
      <c r="H39" s="5"/>
      <c r="I39" s="5"/>
      <c r="J39" s="5"/>
      <c r="K39" s="4"/>
    </row>
  </sheetData>
  <mergeCells count="35">
    <mergeCell ref="B3:K3"/>
    <mergeCell ref="B4:E4"/>
    <mergeCell ref="F4:I4"/>
    <mergeCell ref="J4:K4"/>
    <mergeCell ref="B5:E5"/>
    <mergeCell ref="F5:K5"/>
    <mergeCell ref="B6:K6"/>
    <mergeCell ref="B8:B9"/>
    <mergeCell ref="C8:C9"/>
    <mergeCell ref="D8:D9"/>
    <mergeCell ref="E8:E9"/>
    <mergeCell ref="F8:F9"/>
    <mergeCell ref="G8:H8"/>
    <mergeCell ref="I8:I9"/>
    <mergeCell ref="J8:J9"/>
    <mergeCell ref="K8:K9"/>
    <mergeCell ref="L8:O8"/>
    <mergeCell ref="N9:O9"/>
    <mergeCell ref="L10:L11"/>
    <mergeCell ref="M10:M11"/>
    <mergeCell ref="N10:N11"/>
    <mergeCell ref="O10:O11"/>
    <mergeCell ref="B28:C28"/>
    <mergeCell ref="E28:G28"/>
    <mergeCell ref="H28:J28"/>
    <mergeCell ref="B30:K30"/>
    <mergeCell ref="B31:K31"/>
    <mergeCell ref="B32:K32"/>
    <mergeCell ref="B39:K39"/>
    <mergeCell ref="B33:K33"/>
    <mergeCell ref="B34:K34"/>
    <mergeCell ref="B35:K35"/>
    <mergeCell ref="B36:K36"/>
    <mergeCell ref="B37:K37"/>
    <mergeCell ref="B38:K38"/>
  </mergeCells>
  <dataValidations count="1">
    <dataValidation type="list" allowBlank="1" showInputMessage="1" showErrorMessage="1" sqref="E10:E11 F10:F14 E15:F21 F22 E23:F26 F27" xr:uid="{A9D711B7-5FEA-4E56-8EF7-4A19941F7AA4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 R6</vt:lpstr>
      <vt:lpstr>'PA R6'!Print_Area</vt:lpstr>
      <vt:lpstr>'PA R6'!Print_Titles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de Freitas Severino, Ligia</dc:creator>
  <lastModifiedBy>de Freitas Severino, Ligia</lastModifiedBy>
  <dcterms:created xsi:type="dcterms:W3CDTF">2022-07-11T19:12:53.0000000Z</dcterms:created>
  <dcterms:modified xsi:type="dcterms:W3CDTF">2022-07-11T19:14:25.0000000Z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