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idsa\Documents\DOCUMENTS\CSC\BRASIL\PROJETOS\BR-L1545 - Moderniza\Pos-qrr\"/>
    </mc:Choice>
  </mc:AlternateContent>
  <xr:revisionPtr revIDLastSave="0" documentId="13_ncr:1_{16D8680D-6616-4E4A-9F33-A0DCC6E1913A}" xr6:coauthVersionLast="45" xr6:coauthVersionMax="45" xr10:uidLastSave="{00000000-0000-0000-0000-000000000000}"/>
  <bookViews>
    <workbookView xWindow="-110" yWindow="-110" windowWidth="25820" windowHeight="14020" activeTab="3" xr2:uid="{B6A7AB33-5E8B-4990-82DA-23D5832577D2}"/>
  </bookViews>
  <sheets>
    <sheet name="Estructura del Proyecto" sheetId="1" r:id="rId1"/>
    <sheet name="Plan de Adquisiciones" sheetId="2" r:id="rId2"/>
    <sheet name="Instruções" sheetId="3" r:id="rId3"/>
    <sheet name="Detalhe Plano de Aquisçõe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9" i="4" l="1"/>
  <c r="H169" i="4"/>
  <c r="G153" i="4"/>
  <c r="H134" i="4"/>
  <c r="M130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H117" i="4"/>
  <c r="H116" i="4"/>
  <c r="M114" i="4"/>
  <c r="H109" i="4"/>
  <c r="M101" i="4"/>
  <c r="M100" i="4"/>
  <c r="M99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H72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H42" i="4"/>
  <c r="M17" i="4"/>
  <c r="C28" i="2"/>
  <c r="B27" i="2"/>
  <c r="B26" i="2"/>
  <c r="B25" i="2"/>
  <c r="B24" i="2"/>
  <c r="B28" i="2" s="1"/>
  <c r="B19" i="2"/>
  <c r="B18" i="2"/>
  <c r="C17" i="2"/>
  <c r="B17" i="2" s="1"/>
  <c r="C16" i="2"/>
  <c r="B16" i="2" s="1"/>
  <c r="B15" i="2"/>
  <c r="B14" i="2"/>
  <c r="B13" i="2"/>
  <c r="B12" i="2"/>
  <c r="C11" i="2"/>
  <c r="C20" i="2" s="1"/>
  <c r="B11" i="2" l="1"/>
  <c r="B20" i="2" s="1"/>
</calcChain>
</file>

<file path=xl/sharedStrings.xml><?xml version="1.0" encoding="utf-8"?>
<sst xmlns="http://schemas.openxmlformats.org/spreadsheetml/2006/main" count="1017" uniqueCount="331">
  <si>
    <t>Nombre Organismo Prestatario</t>
  </si>
  <si>
    <t>Nombre Organismo Sub-Ejecutor (si aplica)</t>
  </si>
  <si>
    <t>Iniciales Organismo Sub-ejecutor</t>
  </si>
  <si>
    <t>Secretaría de Justicia - Estado de Espíritu Santo</t>
  </si>
  <si>
    <t>COMPONENTES? (SI / NO)</t>
  </si>
  <si>
    <t>Nombre de los componentes (listar por numero o letra)</t>
  </si>
  <si>
    <t>Si</t>
  </si>
  <si>
    <t>Componente  1.  Ressocialização</t>
  </si>
  <si>
    <t>Componente 2. Tecnologia Prisional</t>
  </si>
  <si>
    <t>Componente  3.  Sustentabilidade ambiental e infraestrutura</t>
  </si>
  <si>
    <t>Administração do Programa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</si>
  <si>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</si>
  <si>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</si>
  <si>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</si>
  <si>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</si>
  <si>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</si>
  <si>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</si>
  <si>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31/12/2025</t>
  </si>
  <si>
    <t>2. Versión del Plan de Adquisiciones</t>
  </si>
  <si>
    <t>Versión ( 1-001-2020)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</si>
  <si>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</si>
  <si>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</si>
  <si>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</si>
  <si>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</si>
  <si>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</si>
  <si>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</si>
  <si>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</si>
  <si>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</si>
  <si>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</si>
  <si>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</si>
  <si>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</si>
  <si>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</si>
  <si>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</si>
  <si>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</si>
  <si>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4. Componentes</t>
  </si>
  <si>
    <t>Componente de Inversión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</si>
  <si>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disponiveis:</t>
  </si>
  <si>
    <t xml:space="preserve">Instrucções Gerais </t>
  </si>
  <si>
    <t>Pregão eletronico/Ata</t>
  </si>
  <si>
    <t>Colocar "sistema nacional" na coluna de método e na coluna de revisão/supervisão + indicar o método (pregão eletrônico ou ata de registro de preços) na coluna de "comentário". Não serão aceitos os processos usando um sistema nacional com revisão ex-ante nem ex-post</t>
  </si>
  <si>
    <t>Procesos com 100% de contrapartida</t>
  </si>
  <si>
    <t>Colocar "sistema nacional" na coluna de método e na coluna de revisão/supervisão + indicar o método e "contrapartida"' na coluna" "comentário"</t>
  </si>
  <si>
    <t xml:space="preserve">Instruções </t>
  </si>
  <si>
    <t>Categoria/ Componente</t>
  </si>
  <si>
    <t>colocar o Nº de componente associado</t>
  </si>
  <si>
    <t>Objeto</t>
  </si>
  <si>
    <t>Objeto principal da licitação</t>
  </si>
  <si>
    <t>Descrição Adicional</t>
  </si>
  <si>
    <t>Complementar as informações do objeto</t>
  </si>
  <si>
    <t>Selecionar no menu suspenso</t>
  </si>
  <si>
    <t>Revisão/Supervisão</t>
  </si>
  <si>
    <t>Sistema Nacional</t>
  </si>
  <si>
    <t>Ex-Post</t>
  </si>
  <si>
    <t>Ex-Ante</t>
  </si>
  <si>
    <t>Status</t>
  </si>
  <si>
    <t>Previsto</t>
  </si>
  <si>
    <t>Processo em curso</t>
  </si>
  <si>
    <t>ReLicitação</t>
  </si>
  <si>
    <t>Processo Cancelado</t>
  </si>
  <si>
    <t>Declaração de Licitação Deserta</t>
  </si>
  <si>
    <t>Rejeição de todas as propostas</t>
  </si>
  <si>
    <t>Contrato em Execução</t>
  </si>
  <si>
    <t>Contrato concluído</t>
  </si>
  <si>
    <t>Categoria</t>
  </si>
  <si>
    <t xml:space="preserve">Metodos </t>
  </si>
  <si>
    <t>Consultoria firmas e Capacitacão</t>
  </si>
  <si>
    <t>Seleção Baseada na Qualidade e Custo  (SBQC)</t>
  </si>
  <si>
    <t>Seleção Baseada na Qualidade  (SBQ)</t>
  </si>
  <si>
    <t>Seleção Baseada na Qualificação do Consultor (SQC)</t>
  </si>
  <si>
    <t>Contratação Direta (CD)</t>
  </si>
  <si>
    <t>Sistema Nacional (SN)</t>
  </si>
  <si>
    <t>Seleção Baseada no Menor Custo  (SBMC)</t>
  </si>
  <si>
    <t>Seleção Baseado em Orçamento Fixo (SBOF)</t>
  </si>
  <si>
    <t>Bens, obras e Serviços</t>
  </si>
  <si>
    <t>Licitação Pública Internacional (LPI)</t>
  </si>
  <si>
    <t>Licitação Pública Nacional (LPN)</t>
  </si>
  <si>
    <t>Comparação de Preços (CP)</t>
  </si>
  <si>
    <t>Licitação  Internacional Limitada (LIL)</t>
  </si>
  <si>
    <t>Licitação Pública Internacional com Pré-qualificação</t>
  </si>
  <si>
    <t>Licitação Pública Internacional em 2 etapas </t>
  </si>
  <si>
    <t>Consultoria Individual</t>
  </si>
  <si>
    <t>Comparação de Qualificações (3 CV's)</t>
  </si>
  <si>
    <t>Exemplos</t>
  </si>
  <si>
    <t>Metodos de licitação nacional</t>
  </si>
  <si>
    <t>Pregão Presencial</t>
  </si>
  <si>
    <t>Pregão Eletrónico</t>
  </si>
  <si>
    <t>Ata de registro de preços</t>
  </si>
  <si>
    <t>Concorrencia Publica Nacional</t>
  </si>
  <si>
    <t>Tomada de preços</t>
  </si>
  <si>
    <t>Carta convite</t>
  </si>
  <si>
    <t>Contrataçõ direta</t>
  </si>
  <si>
    <t>BRASIL</t>
  </si>
  <si>
    <t>Programa MODERNIZA-ES</t>
  </si>
  <si>
    <r>
      <t xml:space="preserve">Contrato de Empréstimo: </t>
    </r>
    <r>
      <rPr>
        <b/>
        <sz val="12"/>
        <color rgb="FFFF0000"/>
        <rFont val="Calibri"/>
        <family val="2"/>
        <scheme val="minor"/>
      </rPr>
      <t>[indicar]</t>
    </r>
    <r>
      <rPr>
        <b/>
        <sz val="12"/>
        <color rgb="FF000000"/>
        <rFont val="Calibri"/>
        <family val="2"/>
        <scheme val="minor"/>
      </rPr>
      <t xml:space="preserve"> OC-BR (BR-L1545)</t>
    </r>
  </si>
  <si>
    <t xml:space="preserve">PLANO DE AQUISIÇÕES (PA) - 60 MESES </t>
  </si>
  <si>
    <t>Atualizado em: Jun 2020</t>
  </si>
  <si>
    <t>Atualização Nº: 0001</t>
  </si>
  <si>
    <t>Atualizado por: SEJUS</t>
  </si>
  <si>
    <t>INFORMAÇÃO PARA PREENCHIMENTO INICIAL DO PLANO DE AQUISIÇÕES (EM CURSO E/OU ÚLTIMO APRESENTADO)</t>
  </si>
  <si>
    <t>OBRAS</t>
  </si>
  <si>
    <t>Unidade Executora*</t>
  </si>
  <si>
    <t>Objeto*</t>
  </si>
  <si>
    <t>Descrição adicional:</t>
  </si>
  <si>
    <r>
      <t xml:space="preserve">Método 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:*</t>
    </r>
  </si>
  <si>
    <t>Quantidade de Lotes:</t>
  </si>
  <si>
    <t>Número de Processo:</t>
  </si>
  <si>
    <t>Montante Estimado *</t>
  </si>
  <si>
    <t>Componente/Categoria :*</t>
  </si>
  <si>
    <t>Método de Revisão (Selecionar uma das opções):*</t>
  </si>
  <si>
    <t>Datas Estimadas*</t>
  </si>
  <si>
    <t>Comentários - para Sistema Nacional incluir modalidade de licitação</t>
  </si>
  <si>
    <t>Numero PRISM</t>
  </si>
  <si>
    <t>Montante Estimado em US$:</t>
  </si>
  <si>
    <t>Montante Estimado % BID:</t>
  </si>
  <si>
    <t>Montante Estimado % Contrapartida:</t>
  </si>
  <si>
    <t>Publicação do Anúncio/Convite</t>
  </si>
  <si>
    <t>Assinatura do Contrato</t>
  </si>
  <si>
    <t>SEJUS</t>
  </si>
  <si>
    <t>Obras nos local para aplicação do Instrumento de Avaliação de Risco</t>
  </si>
  <si>
    <t>1.1.1.1.1/2.1/3.1/4.1/5.1/6.1/7.1</t>
  </si>
  <si>
    <t>Obras - Local para tratamento Cognitivo Comportamental</t>
  </si>
  <si>
    <t>1.1.2.1.1/2.1/3.1/4.1/5.1/6.1/7.1/8.1/9.1</t>
  </si>
  <si>
    <t>Adequação física das Centrais de Alternativas Penais</t>
  </si>
  <si>
    <t>1.2.1/2/3/4/5/6/7/8</t>
  </si>
  <si>
    <t>Adequação física - Escritório Social</t>
  </si>
  <si>
    <t>1.3.1.1.0</t>
  </si>
  <si>
    <t>Obras nos galpãoes existentes de oficinas de trabalho</t>
  </si>
  <si>
    <t>1.5.1/3/4/5/6/7/8/9/10</t>
  </si>
  <si>
    <t xml:space="preserve">Instalação dos galpãoes dos Centros de Formação Profissional </t>
  </si>
  <si>
    <t>1.6.1/2/3/4/5/6/7/8/9/10/11/12/13</t>
  </si>
  <si>
    <t>Obras - CECAVI</t>
  </si>
  <si>
    <t>1.8.2.1.1</t>
  </si>
  <si>
    <t xml:space="preserve">Construção da unidade CRI - Linhares 600 vagas </t>
  </si>
  <si>
    <t>3.1.1.1.0</t>
  </si>
  <si>
    <t>Construção da unidade CRI - Cachoeiro do Itapemirim  800 vagas</t>
  </si>
  <si>
    <t>3.1.1.3.0</t>
  </si>
  <si>
    <t>Obra de aquisição, instalação e interligação no sistema de fornecimento de água (reserva e distribuição)</t>
  </si>
  <si>
    <t>3.2.1.1/5</t>
  </si>
  <si>
    <t>Obras para melhora do reservatório de água (modernização das instalações hidráulicas de todas unidades prisionais)</t>
  </si>
  <si>
    <t>3.2.1.6.2</t>
  </si>
  <si>
    <t xml:space="preserve">Obra de Aquisição e instalação do sistema de captação de água pluvial </t>
  </si>
  <si>
    <t>3.2.2.1.0</t>
  </si>
  <si>
    <t>Obra de Aquisição, instalação e operação de novas ETEs</t>
  </si>
  <si>
    <t>3.2.3.1.0</t>
  </si>
  <si>
    <t>Execução das obras de Construção de novas cozinhas</t>
  </si>
  <si>
    <t>3.3.1.1.1</t>
  </si>
  <si>
    <t>Execução das obras de ampliação de cozinhas existentes</t>
  </si>
  <si>
    <t>3.3.1.2.1</t>
  </si>
  <si>
    <t>Reforma de cozinhas existentes</t>
  </si>
  <si>
    <t>3.3.1.3.0</t>
  </si>
  <si>
    <t>Construção de novas lavanderias  industriais</t>
  </si>
  <si>
    <t>3.3.2.1.0</t>
  </si>
  <si>
    <t>Adequação lavanderias para emissão de alvará</t>
  </si>
  <si>
    <t>3.3.2.2.0</t>
  </si>
  <si>
    <t>Execução das obras de Modernização das instalações elétricas</t>
  </si>
  <si>
    <t>3.4.2.2.0</t>
  </si>
  <si>
    <t>Execução das obras Execução das obras nas Microusinas fotovoltaicas</t>
  </si>
  <si>
    <t>3.4.3.2.0</t>
  </si>
  <si>
    <t>BENS</t>
  </si>
  <si>
    <t>Unidade Executora:</t>
  </si>
  <si>
    <t xml:space="preserve">Montante Estimado </t>
  </si>
  <si>
    <t>Categoria de Investimento:</t>
  </si>
  <si>
    <t>Método de Revisão (Selecionar uma das opções):</t>
  </si>
  <si>
    <t>Datas Estimadas</t>
  </si>
  <si>
    <t>Bens para equipar locais de programas de Ressocialização</t>
  </si>
  <si>
    <t>1.1.1.1/2/3/4/5/6/7-1.1.2.1/2/3/4/5/6/7/8/9</t>
  </si>
  <si>
    <t>Bens e equipamentos para Centrais de Alternativas Penais</t>
  </si>
  <si>
    <t>1.2.1/2/3/4</t>
  </si>
  <si>
    <t>1.2.5/6/7/8/1.3.1</t>
  </si>
  <si>
    <t>Maquinário - Chinelo - CDRL</t>
  </si>
  <si>
    <t>1.5.1/2/3/4/5/6/7/8/9/10/11</t>
  </si>
  <si>
    <t>Bens e equipamentos para Centro de Formação Profissional (CEFOP)</t>
  </si>
  <si>
    <t>1.6.1.2.0</t>
  </si>
  <si>
    <t>Equipamento de Movimentação e Localização em tempo real (rfid)</t>
  </si>
  <si>
    <t>2.1.1.0.0</t>
  </si>
  <si>
    <t>Equipamento de  Prevenção à entrada de materiais ilícitos (body scan/raiox)</t>
  </si>
  <si>
    <t>2.1.2.0.0</t>
  </si>
  <si>
    <t>Equipamento de  Video monitoramento inteligente (cameras e drones)</t>
  </si>
  <si>
    <t>2.1.3.0.0</t>
  </si>
  <si>
    <t>Sistemas de IoT (sensores em geral: energia, água, portas, etc)</t>
  </si>
  <si>
    <t>2.1.4.0.0</t>
  </si>
  <si>
    <t xml:space="preserve">Implantação de sistema de Videoconferência </t>
  </si>
  <si>
    <t>2.2.1.0.0</t>
  </si>
  <si>
    <t>Sistema de Integração da Gestão</t>
  </si>
  <si>
    <t>2.3.1.0.0</t>
  </si>
  <si>
    <t>Sistema de Gestão Prisional (INFOPEN 2.x/classificação preso)</t>
  </si>
  <si>
    <t>2.3.2.0.0</t>
  </si>
  <si>
    <t>Sistema Centralizado de Gestão e Controle (comunicação com 2.1)</t>
  </si>
  <si>
    <t>2.3.3.0.0</t>
  </si>
  <si>
    <t>Sistema de Análise Integrada SEJUS (BI/SAD)</t>
  </si>
  <si>
    <t>2.3.4.0.0</t>
  </si>
  <si>
    <t>Bens e equipamentos - tele-educação</t>
  </si>
  <si>
    <t>2.4.1.0.0</t>
  </si>
  <si>
    <t>Equipamentos de Cozinhas industriais (coifas e câmaras frias)</t>
  </si>
  <si>
    <t>3.3.1.4.0</t>
  </si>
  <si>
    <t>Equipamentos de Lavanderiais industriais</t>
  </si>
  <si>
    <t>3.3.2.3.0</t>
  </si>
  <si>
    <t>Software e hardware para a UGP</t>
  </si>
  <si>
    <t>4.1.1.1.0</t>
  </si>
  <si>
    <t>SERVIÇOS QUE NÃO SÃO DE CONSULTORIA</t>
  </si>
  <si>
    <t>Elaboração de projeto de arquitetura e complementares de engenharia CRI Linhares</t>
  </si>
  <si>
    <t>Elaboração de projetos de arquitetura e complementares de engenharia CRI - Cachoeiro do Itapemirim</t>
  </si>
  <si>
    <t>3.1.1.2.0</t>
  </si>
  <si>
    <t>Custo de implantação CRI - Linhares</t>
  </si>
  <si>
    <t>Custo de implantação CRI - Cachoeiro do Itapemirim</t>
  </si>
  <si>
    <t>3.1.1.4.0</t>
  </si>
  <si>
    <t>Elaboração de projetos complementares de engenharia</t>
  </si>
  <si>
    <t>3.2.1.6.1</t>
  </si>
  <si>
    <t>Elaboração de projetos de arquitetura e complementares de engenharia</t>
  </si>
  <si>
    <t>3.3.1.1.2</t>
  </si>
  <si>
    <t>3.3.1.1.3</t>
  </si>
  <si>
    <t>3.3.1.1.4</t>
  </si>
  <si>
    <t>3.3.1.1.5</t>
  </si>
  <si>
    <t>3.3.1.2.2</t>
  </si>
  <si>
    <t>3.3.1.2.3</t>
  </si>
  <si>
    <t>Licenciamento de Software</t>
  </si>
  <si>
    <t>3.4.1.3.0</t>
  </si>
  <si>
    <t>Elaboração de projetos complementares de engenharia para Modernização das instalações elétricas</t>
  </si>
  <si>
    <t>3.4.2.1.0</t>
  </si>
  <si>
    <t>Elaboração de projetos complementares de engenharia para Microusinas fotovoltaicas</t>
  </si>
  <si>
    <t>3.4.3.1.0</t>
  </si>
  <si>
    <t>Despesas de Missões</t>
  </si>
  <si>
    <t>4.1.1.2.0</t>
  </si>
  <si>
    <t>Desenho do Plano de Comunicacao</t>
  </si>
  <si>
    <t>4.1.1.4.1</t>
  </si>
  <si>
    <t>Produção de mídias</t>
  </si>
  <si>
    <t>4.1.1.4.2</t>
  </si>
  <si>
    <t>Serviços de publicação, revisão, tradução</t>
  </si>
  <si>
    <t>4.1.1.5.1</t>
  </si>
  <si>
    <t>Logística de eventos</t>
  </si>
  <si>
    <t>4.1.1.5.2</t>
  </si>
  <si>
    <t>Contingências</t>
  </si>
  <si>
    <t>4.1.1.5.3</t>
  </si>
  <si>
    <t>Plataforma/software de Monitoramento do Programa</t>
  </si>
  <si>
    <t>4.1.2.1.3</t>
  </si>
  <si>
    <t>Acao 1 de salvaguardas penitenciarias</t>
  </si>
  <si>
    <t>4.2.1.0.0</t>
  </si>
  <si>
    <t>Acao 2 de salvaguardas penitenciarias</t>
  </si>
  <si>
    <t>4.2.2.0.0</t>
  </si>
  <si>
    <t>CONSULTORIAS FIRMAS</t>
  </si>
  <si>
    <t>Número do Processo:</t>
  </si>
  <si>
    <t>Publicação  Manifestação de Interesse</t>
  </si>
  <si>
    <t>Contratação de equipe técnico de Ressocialização (117 pessoas)</t>
  </si>
  <si>
    <t>Seleção Baseada na Qualidade e Custo (SBQC)</t>
  </si>
  <si>
    <t>Contratação de equipe técnico para Centrais Alternativas (13 pessoas)</t>
  </si>
  <si>
    <t>Contratação de equipe técnico para programas produtivos (incubadora cooperativas, oficinas de trabalho) (45 pessoas)</t>
  </si>
  <si>
    <t>1.3 / 1.5</t>
  </si>
  <si>
    <t>Contratação de equipe técnico para CEFOP e Central de Emreendimentos (17 pessoas)</t>
  </si>
  <si>
    <t>1.6 / 1.7</t>
  </si>
  <si>
    <t>Consultoría de arquitetura de dados</t>
  </si>
  <si>
    <t>2.3.6.0.0</t>
  </si>
  <si>
    <t>Consultoria técnica para coordenação do projeto</t>
  </si>
  <si>
    <t>2.3.7.0.0</t>
  </si>
  <si>
    <t>Sistemas operacionais - tele-educação</t>
  </si>
  <si>
    <t>2.4.2.0.0</t>
  </si>
  <si>
    <t>Consultoria de Energias Renováveis</t>
  </si>
  <si>
    <t>3.4.1.2.2</t>
  </si>
  <si>
    <t>Consultoria de Automação Industrial</t>
  </si>
  <si>
    <t>3.4.1.2.3</t>
  </si>
  <si>
    <t>Consultoria Especializada para Plano de Monitoramento e Avaliação</t>
  </si>
  <si>
    <t>4.1.2.1.1</t>
  </si>
  <si>
    <t>Avaliações de Impacto RTC</t>
  </si>
  <si>
    <t>4.1.2.1.2</t>
  </si>
  <si>
    <t xml:space="preserve">Estudo de mudanca clima institucional em relacao aos dereitos humanos na SEJUS </t>
  </si>
  <si>
    <t>Avaliação Intermediária</t>
  </si>
  <si>
    <t>4.1.2.2.1</t>
  </si>
  <si>
    <t>Avaliação Final</t>
  </si>
  <si>
    <t>4.1.2.2.2</t>
  </si>
  <si>
    <t>Auditoria anual</t>
  </si>
  <si>
    <t>4.1.2.3.1</t>
  </si>
  <si>
    <t>Auditoria final</t>
  </si>
  <si>
    <t>4.1.2.3.2</t>
  </si>
  <si>
    <t>Gerenciadora de projetos</t>
  </si>
  <si>
    <t>4.3.1.0.0</t>
  </si>
  <si>
    <t>CONSULTORIAS INDIVIDUAL</t>
  </si>
  <si>
    <t>Quantidade Estimada de Consultores:</t>
  </si>
  <si>
    <t>Não Objeção aos  TDR da Atividade</t>
  </si>
  <si>
    <t>Assinatura Contrato</t>
  </si>
  <si>
    <t>Administrador - Bolsas de estudos para egressos</t>
  </si>
  <si>
    <t>1.4.2.2.1</t>
  </si>
  <si>
    <t xml:space="preserve">Comparação de Qualificações (3 CV's) </t>
  </si>
  <si>
    <t>Profissionais para CECAVI</t>
  </si>
  <si>
    <t>1.8.1</t>
  </si>
  <si>
    <t>Consultoria para levantamento de requisitos e tecnologia</t>
  </si>
  <si>
    <t>2.1.6.0.0</t>
  </si>
  <si>
    <t>Consultoria de internet das coisas (IOT)</t>
  </si>
  <si>
    <t>3.4.1.2.1</t>
  </si>
  <si>
    <t>Consultor Gestão Eixo Ressocialização</t>
  </si>
  <si>
    <t>4.1.1.3.1</t>
  </si>
  <si>
    <t>Consultor Gestão Eixo Tecnologia</t>
  </si>
  <si>
    <t>4.1.1.3.2</t>
  </si>
  <si>
    <t>Consultor Gestão Eixo Infraestrutura</t>
  </si>
  <si>
    <t>4.1.1.3.3</t>
  </si>
  <si>
    <t>Consultor Gestão do Programa, Avaliação e Monitoramento</t>
  </si>
  <si>
    <t>4.1.1.3.4</t>
  </si>
  <si>
    <t>Consultor Coordenação Financeira</t>
  </si>
  <si>
    <t>4.1.1.3.5</t>
  </si>
  <si>
    <t>Consultor Coordenação de Aquisições</t>
  </si>
  <si>
    <t>4.1.1.3.6</t>
  </si>
  <si>
    <t>CAPACITAÇÃO</t>
  </si>
  <si>
    <t xml:space="preserve"> Publicação  Manifestação de Interesse</t>
  </si>
  <si>
    <t>Capacitação  - Avaliação de Risco de Reincidencia</t>
  </si>
  <si>
    <t>1.1.1.9.1</t>
  </si>
  <si>
    <t>Capacitação  - Tratamento penal</t>
  </si>
  <si>
    <t>1.1.2.10.1</t>
  </si>
  <si>
    <t>Capacitação para egressos cooperados</t>
  </si>
  <si>
    <t>1.3.3.1.1</t>
  </si>
  <si>
    <t>Capacitações - Empreendedorismo</t>
  </si>
  <si>
    <t>1.7.2.1.1</t>
  </si>
  <si>
    <t>Cursos e capacitações DH para os servidores do sistema prisional</t>
  </si>
  <si>
    <t>Treinamento e capacitação no uso de tecnologia prisional</t>
  </si>
  <si>
    <t>2.1.5.0.0</t>
  </si>
  <si>
    <t>Treinamento e capacitação no uso de sistemas de videoconferencia</t>
  </si>
  <si>
    <t>2.2.2.0.0</t>
  </si>
  <si>
    <t>Treinamento e capacitação da plataforma de gestao inteligente</t>
  </si>
  <si>
    <t>2.3.5.0.0</t>
  </si>
  <si>
    <t>Cursos sobre gestao energética</t>
  </si>
  <si>
    <t>3.4.1.1.0</t>
  </si>
  <si>
    <t>SUBPROJETOS</t>
  </si>
  <si>
    <t>Objeto da Transferencia:</t>
  </si>
  <si>
    <t>Quantidade Estimada de Subprojetos:</t>
  </si>
  <si>
    <t>Comentários</t>
  </si>
  <si>
    <t>Assinatura do Contrato/ Convênio por Adjudicação dos Subprojetos</t>
  </si>
  <si>
    <t>Data de 
Transferencia</t>
  </si>
  <si>
    <t>Rejeição de todas as Propostas</t>
  </si>
  <si>
    <t>Contrato Concluído</t>
  </si>
  <si>
    <t>Consultoria firmas</t>
  </si>
  <si>
    <t>Seleção Baseada na Qualidade (SBQ)</t>
  </si>
  <si>
    <t>Seleção Baseada no Menor Custo (SBMC) </t>
  </si>
  <si>
    <t>Licitação Internacional Limitada (LIL)</t>
  </si>
  <si>
    <t>Licitação Pública Internacional com Pre-qualificação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</si>
</sst>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USD]\ #,##0.00"/>
    <numFmt numFmtId="165" formatCode="_-* #,##0_-;\-* #,##0_-;_-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70C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</cellStyleXfs>
  <cellXfs count="210">
    <xf numFmtId="0" fontId="0" fillId="0" borderId="0" xfId="0"/>
    <xf numFmtId="0" fontId="4" fillId="0" borderId="0" xfId="3"/>
    <xf numFmtId="0" fontId="5" fillId="2" borderId="1" xfId="3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 wrapText="1"/>
    </xf>
    <xf numFmtId="0" fontId="6" fillId="0" borderId="5" xfId="3" applyFont="1" applyBorder="1" applyAlignment="1">
      <alignment vertical="center"/>
    </xf>
    <xf numFmtId="0" fontId="6" fillId="0" borderId="6" xfId="3" applyFont="1" applyBorder="1" applyAlignment="1">
      <alignment vertical="center"/>
    </xf>
    <xf numFmtId="0" fontId="6" fillId="0" borderId="9" xfId="3" applyFont="1" applyBorder="1" applyAlignment="1">
      <alignment vertical="center"/>
    </xf>
    <xf numFmtId="0" fontId="6" fillId="0" borderId="10" xfId="3" applyFont="1" applyBorder="1" applyAlignment="1">
      <alignment vertical="center"/>
    </xf>
    <xf numFmtId="0" fontId="7" fillId="2" borderId="11" xfId="3" applyFont="1" applyFill="1" applyBorder="1" applyAlignment="1">
      <alignment horizontal="center" vertical="center"/>
    </xf>
    <xf numFmtId="0" fontId="7" fillId="2" borderId="12" xfId="3" applyFont="1" applyFill="1" applyBorder="1" applyAlignment="1">
      <alignment horizontal="center" vertical="center"/>
    </xf>
    <xf numFmtId="0" fontId="6" fillId="0" borderId="0" xfId="3" applyFont="1" applyAlignment="1">
      <alignment vertical="center"/>
    </xf>
    <xf numFmtId="0" fontId="9" fillId="2" borderId="13" xfId="3" applyFont="1" applyFill="1" applyBorder="1" applyAlignment="1">
      <alignment horizontal="center" vertical="center" wrapText="1"/>
    </xf>
    <xf numFmtId="0" fontId="9" fillId="2" borderId="5" xfId="3" applyFont="1" applyFill="1" applyBorder="1" applyAlignment="1">
      <alignment horizontal="center" vertical="center" wrapText="1"/>
    </xf>
    <xf numFmtId="0" fontId="9" fillId="2" borderId="6" xfId="3" applyFont="1" applyFill="1" applyBorder="1" applyAlignment="1">
      <alignment horizontal="center" vertical="center" wrapText="1"/>
    </xf>
    <xf numFmtId="0" fontId="10" fillId="0" borderId="15" xfId="3" applyFont="1" applyBorder="1" applyAlignment="1">
      <alignment horizontal="left" vertical="center" wrapText="1"/>
    </xf>
    <xf numFmtId="14" fontId="6" fillId="0" borderId="9" xfId="3" applyNumberFormat="1" applyFont="1" applyBorder="1" applyAlignment="1">
      <alignment horizontal="center" vertical="center" wrapText="1"/>
    </xf>
    <xf numFmtId="14" fontId="6" fillId="0" borderId="10" xfId="3" applyNumberFormat="1" applyFont="1" applyBorder="1" applyAlignment="1">
      <alignment horizontal="center" vertical="center" wrapText="1"/>
    </xf>
    <xf numFmtId="0" fontId="6" fillId="0" borderId="13" xfId="3" quotePrefix="1" applyFont="1" applyBorder="1"/>
    <xf numFmtId="164" fontId="6" fillId="0" borderId="5" xfId="3" applyNumberFormat="1" applyFont="1" applyBorder="1" applyAlignment="1">
      <alignment horizontal="right" vertical="center" wrapText="1"/>
    </xf>
    <xf numFmtId="164" fontId="6" fillId="0" borderId="6" xfId="3" applyNumberFormat="1" applyFont="1" applyBorder="1" applyAlignment="1">
      <alignment horizontal="right" vertical="center" wrapText="1"/>
    </xf>
    <xf numFmtId="0" fontId="6" fillId="0" borderId="13" xfId="3" applyFont="1" applyBorder="1"/>
    <xf numFmtId="0" fontId="9" fillId="2" borderId="15" xfId="3" applyFont="1" applyFill="1" applyBorder="1" applyAlignment="1">
      <alignment horizontal="center" vertical="center" wrapText="1"/>
    </xf>
    <xf numFmtId="164" fontId="9" fillId="2" borderId="9" xfId="3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12" fillId="0" borderId="0" xfId="0" applyFont="1"/>
    <xf numFmtId="0" fontId="13" fillId="4" borderId="17" xfId="0" applyFont="1" applyFill="1" applyBorder="1" applyAlignment="1">
      <alignment horizontal="center" vertical="center"/>
    </xf>
    <xf numFmtId="0" fontId="14" fillId="4" borderId="18" xfId="4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4" fillId="4" borderId="4" xfId="4" applyFont="1" applyFill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4" fillId="0" borderId="20" xfId="4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14" fillId="0" borderId="0" xfId="4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4" fillId="4" borderId="7" xfId="4" applyFont="1" applyFill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4" fillId="4" borderId="15" xfId="4" applyFont="1" applyFill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4" fillId="4" borderId="0" xfId="4" applyFont="1" applyFill="1" applyAlignment="1">
      <alignment horizontal="left" vertical="center" wrapText="1"/>
    </xf>
    <xf numFmtId="0" fontId="6" fillId="0" borderId="3" xfId="3" applyFont="1" applyBorder="1" applyAlignment="1">
      <alignment vertical="center" wrapText="1"/>
    </xf>
    <xf numFmtId="0" fontId="6" fillId="0" borderId="6" xfId="3" applyFont="1" applyBorder="1" applyAlignment="1">
      <alignment vertical="center" wrapText="1"/>
    </xf>
    <xf numFmtId="0" fontId="6" fillId="0" borderId="10" xfId="0" applyFont="1" applyBorder="1"/>
    <xf numFmtId="0" fontId="13" fillId="0" borderId="0" xfId="0" applyFont="1" applyAlignment="1">
      <alignment horizontal="center" vertical="center" wrapText="1"/>
    </xf>
    <xf numFmtId="0" fontId="6" fillId="0" borderId="10" xfId="3" applyFont="1" applyBorder="1" applyAlignment="1">
      <alignment vertical="center" wrapText="1"/>
    </xf>
    <xf numFmtId="0" fontId="6" fillId="0" borderId="22" xfId="3" applyFont="1" applyBorder="1" applyAlignment="1">
      <alignment vertical="center" wrapText="1"/>
    </xf>
    <xf numFmtId="0" fontId="6" fillId="0" borderId="5" xfId="3" applyFont="1" applyBorder="1" applyAlignment="1">
      <alignment vertical="center" wrapText="1"/>
    </xf>
    <xf numFmtId="0" fontId="6" fillId="0" borderId="0" xfId="3" applyFont="1" applyAlignment="1">
      <alignment vertical="center" wrapText="1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4" fillId="0" borderId="0" xfId="4" applyAlignment="1">
      <alignment vertical="center"/>
    </xf>
    <xf numFmtId="0" fontId="2" fillId="0" borderId="0" xfId="0" applyFont="1" applyAlignment="1">
      <alignment horizontal="center" vertical="center"/>
    </xf>
    <xf numFmtId="4" fontId="14" fillId="2" borderId="14" xfId="4" applyNumberFormat="1" applyFont="1" applyFill="1" applyBorder="1" applyAlignment="1">
      <alignment horizontal="center" vertical="center" wrapText="1"/>
    </xf>
    <xf numFmtId="10" fontId="14" fillId="2" borderId="14" xfId="4" applyNumberFormat="1" applyFont="1" applyFill="1" applyBorder="1" applyAlignment="1">
      <alignment horizontal="center" vertical="center" wrapText="1"/>
    </xf>
    <xf numFmtId="0" fontId="14" fillId="2" borderId="14" xfId="4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6" fillId="0" borderId="1" xfId="4" applyFont="1" applyBorder="1" applyAlignment="1">
      <alignment horizontal="center" vertical="center" wrapText="1"/>
    </xf>
    <xf numFmtId="0" fontId="6" fillId="0" borderId="2" xfId="4" applyFont="1" applyBorder="1" applyAlignment="1">
      <alignment vertical="center"/>
    </xf>
    <xf numFmtId="0" fontId="6" fillId="0" borderId="2" xfId="4" applyFont="1" applyBorder="1" applyAlignment="1">
      <alignment horizontal="center" vertical="center" wrapText="1"/>
    </xf>
    <xf numFmtId="3" fontId="6" fillId="0" borderId="2" xfId="4" applyNumberFormat="1" applyFont="1" applyBorder="1" applyAlignment="1">
      <alignment vertical="center" wrapText="1"/>
    </xf>
    <xf numFmtId="10" fontId="6" fillId="0" borderId="2" xfId="4" applyNumberFormat="1" applyFont="1" applyBorder="1" applyAlignment="1">
      <alignment vertical="center" wrapText="1"/>
    </xf>
    <xf numFmtId="0" fontId="6" fillId="0" borderId="2" xfId="4" applyFont="1" applyBorder="1" applyAlignment="1">
      <alignment vertical="center" wrapText="1"/>
    </xf>
    <xf numFmtId="14" fontId="6" fillId="0" borderId="2" xfId="4" applyNumberFormat="1" applyFont="1" applyBorder="1" applyAlignment="1">
      <alignment vertical="center" wrapText="1"/>
    </xf>
    <xf numFmtId="0" fontId="6" fillId="0" borderId="3" xfId="4" applyFont="1" applyBorder="1" applyAlignment="1">
      <alignment vertical="center" wrapText="1"/>
    </xf>
    <xf numFmtId="0" fontId="24" fillId="0" borderId="0" xfId="0" applyFont="1" applyAlignment="1">
      <alignment vertical="center"/>
    </xf>
    <xf numFmtId="0" fontId="6" fillId="0" borderId="13" xfId="4" applyFont="1" applyBorder="1" applyAlignment="1">
      <alignment horizontal="center" vertical="center" wrapText="1"/>
    </xf>
    <xf numFmtId="0" fontId="6" fillId="0" borderId="5" xfId="4" applyFont="1" applyBorder="1" applyAlignment="1">
      <alignment vertical="center"/>
    </xf>
    <xf numFmtId="0" fontId="6" fillId="0" borderId="5" xfId="4" applyFont="1" applyBorder="1" applyAlignment="1">
      <alignment horizontal="center" vertical="center" wrapText="1"/>
    </xf>
    <xf numFmtId="3" fontId="6" fillId="0" borderId="5" xfId="4" applyNumberFormat="1" applyFont="1" applyBorder="1" applyAlignment="1">
      <alignment vertical="center" wrapText="1"/>
    </xf>
    <xf numFmtId="10" fontId="6" fillId="0" borderId="5" xfId="4" applyNumberFormat="1" applyFont="1" applyBorder="1" applyAlignment="1">
      <alignment vertical="center" wrapText="1"/>
    </xf>
    <xf numFmtId="0" fontId="6" fillId="0" borderId="5" xfId="4" applyFont="1" applyBorder="1" applyAlignment="1">
      <alignment vertical="center" wrapText="1"/>
    </xf>
    <xf numFmtId="14" fontId="6" fillId="0" borderId="5" xfId="4" applyNumberFormat="1" applyFont="1" applyBorder="1" applyAlignment="1">
      <alignment vertical="center" wrapText="1"/>
    </xf>
    <xf numFmtId="0" fontId="6" fillId="0" borderId="6" xfId="4" applyFont="1" applyBorder="1" applyAlignment="1">
      <alignment vertical="center" wrapText="1"/>
    </xf>
    <xf numFmtId="4" fontId="6" fillId="0" borderId="5" xfId="4" applyNumberFormat="1" applyFont="1" applyBorder="1" applyAlignment="1">
      <alignment vertical="center" wrapText="1"/>
    </xf>
    <xf numFmtId="0" fontId="6" fillId="0" borderId="0" xfId="4" applyFont="1" applyAlignment="1">
      <alignment horizontal="center" vertical="center" wrapText="1"/>
    </xf>
    <xf numFmtId="0" fontId="6" fillId="0" borderId="0" xfId="4" applyFont="1" applyAlignment="1">
      <alignment vertical="center"/>
    </xf>
    <xf numFmtId="4" fontId="6" fillId="0" borderId="0" xfId="4" applyNumberFormat="1" applyFont="1" applyAlignment="1">
      <alignment vertical="center" wrapText="1"/>
    </xf>
    <xf numFmtId="10" fontId="6" fillId="0" borderId="0" xfId="4" applyNumberFormat="1" applyFont="1" applyAlignment="1">
      <alignment vertical="center" wrapText="1"/>
    </xf>
    <xf numFmtId="0" fontId="6" fillId="0" borderId="0" xfId="4" applyFont="1" applyAlignment="1">
      <alignment vertical="center" wrapText="1"/>
    </xf>
    <xf numFmtId="0" fontId="6" fillId="0" borderId="32" xfId="4" applyFont="1" applyBorder="1" applyAlignment="1">
      <alignment horizontal="center" vertical="center" wrapText="1"/>
    </xf>
    <xf numFmtId="0" fontId="6" fillId="0" borderId="22" xfId="4" applyFont="1" applyBorder="1" applyAlignment="1">
      <alignment vertical="center"/>
    </xf>
    <xf numFmtId="0" fontId="6" fillId="0" borderId="22" xfId="4" applyFont="1" applyBorder="1" applyAlignment="1">
      <alignment horizontal="center" vertical="center" wrapText="1"/>
    </xf>
    <xf numFmtId="4" fontId="6" fillId="0" borderId="22" xfId="4" applyNumberFormat="1" applyFont="1" applyBorder="1" applyAlignment="1">
      <alignment vertical="center" wrapText="1"/>
    </xf>
    <xf numFmtId="10" fontId="6" fillId="0" borderId="22" xfId="4" applyNumberFormat="1" applyFont="1" applyBorder="1" applyAlignment="1">
      <alignment vertical="center" wrapText="1"/>
    </xf>
    <xf numFmtId="0" fontId="6" fillId="0" borderId="22" xfId="4" applyFont="1" applyBorder="1" applyAlignment="1">
      <alignment vertical="center" wrapText="1"/>
    </xf>
    <xf numFmtId="0" fontId="6" fillId="0" borderId="4" xfId="4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6" fillId="0" borderId="14" xfId="4" applyFont="1" applyBorder="1" applyAlignment="1">
      <alignment horizontal="center" vertical="center" wrapText="1"/>
    </xf>
    <xf numFmtId="0" fontId="6" fillId="0" borderId="14" xfId="4" applyFont="1" applyBorder="1" applyAlignment="1">
      <alignment vertical="center"/>
    </xf>
    <xf numFmtId="4" fontId="6" fillId="0" borderId="14" xfId="4" applyNumberFormat="1" applyFont="1" applyBorder="1" applyAlignment="1">
      <alignment vertical="center" wrapText="1"/>
    </xf>
    <xf numFmtId="10" fontId="6" fillId="0" borderId="14" xfId="4" applyNumberFormat="1" applyFont="1" applyBorder="1" applyAlignment="1">
      <alignment vertical="center" wrapText="1"/>
    </xf>
    <xf numFmtId="0" fontId="6" fillId="0" borderId="14" xfId="4" applyFont="1" applyBorder="1" applyAlignment="1">
      <alignment vertical="center" wrapText="1"/>
    </xf>
    <xf numFmtId="0" fontId="6" fillId="0" borderId="15" xfId="4" applyFont="1" applyBorder="1" applyAlignment="1">
      <alignment horizontal="center" vertical="center" wrapText="1"/>
    </xf>
    <xf numFmtId="0" fontId="24" fillId="0" borderId="9" xfId="0" applyFont="1" applyBorder="1" applyAlignment="1">
      <alignment vertical="center"/>
    </xf>
    <xf numFmtId="0" fontId="6" fillId="0" borderId="9" xfId="4" applyFont="1" applyBorder="1" applyAlignment="1">
      <alignment horizontal="center" vertical="center" wrapText="1"/>
    </xf>
    <xf numFmtId="0" fontId="6" fillId="0" borderId="9" xfId="4" applyFont="1" applyBorder="1" applyAlignment="1">
      <alignment vertical="center"/>
    </xf>
    <xf numFmtId="4" fontId="6" fillId="0" borderId="9" xfId="4" applyNumberFormat="1" applyFont="1" applyBorder="1" applyAlignment="1">
      <alignment vertical="center" wrapText="1"/>
    </xf>
    <xf numFmtId="10" fontId="6" fillId="0" borderId="9" xfId="4" applyNumberFormat="1" applyFont="1" applyBorder="1" applyAlignment="1">
      <alignment vertical="center" wrapText="1"/>
    </xf>
    <xf numFmtId="0" fontId="6" fillId="0" borderId="9" xfId="4" applyFont="1" applyBorder="1" applyAlignment="1">
      <alignment vertical="center" wrapText="1"/>
    </xf>
    <xf numFmtId="0" fontId="6" fillId="0" borderId="10" xfId="4" applyFont="1" applyBorder="1" applyAlignment="1">
      <alignment vertical="center" wrapText="1"/>
    </xf>
    <xf numFmtId="165" fontId="6" fillId="0" borderId="14" xfId="1" applyNumberFormat="1" applyFont="1" applyFill="1" applyBorder="1" applyAlignment="1">
      <alignment vertical="center" wrapText="1"/>
    </xf>
    <xf numFmtId="0" fontId="6" fillId="0" borderId="33" xfId="4" applyFont="1" applyBorder="1" applyAlignment="1">
      <alignment vertical="center"/>
    </xf>
    <xf numFmtId="165" fontId="6" fillId="0" borderId="0" xfId="1" applyNumberFormat="1" applyFont="1" applyFill="1" applyBorder="1" applyAlignment="1">
      <alignment vertical="center" wrapText="1"/>
    </xf>
    <xf numFmtId="165" fontId="6" fillId="0" borderId="5" xfId="1" applyNumberFormat="1" applyFont="1" applyFill="1" applyBorder="1" applyAlignment="1">
      <alignment vertical="center" wrapText="1"/>
    </xf>
    <xf numFmtId="9" fontId="6" fillId="0" borderId="5" xfId="4" applyNumberFormat="1" applyFont="1" applyBorder="1" applyAlignment="1">
      <alignment vertical="center" wrapText="1"/>
    </xf>
    <xf numFmtId="9" fontId="6" fillId="0" borderId="5" xfId="2" applyFont="1" applyFill="1" applyBorder="1" applyAlignment="1">
      <alignment vertical="center" wrapText="1"/>
    </xf>
    <xf numFmtId="0" fontId="6" fillId="0" borderId="28" xfId="4" applyFont="1" applyBorder="1" applyAlignment="1">
      <alignment vertical="center" wrapText="1"/>
    </xf>
    <xf numFmtId="165" fontId="6" fillId="0" borderId="14" xfId="1" applyNumberFormat="1" applyFont="1" applyFill="1" applyBorder="1" applyAlignment="1">
      <alignment horizontal="center" vertical="center" wrapText="1"/>
    </xf>
    <xf numFmtId="165" fontId="6" fillId="0" borderId="5" xfId="1" applyNumberFormat="1" applyFont="1" applyFill="1" applyBorder="1" applyAlignment="1">
      <alignment horizontal="center" vertical="center" wrapText="1"/>
    </xf>
    <xf numFmtId="2" fontId="6" fillId="0" borderId="5" xfId="2" applyNumberFormat="1" applyFont="1" applyFill="1" applyBorder="1" applyAlignment="1">
      <alignment vertical="center" wrapText="1"/>
    </xf>
    <xf numFmtId="0" fontId="6" fillId="0" borderId="33" xfId="4" applyFont="1" applyBorder="1" applyAlignment="1">
      <alignment vertical="center" wrapText="1"/>
    </xf>
    <xf numFmtId="165" fontId="6" fillId="0" borderId="2" xfId="1" applyNumberFormat="1" applyFont="1" applyFill="1" applyBorder="1" applyAlignment="1">
      <alignment vertical="center" wrapText="1"/>
    </xf>
    <xf numFmtId="0" fontId="6" fillId="0" borderId="37" xfId="4" applyFont="1" applyBorder="1" applyAlignment="1">
      <alignment vertical="center" wrapText="1"/>
    </xf>
    <xf numFmtId="0" fontId="6" fillId="0" borderId="29" xfId="4" applyFont="1" applyBorder="1" applyAlignment="1">
      <alignment horizontal="center" vertical="center" wrapText="1"/>
    </xf>
    <xf numFmtId="0" fontId="6" fillId="0" borderId="34" xfId="4" applyFont="1" applyBorder="1" applyAlignment="1">
      <alignment horizontal="center" vertical="center" wrapText="1"/>
    </xf>
    <xf numFmtId="0" fontId="6" fillId="0" borderId="29" xfId="4" applyFont="1" applyBorder="1" applyAlignment="1">
      <alignment vertical="center" wrapText="1"/>
    </xf>
    <xf numFmtId="0" fontId="6" fillId="0" borderId="19" xfId="4" applyFont="1" applyBorder="1" applyAlignment="1">
      <alignment vertical="center" wrapText="1"/>
    </xf>
    <xf numFmtId="165" fontId="6" fillId="0" borderId="9" xfId="1" applyNumberFormat="1" applyFont="1" applyFill="1" applyBorder="1" applyAlignment="1">
      <alignment vertical="center" wrapText="1"/>
    </xf>
    <xf numFmtId="4" fontId="6" fillId="0" borderId="2" xfId="4" applyNumberFormat="1" applyFont="1" applyBorder="1" applyAlignment="1">
      <alignment vertical="center" wrapText="1"/>
    </xf>
    <xf numFmtId="0" fontId="25" fillId="0" borderId="0" xfId="0" applyFont="1" applyAlignment="1">
      <alignment horizontal="center" vertical="center"/>
    </xf>
    <xf numFmtId="0" fontId="27" fillId="0" borderId="5" xfId="3" applyFont="1" applyBorder="1" applyAlignment="1">
      <alignment vertical="center"/>
    </xf>
    <xf numFmtId="0" fontId="28" fillId="0" borderId="0" xfId="0" applyFont="1" applyAlignment="1">
      <alignment horizontal="center" vertical="center"/>
    </xf>
    <xf numFmtId="0" fontId="27" fillId="0" borderId="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7" fillId="0" borderId="5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0" xfId="3" applyFont="1" applyAlignment="1">
      <alignment horizontal="left" vertical="center" wrapText="1"/>
    </xf>
    <xf numFmtId="0" fontId="6" fillId="0" borderId="13" xfId="3" applyFont="1" applyBorder="1" applyAlignment="1">
      <alignment horizontal="center" vertical="center"/>
    </xf>
    <xf numFmtId="0" fontId="6" fillId="0" borderId="0" xfId="4" applyFont="1" applyAlignment="1">
      <alignment horizontal="left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0" fontId="9" fillId="2" borderId="3" xfId="3" applyFont="1" applyFill="1" applyBorder="1" applyAlignment="1">
      <alignment horizontal="center" vertical="center" wrapText="1"/>
    </xf>
    <xf numFmtId="0" fontId="8" fillId="0" borderId="14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left" vertical="center" wrapText="1"/>
    </xf>
    <xf numFmtId="0" fontId="13" fillId="4" borderId="18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18" xfId="0" applyFont="1" applyFill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8" xfId="0" applyFont="1" applyFill="1" applyBorder="1" applyAlignment="1">
      <alignment horizontal="left" vertical="center" wrapText="1"/>
    </xf>
    <xf numFmtId="0" fontId="13" fillId="4" borderId="14" xfId="0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0" fontId="10" fillId="0" borderId="22" xfId="3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6" fillId="0" borderId="14" xfId="3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26" fillId="5" borderId="14" xfId="0" applyFont="1" applyFill="1" applyBorder="1" applyAlignment="1">
      <alignment horizontal="center" vertical="center"/>
    </xf>
    <xf numFmtId="0" fontId="26" fillId="5" borderId="16" xfId="0" applyFont="1" applyFill="1" applyBorder="1" applyAlignment="1">
      <alignment horizontal="center" vertical="center"/>
    </xf>
    <xf numFmtId="0" fontId="26" fillId="5" borderId="22" xfId="0" applyFont="1" applyFill="1" applyBorder="1" applyAlignment="1">
      <alignment horizontal="center" vertical="center"/>
    </xf>
    <xf numFmtId="0" fontId="26" fillId="5" borderId="14" xfId="0" applyFont="1" applyFill="1" applyBorder="1" applyAlignment="1">
      <alignment horizontal="center" vertical="center" wrapText="1"/>
    </xf>
    <xf numFmtId="0" fontId="26" fillId="5" borderId="16" xfId="0" applyFont="1" applyFill="1" applyBorder="1" applyAlignment="1">
      <alignment horizontal="center" vertical="center" wrapText="1"/>
    </xf>
    <xf numFmtId="0" fontId="26" fillId="5" borderId="22" xfId="0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horizontal="center" vertical="center"/>
    </xf>
    <xf numFmtId="0" fontId="27" fillId="0" borderId="5" xfId="3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6" fillId="0" borderId="5" xfId="4" applyFont="1" applyBorder="1" applyAlignment="1">
      <alignment horizontal="center" vertical="center" wrapText="1"/>
    </xf>
    <xf numFmtId="0" fontId="6" fillId="0" borderId="9" xfId="4" applyFont="1" applyBorder="1" applyAlignment="1">
      <alignment horizontal="center" vertical="center" wrapText="1"/>
    </xf>
    <xf numFmtId="0" fontId="14" fillId="2" borderId="29" xfId="4" applyFont="1" applyFill="1" applyBorder="1" applyAlignment="1">
      <alignment horizontal="center" vertical="center" wrapText="1"/>
    </xf>
    <xf numFmtId="0" fontId="14" fillId="2" borderId="24" xfId="4" applyFont="1" applyFill="1" applyBorder="1" applyAlignment="1">
      <alignment horizontal="center" vertical="center" wrapText="1"/>
    </xf>
    <xf numFmtId="0" fontId="14" fillId="2" borderId="5" xfId="4" applyFont="1" applyFill="1" applyBorder="1" applyAlignment="1">
      <alignment horizontal="center" vertical="center" wrapText="1"/>
    </xf>
    <xf numFmtId="0" fontId="14" fillId="2" borderId="14" xfId="4" applyFont="1" applyFill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0" borderId="33" xfId="4" applyFont="1" applyBorder="1" applyAlignment="1">
      <alignment horizontal="center" vertical="center" wrapText="1"/>
    </xf>
    <xf numFmtId="0" fontId="6" fillId="0" borderId="40" xfId="4" applyFont="1" applyBorder="1" applyAlignment="1">
      <alignment horizontal="center" vertical="center" wrapText="1"/>
    </xf>
    <xf numFmtId="0" fontId="9" fillId="2" borderId="30" xfId="4" applyFont="1" applyFill="1" applyBorder="1" applyAlignment="1">
      <alignment horizontal="left" vertical="center" wrapText="1"/>
    </xf>
    <xf numFmtId="0" fontId="9" fillId="2" borderId="31" xfId="4" applyFont="1" applyFill="1" applyBorder="1" applyAlignment="1">
      <alignment horizontal="left" vertical="center" wrapText="1"/>
    </xf>
    <xf numFmtId="0" fontId="14" fillId="2" borderId="13" xfId="4" applyFont="1" applyFill="1" applyBorder="1" applyAlignment="1">
      <alignment horizontal="center" vertical="center" wrapText="1"/>
    </xf>
    <xf numFmtId="0" fontId="14" fillId="2" borderId="4" xfId="4" applyFont="1" applyFill="1" applyBorder="1" applyAlignment="1">
      <alignment horizontal="center" vertical="center" wrapText="1"/>
    </xf>
    <xf numFmtId="0" fontId="14" fillId="2" borderId="5" xfId="4" applyFont="1" applyFill="1" applyBorder="1" applyAlignment="1">
      <alignment horizontal="center" vertical="center"/>
    </xf>
    <xf numFmtId="0" fontId="14" fillId="2" borderId="14" xfId="4" applyFont="1" applyFill="1" applyBorder="1" applyAlignment="1">
      <alignment horizontal="center" vertical="center"/>
    </xf>
    <xf numFmtId="10" fontId="14" fillId="2" borderId="5" xfId="4" applyNumberFormat="1" applyFont="1" applyFill="1" applyBorder="1" applyAlignment="1">
      <alignment horizontal="center" vertical="center" wrapText="1"/>
    </xf>
    <xf numFmtId="10" fontId="14" fillId="2" borderId="14" xfId="4" applyNumberFormat="1" applyFont="1" applyFill="1" applyBorder="1" applyAlignment="1">
      <alignment horizontal="center" vertical="center" wrapText="1"/>
    </xf>
    <xf numFmtId="0" fontId="14" fillId="2" borderId="28" xfId="4" applyFont="1" applyFill="1" applyBorder="1" applyAlignment="1">
      <alignment horizontal="center" vertical="center" wrapText="1"/>
    </xf>
    <xf numFmtId="0" fontId="6" fillId="0" borderId="37" xfId="4" applyFont="1" applyBorder="1" applyAlignment="1">
      <alignment horizontal="center" vertical="center" wrapText="1"/>
    </xf>
    <xf numFmtId="0" fontId="6" fillId="0" borderId="38" xfId="4" applyFont="1" applyBorder="1" applyAlignment="1">
      <alignment horizontal="center" vertical="center" wrapText="1"/>
    </xf>
    <xf numFmtId="0" fontId="6" fillId="0" borderId="28" xfId="4" applyFont="1" applyBorder="1" applyAlignment="1">
      <alignment horizontal="center" vertical="center" wrapText="1"/>
    </xf>
    <xf numFmtId="0" fontId="6" fillId="0" borderId="39" xfId="4" applyFont="1" applyBorder="1" applyAlignment="1">
      <alignment horizontal="center" vertical="center" wrapText="1"/>
    </xf>
    <xf numFmtId="0" fontId="14" fillId="2" borderId="34" xfId="4" applyFont="1" applyFill="1" applyBorder="1" applyAlignment="1">
      <alignment horizontal="center" vertical="center" wrapText="1"/>
    </xf>
    <xf numFmtId="0" fontId="14" fillId="2" borderId="35" xfId="4" applyFont="1" applyFill="1" applyBorder="1" applyAlignment="1">
      <alignment horizontal="center" vertical="center" wrapText="1"/>
    </xf>
    <xf numFmtId="0" fontId="14" fillId="2" borderId="36" xfId="4" applyFont="1" applyFill="1" applyBorder="1" applyAlignment="1">
      <alignment horizontal="center" vertical="center" wrapText="1"/>
    </xf>
    <xf numFmtId="0" fontId="9" fillId="2" borderId="5" xfId="4" applyFont="1" applyFill="1" applyBorder="1" applyAlignment="1">
      <alignment horizontal="left" vertical="center" wrapText="1"/>
    </xf>
    <xf numFmtId="0" fontId="14" fillId="2" borderId="16" xfId="4" applyFont="1" applyFill="1" applyBorder="1" applyAlignment="1">
      <alignment horizontal="center" vertical="center" wrapText="1"/>
    </xf>
    <xf numFmtId="0" fontId="14" fillId="2" borderId="6" xfId="4" applyFont="1" applyFill="1" applyBorder="1" applyAlignment="1">
      <alignment horizontal="center" vertical="center" wrapText="1"/>
    </xf>
    <xf numFmtId="0" fontId="14" fillId="2" borderId="19" xfId="4" applyFont="1" applyFill="1" applyBorder="1" applyAlignment="1">
      <alignment horizontal="center" vertical="center" wrapText="1"/>
    </xf>
    <xf numFmtId="0" fontId="18" fillId="0" borderId="24" xfId="4" applyFont="1" applyBorder="1" applyAlignment="1">
      <alignment horizontal="left" vertical="center" wrapText="1"/>
    </xf>
    <xf numFmtId="0" fontId="18" fillId="0" borderId="0" xfId="4" applyFont="1" applyAlignment="1">
      <alignment horizontal="left" vertical="center" wrapText="1"/>
    </xf>
    <xf numFmtId="0" fontId="9" fillId="2" borderId="25" xfId="4" applyFont="1" applyFill="1" applyBorder="1" applyAlignment="1">
      <alignment horizontal="left" vertical="center" wrapText="1"/>
    </xf>
    <xf numFmtId="0" fontId="9" fillId="2" borderId="26" xfId="4" applyFont="1" applyFill="1" applyBorder="1" applyAlignment="1">
      <alignment horizontal="left" vertical="center" wrapText="1"/>
    </xf>
    <xf numFmtId="0" fontId="9" fillId="2" borderId="27" xfId="4" applyFont="1" applyFill="1" applyBorder="1" applyAlignment="1">
      <alignment horizontal="left" vertical="center" wrapText="1"/>
    </xf>
  </cellXfs>
  <cellStyles count="5">
    <cellStyle name="Comma" xfId="1" builtinId="3"/>
    <cellStyle name="Normal" xfId="0" builtinId="0"/>
    <cellStyle name="Normal 2" xfId="4" xr:uid="{8E499378-3B99-4C7B-8E63-2D23E3816396}"/>
    <cellStyle name="Normal 3" xfId="3" xr:uid="{49F0C5A8-3571-4241-BB8D-34EDA5B84D1F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2D471-8F34-4DC8-8EA1-B1B6AF38C1A0}">
  <dimension ref="B1:D19"/>
  <sheetViews>
    <sheetView workbookViewId="0">
      <selection sqref="A1:XFD1048576"/>
    </sheetView>
  </sheetViews>
  <sheetFormatPr defaultRowHeight="14.5" x14ac:dyDescent="0.35"/>
  <cols>
    <col min="2" max="2" width="55" customWidth="1"/>
    <col min="3" max="3" width="49.90625" customWidth="1"/>
    <col min="4" max="4" width="30.90625" bestFit="1" customWidth="1"/>
  </cols>
  <sheetData>
    <row r="1" spans="2:4" ht="15" thickBot="1" x14ac:dyDescent="0.4">
      <c r="B1" s="1"/>
      <c r="C1" s="1"/>
      <c r="D1" s="1"/>
    </row>
    <row r="2" spans="2:4" x14ac:dyDescent="0.35">
      <c r="B2" s="2" t="s">
        <v>0</v>
      </c>
      <c r="C2" s="3" t="s">
        <v>1</v>
      </c>
      <c r="D2" s="4" t="s">
        <v>2</v>
      </c>
    </row>
    <row r="3" spans="2:4" x14ac:dyDescent="0.35">
      <c r="B3" s="133" t="s">
        <v>3</v>
      </c>
      <c r="C3" s="5"/>
      <c r="D3" s="6"/>
    </row>
    <row r="4" spans="2:4" x14ac:dyDescent="0.35">
      <c r="B4" s="134"/>
      <c r="C4" s="5"/>
      <c r="D4" s="6"/>
    </row>
    <row r="5" spans="2:4" x14ac:dyDescent="0.35">
      <c r="B5" s="134"/>
      <c r="C5" s="5"/>
      <c r="D5" s="6"/>
    </row>
    <row r="6" spans="2:4" x14ac:dyDescent="0.35">
      <c r="B6" s="134"/>
      <c r="C6" s="5"/>
      <c r="D6" s="6"/>
    </row>
    <row r="7" spans="2:4" x14ac:dyDescent="0.35">
      <c r="B7" s="134"/>
      <c r="C7" s="5"/>
      <c r="D7" s="6"/>
    </row>
    <row r="8" spans="2:4" x14ac:dyDescent="0.35">
      <c r="B8" s="134"/>
      <c r="C8" s="5"/>
      <c r="D8" s="6"/>
    </row>
    <row r="9" spans="2:4" ht="15" thickBot="1" x14ac:dyDescent="0.4">
      <c r="B9" s="135"/>
      <c r="C9" s="7"/>
      <c r="D9" s="8"/>
    </row>
    <row r="11" spans="2:4" ht="49.5" customHeight="1" x14ac:dyDescent="0.35">
      <c r="B11" s="136"/>
      <c r="C11" s="136"/>
      <c r="D11" s="1"/>
    </row>
    <row r="12" spans="2:4" ht="15" thickBot="1" x14ac:dyDescent="0.4">
      <c r="B12" s="1"/>
      <c r="C12" s="1"/>
      <c r="D12" s="1"/>
    </row>
    <row r="13" spans="2:4" x14ac:dyDescent="0.35">
      <c r="B13" s="9" t="s">
        <v>4</v>
      </c>
      <c r="C13" s="10" t="s">
        <v>5</v>
      </c>
      <c r="D13" s="11"/>
    </row>
    <row r="14" spans="2:4" x14ac:dyDescent="0.35">
      <c r="B14" s="137" t="s">
        <v>6</v>
      </c>
      <c r="C14" s="6" t="s">
        <v>7</v>
      </c>
      <c r="D14" s="11"/>
    </row>
    <row r="15" spans="2:4" x14ac:dyDescent="0.35">
      <c r="B15" s="137"/>
      <c r="C15" s="6" t="s">
        <v>8</v>
      </c>
      <c r="D15" s="1"/>
    </row>
    <row r="16" spans="2:4" x14ac:dyDescent="0.35">
      <c r="B16" s="137"/>
      <c r="C16" s="6" t="s">
        <v>9</v>
      </c>
      <c r="D16" s="1"/>
    </row>
    <row r="17" spans="2:4" x14ac:dyDescent="0.35">
      <c r="B17" s="137"/>
      <c r="C17" s="6" t="s">
        <v>10</v>
      </c>
      <c r="D17" s="1"/>
    </row>
    <row r="19" spans="2:4" ht="54" customHeight="1" x14ac:dyDescent="0.35">
      <c r="B19" s="138"/>
      <c r="C19" s="138"/>
    </row>
  </sheetData>
  <mergeCells count="4">
    <mergeCell ref="B3:B9"/>
    <mergeCell ref="B11:C11"/>
    <mergeCell ref="B14:B17"/>
    <mergeCell ref="B19:C19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EB348-65EA-4493-82ED-5AFF93A34D58}">
  <dimension ref="A1:C29"/>
  <sheetViews>
    <sheetView workbookViewId="0">
      <selection sqref="A1:XFD1048576"/>
    </sheetView>
  </sheetViews>
  <sheetFormatPr defaultRowHeight="14.5" x14ac:dyDescent="0.35"/>
  <cols>
    <col min="1" max="1" width="42.36328125" customWidth="1"/>
    <col min="2" max="2" width="35.08984375" customWidth="1"/>
    <col min="3" max="3" width="33.453125" customWidth="1"/>
  </cols>
  <sheetData>
    <row r="1" spans="1:3" ht="15" thickBot="1" x14ac:dyDescent="0.4">
      <c r="A1" s="142" t="s">
        <v>11</v>
      </c>
      <c r="B1" s="142"/>
      <c r="C1" s="142"/>
    </row>
    <row r="2" spans="1:3" ht="15.5" x14ac:dyDescent="0.35">
      <c r="A2" s="139" t="s">
        <v>12</v>
      </c>
      <c r="B2" s="140"/>
      <c r="C2" s="141"/>
    </row>
    <row r="3" spans="1:3" ht="15.5" x14ac:dyDescent="0.35">
      <c r="A3" s="12" t="s">
        <v>13</v>
      </c>
      <c r="B3" s="13" t="s">
        <v>14</v>
      </c>
      <c r="C3" s="14" t="s">
        <v>15</v>
      </c>
    </row>
    <row r="4" spans="1:3" ht="15" thickBot="1" x14ac:dyDescent="0.4">
      <c r="A4" s="15" t="s">
        <v>16</v>
      </c>
      <c r="B4" s="16">
        <v>44197</v>
      </c>
      <c r="C4" s="17" t="s">
        <v>17</v>
      </c>
    </row>
    <row r="5" spans="1:3" ht="15" thickBot="1" x14ac:dyDescent="0.4">
      <c r="A5" s="143"/>
      <c r="B5" s="143"/>
      <c r="C5" s="143"/>
    </row>
    <row r="6" spans="1:3" ht="15.5" x14ac:dyDescent="0.35">
      <c r="A6" s="139" t="s">
        <v>18</v>
      </c>
      <c r="B6" s="140"/>
      <c r="C6" s="141"/>
    </row>
    <row r="7" spans="1:3" ht="15" thickBot="1" x14ac:dyDescent="0.4">
      <c r="A7" s="15" t="s">
        <v>19</v>
      </c>
      <c r="B7" s="144"/>
      <c r="C7" s="145"/>
    </row>
    <row r="8" spans="1:3" ht="15" thickBot="1" x14ac:dyDescent="0.4">
      <c r="A8" s="143"/>
      <c r="B8" s="143"/>
      <c r="C8" s="143"/>
    </row>
    <row r="9" spans="1:3" ht="15.5" x14ac:dyDescent="0.35">
      <c r="A9" s="139" t="s">
        <v>20</v>
      </c>
      <c r="B9" s="140"/>
      <c r="C9" s="141"/>
    </row>
    <row r="10" spans="1:3" ht="31" x14ac:dyDescent="0.35">
      <c r="A10" s="12" t="s">
        <v>21</v>
      </c>
      <c r="B10" s="13" t="s">
        <v>22</v>
      </c>
      <c r="C10" s="14" t="s">
        <v>23</v>
      </c>
    </row>
    <row r="11" spans="1:3" x14ac:dyDescent="0.35">
      <c r="A11" s="18" t="s">
        <v>24</v>
      </c>
      <c r="B11" s="19">
        <f>+C11*0.8</f>
        <v>36294960</v>
      </c>
      <c r="C11" s="20">
        <f>45292700+76000</f>
        <v>45368700</v>
      </c>
    </row>
    <row r="12" spans="1:3" x14ac:dyDescent="0.35">
      <c r="A12" s="18" t="s">
        <v>25</v>
      </c>
      <c r="B12" s="19">
        <f t="shared" ref="B12:B19" si="0">+C12*0.8</f>
        <v>26423376</v>
      </c>
      <c r="C12" s="20">
        <v>33029220</v>
      </c>
    </row>
    <row r="13" spans="1:3" x14ac:dyDescent="0.35">
      <c r="A13" s="18" t="s">
        <v>26</v>
      </c>
      <c r="B13" s="19">
        <f t="shared" si="0"/>
        <v>3109184</v>
      </c>
      <c r="C13" s="20">
        <v>3886480</v>
      </c>
    </row>
    <row r="14" spans="1:3" x14ac:dyDescent="0.35">
      <c r="A14" s="18" t="s">
        <v>27</v>
      </c>
      <c r="B14" s="19">
        <f t="shared" si="0"/>
        <v>509040</v>
      </c>
      <c r="C14" s="20">
        <v>636300</v>
      </c>
    </row>
    <row r="15" spans="1:3" x14ac:dyDescent="0.35">
      <c r="A15" s="18" t="s">
        <v>28</v>
      </c>
      <c r="B15" s="19">
        <f t="shared" si="0"/>
        <v>0</v>
      </c>
      <c r="C15" s="20"/>
    </row>
    <row r="16" spans="1:3" x14ac:dyDescent="0.35">
      <c r="A16" s="18" t="s">
        <v>29</v>
      </c>
      <c r="B16" s="19">
        <f t="shared" si="0"/>
        <v>9436640</v>
      </c>
      <c r="C16" s="20">
        <f>2868000+8927800</f>
        <v>11795800</v>
      </c>
    </row>
    <row r="17" spans="1:3" x14ac:dyDescent="0.35">
      <c r="A17" s="21" t="s">
        <v>30</v>
      </c>
      <c r="B17" s="19">
        <f t="shared" si="0"/>
        <v>6532000</v>
      </c>
      <c r="C17" s="20">
        <f>8241000-76000</f>
        <v>8165000</v>
      </c>
    </row>
    <row r="18" spans="1:3" x14ac:dyDescent="0.35">
      <c r="A18" s="18" t="s">
        <v>31</v>
      </c>
      <c r="B18" s="19">
        <f t="shared" si="0"/>
        <v>0</v>
      </c>
      <c r="C18" s="20"/>
    </row>
    <row r="19" spans="1:3" x14ac:dyDescent="0.35">
      <c r="A19" s="21" t="s">
        <v>32</v>
      </c>
      <c r="B19" s="19">
        <f t="shared" si="0"/>
        <v>24000</v>
      </c>
      <c r="C19" s="20">
        <v>30000</v>
      </c>
    </row>
    <row r="20" spans="1:3" ht="16" thickBot="1" x14ac:dyDescent="0.4">
      <c r="A20" s="22" t="s">
        <v>33</v>
      </c>
      <c r="B20" s="23">
        <f>SUM(B11:B19)</f>
        <v>82329200</v>
      </c>
      <c r="C20" s="23">
        <f>SUM(C11:C19)</f>
        <v>102911500</v>
      </c>
    </row>
    <row r="21" spans="1:3" ht="15" thickBot="1" x14ac:dyDescent="0.4"/>
    <row r="22" spans="1:3" ht="15.5" x14ac:dyDescent="0.35">
      <c r="A22" s="139" t="s">
        <v>34</v>
      </c>
      <c r="B22" s="140"/>
      <c r="C22" s="141"/>
    </row>
    <row r="23" spans="1:3" ht="31" x14ac:dyDescent="0.35">
      <c r="A23" s="12" t="s">
        <v>35</v>
      </c>
      <c r="B23" s="13" t="s">
        <v>22</v>
      </c>
      <c r="C23" s="14" t="s">
        <v>23</v>
      </c>
    </row>
    <row r="24" spans="1:3" x14ac:dyDescent="0.35">
      <c r="A24" s="21">
        <v>1</v>
      </c>
      <c r="B24" s="19">
        <f>+C24*0.8</f>
        <v>18489200</v>
      </c>
      <c r="C24" s="20">
        <v>23111500</v>
      </c>
    </row>
    <row r="25" spans="1:3" x14ac:dyDescent="0.35">
      <c r="A25" s="21">
        <v>2</v>
      </c>
      <c r="B25" s="19">
        <f t="shared" ref="B25:B27" si="1">+C25*0.8</f>
        <v>25280000</v>
      </c>
      <c r="C25" s="20">
        <v>31600000</v>
      </c>
    </row>
    <row r="26" spans="1:3" x14ac:dyDescent="0.35">
      <c r="A26" s="21">
        <v>3</v>
      </c>
      <c r="B26" s="19">
        <f t="shared" si="1"/>
        <v>34720000</v>
      </c>
      <c r="C26" s="20">
        <v>43400000</v>
      </c>
    </row>
    <row r="27" spans="1:3" x14ac:dyDescent="0.35">
      <c r="A27" s="21">
        <v>4</v>
      </c>
      <c r="B27" s="19">
        <f t="shared" si="1"/>
        <v>3840000</v>
      </c>
      <c r="C27" s="20">
        <v>4800000</v>
      </c>
    </row>
    <row r="28" spans="1:3" ht="16" thickBot="1" x14ac:dyDescent="0.4">
      <c r="A28" s="22" t="s">
        <v>33</v>
      </c>
      <c r="B28" s="23">
        <f>SUM(B24:B27)</f>
        <v>82329200</v>
      </c>
      <c r="C28" s="23">
        <f>SUM(C24:C27)</f>
        <v>102911500</v>
      </c>
    </row>
    <row r="29" spans="1:3" x14ac:dyDescent="0.35">
      <c r="B29" s="24"/>
    </row>
  </sheetData>
  <mergeCells count="8">
    <mergeCell ref="A9:C9"/>
    <mergeCell ref="A22:C22"/>
    <mergeCell ref="A1:C1"/>
    <mergeCell ref="A2:C2"/>
    <mergeCell ref="A5:C5"/>
    <mergeCell ref="A6:C6"/>
    <mergeCell ref="B7:C7"/>
    <mergeCell ref="A8:C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5B72C-0F19-4850-95B3-9C2F8490B0FD}">
  <dimension ref="A4:C62"/>
  <sheetViews>
    <sheetView workbookViewId="0">
      <selection sqref="A1:XFD1048576"/>
    </sheetView>
  </sheetViews>
  <sheetFormatPr defaultRowHeight="14.5" x14ac:dyDescent="0.35"/>
  <cols>
    <col min="1" max="1" width="20.90625" bestFit="1" customWidth="1"/>
    <col min="2" max="2" width="68.90625" customWidth="1"/>
    <col min="3" max="3" width="72" customWidth="1"/>
    <col min="5" max="5" width="14.08984375" customWidth="1"/>
    <col min="6" max="6" width="18" customWidth="1"/>
    <col min="7" max="7" width="78.54296875" customWidth="1"/>
  </cols>
  <sheetData>
    <row r="4" spans="1:3" ht="67.5" customHeight="1" x14ac:dyDescent="0.35">
      <c r="A4" s="147" t="s">
        <v>36</v>
      </c>
      <c r="B4" s="147"/>
      <c r="C4" s="147"/>
    </row>
    <row r="6" spans="1:3" ht="15" thickBot="1" x14ac:dyDescent="0.4"/>
    <row r="7" spans="1:3" ht="15" thickBot="1" x14ac:dyDescent="0.4">
      <c r="A7" s="25"/>
      <c r="B7" s="26" t="s">
        <v>37</v>
      </c>
      <c r="C7" s="25"/>
    </row>
    <row r="8" spans="1:3" ht="52" x14ac:dyDescent="0.35">
      <c r="A8" s="27" t="s">
        <v>38</v>
      </c>
      <c r="B8" s="28" t="s">
        <v>39</v>
      </c>
      <c r="C8" s="25"/>
    </row>
    <row r="9" spans="1:3" ht="26" x14ac:dyDescent="0.35">
      <c r="A9" s="29" t="s">
        <v>40</v>
      </c>
      <c r="B9" s="30" t="s">
        <v>41</v>
      </c>
      <c r="C9" s="25"/>
    </row>
    <row r="10" spans="1:3" x14ac:dyDescent="0.35">
      <c r="A10" s="31"/>
      <c r="B10" s="32"/>
      <c r="C10" s="25"/>
    </row>
    <row r="11" spans="1:3" ht="15" thickBot="1" x14ac:dyDescent="0.4">
      <c r="A11" s="33"/>
      <c r="B11" s="34"/>
      <c r="C11" s="25"/>
    </row>
    <row r="12" spans="1:3" ht="15" thickBot="1" x14ac:dyDescent="0.4">
      <c r="A12" s="25"/>
      <c r="B12" s="26" t="s">
        <v>42</v>
      </c>
      <c r="C12" s="25"/>
    </row>
    <row r="13" spans="1:3" x14ac:dyDescent="0.35">
      <c r="A13" s="35" t="s">
        <v>43</v>
      </c>
      <c r="B13" s="36" t="s">
        <v>44</v>
      </c>
      <c r="C13" s="25"/>
    </row>
    <row r="14" spans="1:3" ht="15" thickBot="1" x14ac:dyDescent="0.4">
      <c r="A14" s="37" t="s">
        <v>45</v>
      </c>
      <c r="B14" s="38" t="s">
        <v>46</v>
      </c>
      <c r="C14" s="25"/>
    </row>
    <row r="15" spans="1:3" x14ac:dyDescent="0.35">
      <c r="A15" s="39" t="s">
        <v>47</v>
      </c>
      <c r="B15" s="34" t="s">
        <v>48</v>
      </c>
      <c r="C15" s="25"/>
    </row>
    <row r="16" spans="1:3" ht="15" thickBot="1" x14ac:dyDescent="0.4">
      <c r="A16" s="25"/>
      <c r="B16" s="25"/>
      <c r="C16" s="25"/>
    </row>
    <row r="17" spans="1:3" ht="15" thickBot="1" x14ac:dyDescent="0.4">
      <c r="A17" s="25"/>
      <c r="B17" s="26" t="s">
        <v>49</v>
      </c>
      <c r="C17" s="25"/>
    </row>
    <row r="18" spans="1:3" x14ac:dyDescent="0.35">
      <c r="A18" s="148" t="s">
        <v>50</v>
      </c>
      <c r="B18" s="40" t="s">
        <v>51</v>
      </c>
      <c r="C18" s="25"/>
    </row>
    <row r="19" spans="1:3" ht="15.75" customHeight="1" x14ac:dyDescent="0.35">
      <c r="A19" s="149"/>
      <c r="B19" s="41" t="s">
        <v>52</v>
      </c>
      <c r="C19" s="25"/>
    </row>
    <row r="20" spans="1:3" ht="15" thickBot="1" x14ac:dyDescent="0.4">
      <c r="A20" s="150"/>
      <c r="B20" s="42" t="s">
        <v>53</v>
      </c>
      <c r="C20" s="25"/>
    </row>
    <row r="21" spans="1:3" ht="15" thickBot="1" x14ac:dyDescent="0.4">
      <c r="A21" s="25"/>
      <c r="B21" s="25"/>
      <c r="C21" s="25"/>
    </row>
    <row r="22" spans="1:3" ht="15" thickBot="1" x14ac:dyDescent="0.4">
      <c r="A22" s="43"/>
      <c r="B22" s="26" t="s">
        <v>49</v>
      </c>
      <c r="C22" s="25"/>
    </row>
    <row r="23" spans="1:3" x14ac:dyDescent="0.35">
      <c r="A23" s="151" t="s">
        <v>54</v>
      </c>
      <c r="B23" s="40" t="s">
        <v>55</v>
      </c>
      <c r="C23" s="25"/>
    </row>
    <row r="24" spans="1:3" x14ac:dyDescent="0.35">
      <c r="A24" s="152"/>
      <c r="B24" s="41" t="s">
        <v>56</v>
      </c>
      <c r="C24" s="25"/>
    </row>
    <row r="25" spans="1:3" x14ac:dyDescent="0.35">
      <c r="A25" s="152"/>
      <c r="B25" s="41" t="s">
        <v>57</v>
      </c>
      <c r="C25" s="25"/>
    </row>
    <row r="26" spans="1:3" x14ac:dyDescent="0.35">
      <c r="A26" s="152"/>
      <c r="B26" s="41" t="s">
        <v>58</v>
      </c>
      <c r="C26" s="25"/>
    </row>
    <row r="27" spans="1:3" x14ac:dyDescent="0.35">
      <c r="A27" s="152"/>
      <c r="B27" s="41" t="s">
        <v>59</v>
      </c>
      <c r="C27" s="25"/>
    </row>
    <row r="28" spans="1:3" x14ac:dyDescent="0.35">
      <c r="A28" s="152"/>
      <c r="B28" s="41" t="s">
        <v>60</v>
      </c>
      <c r="C28" s="25"/>
    </row>
    <row r="29" spans="1:3" ht="15" customHeight="1" x14ac:dyDescent="0.35">
      <c r="A29" s="152"/>
      <c r="B29" s="41" t="s">
        <v>61</v>
      </c>
      <c r="C29" s="25"/>
    </row>
    <row r="30" spans="1:3" ht="15" thickBot="1" x14ac:dyDescent="0.4">
      <c r="A30" s="153"/>
      <c r="B30" s="44" t="s">
        <v>62</v>
      </c>
      <c r="C30" s="25"/>
    </row>
    <row r="31" spans="1:3" ht="15" thickBot="1" x14ac:dyDescent="0.4">
      <c r="A31" s="25"/>
      <c r="B31" s="25"/>
      <c r="C31" s="25"/>
    </row>
    <row r="32" spans="1:3" ht="15" thickBot="1" x14ac:dyDescent="0.4">
      <c r="A32" s="25"/>
      <c r="B32" s="26" t="s">
        <v>63</v>
      </c>
      <c r="C32" s="26" t="s">
        <v>49</v>
      </c>
    </row>
    <row r="33" spans="1:3" x14ac:dyDescent="0.35">
      <c r="A33" s="154" t="s">
        <v>64</v>
      </c>
      <c r="B33" s="143" t="s">
        <v>65</v>
      </c>
      <c r="C33" s="45" t="s">
        <v>66</v>
      </c>
    </row>
    <row r="34" spans="1:3" x14ac:dyDescent="0.35">
      <c r="A34" s="155"/>
      <c r="B34" s="143"/>
      <c r="C34" s="46" t="s">
        <v>67</v>
      </c>
    </row>
    <row r="35" spans="1:3" x14ac:dyDescent="0.35">
      <c r="A35" s="155"/>
      <c r="B35" s="143"/>
      <c r="C35" s="46" t="s">
        <v>68</v>
      </c>
    </row>
    <row r="36" spans="1:3" x14ac:dyDescent="0.35">
      <c r="A36" s="155"/>
      <c r="B36" s="143"/>
      <c r="C36" s="46" t="s">
        <v>69</v>
      </c>
    </row>
    <row r="37" spans="1:3" x14ac:dyDescent="0.35">
      <c r="A37" s="155"/>
      <c r="B37" s="143"/>
      <c r="C37" s="46" t="s">
        <v>70</v>
      </c>
    </row>
    <row r="38" spans="1:3" x14ac:dyDescent="0.35">
      <c r="A38" s="155"/>
      <c r="B38" s="143"/>
      <c r="C38" s="46" t="s">
        <v>71</v>
      </c>
    </row>
    <row r="39" spans="1:3" x14ac:dyDescent="0.35">
      <c r="A39" s="155"/>
      <c r="B39" s="157"/>
      <c r="C39" s="46" t="s">
        <v>72</v>
      </c>
    </row>
    <row r="40" spans="1:3" x14ac:dyDescent="0.35">
      <c r="A40" s="155"/>
      <c r="B40" s="158" t="s">
        <v>73</v>
      </c>
      <c r="C40" s="46" t="s">
        <v>74</v>
      </c>
    </row>
    <row r="41" spans="1:3" x14ac:dyDescent="0.35">
      <c r="A41" s="155"/>
      <c r="B41" s="159"/>
      <c r="C41" s="46" t="s">
        <v>75</v>
      </c>
    </row>
    <row r="42" spans="1:3" x14ac:dyDescent="0.35">
      <c r="A42" s="155"/>
      <c r="B42" s="159"/>
      <c r="C42" s="46" t="s">
        <v>76</v>
      </c>
    </row>
    <row r="43" spans="1:3" x14ac:dyDescent="0.35">
      <c r="A43" s="155"/>
      <c r="B43" s="159"/>
      <c r="C43" s="46" t="s">
        <v>69</v>
      </c>
    </row>
    <row r="44" spans="1:3" x14ac:dyDescent="0.35">
      <c r="A44" s="155"/>
      <c r="B44" s="159"/>
      <c r="C44" s="46" t="s">
        <v>70</v>
      </c>
    </row>
    <row r="45" spans="1:3" x14ac:dyDescent="0.35">
      <c r="A45" s="155"/>
      <c r="B45" s="159"/>
      <c r="C45" s="46" t="s">
        <v>77</v>
      </c>
    </row>
    <row r="46" spans="1:3" x14ac:dyDescent="0.35">
      <c r="A46" s="155"/>
      <c r="B46" s="159"/>
      <c r="C46" s="46" t="s">
        <v>78</v>
      </c>
    </row>
    <row r="47" spans="1:3" x14ac:dyDescent="0.35">
      <c r="A47" s="155"/>
      <c r="B47" s="159"/>
      <c r="C47" s="161" t="s">
        <v>79</v>
      </c>
    </row>
    <row r="48" spans="1:3" ht="3.65" customHeight="1" x14ac:dyDescent="0.35">
      <c r="A48" s="155"/>
      <c r="B48" s="159"/>
      <c r="C48" s="162"/>
    </row>
    <row r="49" spans="1:3" hidden="1" x14ac:dyDescent="0.35">
      <c r="A49" s="155"/>
      <c r="B49" s="160"/>
      <c r="C49" s="163"/>
    </row>
    <row r="50" spans="1:3" x14ac:dyDescent="0.35">
      <c r="A50" s="155"/>
      <c r="B50" s="158" t="s">
        <v>80</v>
      </c>
      <c r="C50" s="46" t="s">
        <v>81</v>
      </c>
    </row>
    <row r="51" spans="1:3" x14ac:dyDescent="0.35">
      <c r="A51" s="155"/>
      <c r="B51" s="159"/>
      <c r="C51" s="46" t="s">
        <v>69</v>
      </c>
    </row>
    <row r="52" spans="1:3" x14ac:dyDescent="0.35">
      <c r="A52" s="156"/>
      <c r="B52" s="160"/>
      <c r="C52" s="46" t="s">
        <v>70</v>
      </c>
    </row>
    <row r="53" spans="1:3" x14ac:dyDescent="0.35">
      <c r="C53" s="47"/>
    </row>
    <row r="54" spans="1:3" ht="15" thickBot="1" x14ac:dyDescent="0.4">
      <c r="C54" s="47"/>
    </row>
    <row r="55" spans="1:3" ht="15" thickBot="1" x14ac:dyDescent="0.4">
      <c r="B55" s="26" t="s">
        <v>82</v>
      </c>
    </row>
    <row r="56" spans="1:3" x14ac:dyDescent="0.35">
      <c r="A56" s="146" t="s">
        <v>83</v>
      </c>
      <c r="B56" s="45" t="s">
        <v>84</v>
      </c>
    </row>
    <row r="57" spans="1:3" x14ac:dyDescent="0.35">
      <c r="A57" s="146"/>
      <c r="B57" s="46" t="s">
        <v>85</v>
      </c>
    </row>
    <row r="58" spans="1:3" x14ac:dyDescent="0.35">
      <c r="A58" s="146"/>
      <c r="B58" s="46" t="s">
        <v>86</v>
      </c>
    </row>
    <row r="59" spans="1:3" x14ac:dyDescent="0.35">
      <c r="A59" s="146"/>
      <c r="B59" s="46" t="s">
        <v>87</v>
      </c>
    </row>
    <row r="60" spans="1:3" x14ac:dyDescent="0.35">
      <c r="A60" s="146"/>
      <c r="B60" s="46" t="s">
        <v>88</v>
      </c>
    </row>
    <row r="61" spans="1:3" x14ac:dyDescent="0.35">
      <c r="A61" s="146"/>
      <c r="B61" s="46" t="s">
        <v>89</v>
      </c>
    </row>
    <row r="62" spans="1:3" x14ac:dyDescent="0.35">
      <c r="A62" s="146"/>
      <c r="B62" s="46" t="s">
        <v>90</v>
      </c>
    </row>
  </sheetData>
  <mergeCells count="9">
    <mergeCell ref="A56:A62"/>
    <mergeCell ref="A4:C4"/>
    <mergeCell ref="A18:A20"/>
    <mergeCell ref="A23:A30"/>
    <mergeCell ref="A33:A52"/>
    <mergeCell ref="B33:B39"/>
    <mergeCell ref="B40:B49"/>
    <mergeCell ref="C47:C49"/>
    <mergeCell ref="B50:B5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9BF64-8F86-4982-91EF-F150853B20C8}">
  <dimension ref="A1:T213"/>
  <sheetViews>
    <sheetView tabSelected="1" workbookViewId="0">
      <selection activeCell="A17" sqref="A17"/>
    </sheetView>
  </sheetViews>
  <sheetFormatPr defaultColWidth="9.08984375" defaultRowHeight="14.5" x14ac:dyDescent="0.35"/>
  <cols>
    <col min="1" max="1" width="4.453125" style="48" customWidth="1"/>
    <col min="2" max="2" width="14.90625" style="48" customWidth="1"/>
    <col min="3" max="3" width="57" style="50" customWidth="1"/>
    <col min="4" max="4" width="20.6328125" style="48" customWidth="1"/>
    <col min="5" max="5" width="36.453125" style="50" customWidth="1"/>
    <col min="6" max="7" width="12.90625" style="48" customWidth="1"/>
    <col min="8" max="8" width="15.6328125" style="51" customWidth="1"/>
    <col min="9" max="9" width="15.6328125" style="52" customWidth="1"/>
    <col min="10" max="10" width="18" style="52" customWidth="1"/>
    <col min="11" max="11" width="55.36328125" style="50" customWidth="1"/>
    <col min="12" max="12" width="19.54296875" style="50" customWidth="1"/>
    <col min="13" max="13" width="15.54296875" style="50" customWidth="1"/>
    <col min="14" max="14" width="15" style="50" customWidth="1"/>
    <col min="15" max="17" width="18.90625" style="50" customWidth="1"/>
    <col min="18" max="16384" width="9.08984375" style="50"/>
  </cols>
  <sheetData>
    <row r="1" spans="1:20" x14ac:dyDescent="0.35">
      <c r="B1" s="49"/>
    </row>
    <row r="2" spans="1:20" ht="15.5" x14ac:dyDescent="0.35">
      <c r="B2" s="53" t="s">
        <v>91</v>
      </c>
    </row>
    <row r="3" spans="1:20" ht="15.5" x14ac:dyDescent="0.35">
      <c r="B3" s="54" t="s">
        <v>92</v>
      </c>
    </row>
    <row r="4" spans="1:20" ht="15.5" x14ac:dyDescent="0.35">
      <c r="B4" s="55" t="s">
        <v>93</v>
      </c>
    </row>
    <row r="5" spans="1:20" ht="15.5" x14ac:dyDescent="0.35">
      <c r="B5" s="55" t="s">
        <v>94</v>
      </c>
    </row>
    <row r="6" spans="1:20" ht="15.5" x14ac:dyDescent="0.35">
      <c r="B6" s="56"/>
    </row>
    <row r="7" spans="1:20" ht="15.5" x14ac:dyDescent="0.35">
      <c r="B7" s="54" t="s">
        <v>95</v>
      </c>
    </row>
    <row r="8" spans="1:20" ht="15.5" x14ac:dyDescent="0.35">
      <c r="B8" s="54" t="s">
        <v>96</v>
      </c>
    </row>
    <row r="9" spans="1:20" ht="15.5" x14ac:dyDescent="0.35">
      <c r="B9" s="54" t="s">
        <v>97</v>
      </c>
    </row>
    <row r="10" spans="1:20" ht="15.5" x14ac:dyDescent="0.35">
      <c r="B10" s="57"/>
    </row>
    <row r="11" spans="1:20" ht="16" thickBot="1" x14ac:dyDescent="0.4">
      <c r="B11" s="205" t="s">
        <v>98</v>
      </c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58"/>
      <c r="S11" s="58"/>
      <c r="T11" s="58"/>
    </row>
    <row r="12" spans="1:20" ht="15.5" x14ac:dyDescent="0.35">
      <c r="A12" s="59">
        <v>1</v>
      </c>
      <c r="B12" s="207" t="s">
        <v>99</v>
      </c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9"/>
      <c r="R12" s="58"/>
      <c r="S12" s="58"/>
      <c r="T12" s="58"/>
    </row>
    <row r="13" spans="1:20" x14ac:dyDescent="0.35">
      <c r="B13" s="187" t="s">
        <v>100</v>
      </c>
      <c r="C13" s="189" t="s">
        <v>101</v>
      </c>
      <c r="D13" s="180" t="s">
        <v>102</v>
      </c>
      <c r="E13" s="189" t="s">
        <v>103</v>
      </c>
      <c r="F13" s="180" t="s">
        <v>104</v>
      </c>
      <c r="G13" s="180" t="s">
        <v>105</v>
      </c>
      <c r="H13" s="189" t="s">
        <v>106</v>
      </c>
      <c r="I13" s="189"/>
      <c r="J13" s="189"/>
      <c r="K13" s="180" t="s">
        <v>107</v>
      </c>
      <c r="L13" s="180" t="s">
        <v>108</v>
      </c>
      <c r="M13" s="180" t="s">
        <v>109</v>
      </c>
      <c r="N13" s="180"/>
      <c r="O13" s="193" t="s">
        <v>110</v>
      </c>
      <c r="P13" s="180" t="s">
        <v>111</v>
      </c>
      <c r="Q13" s="203" t="s">
        <v>54</v>
      </c>
      <c r="R13" s="58"/>
      <c r="S13" s="58"/>
      <c r="T13" s="58"/>
    </row>
    <row r="14" spans="1:20" ht="26.5" thickBot="1" x14ac:dyDescent="0.4">
      <c r="B14" s="188"/>
      <c r="C14" s="190"/>
      <c r="D14" s="181"/>
      <c r="E14" s="190"/>
      <c r="F14" s="181"/>
      <c r="G14" s="181"/>
      <c r="H14" s="60" t="s">
        <v>112</v>
      </c>
      <c r="I14" s="61" t="s">
        <v>113</v>
      </c>
      <c r="J14" s="61" t="s">
        <v>114</v>
      </c>
      <c r="K14" s="181"/>
      <c r="L14" s="181"/>
      <c r="M14" s="62" t="s">
        <v>115</v>
      </c>
      <c r="N14" s="62" t="s">
        <v>116</v>
      </c>
      <c r="O14" s="178"/>
      <c r="P14" s="181"/>
      <c r="Q14" s="204"/>
      <c r="R14" s="58"/>
      <c r="S14" s="58"/>
      <c r="T14" s="58"/>
    </row>
    <row r="15" spans="1:20" s="72" customFormat="1" ht="26" x14ac:dyDescent="0.35">
      <c r="A15" s="63">
        <v>1</v>
      </c>
      <c r="B15" s="64" t="s">
        <v>117</v>
      </c>
      <c r="C15" s="65" t="s">
        <v>118</v>
      </c>
      <c r="D15" s="66" t="s">
        <v>119</v>
      </c>
      <c r="E15" s="65" t="s">
        <v>75</v>
      </c>
      <c r="F15" s="66">
        <v>7</v>
      </c>
      <c r="G15" s="66"/>
      <c r="H15" s="67">
        <v>560000</v>
      </c>
      <c r="I15" s="68">
        <v>0.8</v>
      </c>
      <c r="J15" s="68">
        <v>0.2</v>
      </c>
      <c r="K15" s="69" t="s">
        <v>7</v>
      </c>
      <c r="L15" s="69" t="s">
        <v>53</v>
      </c>
      <c r="M15" s="70">
        <v>44229</v>
      </c>
      <c r="N15" s="70">
        <v>44409</v>
      </c>
      <c r="O15" s="69"/>
      <c r="P15" s="69"/>
      <c r="Q15" s="71" t="s">
        <v>55</v>
      </c>
      <c r="R15" s="58"/>
      <c r="S15" s="58"/>
      <c r="T15" s="58"/>
    </row>
    <row r="16" spans="1:20" s="72" customFormat="1" ht="26" x14ac:dyDescent="0.35">
      <c r="A16" s="63">
        <v>2</v>
      </c>
      <c r="B16" s="73" t="s">
        <v>117</v>
      </c>
      <c r="C16" s="74" t="s">
        <v>120</v>
      </c>
      <c r="D16" s="75" t="s">
        <v>121</v>
      </c>
      <c r="E16" s="74" t="s">
        <v>75</v>
      </c>
      <c r="F16" s="75">
        <v>9</v>
      </c>
      <c r="G16" s="75"/>
      <c r="H16" s="76">
        <v>1990000</v>
      </c>
      <c r="I16" s="77">
        <v>0.8</v>
      </c>
      <c r="J16" s="77">
        <v>0.2</v>
      </c>
      <c r="K16" s="78" t="s">
        <v>7</v>
      </c>
      <c r="L16" s="78" t="s">
        <v>52</v>
      </c>
      <c r="M16" s="79">
        <v>44198</v>
      </c>
      <c r="N16" s="79">
        <v>44378</v>
      </c>
      <c r="O16" s="78"/>
      <c r="P16" s="78"/>
      <c r="Q16" s="80" t="s">
        <v>55</v>
      </c>
      <c r="R16" s="58"/>
      <c r="S16" s="58"/>
      <c r="T16" s="58"/>
    </row>
    <row r="17" spans="1:20" s="72" customFormat="1" x14ac:dyDescent="0.35">
      <c r="A17" s="63">
        <v>3</v>
      </c>
      <c r="B17" s="73" t="s">
        <v>117</v>
      </c>
      <c r="C17" s="74" t="s">
        <v>122</v>
      </c>
      <c r="D17" s="75" t="s">
        <v>123</v>
      </c>
      <c r="E17" s="74" t="s">
        <v>76</v>
      </c>
      <c r="F17" s="75">
        <v>8</v>
      </c>
      <c r="G17" s="75"/>
      <c r="H17" s="76">
        <v>145000</v>
      </c>
      <c r="I17" s="77">
        <v>0.8</v>
      </c>
      <c r="J17" s="77">
        <v>0.2</v>
      </c>
      <c r="K17" s="78" t="s">
        <v>7</v>
      </c>
      <c r="L17" s="78" t="s">
        <v>52</v>
      </c>
      <c r="M17" s="79">
        <f>+N17-180</f>
        <v>44563</v>
      </c>
      <c r="N17" s="79">
        <v>44743</v>
      </c>
      <c r="O17" s="78"/>
      <c r="P17" s="78"/>
      <c r="Q17" s="80" t="s">
        <v>55</v>
      </c>
      <c r="R17" s="58"/>
      <c r="S17" s="58"/>
      <c r="T17" s="58"/>
    </row>
    <row r="18" spans="1:20" s="72" customFormat="1" x14ac:dyDescent="0.35">
      <c r="A18" s="63">
        <v>4</v>
      </c>
      <c r="B18" s="73" t="s">
        <v>117</v>
      </c>
      <c r="C18" s="74" t="s">
        <v>124</v>
      </c>
      <c r="D18" s="75" t="s">
        <v>125</v>
      </c>
      <c r="E18" s="74" t="s">
        <v>75</v>
      </c>
      <c r="F18" s="75"/>
      <c r="G18" s="75"/>
      <c r="H18" s="76">
        <v>40000</v>
      </c>
      <c r="I18" s="77">
        <v>0.8</v>
      </c>
      <c r="J18" s="77">
        <v>0.2</v>
      </c>
      <c r="K18" s="78" t="s">
        <v>7</v>
      </c>
      <c r="L18" s="78" t="s">
        <v>52</v>
      </c>
      <c r="M18" s="79">
        <v>44198</v>
      </c>
      <c r="N18" s="79">
        <v>44378</v>
      </c>
      <c r="O18" s="78"/>
      <c r="P18" s="78"/>
      <c r="Q18" s="80" t="s">
        <v>55</v>
      </c>
      <c r="R18" s="58"/>
      <c r="S18" s="58"/>
      <c r="T18" s="58"/>
    </row>
    <row r="19" spans="1:20" s="72" customFormat="1" x14ac:dyDescent="0.35">
      <c r="A19" s="63">
        <v>5</v>
      </c>
      <c r="B19" s="73" t="s">
        <v>117</v>
      </c>
      <c r="C19" s="74" t="s">
        <v>126</v>
      </c>
      <c r="D19" s="75" t="s">
        <v>127</v>
      </c>
      <c r="E19" s="74" t="s">
        <v>75</v>
      </c>
      <c r="F19" s="75">
        <v>8</v>
      </c>
      <c r="G19" s="75"/>
      <c r="H19" s="76">
        <v>1028200</v>
      </c>
      <c r="I19" s="77">
        <v>0.8</v>
      </c>
      <c r="J19" s="77">
        <v>0.2</v>
      </c>
      <c r="K19" s="78" t="s">
        <v>7</v>
      </c>
      <c r="L19" s="78" t="s">
        <v>52</v>
      </c>
      <c r="M19" s="79">
        <v>44747</v>
      </c>
      <c r="N19" s="79">
        <v>44927</v>
      </c>
      <c r="O19" s="78"/>
      <c r="P19" s="78"/>
      <c r="Q19" s="80" t="s">
        <v>55</v>
      </c>
      <c r="R19" s="58"/>
      <c r="S19" s="58"/>
      <c r="T19" s="58"/>
    </row>
    <row r="20" spans="1:20" s="72" customFormat="1" ht="26" x14ac:dyDescent="0.35">
      <c r="A20" s="63">
        <v>6</v>
      </c>
      <c r="B20" s="73" t="s">
        <v>117</v>
      </c>
      <c r="C20" s="74" t="s">
        <v>128</v>
      </c>
      <c r="D20" s="75" t="s">
        <v>129</v>
      </c>
      <c r="E20" s="74" t="s">
        <v>75</v>
      </c>
      <c r="F20" s="75">
        <v>13</v>
      </c>
      <c r="G20" s="75"/>
      <c r="H20" s="76">
        <v>1040400</v>
      </c>
      <c r="I20" s="77">
        <v>0.8</v>
      </c>
      <c r="J20" s="77">
        <v>0.2</v>
      </c>
      <c r="K20" s="78" t="s">
        <v>7</v>
      </c>
      <c r="L20" s="78" t="s">
        <v>52</v>
      </c>
      <c r="M20" s="79">
        <v>44382</v>
      </c>
      <c r="N20" s="79">
        <v>44562</v>
      </c>
      <c r="O20" s="78"/>
      <c r="P20" s="78"/>
      <c r="Q20" s="80" t="s">
        <v>55</v>
      </c>
      <c r="R20" s="58"/>
      <c r="S20" s="58"/>
      <c r="T20" s="58"/>
    </row>
    <row r="21" spans="1:20" s="72" customFormat="1" x14ac:dyDescent="0.35">
      <c r="A21" s="63">
        <v>7</v>
      </c>
      <c r="B21" s="73" t="s">
        <v>117</v>
      </c>
      <c r="C21" s="74" t="s">
        <v>130</v>
      </c>
      <c r="D21" s="75" t="s">
        <v>131</v>
      </c>
      <c r="E21" s="74" t="s">
        <v>76</v>
      </c>
      <c r="F21" s="75">
        <v>1</v>
      </c>
      <c r="G21" s="75"/>
      <c r="H21" s="76">
        <v>24000</v>
      </c>
      <c r="I21" s="77">
        <v>0.8</v>
      </c>
      <c r="J21" s="77">
        <v>0.2</v>
      </c>
      <c r="K21" s="78" t="s">
        <v>7</v>
      </c>
      <c r="L21" s="78" t="s">
        <v>52</v>
      </c>
      <c r="M21" s="79">
        <v>44198</v>
      </c>
      <c r="N21" s="79">
        <v>44378</v>
      </c>
      <c r="O21" s="78"/>
      <c r="P21" s="78"/>
      <c r="Q21" s="80" t="s">
        <v>55</v>
      </c>
      <c r="R21" s="58"/>
      <c r="S21" s="58"/>
      <c r="T21" s="58"/>
    </row>
    <row r="22" spans="1:20" s="72" customFormat="1" x14ac:dyDescent="0.35">
      <c r="A22" s="63">
        <v>8</v>
      </c>
      <c r="B22" s="73" t="s">
        <v>117</v>
      </c>
      <c r="C22" s="74" t="s">
        <v>132</v>
      </c>
      <c r="D22" s="75" t="s">
        <v>133</v>
      </c>
      <c r="E22" s="74" t="s">
        <v>75</v>
      </c>
      <c r="F22" s="75">
        <v>1</v>
      </c>
      <c r="G22" s="75"/>
      <c r="H22" s="76">
        <v>10440000</v>
      </c>
      <c r="I22" s="77">
        <v>0.8</v>
      </c>
      <c r="J22" s="77">
        <v>0.2</v>
      </c>
      <c r="K22" s="78" t="s">
        <v>9</v>
      </c>
      <c r="L22" s="78" t="s">
        <v>52</v>
      </c>
      <c r="M22" s="79">
        <v>44655</v>
      </c>
      <c r="N22" s="79">
        <v>44835</v>
      </c>
      <c r="O22" s="78"/>
      <c r="P22" s="78"/>
      <c r="Q22" s="80" t="s">
        <v>55</v>
      </c>
      <c r="R22" s="58"/>
      <c r="S22" s="58"/>
      <c r="T22" s="58"/>
    </row>
    <row r="23" spans="1:20" s="72" customFormat="1" x14ac:dyDescent="0.35">
      <c r="A23" s="63">
        <v>9</v>
      </c>
      <c r="B23" s="73" t="s">
        <v>117</v>
      </c>
      <c r="C23" s="74" t="s">
        <v>134</v>
      </c>
      <c r="D23" s="75" t="s">
        <v>135</v>
      </c>
      <c r="E23" s="74" t="s">
        <v>75</v>
      </c>
      <c r="F23" s="75">
        <v>1</v>
      </c>
      <c r="G23" s="75"/>
      <c r="H23" s="76">
        <v>13920000</v>
      </c>
      <c r="I23" s="77">
        <v>0.8</v>
      </c>
      <c r="J23" s="77">
        <v>0.2</v>
      </c>
      <c r="K23" s="78" t="s">
        <v>9</v>
      </c>
      <c r="L23" s="78" t="s">
        <v>53</v>
      </c>
      <c r="M23" s="79">
        <v>44655</v>
      </c>
      <c r="N23" s="79">
        <v>44835</v>
      </c>
      <c r="O23" s="78"/>
      <c r="P23" s="78"/>
      <c r="Q23" s="80" t="s">
        <v>55</v>
      </c>
      <c r="R23" s="58"/>
      <c r="S23" s="58"/>
      <c r="T23" s="58"/>
    </row>
    <row r="24" spans="1:20" s="72" customFormat="1" x14ac:dyDescent="0.35">
      <c r="A24" s="63">
        <v>10</v>
      </c>
      <c r="B24" s="73" t="s">
        <v>117</v>
      </c>
      <c r="C24" s="74" t="s">
        <v>136</v>
      </c>
      <c r="D24" s="75" t="s">
        <v>137</v>
      </c>
      <c r="E24" s="74" t="s">
        <v>75</v>
      </c>
      <c r="F24" s="75">
        <v>2</v>
      </c>
      <c r="G24" s="75"/>
      <c r="H24" s="76">
        <v>555600</v>
      </c>
      <c r="I24" s="77">
        <v>0.8</v>
      </c>
      <c r="J24" s="77">
        <v>0.2</v>
      </c>
      <c r="K24" s="78" t="s">
        <v>9</v>
      </c>
      <c r="L24" s="78" t="s">
        <v>52</v>
      </c>
      <c r="M24" s="79">
        <v>44198</v>
      </c>
      <c r="N24" s="79">
        <v>44378</v>
      </c>
      <c r="O24" s="78"/>
      <c r="P24" s="78"/>
      <c r="Q24" s="80" t="s">
        <v>55</v>
      </c>
      <c r="R24" s="58"/>
      <c r="S24" s="58"/>
      <c r="T24" s="58"/>
    </row>
    <row r="25" spans="1:20" s="72" customFormat="1" x14ac:dyDescent="0.35">
      <c r="A25" s="63">
        <v>11</v>
      </c>
      <c r="B25" s="73" t="s">
        <v>117</v>
      </c>
      <c r="C25" s="74" t="s">
        <v>138</v>
      </c>
      <c r="D25" s="75" t="s">
        <v>139</v>
      </c>
      <c r="E25" s="74" t="s">
        <v>75</v>
      </c>
      <c r="F25" s="75">
        <v>1</v>
      </c>
      <c r="G25" s="75"/>
      <c r="H25" s="76">
        <v>1199999.9999995001</v>
      </c>
      <c r="I25" s="77">
        <v>0.8</v>
      </c>
      <c r="J25" s="77">
        <v>0.2</v>
      </c>
      <c r="K25" s="78" t="s">
        <v>9</v>
      </c>
      <c r="L25" s="78" t="s">
        <v>52</v>
      </c>
      <c r="M25" s="79">
        <v>44382</v>
      </c>
      <c r="N25" s="79">
        <v>44562</v>
      </c>
      <c r="O25" s="78"/>
      <c r="P25" s="78"/>
      <c r="Q25" s="80" t="s">
        <v>55</v>
      </c>
      <c r="R25" s="58"/>
      <c r="S25" s="58"/>
      <c r="T25" s="58"/>
    </row>
    <row r="26" spans="1:20" s="72" customFormat="1" x14ac:dyDescent="0.35">
      <c r="A26" s="63">
        <v>12</v>
      </c>
      <c r="B26" s="73" t="s">
        <v>117</v>
      </c>
      <c r="C26" s="74" t="s">
        <v>140</v>
      </c>
      <c r="D26" s="75" t="s">
        <v>141</v>
      </c>
      <c r="E26" s="74" t="s">
        <v>76</v>
      </c>
      <c r="F26" s="75">
        <v>1</v>
      </c>
      <c r="G26" s="75"/>
      <c r="H26" s="76">
        <v>250800</v>
      </c>
      <c r="I26" s="77">
        <v>0.8</v>
      </c>
      <c r="J26" s="77">
        <v>0.2</v>
      </c>
      <c r="K26" s="78" t="s">
        <v>9</v>
      </c>
      <c r="L26" s="78" t="s">
        <v>52</v>
      </c>
      <c r="M26" s="79">
        <v>44382</v>
      </c>
      <c r="N26" s="79">
        <v>44562</v>
      </c>
      <c r="O26" s="78"/>
      <c r="P26" s="78"/>
      <c r="Q26" s="80" t="s">
        <v>55</v>
      </c>
      <c r="R26" s="58"/>
      <c r="S26" s="58"/>
      <c r="T26" s="58"/>
    </row>
    <row r="27" spans="1:20" s="72" customFormat="1" x14ac:dyDescent="0.35">
      <c r="A27" s="63">
        <v>13</v>
      </c>
      <c r="B27" s="73" t="s">
        <v>117</v>
      </c>
      <c r="C27" s="74" t="s">
        <v>142</v>
      </c>
      <c r="D27" s="75" t="s">
        <v>143</v>
      </c>
      <c r="E27" s="74" t="s">
        <v>75</v>
      </c>
      <c r="F27" s="75">
        <v>15</v>
      </c>
      <c r="G27" s="75"/>
      <c r="H27" s="76">
        <v>3354600</v>
      </c>
      <c r="I27" s="77">
        <v>0.8</v>
      </c>
      <c r="J27" s="77">
        <v>0.2</v>
      </c>
      <c r="K27" s="78" t="s">
        <v>9</v>
      </c>
      <c r="L27" s="78" t="s">
        <v>52</v>
      </c>
      <c r="M27" s="79">
        <v>44351</v>
      </c>
      <c r="N27" s="79">
        <v>44531</v>
      </c>
      <c r="O27" s="78"/>
      <c r="P27" s="78"/>
      <c r="Q27" s="80" t="s">
        <v>55</v>
      </c>
      <c r="R27" s="58"/>
      <c r="S27" s="58"/>
      <c r="T27" s="58"/>
    </row>
    <row r="28" spans="1:20" s="72" customFormat="1" x14ac:dyDescent="0.35">
      <c r="A28" s="63">
        <v>14</v>
      </c>
      <c r="B28" s="73" t="s">
        <v>117</v>
      </c>
      <c r="C28" s="74" t="s">
        <v>144</v>
      </c>
      <c r="D28" s="75" t="s">
        <v>145</v>
      </c>
      <c r="E28" s="74" t="s">
        <v>75</v>
      </c>
      <c r="F28" s="75">
        <v>5</v>
      </c>
      <c r="G28" s="75"/>
      <c r="H28" s="76">
        <v>2027600</v>
      </c>
      <c r="I28" s="77">
        <v>0.8</v>
      </c>
      <c r="J28" s="77">
        <v>0.2</v>
      </c>
      <c r="K28" s="78" t="s">
        <v>9</v>
      </c>
      <c r="L28" s="78" t="s">
        <v>52</v>
      </c>
      <c r="M28" s="79">
        <v>44655</v>
      </c>
      <c r="N28" s="79">
        <v>44562</v>
      </c>
      <c r="O28" s="78"/>
      <c r="P28" s="78"/>
      <c r="Q28" s="80" t="s">
        <v>55</v>
      </c>
      <c r="R28" s="58"/>
      <c r="S28" s="58"/>
      <c r="T28" s="58"/>
    </row>
    <row r="29" spans="1:20" s="72" customFormat="1" x14ac:dyDescent="0.35">
      <c r="A29" s="63">
        <v>15</v>
      </c>
      <c r="B29" s="73" t="s">
        <v>117</v>
      </c>
      <c r="C29" s="74" t="s">
        <v>146</v>
      </c>
      <c r="D29" s="75" t="s">
        <v>147</v>
      </c>
      <c r="E29" s="74" t="s">
        <v>76</v>
      </c>
      <c r="F29" s="75">
        <v>3</v>
      </c>
      <c r="G29" s="75"/>
      <c r="H29" s="76">
        <v>353000</v>
      </c>
      <c r="I29" s="77">
        <v>0.8</v>
      </c>
      <c r="J29" s="77">
        <v>0.2</v>
      </c>
      <c r="K29" s="78" t="s">
        <v>9</v>
      </c>
      <c r="L29" s="78" t="s">
        <v>52</v>
      </c>
      <c r="M29" s="79">
        <v>45294</v>
      </c>
      <c r="N29" s="79">
        <v>45474</v>
      </c>
      <c r="O29" s="78"/>
      <c r="P29" s="78"/>
      <c r="Q29" s="80" t="s">
        <v>55</v>
      </c>
      <c r="R29" s="58"/>
      <c r="S29" s="58"/>
      <c r="T29" s="58"/>
    </row>
    <row r="30" spans="1:20" s="72" customFormat="1" x14ac:dyDescent="0.35">
      <c r="A30" s="63">
        <v>16</v>
      </c>
      <c r="B30" s="73" t="s">
        <v>117</v>
      </c>
      <c r="C30" s="74" t="s">
        <v>148</v>
      </c>
      <c r="D30" s="75" t="s">
        <v>149</v>
      </c>
      <c r="E30" s="74" t="s">
        <v>75</v>
      </c>
      <c r="F30" s="75">
        <v>1</v>
      </c>
      <c r="G30" s="75"/>
      <c r="H30" s="76">
        <v>91700</v>
      </c>
      <c r="I30" s="77">
        <v>0.8</v>
      </c>
      <c r="J30" s="77">
        <v>0.2</v>
      </c>
      <c r="K30" s="78" t="s">
        <v>9</v>
      </c>
      <c r="L30" s="78" t="s">
        <v>52</v>
      </c>
      <c r="M30" s="79">
        <v>45294</v>
      </c>
      <c r="N30" s="79">
        <v>45474</v>
      </c>
      <c r="O30" s="78"/>
      <c r="P30" s="78"/>
      <c r="Q30" s="80" t="s">
        <v>55</v>
      </c>
      <c r="R30" s="58"/>
      <c r="S30" s="58"/>
      <c r="T30" s="58"/>
    </row>
    <row r="31" spans="1:20" s="72" customFormat="1" x14ac:dyDescent="0.35">
      <c r="A31" s="63">
        <v>17</v>
      </c>
      <c r="B31" s="73" t="s">
        <v>117</v>
      </c>
      <c r="C31" s="74" t="s">
        <v>150</v>
      </c>
      <c r="D31" s="75" t="s">
        <v>151</v>
      </c>
      <c r="E31" s="74" t="s">
        <v>75</v>
      </c>
      <c r="F31" s="75">
        <v>1</v>
      </c>
      <c r="G31" s="75"/>
      <c r="H31" s="76">
        <v>237600</v>
      </c>
      <c r="I31" s="77">
        <v>0.8</v>
      </c>
      <c r="J31" s="77">
        <v>0.2</v>
      </c>
      <c r="K31" s="78" t="s">
        <v>9</v>
      </c>
      <c r="L31" s="78" t="s">
        <v>52</v>
      </c>
      <c r="M31" s="79">
        <v>45294</v>
      </c>
      <c r="N31" s="79">
        <v>45474</v>
      </c>
      <c r="O31" s="78"/>
      <c r="P31" s="78"/>
      <c r="Q31" s="80" t="s">
        <v>55</v>
      </c>
      <c r="R31" s="58"/>
      <c r="S31" s="58"/>
      <c r="T31" s="58"/>
    </row>
    <row r="32" spans="1:20" x14ac:dyDescent="0.35">
      <c r="A32" s="63">
        <v>18</v>
      </c>
      <c r="B32" s="73" t="s">
        <v>117</v>
      </c>
      <c r="C32" s="74" t="s">
        <v>152</v>
      </c>
      <c r="D32" s="75" t="s">
        <v>153</v>
      </c>
      <c r="E32" s="74" t="s">
        <v>76</v>
      </c>
      <c r="F32" s="75">
        <v>1</v>
      </c>
      <c r="G32" s="75"/>
      <c r="H32" s="76">
        <v>4000</v>
      </c>
      <c r="I32" s="77">
        <v>0.8</v>
      </c>
      <c r="J32" s="77">
        <v>0.2</v>
      </c>
      <c r="K32" s="78" t="s">
        <v>9</v>
      </c>
      <c r="L32" s="78" t="s">
        <v>52</v>
      </c>
      <c r="M32" s="79">
        <v>45478</v>
      </c>
      <c r="N32" s="79">
        <v>45658</v>
      </c>
      <c r="O32" s="78"/>
      <c r="P32" s="78"/>
      <c r="Q32" s="80" t="s">
        <v>55</v>
      </c>
      <c r="R32" s="58"/>
      <c r="S32" s="58"/>
      <c r="T32" s="58"/>
    </row>
    <row r="33" spans="1:20" x14ac:dyDescent="0.35">
      <c r="A33" s="63">
        <v>19</v>
      </c>
      <c r="B33" s="73" t="s">
        <v>117</v>
      </c>
      <c r="C33" s="74" t="s">
        <v>154</v>
      </c>
      <c r="D33" s="75" t="s">
        <v>155</v>
      </c>
      <c r="E33" s="74" t="s">
        <v>75</v>
      </c>
      <c r="F33" s="75">
        <v>1</v>
      </c>
      <c r="G33" s="75"/>
      <c r="H33" s="76">
        <v>5981000</v>
      </c>
      <c r="I33" s="77">
        <v>0.8</v>
      </c>
      <c r="J33" s="77">
        <v>0.2</v>
      </c>
      <c r="K33" s="78" t="s">
        <v>9</v>
      </c>
      <c r="L33" s="78" t="s">
        <v>52</v>
      </c>
      <c r="M33" s="79">
        <v>44290</v>
      </c>
      <c r="N33" s="79">
        <v>44470</v>
      </c>
      <c r="O33" s="78"/>
      <c r="P33" s="78"/>
      <c r="Q33" s="80" t="s">
        <v>55</v>
      </c>
      <c r="R33" s="58"/>
      <c r="S33" s="58"/>
      <c r="T33" s="58"/>
    </row>
    <row r="34" spans="1:20" x14ac:dyDescent="0.35">
      <c r="A34" s="63">
        <v>20</v>
      </c>
      <c r="B34" s="73" t="s">
        <v>117</v>
      </c>
      <c r="C34" s="74" t="s">
        <v>156</v>
      </c>
      <c r="D34" s="75" t="s">
        <v>157</v>
      </c>
      <c r="E34" s="74" t="s">
        <v>75</v>
      </c>
      <c r="F34" s="75">
        <v>1</v>
      </c>
      <c r="G34" s="75"/>
      <c r="H34" s="76">
        <v>2125200</v>
      </c>
      <c r="I34" s="77">
        <v>0.8</v>
      </c>
      <c r="J34" s="77">
        <v>0.2</v>
      </c>
      <c r="K34" s="78" t="s">
        <v>9</v>
      </c>
      <c r="L34" s="78" t="s">
        <v>52</v>
      </c>
      <c r="M34" s="79">
        <v>44382</v>
      </c>
      <c r="N34" s="79">
        <v>44562</v>
      </c>
      <c r="O34" s="78"/>
      <c r="P34" s="78"/>
      <c r="Q34" s="80" t="s">
        <v>55</v>
      </c>
      <c r="R34" s="58"/>
      <c r="S34" s="58"/>
      <c r="T34" s="58"/>
    </row>
    <row r="35" spans="1:20" x14ac:dyDescent="0.35">
      <c r="A35" s="63">
        <v>21</v>
      </c>
      <c r="B35" s="73"/>
      <c r="C35" s="74"/>
      <c r="D35" s="75"/>
      <c r="E35" s="74"/>
      <c r="F35" s="75"/>
      <c r="G35" s="75"/>
      <c r="H35" s="81"/>
      <c r="I35" s="77"/>
      <c r="J35" s="77"/>
      <c r="K35" s="78"/>
      <c r="L35" s="78"/>
      <c r="M35" s="78"/>
      <c r="N35" s="78"/>
      <c r="O35" s="78"/>
      <c r="P35" s="78"/>
      <c r="Q35" s="80"/>
      <c r="R35" s="58"/>
      <c r="S35" s="58"/>
      <c r="T35" s="58"/>
    </row>
    <row r="36" spans="1:20" x14ac:dyDescent="0.35">
      <c r="A36" s="63">
        <v>22</v>
      </c>
      <c r="B36" s="73"/>
      <c r="C36" s="74"/>
      <c r="D36" s="75"/>
      <c r="E36" s="74"/>
      <c r="F36" s="75"/>
      <c r="G36" s="75"/>
      <c r="H36" s="81"/>
      <c r="I36" s="77"/>
      <c r="J36" s="77"/>
      <c r="K36" s="78"/>
      <c r="L36" s="78"/>
      <c r="M36" s="78"/>
      <c r="N36" s="78"/>
      <c r="O36" s="78"/>
      <c r="P36" s="78"/>
      <c r="Q36" s="80"/>
      <c r="R36" s="58"/>
      <c r="S36" s="58"/>
      <c r="T36" s="58"/>
    </row>
    <row r="37" spans="1:20" x14ac:dyDescent="0.35">
      <c r="A37" s="63">
        <v>23</v>
      </c>
      <c r="B37" s="73"/>
      <c r="C37" s="74"/>
      <c r="D37" s="75"/>
      <c r="E37" s="74"/>
      <c r="F37" s="75"/>
      <c r="G37" s="75"/>
      <c r="H37" s="81"/>
      <c r="I37" s="77"/>
      <c r="J37" s="77"/>
      <c r="K37" s="78"/>
      <c r="L37" s="78"/>
      <c r="M37" s="78"/>
      <c r="N37" s="78"/>
      <c r="O37" s="78"/>
      <c r="P37" s="78"/>
      <c r="Q37" s="80"/>
      <c r="R37" s="58"/>
      <c r="S37" s="58"/>
      <c r="T37" s="58"/>
    </row>
    <row r="38" spans="1:20" x14ac:dyDescent="0.35">
      <c r="A38" s="63">
        <v>24</v>
      </c>
      <c r="B38" s="73"/>
      <c r="C38" s="74"/>
      <c r="D38" s="75"/>
      <c r="E38" s="74"/>
      <c r="F38" s="75"/>
      <c r="G38" s="75"/>
      <c r="H38" s="81"/>
      <c r="I38" s="77"/>
      <c r="J38" s="77"/>
      <c r="K38" s="78"/>
      <c r="L38" s="78"/>
      <c r="M38" s="78"/>
      <c r="N38" s="78"/>
      <c r="O38" s="78"/>
      <c r="P38" s="78"/>
      <c r="Q38" s="80"/>
      <c r="R38" s="58"/>
      <c r="S38" s="58"/>
      <c r="T38" s="58"/>
    </row>
    <row r="39" spans="1:20" x14ac:dyDescent="0.35">
      <c r="A39" s="63">
        <v>25</v>
      </c>
      <c r="B39" s="73"/>
      <c r="C39" s="74"/>
      <c r="D39" s="75"/>
      <c r="E39" s="74"/>
      <c r="F39" s="75"/>
      <c r="G39" s="75"/>
      <c r="H39" s="81"/>
      <c r="I39" s="77"/>
      <c r="J39" s="77"/>
      <c r="K39" s="78"/>
      <c r="L39" s="78"/>
      <c r="M39" s="78"/>
      <c r="N39" s="78"/>
      <c r="O39" s="78"/>
      <c r="P39" s="78"/>
      <c r="Q39" s="80"/>
      <c r="R39" s="58"/>
      <c r="S39" s="58"/>
      <c r="T39" s="58"/>
    </row>
    <row r="40" spans="1:20" x14ac:dyDescent="0.35">
      <c r="A40" s="63">
        <v>26</v>
      </c>
      <c r="B40" s="73"/>
      <c r="C40" s="74"/>
      <c r="D40" s="75"/>
      <c r="E40" s="74"/>
      <c r="F40" s="75"/>
      <c r="G40" s="75"/>
      <c r="H40" s="81"/>
      <c r="I40" s="77"/>
      <c r="J40" s="77"/>
      <c r="K40" s="78"/>
      <c r="L40" s="78"/>
      <c r="M40" s="78"/>
      <c r="N40" s="78"/>
      <c r="O40" s="78"/>
      <c r="P40" s="78"/>
      <c r="Q40" s="80"/>
      <c r="R40" s="58"/>
      <c r="S40" s="58"/>
      <c r="T40" s="58"/>
    </row>
    <row r="41" spans="1:20" x14ac:dyDescent="0.35">
      <c r="A41" s="63">
        <v>27</v>
      </c>
      <c r="B41" s="73"/>
      <c r="C41" s="74"/>
      <c r="D41" s="75"/>
      <c r="E41" s="74"/>
      <c r="F41" s="75"/>
      <c r="G41" s="75"/>
      <c r="H41" s="81"/>
      <c r="I41" s="77"/>
      <c r="J41" s="77"/>
      <c r="K41" s="78"/>
      <c r="L41" s="78"/>
      <c r="M41" s="78"/>
      <c r="N41" s="78"/>
      <c r="O41" s="78"/>
      <c r="P41" s="78"/>
      <c r="Q41" s="80"/>
      <c r="R41" s="58"/>
      <c r="S41" s="58"/>
      <c r="T41" s="58"/>
    </row>
    <row r="42" spans="1:20" x14ac:dyDescent="0.35">
      <c r="B42" s="82"/>
      <c r="C42" s="83"/>
      <c r="D42" s="82"/>
      <c r="E42" s="83"/>
      <c r="F42" s="82"/>
      <c r="G42" s="82" t="s">
        <v>33</v>
      </c>
      <c r="H42" s="84">
        <f>SUM(H15:H41)</f>
        <v>45368699.999999501</v>
      </c>
      <c r="I42" s="85"/>
      <c r="J42" s="85"/>
      <c r="K42" s="86"/>
      <c r="L42" s="86"/>
      <c r="M42" s="86"/>
      <c r="N42" s="86"/>
      <c r="O42" s="86"/>
      <c r="P42" s="86"/>
      <c r="Q42" s="86"/>
      <c r="R42" s="58"/>
      <c r="S42" s="58"/>
      <c r="T42" s="58"/>
    </row>
    <row r="44" spans="1:20" ht="15.5" x14ac:dyDescent="0.35">
      <c r="A44" s="59">
        <v>2</v>
      </c>
      <c r="B44" s="185" t="s">
        <v>158</v>
      </c>
      <c r="C44" s="186"/>
      <c r="D44" s="186"/>
      <c r="E44" s="186"/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58"/>
      <c r="S44" s="58"/>
      <c r="T44" s="58"/>
    </row>
    <row r="45" spans="1:20" x14ac:dyDescent="0.35">
      <c r="B45" s="187" t="s">
        <v>159</v>
      </c>
      <c r="C45" s="189" t="s">
        <v>45</v>
      </c>
      <c r="D45" s="181" t="s">
        <v>102</v>
      </c>
      <c r="E45" s="189" t="s">
        <v>103</v>
      </c>
      <c r="F45" s="180" t="s">
        <v>104</v>
      </c>
      <c r="G45" s="180" t="s">
        <v>105</v>
      </c>
      <c r="H45" s="189" t="s">
        <v>160</v>
      </c>
      <c r="I45" s="189"/>
      <c r="J45" s="189"/>
      <c r="K45" s="180" t="s">
        <v>161</v>
      </c>
      <c r="L45" s="180" t="s">
        <v>162</v>
      </c>
      <c r="M45" s="180" t="s">
        <v>163</v>
      </c>
      <c r="N45" s="180"/>
      <c r="O45" s="193" t="s">
        <v>110</v>
      </c>
      <c r="P45" s="180" t="s">
        <v>111</v>
      </c>
      <c r="Q45" s="180" t="s">
        <v>54</v>
      </c>
      <c r="R45" s="58"/>
      <c r="S45" s="58"/>
      <c r="T45" s="58"/>
    </row>
    <row r="46" spans="1:20" ht="26" x14ac:dyDescent="0.35">
      <c r="B46" s="188"/>
      <c r="C46" s="190"/>
      <c r="D46" s="202"/>
      <c r="E46" s="190"/>
      <c r="F46" s="181"/>
      <c r="G46" s="181"/>
      <c r="H46" s="60" t="s">
        <v>112</v>
      </c>
      <c r="I46" s="61" t="s">
        <v>113</v>
      </c>
      <c r="J46" s="61" t="s">
        <v>114</v>
      </c>
      <c r="K46" s="181"/>
      <c r="L46" s="181"/>
      <c r="M46" s="62" t="s">
        <v>115</v>
      </c>
      <c r="N46" s="62" t="s">
        <v>116</v>
      </c>
      <c r="O46" s="178"/>
      <c r="P46" s="181"/>
      <c r="Q46" s="181"/>
      <c r="R46" s="58"/>
      <c r="S46" s="58"/>
      <c r="T46" s="58"/>
    </row>
    <row r="47" spans="1:20" s="72" customFormat="1" ht="26" x14ac:dyDescent="0.35">
      <c r="A47" s="63">
        <v>1</v>
      </c>
      <c r="B47" s="87" t="s">
        <v>117</v>
      </c>
      <c r="C47" s="88" t="s">
        <v>164</v>
      </c>
      <c r="D47" s="89" t="s">
        <v>165</v>
      </c>
      <c r="E47" s="88" t="s">
        <v>70</v>
      </c>
      <c r="F47" s="89">
        <v>16</v>
      </c>
      <c r="G47" s="89"/>
      <c r="H47" s="90">
        <v>272800</v>
      </c>
      <c r="I47" s="91">
        <v>0.8</v>
      </c>
      <c r="J47" s="91">
        <v>0.2</v>
      </c>
      <c r="K47" s="92" t="s">
        <v>7</v>
      </c>
      <c r="L47" s="92" t="s">
        <v>51</v>
      </c>
      <c r="M47" s="79">
        <f t="shared" ref="M47:M64" si="0">+N47-180</f>
        <v>44321</v>
      </c>
      <c r="N47" s="79">
        <v>44501</v>
      </c>
      <c r="O47" s="92" t="s">
        <v>85</v>
      </c>
      <c r="P47" s="92"/>
      <c r="Q47" s="92" t="s">
        <v>55</v>
      </c>
      <c r="R47" s="58"/>
      <c r="S47" s="58"/>
      <c r="T47" s="58"/>
    </row>
    <row r="48" spans="1:20" s="72" customFormat="1" x14ac:dyDescent="0.35">
      <c r="A48" s="63">
        <v>2</v>
      </c>
      <c r="B48" s="87" t="s">
        <v>117</v>
      </c>
      <c r="C48" s="88" t="s">
        <v>166</v>
      </c>
      <c r="D48" s="89" t="s">
        <v>167</v>
      </c>
      <c r="E48" s="88" t="s">
        <v>70</v>
      </c>
      <c r="F48" s="89">
        <v>4</v>
      </c>
      <c r="G48" s="89"/>
      <c r="H48" s="90">
        <v>211400</v>
      </c>
      <c r="I48" s="91">
        <v>0.8</v>
      </c>
      <c r="J48" s="91">
        <v>0.2</v>
      </c>
      <c r="K48" s="92" t="s">
        <v>7</v>
      </c>
      <c r="L48" s="92" t="s">
        <v>51</v>
      </c>
      <c r="M48" s="79">
        <f t="shared" si="0"/>
        <v>44137</v>
      </c>
      <c r="N48" s="79">
        <v>44317</v>
      </c>
      <c r="O48" s="92" t="s">
        <v>85</v>
      </c>
      <c r="P48" s="92"/>
      <c r="Q48" s="92" t="s">
        <v>55</v>
      </c>
      <c r="R48" s="58"/>
      <c r="S48" s="58"/>
      <c r="T48" s="58"/>
    </row>
    <row r="49" spans="1:20" s="72" customFormat="1" x14ac:dyDescent="0.35">
      <c r="A49" s="63">
        <v>3</v>
      </c>
      <c r="B49" s="87" t="s">
        <v>117</v>
      </c>
      <c r="C49" s="88" t="s">
        <v>166</v>
      </c>
      <c r="D49" s="89" t="s">
        <v>168</v>
      </c>
      <c r="E49" s="88" t="s">
        <v>70</v>
      </c>
      <c r="F49" s="89">
        <v>5</v>
      </c>
      <c r="G49" s="89"/>
      <c r="H49" s="90">
        <v>200000</v>
      </c>
      <c r="I49" s="91">
        <v>0.8</v>
      </c>
      <c r="J49" s="91">
        <v>0.2</v>
      </c>
      <c r="K49" s="92" t="s">
        <v>7</v>
      </c>
      <c r="L49" s="92" t="s">
        <v>51</v>
      </c>
      <c r="M49" s="79">
        <f t="shared" si="0"/>
        <v>44472</v>
      </c>
      <c r="N49" s="79">
        <v>44652</v>
      </c>
      <c r="O49" s="92" t="s">
        <v>85</v>
      </c>
      <c r="P49" s="92"/>
      <c r="Q49" s="92" t="s">
        <v>55</v>
      </c>
      <c r="R49" s="58"/>
      <c r="S49" s="58"/>
      <c r="T49" s="58"/>
    </row>
    <row r="50" spans="1:20" s="72" customFormat="1" ht="26" x14ac:dyDescent="0.35">
      <c r="A50" s="63">
        <v>4</v>
      </c>
      <c r="B50" s="87" t="s">
        <v>117</v>
      </c>
      <c r="C50" s="88" t="s">
        <v>169</v>
      </c>
      <c r="D50" s="89" t="s">
        <v>170</v>
      </c>
      <c r="E50" s="88" t="s">
        <v>70</v>
      </c>
      <c r="F50" s="89">
        <v>11</v>
      </c>
      <c r="G50" s="89"/>
      <c r="H50" s="90">
        <v>440200</v>
      </c>
      <c r="I50" s="91">
        <v>0.8</v>
      </c>
      <c r="J50" s="91">
        <v>0.2</v>
      </c>
      <c r="K50" s="92" t="s">
        <v>7</v>
      </c>
      <c r="L50" s="92" t="s">
        <v>51</v>
      </c>
      <c r="M50" s="79">
        <f t="shared" si="0"/>
        <v>44747</v>
      </c>
      <c r="N50" s="79">
        <v>44927</v>
      </c>
      <c r="O50" s="92" t="s">
        <v>85</v>
      </c>
      <c r="P50" s="92"/>
      <c r="Q50" s="92" t="s">
        <v>55</v>
      </c>
      <c r="R50" s="58"/>
      <c r="S50" s="58"/>
      <c r="T50" s="58"/>
    </row>
    <row r="51" spans="1:20" s="72" customFormat="1" x14ac:dyDescent="0.35">
      <c r="A51" s="63">
        <v>5</v>
      </c>
      <c r="B51" s="87" t="s">
        <v>117</v>
      </c>
      <c r="C51" s="88" t="s">
        <v>171</v>
      </c>
      <c r="D51" s="89" t="s">
        <v>172</v>
      </c>
      <c r="E51" s="88" t="s">
        <v>70</v>
      </c>
      <c r="F51" s="89">
        <v>15</v>
      </c>
      <c r="G51" s="89"/>
      <c r="H51" s="90">
        <v>441300</v>
      </c>
      <c r="I51" s="91">
        <v>0.8</v>
      </c>
      <c r="J51" s="91">
        <v>0.2</v>
      </c>
      <c r="K51" s="92" t="s">
        <v>7</v>
      </c>
      <c r="L51" s="92" t="s">
        <v>51</v>
      </c>
      <c r="M51" s="79">
        <f t="shared" si="0"/>
        <v>44321</v>
      </c>
      <c r="N51" s="79">
        <v>44501</v>
      </c>
      <c r="O51" s="92" t="s">
        <v>85</v>
      </c>
      <c r="P51" s="92"/>
      <c r="Q51" s="92" t="s">
        <v>55</v>
      </c>
      <c r="R51" s="58"/>
      <c r="S51" s="58"/>
      <c r="T51" s="58"/>
    </row>
    <row r="52" spans="1:20" s="72" customFormat="1" x14ac:dyDescent="0.35">
      <c r="A52" s="63">
        <v>6</v>
      </c>
      <c r="B52" s="87" t="s">
        <v>117</v>
      </c>
      <c r="C52" s="88" t="s">
        <v>173</v>
      </c>
      <c r="D52" s="89" t="s">
        <v>174</v>
      </c>
      <c r="E52" s="74" t="s">
        <v>74</v>
      </c>
      <c r="F52" s="89">
        <v>1</v>
      </c>
      <c r="G52" s="89"/>
      <c r="H52" s="90">
        <v>6013000</v>
      </c>
      <c r="I52" s="91">
        <v>0.8</v>
      </c>
      <c r="J52" s="91">
        <v>0.2</v>
      </c>
      <c r="K52" s="92" t="s">
        <v>8</v>
      </c>
      <c r="L52" s="92" t="s">
        <v>53</v>
      </c>
      <c r="M52" s="79">
        <f t="shared" si="0"/>
        <v>44198</v>
      </c>
      <c r="N52" s="79">
        <v>44378</v>
      </c>
      <c r="O52" s="92"/>
      <c r="P52" s="92"/>
      <c r="Q52" s="92" t="s">
        <v>55</v>
      </c>
      <c r="R52" s="58"/>
      <c r="S52" s="58"/>
      <c r="T52" s="58"/>
    </row>
    <row r="53" spans="1:20" x14ac:dyDescent="0.35">
      <c r="A53" s="63">
        <v>7</v>
      </c>
      <c r="B53" s="87" t="s">
        <v>117</v>
      </c>
      <c r="C53" s="88" t="s">
        <v>175</v>
      </c>
      <c r="D53" s="89" t="s">
        <v>176</v>
      </c>
      <c r="E53" s="88" t="s">
        <v>70</v>
      </c>
      <c r="F53" s="89">
        <v>1</v>
      </c>
      <c r="G53" s="89"/>
      <c r="H53" s="90">
        <v>1050000</v>
      </c>
      <c r="I53" s="91">
        <v>0.8</v>
      </c>
      <c r="J53" s="91">
        <v>0.2</v>
      </c>
      <c r="K53" s="92" t="s">
        <v>8</v>
      </c>
      <c r="L53" s="92" t="s">
        <v>51</v>
      </c>
      <c r="M53" s="79">
        <f t="shared" si="0"/>
        <v>44198</v>
      </c>
      <c r="N53" s="79">
        <v>44378</v>
      </c>
      <c r="O53" s="92" t="s">
        <v>85</v>
      </c>
      <c r="P53" s="92"/>
      <c r="Q53" s="92" t="s">
        <v>55</v>
      </c>
      <c r="R53" s="58"/>
      <c r="S53" s="58"/>
      <c r="T53" s="58"/>
    </row>
    <row r="54" spans="1:20" x14ac:dyDescent="0.35">
      <c r="A54" s="63">
        <v>8</v>
      </c>
      <c r="B54" s="87" t="s">
        <v>117</v>
      </c>
      <c r="C54" s="88" t="s">
        <v>177</v>
      </c>
      <c r="D54" s="89" t="s">
        <v>178</v>
      </c>
      <c r="E54" s="88" t="s">
        <v>75</v>
      </c>
      <c r="F54" s="89">
        <v>1</v>
      </c>
      <c r="G54" s="89"/>
      <c r="H54" s="90">
        <v>4763000</v>
      </c>
      <c r="I54" s="91">
        <v>0.8</v>
      </c>
      <c r="J54" s="91">
        <v>0.2</v>
      </c>
      <c r="K54" s="92" t="s">
        <v>8</v>
      </c>
      <c r="L54" s="92" t="s">
        <v>53</v>
      </c>
      <c r="M54" s="79">
        <f t="shared" si="0"/>
        <v>44198</v>
      </c>
      <c r="N54" s="79">
        <v>44378</v>
      </c>
      <c r="O54" s="92"/>
      <c r="P54" s="92"/>
      <c r="Q54" s="92" t="s">
        <v>55</v>
      </c>
      <c r="R54" s="58"/>
      <c r="S54" s="58"/>
      <c r="T54" s="58"/>
    </row>
    <row r="55" spans="1:20" x14ac:dyDescent="0.35">
      <c r="A55" s="63">
        <v>9</v>
      </c>
      <c r="B55" s="87" t="s">
        <v>117</v>
      </c>
      <c r="C55" s="88" t="s">
        <v>179</v>
      </c>
      <c r="D55" s="89" t="s">
        <v>180</v>
      </c>
      <c r="E55" s="88" t="s">
        <v>70</v>
      </c>
      <c r="F55" s="89">
        <v>1</v>
      </c>
      <c r="G55" s="89"/>
      <c r="H55" s="90">
        <v>994000</v>
      </c>
      <c r="I55" s="91">
        <v>0.8</v>
      </c>
      <c r="J55" s="91">
        <v>0.2</v>
      </c>
      <c r="K55" s="92" t="s">
        <v>8</v>
      </c>
      <c r="L55" s="92" t="s">
        <v>51</v>
      </c>
      <c r="M55" s="79">
        <f t="shared" si="0"/>
        <v>44198</v>
      </c>
      <c r="N55" s="79">
        <v>44378</v>
      </c>
      <c r="O55" s="92" t="s">
        <v>85</v>
      </c>
      <c r="P55" s="92"/>
      <c r="Q55" s="92" t="s">
        <v>55</v>
      </c>
      <c r="R55" s="58"/>
      <c r="S55" s="58"/>
      <c r="T55" s="58"/>
    </row>
    <row r="56" spans="1:20" x14ac:dyDescent="0.35">
      <c r="A56" s="63">
        <v>10</v>
      </c>
      <c r="B56" s="87" t="s">
        <v>117</v>
      </c>
      <c r="C56" s="88" t="s">
        <v>181</v>
      </c>
      <c r="D56" s="89" t="s">
        <v>182</v>
      </c>
      <c r="E56" s="88" t="s">
        <v>70</v>
      </c>
      <c r="F56" s="89">
        <v>1</v>
      </c>
      <c r="G56" s="89"/>
      <c r="H56" s="90">
        <v>1574000</v>
      </c>
      <c r="I56" s="91">
        <v>0.8</v>
      </c>
      <c r="J56" s="91">
        <v>0.2</v>
      </c>
      <c r="K56" s="92" t="s">
        <v>8</v>
      </c>
      <c r="L56" s="92" t="s">
        <v>51</v>
      </c>
      <c r="M56" s="79">
        <f t="shared" si="0"/>
        <v>44198</v>
      </c>
      <c r="N56" s="79">
        <v>44378</v>
      </c>
      <c r="O56" s="92" t="s">
        <v>85</v>
      </c>
      <c r="P56" s="92"/>
      <c r="Q56" s="92" t="s">
        <v>55</v>
      </c>
      <c r="R56" s="58"/>
      <c r="S56" s="58"/>
      <c r="T56" s="58"/>
    </row>
    <row r="57" spans="1:20" x14ac:dyDescent="0.35">
      <c r="A57" s="63">
        <v>11</v>
      </c>
      <c r="B57" s="87" t="s">
        <v>117</v>
      </c>
      <c r="C57" s="88" t="s">
        <v>183</v>
      </c>
      <c r="D57" s="89" t="s">
        <v>184</v>
      </c>
      <c r="E57" s="88" t="s">
        <v>75</v>
      </c>
      <c r="F57" s="89">
        <v>1</v>
      </c>
      <c r="G57" s="89"/>
      <c r="H57" s="90">
        <v>4220000</v>
      </c>
      <c r="I57" s="91">
        <v>0.8</v>
      </c>
      <c r="J57" s="91">
        <v>0.2</v>
      </c>
      <c r="K57" s="92" t="s">
        <v>8</v>
      </c>
      <c r="L57" s="92" t="s">
        <v>53</v>
      </c>
      <c r="M57" s="79">
        <f t="shared" si="0"/>
        <v>44198</v>
      </c>
      <c r="N57" s="79">
        <v>44378</v>
      </c>
      <c r="O57" s="92"/>
      <c r="P57" s="92"/>
      <c r="Q57" s="92" t="s">
        <v>55</v>
      </c>
      <c r="R57" s="58"/>
      <c r="S57" s="58"/>
      <c r="T57" s="58"/>
    </row>
    <row r="58" spans="1:20" x14ac:dyDescent="0.35">
      <c r="A58" s="63">
        <v>12</v>
      </c>
      <c r="B58" s="87" t="s">
        <v>117</v>
      </c>
      <c r="C58" s="88" t="s">
        <v>185</v>
      </c>
      <c r="D58" s="89" t="s">
        <v>186</v>
      </c>
      <c r="E58" s="88" t="s">
        <v>75</v>
      </c>
      <c r="F58" s="89">
        <v>1</v>
      </c>
      <c r="G58" s="89"/>
      <c r="H58" s="90">
        <v>3360000</v>
      </c>
      <c r="I58" s="91">
        <v>0.8</v>
      </c>
      <c r="J58" s="91">
        <v>0.2</v>
      </c>
      <c r="K58" s="92" t="s">
        <v>8</v>
      </c>
      <c r="L58" s="92" t="s">
        <v>53</v>
      </c>
      <c r="M58" s="79">
        <f t="shared" si="0"/>
        <v>44198</v>
      </c>
      <c r="N58" s="79">
        <v>44378</v>
      </c>
      <c r="O58" s="92"/>
      <c r="P58" s="92"/>
      <c r="Q58" s="92" t="s">
        <v>55</v>
      </c>
      <c r="R58" s="58"/>
      <c r="S58" s="58"/>
      <c r="T58" s="58"/>
    </row>
    <row r="59" spans="1:20" x14ac:dyDescent="0.35">
      <c r="A59" s="63">
        <v>13</v>
      </c>
      <c r="B59" s="87" t="s">
        <v>117</v>
      </c>
      <c r="C59" s="88" t="s">
        <v>187</v>
      </c>
      <c r="D59" s="89" t="s">
        <v>188</v>
      </c>
      <c r="E59" s="74" t="s">
        <v>74</v>
      </c>
      <c r="F59" s="89">
        <v>1</v>
      </c>
      <c r="G59" s="89"/>
      <c r="H59" s="90">
        <v>6000000</v>
      </c>
      <c r="I59" s="91">
        <v>0.8</v>
      </c>
      <c r="J59" s="91">
        <v>0.2</v>
      </c>
      <c r="K59" s="92" t="s">
        <v>8</v>
      </c>
      <c r="L59" s="92" t="s">
        <v>53</v>
      </c>
      <c r="M59" s="79">
        <f t="shared" si="0"/>
        <v>44229</v>
      </c>
      <c r="N59" s="79">
        <v>44409</v>
      </c>
      <c r="O59" s="92"/>
      <c r="P59" s="92"/>
      <c r="Q59" s="92" t="s">
        <v>55</v>
      </c>
      <c r="R59" s="58"/>
      <c r="S59" s="58"/>
      <c r="T59" s="58"/>
    </row>
    <row r="60" spans="1:20" x14ac:dyDescent="0.35">
      <c r="A60" s="63">
        <v>14</v>
      </c>
      <c r="B60" s="87" t="s">
        <v>117</v>
      </c>
      <c r="C60" s="88" t="s">
        <v>189</v>
      </c>
      <c r="D60" s="89" t="s">
        <v>190</v>
      </c>
      <c r="E60" s="88" t="s">
        <v>70</v>
      </c>
      <c r="F60" s="89">
        <v>1</v>
      </c>
      <c r="G60" s="89"/>
      <c r="H60" s="90">
        <v>2520000</v>
      </c>
      <c r="I60" s="91">
        <v>0.8</v>
      </c>
      <c r="J60" s="91">
        <v>0.2</v>
      </c>
      <c r="K60" s="92" t="s">
        <v>8</v>
      </c>
      <c r="L60" s="92" t="s">
        <v>51</v>
      </c>
      <c r="M60" s="79">
        <f t="shared" si="0"/>
        <v>44382</v>
      </c>
      <c r="N60" s="79">
        <v>44562</v>
      </c>
      <c r="O60" s="92" t="s">
        <v>85</v>
      </c>
      <c r="P60" s="92"/>
      <c r="Q60" s="92" t="s">
        <v>55</v>
      </c>
      <c r="R60" s="58"/>
      <c r="S60" s="58"/>
      <c r="T60" s="58"/>
    </row>
    <row r="61" spans="1:20" x14ac:dyDescent="0.35">
      <c r="A61" s="63">
        <v>15</v>
      </c>
      <c r="B61" s="87" t="s">
        <v>117</v>
      </c>
      <c r="C61" s="88" t="s">
        <v>191</v>
      </c>
      <c r="D61" s="89" t="s">
        <v>192</v>
      </c>
      <c r="E61" s="88" t="s">
        <v>70</v>
      </c>
      <c r="F61" s="89">
        <v>1</v>
      </c>
      <c r="G61" s="89"/>
      <c r="H61" s="90">
        <v>187999.96000000002</v>
      </c>
      <c r="I61" s="91">
        <v>0.8</v>
      </c>
      <c r="J61" s="91">
        <v>0.2</v>
      </c>
      <c r="K61" s="92" t="s">
        <v>8</v>
      </c>
      <c r="L61" s="92" t="s">
        <v>51</v>
      </c>
      <c r="M61" s="79">
        <f t="shared" si="0"/>
        <v>44198</v>
      </c>
      <c r="N61" s="79">
        <v>44378</v>
      </c>
      <c r="O61" s="92" t="s">
        <v>85</v>
      </c>
      <c r="P61" s="92"/>
      <c r="Q61" s="92" t="s">
        <v>55</v>
      </c>
      <c r="R61" s="58"/>
      <c r="S61" s="58"/>
      <c r="T61" s="58"/>
    </row>
    <row r="62" spans="1:20" x14ac:dyDescent="0.35">
      <c r="A62" s="63">
        <v>16</v>
      </c>
      <c r="B62" s="87" t="s">
        <v>117</v>
      </c>
      <c r="C62" s="88" t="s">
        <v>193</v>
      </c>
      <c r="D62" s="89" t="s">
        <v>194</v>
      </c>
      <c r="E62" s="88" t="s">
        <v>70</v>
      </c>
      <c r="F62" s="89">
        <v>1</v>
      </c>
      <c r="G62" s="89"/>
      <c r="H62" s="90">
        <v>207800</v>
      </c>
      <c r="I62" s="91">
        <v>0.8</v>
      </c>
      <c r="J62" s="91">
        <v>0.2</v>
      </c>
      <c r="K62" s="92" t="s">
        <v>9</v>
      </c>
      <c r="L62" s="92" t="s">
        <v>51</v>
      </c>
      <c r="M62" s="79">
        <f t="shared" si="0"/>
        <v>44198</v>
      </c>
      <c r="N62" s="79">
        <v>44378</v>
      </c>
      <c r="O62" s="92" t="s">
        <v>85</v>
      </c>
      <c r="P62" s="92"/>
      <c r="Q62" s="92" t="s">
        <v>55</v>
      </c>
      <c r="R62" s="58"/>
      <c r="S62" s="58"/>
      <c r="T62" s="58"/>
    </row>
    <row r="63" spans="1:20" x14ac:dyDescent="0.35">
      <c r="A63" s="63">
        <v>17</v>
      </c>
      <c r="B63" s="87" t="s">
        <v>117</v>
      </c>
      <c r="C63" s="88" t="s">
        <v>195</v>
      </c>
      <c r="D63" s="89" t="s">
        <v>196</v>
      </c>
      <c r="E63" s="88" t="s">
        <v>70</v>
      </c>
      <c r="F63" s="89">
        <v>1</v>
      </c>
      <c r="G63" s="89"/>
      <c r="H63" s="90">
        <v>438720</v>
      </c>
      <c r="I63" s="91">
        <v>0.8</v>
      </c>
      <c r="J63" s="91">
        <v>0.2</v>
      </c>
      <c r="K63" s="92" t="s">
        <v>9</v>
      </c>
      <c r="L63" s="92" t="s">
        <v>51</v>
      </c>
      <c r="M63" s="79">
        <f t="shared" si="0"/>
        <v>44198</v>
      </c>
      <c r="N63" s="79">
        <v>44378</v>
      </c>
      <c r="O63" s="92" t="s">
        <v>85</v>
      </c>
      <c r="P63" s="92"/>
      <c r="Q63" s="92" t="s">
        <v>55</v>
      </c>
      <c r="R63" s="58"/>
      <c r="S63" s="58"/>
      <c r="T63" s="58"/>
    </row>
    <row r="64" spans="1:20" x14ac:dyDescent="0.35">
      <c r="A64" s="63">
        <v>18</v>
      </c>
      <c r="B64" s="87" t="s">
        <v>117</v>
      </c>
      <c r="C64" s="88" t="s">
        <v>197</v>
      </c>
      <c r="D64" s="89" t="s">
        <v>198</v>
      </c>
      <c r="E64" s="88" t="s">
        <v>70</v>
      </c>
      <c r="F64" s="89">
        <v>1</v>
      </c>
      <c r="G64" s="89"/>
      <c r="H64" s="90">
        <v>135000</v>
      </c>
      <c r="I64" s="91">
        <v>0.8</v>
      </c>
      <c r="J64" s="91">
        <v>0.2</v>
      </c>
      <c r="K64" s="92" t="s">
        <v>10</v>
      </c>
      <c r="L64" s="92" t="s">
        <v>51</v>
      </c>
      <c r="M64" s="79">
        <f t="shared" si="0"/>
        <v>44048</v>
      </c>
      <c r="N64" s="79">
        <v>44228</v>
      </c>
      <c r="O64" s="92" t="s">
        <v>85</v>
      </c>
      <c r="P64" s="92"/>
      <c r="Q64" s="92" t="s">
        <v>55</v>
      </c>
      <c r="R64" s="58"/>
      <c r="S64" s="58"/>
      <c r="T64" s="58"/>
    </row>
    <row r="65" spans="1:20" x14ac:dyDescent="0.35">
      <c r="A65" s="63">
        <v>19</v>
      </c>
      <c r="B65" s="87"/>
      <c r="C65" s="88"/>
      <c r="D65" s="89"/>
      <c r="E65" s="88"/>
      <c r="F65" s="89"/>
      <c r="G65" s="89"/>
      <c r="H65" s="90"/>
      <c r="I65" s="91"/>
      <c r="J65" s="91"/>
      <c r="K65" s="92"/>
      <c r="L65" s="92"/>
      <c r="M65" s="79"/>
      <c r="N65" s="79"/>
      <c r="O65" s="92"/>
      <c r="P65" s="92"/>
      <c r="Q65" s="92"/>
      <c r="R65" s="58"/>
      <c r="S65" s="58"/>
      <c r="T65" s="58"/>
    </row>
    <row r="66" spans="1:20" x14ac:dyDescent="0.35">
      <c r="A66" s="63">
        <v>20</v>
      </c>
      <c r="B66" s="87"/>
      <c r="C66" s="88"/>
      <c r="D66" s="89"/>
      <c r="E66" s="88"/>
      <c r="F66" s="89"/>
      <c r="G66" s="89"/>
      <c r="H66" s="90"/>
      <c r="I66" s="91"/>
      <c r="J66" s="91"/>
      <c r="K66" s="92"/>
      <c r="L66" s="92"/>
      <c r="M66" s="79"/>
      <c r="N66" s="79"/>
      <c r="O66" s="92"/>
      <c r="P66" s="92"/>
      <c r="Q66" s="78"/>
      <c r="R66" s="58"/>
      <c r="S66" s="58"/>
      <c r="T66" s="58"/>
    </row>
    <row r="67" spans="1:20" x14ac:dyDescent="0.35">
      <c r="A67" s="63">
        <v>21</v>
      </c>
      <c r="B67" s="73"/>
      <c r="C67" s="74"/>
      <c r="D67" s="75"/>
      <c r="E67" s="74"/>
      <c r="F67" s="75"/>
      <c r="G67" s="75"/>
      <c r="H67" s="81"/>
      <c r="I67" s="77"/>
      <c r="J67" s="77"/>
      <c r="K67" s="78"/>
      <c r="L67" s="78"/>
      <c r="M67" s="79"/>
      <c r="N67" s="79"/>
      <c r="O67" s="78"/>
      <c r="P67" s="78"/>
      <c r="Q67" s="78"/>
      <c r="R67" s="58"/>
      <c r="S67" s="58"/>
      <c r="T67" s="58"/>
    </row>
    <row r="68" spans="1:20" x14ac:dyDescent="0.35">
      <c r="A68" s="63">
        <v>22</v>
      </c>
      <c r="B68" s="73"/>
      <c r="C68" s="74"/>
      <c r="D68" s="75"/>
      <c r="E68" s="74"/>
      <c r="F68" s="75"/>
      <c r="G68" s="75"/>
      <c r="H68" s="81"/>
      <c r="I68" s="77"/>
      <c r="J68" s="77"/>
      <c r="K68" s="78"/>
      <c r="L68" s="78"/>
      <c r="M68" s="79"/>
      <c r="N68" s="79"/>
      <c r="O68" s="78"/>
      <c r="P68" s="78"/>
      <c r="Q68" s="78"/>
      <c r="R68" s="58"/>
      <c r="S68" s="58"/>
      <c r="T68" s="58"/>
    </row>
    <row r="69" spans="1:20" x14ac:dyDescent="0.35">
      <c r="A69" s="63">
        <v>23</v>
      </c>
      <c r="B69" s="73"/>
      <c r="C69" s="74"/>
      <c r="D69" s="75"/>
      <c r="E69" s="74"/>
      <c r="F69" s="75"/>
      <c r="G69" s="75"/>
      <c r="H69" s="81"/>
      <c r="I69" s="77"/>
      <c r="J69" s="77"/>
      <c r="K69" s="78"/>
      <c r="L69" s="78"/>
      <c r="M69" s="79"/>
      <c r="N69" s="79"/>
      <c r="O69" s="78"/>
      <c r="P69" s="78"/>
      <c r="Q69" s="78"/>
      <c r="R69" s="58"/>
      <c r="S69" s="58"/>
      <c r="T69" s="58"/>
    </row>
    <row r="70" spans="1:20" x14ac:dyDescent="0.35">
      <c r="A70" s="63">
        <v>24</v>
      </c>
      <c r="B70" s="93"/>
      <c r="C70" s="94"/>
      <c r="D70" s="95"/>
      <c r="E70" s="96"/>
      <c r="F70" s="95"/>
      <c r="G70" s="95"/>
      <c r="H70" s="97"/>
      <c r="I70" s="98"/>
      <c r="J70" s="98"/>
      <c r="K70" s="99"/>
      <c r="L70" s="99"/>
      <c r="M70" s="79"/>
      <c r="N70" s="79"/>
      <c r="O70" s="99"/>
      <c r="P70" s="99"/>
      <c r="Q70" s="78"/>
      <c r="R70" s="58"/>
      <c r="S70" s="58"/>
      <c r="T70" s="58"/>
    </row>
    <row r="71" spans="1:20" ht="15" thickBot="1" x14ac:dyDescent="0.4">
      <c r="A71" s="63">
        <v>25</v>
      </c>
      <c r="B71" s="100"/>
      <c r="C71" s="101"/>
      <c r="D71" s="102"/>
      <c r="E71" s="103"/>
      <c r="F71" s="102"/>
      <c r="G71" s="102"/>
      <c r="H71" s="104"/>
      <c r="I71" s="105"/>
      <c r="J71" s="105"/>
      <c r="K71" s="106"/>
      <c r="L71" s="106"/>
      <c r="M71" s="106"/>
      <c r="N71" s="106"/>
      <c r="O71" s="106"/>
      <c r="P71" s="106"/>
      <c r="Q71" s="78"/>
      <c r="R71" s="58"/>
      <c r="S71" s="58"/>
      <c r="T71" s="58"/>
    </row>
    <row r="72" spans="1:20" x14ac:dyDescent="0.35">
      <c r="B72" s="82"/>
      <c r="C72" s="83"/>
      <c r="D72" s="82"/>
      <c r="E72" s="83"/>
      <c r="F72" s="82"/>
      <c r="G72" s="82" t="s">
        <v>33</v>
      </c>
      <c r="H72" s="84">
        <f>SUM(H47:H71)</f>
        <v>33029219.960000001</v>
      </c>
      <c r="I72" s="85"/>
      <c r="J72" s="85"/>
      <c r="K72" s="86"/>
      <c r="L72" s="86"/>
      <c r="M72" s="86"/>
      <c r="N72" s="86"/>
      <c r="O72" s="86"/>
      <c r="P72" s="86"/>
      <c r="Q72" s="86"/>
      <c r="R72" s="58"/>
      <c r="S72" s="58"/>
      <c r="T72" s="58"/>
    </row>
    <row r="74" spans="1:20" ht="15.5" x14ac:dyDescent="0.35">
      <c r="A74" s="59">
        <v>3</v>
      </c>
      <c r="B74" s="185" t="s">
        <v>199</v>
      </c>
      <c r="C74" s="186"/>
      <c r="D74" s="186"/>
      <c r="E74" s="186"/>
      <c r="F74" s="186"/>
      <c r="G74" s="186"/>
      <c r="H74" s="186"/>
      <c r="I74" s="186"/>
      <c r="J74" s="186"/>
      <c r="K74" s="186"/>
      <c r="L74" s="186"/>
      <c r="M74" s="186"/>
      <c r="N74" s="186"/>
      <c r="O74" s="186"/>
      <c r="P74" s="186"/>
      <c r="Q74" s="186"/>
    </row>
    <row r="75" spans="1:20" x14ac:dyDescent="0.35">
      <c r="B75" s="187" t="s">
        <v>159</v>
      </c>
      <c r="C75" s="189" t="s">
        <v>45</v>
      </c>
      <c r="D75" s="181" t="s">
        <v>102</v>
      </c>
      <c r="E75" s="189" t="s">
        <v>103</v>
      </c>
      <c r="F75" s="180" t="s">
        <v>104</v>
      </c>
      <c r="G75" s="180" t="s">
        <v>105</v>
      </c>
      <c r="H75" s="189" t="s">
        <v>160</v>
      </c>
      <c r="I75" s="189"/>
      <c r="J75" s="189"/>
      <c r="K75" s="180" t="s">
        <v>161</v>
      </c>
      <c r="L75" s="180" t="s">
        <v>162</v>
      </c>
      <c r="M75" s="180" t="s">
        <v>163</v>
      </c>
      <c r="N75" s="180"/>
      <c r="O75" s="193" t="s">
        <v>110</v>
      </c>
      <c r="P75" s="180" t="s">
        <v>111</v>
      </c>
      <c r="Q75" s="180" t="s">
        <v>54</v>
      </c>
    </row>
    <row r="76" spans="1:20" ht="26" x14ac:dyDescent="0.35">
      <c r="B76" s="188"/>
      <c r="C76" s="190"/>
      <c r="D76" s="202"/>
      <c r="E76" s="190"/>
      <c r="F76" s="181"/>
      <c r="G76" s="181"/>
      <c r="H76" s="60" t="s">
        <v>112</v>
      </c>
      <c r="I76" s="61" t="s">
        <v>113</v>
      </c>
      <c r="J76" s="61" t="s">
        <v>114</v>
      </c>
      <c r="K76" s="181"/>
      <c r="L76" s="181"/>
      <c r="M76" s="62" t="s">
        <v>115</v>
      </c>
      <c r="N76" s="62" t="s">
        <v>116</v>
      </c>
      <c r="O76" s="178"/>
      <c r="P76" s="181"/>
      <c r="Q76" s="181"/>
    </row>
    <row r="77" spans="1:20" x14ac:dyDescent="0.35">
      <c r="A77" s="48">
        <v>1</v>
      </c>
      <c r="B77" s="73" t="s">
        <v>117</v>
      </c>
      <c r="C77" s="74" t="s">
        <v>200</v>
      </c>
      <c r="D77" s="75" t="s">
        <v>133</v>
      </c>
      <c r="E77" s="74" t="s">
        <v>70</v>
      </c>
      <c r="F77" s="75"/>
      <c r="G77" s="75"/>
      <c r="H77" s="76">
        <v>540000</v>
      </c>
      <c r="I77" s="77">
        <v>0.8</v>
      </c>
      <c r="J77" s="77">
        <v>0.2</v>
      </c>
      <c r="K77" s="78" t="s">
        <v>9</v>
      </c>
      <c r="L77" s="78" t="s">
        <v>51</v>
      </c>
      <c r="M77" s="79">
        <f t="shared" ref="M77:M101" si="1">+N77-180</f>
        <v>44198</v>
      </c>
      <c r="N77" s="79">
        <v>44378</v>
      </c>
      <c r="O77" s="78" t="s">
        <v>85</v>
      </c>
      <c r="P77" s="78"/>
      <c r="Q77" s="78" t="s">
        <v>55</v>
      </c>
    </row>
    <row r="78" spans="1:20" x14ac:dyDescent="0.35">
      <c r="A78" s="48">
        <v>2</v>
      </c>
      <c r="B78" s="73" t="s">
        <v>117</v>
      </c>
      <c r="C78" s="74" t="s">
        <v>201</v>
      </c>
      <c r="D78" s="75" t="s">
        <v>202</v>
      </c>
      <c r="E78" s="74" t="s">
        <v>70</v>
      </c>
      <c r="F78" s="75"/>
      <c r="G78" s="75"/>
      <c r="H78" s="76">
        <v>710000</v>
      </c>
      <c r="I78" s="77">
        <v>0.8</v>
      </c>
      <c r="J78" s="77">
        <v>0.2</v>
      </c>
      <c r="K78" s="78" t="s">
        <v>9</v>
      </c>
      <c r="L78" s="78" t="s">
        <v>51</v>
      </c>
      <c r="M78" s="79">
        <f t="shared" si="1"/>
        <v>44198</v>
      </c>
      <c r="N78" s="79">
        <v>44378</v>
      </c>
      <c r="O78" s="78" t="s">
        <v>85</v>
      </c>
      <c r="P78" s="78"/>
      <c r="Q78" s="78" t="s">
        <v>55</v>
      </c>
    </row>
    <row r="79" spans="1:20" x14ac:dyDescent="0.35">
      <c r="A79" s="48">
        <v>3</v>
      </c>
      <c r="B79" s="73" t="s">
        <v>117</v>
      </c>
      <c r="C79" s="74" t="s">
        <v>203</v>
      </c>
      <c r="D79" s="75" t="s">
        <v>202</v>
      </c>
      <c r="E79" s="74" t="s">
        <v>70</v>
      </c>
      <c r="F79" s="75"/>
      <c r="G79" s="75"/>
      <c r="H79" s="76">
        <v>60000</v>
      </c>
      <c r="I79" s="77">
        <v>0.8</v>
      </c>
      <c r="J79" s="77">
        <v>0.2</v>
      </c>
      <c r="K79" s="78" t="s">
        <v>9</v>
      </c>
      <c r="L79" s="78" t="s">
        <v>51</v>
      </c>
      <c r="M79" s="79">
        <f t="shared" si="1"/>
        <v>45294</v>
      </c>
      <c r="N79" s="79">
        <v>45474</v>
      </c>
      <c r="O79" s="78" t="s">
        <v>85</v>
      </c>
      <c r="P79" s="78"/>
      <c r="Q79" s="78" t="s">
        <v>55</v>
      </c>
    </row>
    <row r="80" spans="1:20" x14ac:dyDescent="0.35">
      <c r="A80" s="48">
        <v>4</v>
      </c>
      <c r="B80" s="73" t="s">
        <v>117</v>
      </c>
      <c r="C80" s="74" t="s">
        <v>204</v>
      </c>
      <c r="D80" s="75" t="s">
        <v>205</v>
      </c>
      <c r="E80" s="74" t="s">
        <v>70</v>
      </c>
      <c r="F80" s="75"/>
      <c r="G80" s="75"/>
      <c r="H80" s="76">
        <v>80000</v>
      </c>
      <c r="I80" s="77">
        <v>0.8</v>
      </c>
      <c r="J80" s="77">
        <v>0.2</v>
      </c>
      <c r="K80" s="78" t="s">
        <v>9</v>
      </c>
      <c r="L80" s="78" t="s">
        <v>51</v>
      </c>
      <c r="M80" s="79">
        <f t="shared" si="1"/>
        <v>45478</v>
      </c>
      <c r="N80" s="79">
        <v>45658</v>
      </c>
      <c r="O80" s="78" t="s">
        <v>85</v>
      </c>
      <c r="P80" s="78"/>
      <c r="Q80" s="78" t="s">
        <v>55</v>
      </c>
    </row>
    <row r="81" spans="1:17" x14ac:dyDescent="0.35">
      <c r="A81" s="48">
        <v>5</v>
      </c>
      <c r="B81" s="73" t="s">
        <v>117</v>
      </c>
      <c r="C81" s="74" t="s">
        <v>206</v>
      </c>
      <c r="D81" s="75" t="s">
        <v>207</v>
      </c>
      <c r="E81" s="74" t="s">
        <v>70</v>
      </c>
      <c r="F81" s="75"/>
      <c r="G81" s="75"/>
      <c r="H81" s="76">
        <v>59999.999999995998</v>
      </c>
      <c r="I81" s="77">
        <v>0.8</v>
      </c>
      <c r="J81" s="77">
        <v>0.2</v>
      </c>
      <c r="K81" s="78" t="s">
        <v>9</v>
      </c>
      <c r="L81" s="78" t="s">
        <v>51</v>
      </c>
      <c r="M81" s="79">
        <f t="shared" si="1"/>
        <v>44198</v>
      </c>
      <c r="N81" s="79">
        <v>44378</v>
      </c>
      <c r="O81" s="78" t="s">
        <v>85</v>
      </c>
      <c r="P81" s="78"/>
      <c r="Q81" s="78" t="s">
        <v>55</v>
      </c>
    </row>
    <row r="82" spans="1:17" x14ac:dyDescent="0.35">
      <c r="A82" s="48">
        <v>6</v>
      </c>
      <c r="B82" s="73" t="s">
        <v>117</v>
      </c>
      <c r="C82" s="74" t="s">
        <v>208</v>
      </c>
      <c r="D82" s="75" t="s">
        <v>145</v>
      </c>
      <c r="E82" s="74" t="s">
        <v>70</v>
      </c>
      <c r="F82" s="75"/>
      <c r="G82" s="75"/>
      <c r="H82" s="76">
        <v>47200</v>
      </c>
      <c r="I82" s="77">
        <v>0.8</v>
      </c>
      <c r="J82" s="77">
        <v>0.2</v>
      </c>
      <c r="K82" s="78" t="s">
        <v>9</v>
      </c>
      <c r="L82" s="78" t="s">
        <v>51</v>
      </c>
      <c r="M82" s="79">
        <f t="shared" si="1"/>
        <v>44382</v>
      </c>
      <c r="N82" s="79">
        <v>44562</v>
      </c>
      <c r="O82" s="78" t="s">
        <v>85</v>
      </c>
      <c r="P82" s="78"/>
      <c r="Q82" s="78" t="s">
        <v>55</v>
      </c>
    </row>
    <row r="83" spans="1:17" x14ac:dyDescent="0.35">
      <c r="A83" s="48">
        <v>7</v>
      </c>
      <c r="B83" s="73" t="s">
        <v>117</v>
      </c>
      <c r="C83" s="74" t="s">
        <v>208</v>
      </c>
      <c r="D83" s="75" t="s">
        <v>209</v>
      </c>
      <c r="E83" s="74" t="s">
        <v>70</v>
      </c>
      <c r="F83" s="75"/>
      <c r="G83" s="75"/>
      <c r="H83" s="76">
        <v>30200</v>
      </c>
      <c r="I83" s="77">
        <v>0.8</v>
      </c>
      <c r="J83" s="77">
        <v>0.2</v>
      </c>
      <c r="K83" s="78" t="s">
        <v>9</v>
      </c>
      <c r="L83" s="78" t="s">
        <v>51</v>
      </c>
      <c r="M83" s="79">
        <f t="shared" si="1"/>
        <v>44382</v>
      </c>
      <c r="N83" s="79">
        <v>44562</v>
      </c>
      <c r="O83" s="78" t="s">
        <v>85</v>
      </c>
      <c r="P83" s="78"/>
      <c r="Q83" s="78" t="s">
        <v>55</v>
      </c>
    </row>
    <row r="84" spans="1:17" x14ac:dyDescent="0.35">
      <c r="A84" s="48">
        <v>8</v>
      </c>
      <c r="B84" s="73" t="s">
        <v>117</v>
      </c>
      <c r="C84" s="74" t="s">
        <v>208</v>
      </c>
      <c r="D84" s="75" t="s">
        <v>210</v>
      </c>
      <c r="E84" s="74" t="s">
        <v>70</v>
      </c>
      <c r="F84" s="75"/>
      <c r="G84" s="75"/>
      <c r="H84" s="76">
        <v>10000</v>
      </c>
      <c r="I84" s="77">
        <v>0.8</v>
      </c>
      <c r="J84" s="77">
        <v>0.2</v>
      </c>
      <c r="K84" s="78" t="s">
        <v>9</v>
      </c>
      <c r="L84" s="78" t="s">
        <v>51</v>
      </c>
      <c r="M84" s="79">
        <f t="shared" si="1"/>
        <v>44472</v>
      </c>
      <c r="N84" s="79">
        <v>44652</v>
      </c>
      <c r="O84" s="78" t="s">
        <v>85</v>
      </c>
      <c r="P84" s="78"/>
      <c r="Q84" s="78" t="s">
        <v>55</v>
      </c>
    </row>
    <row r="85" spans="1:17" x14ac:dyDescent="0.35">
      <c r="A85" s="48">
        <v>9</v>
      </c>
      <c r="B85" s="73" t="s">
        <v>117</v>
      </c>
      <c r="C85" s="74" t="s">
        <v>208</v>
      </c>
      <c r="D85" s="75" t="s">
        <v>211</v>
      </c>
      <c r="E85" s="74" t="s">
        <v>70</v>
      </c>
      <c r="F85" s="75"/>
      <c r="G85" s="75"/>
      <c r="H85" s="76">
        <v>6000</v>
      </c>
      <c r="I85" s="77">
        <v>0.8</v>
      </c>
      <c r="J85" s="77">
        <v>0.2</v>
      </c>
      <c r="K85" s="78" t="s">
        <v>9</v>
      </c>
      <c r="L85" s="78" t="s">
        <v>51</v>
      </c>
      <c r="M85" s="79">
        <f t="shared" si="1"/>
        <v>44472</v>
      </c>
      <c r="N85" s="79">
        <v>44652</v>
      </c>
      <c r="O85" s="78" t="s">
        <v>85</v>
      </c>
      <c r="P85" s="78"/>
      <c r="Q85" s="78" t="s">
        <v>55</v>
      </c>
    </row>
    <row r="86" spans="1:17" x14ac:dyDescent="0.35">
      <c r="A86" s="48">
        <v>10</v>
      </c>
      <c r="B86" s="73" t="s">
        <v>117</v>
      </c>
      <c r="C86" s="74" t="s">
        <v>208</v>
      </c>
      <c r="D86" s="75" t="s">
        <v>212</v>
      </c>
      <c r="E86" s="74" t="s">
        <v>70</v>
      </c>
      <c r="F86" s="75"/>
      <c r="G86" s="75"/>
      <c r="H86" s="76">
        <v>13400</v>
      </c>
      <c r="I86" s="77">
        <v>0.8</v>
      </c>
      <c r="J86" s="77">
        <v>0.2</v>
      </c>
      <c r="K86" s="78" t="s">
        <v>9</v>
      </c>
      <c r="L86" s="78" t="s">
        <v>51</v>
      </c>
      <c r="M86" s="79">
        <f t="shared" si="1"/>
        <v>44382</v>
      </c>
      <c r="N86" s="79">
        <v>44562</v>
      </c>
      <c r="O86" s="78" t="s">
        <v>85</v>
      </c>
      <c r="P86" s="78"/>
      <c r="Q86" s="78" t="s">
        <v>55</v>
      </c>
    </row>
    <row r="87" spans="1:17" x14ac:dyDescent="0.35">
      <c r="A87" s="48">
        <v>11</v>
      </c>
      <c r="B87" s="73" t="s">
        <v>117</v>
      </c>
      <c r="C87" s="74" t="s">
        <v>208</v>
      </c>
      <c r="D87" s="75" t="s">
        <v>147</v>
      </c>
      <c r="E87" s="74" t="s">
        <v>70</v>
      </c>
      <c r="F87" s="75"/>
      <c r="G87" s="75"/>
      <c r="H87" s="76">
        <v>8000</v>
      </c>
      <c r="I87" s="77">
        <v>0.8</v>
      </c>
      <c r="J87" s="77">
        <v>0.2</v>
      </c>
      <c r="K87" s="78" t="s">
        <v>9</v>
      </c>
      <c r="L87" s="78" t="s">
        <v>51</v>
      </c>
      <c r="M87" s="79">
        <f t="shared" si="1"/>
        <v>45112</v>
      </c>
      <c r="N87" s="79">
        <v>45292</v>
      </c>
      <c r="O87" s="78" t="s">
        <v>85</v>
      </c>
      <c r="P87" s="78"/>
      <c r="Q87" s="78" t="s">
        <v>55</v>
      </c>
    </row>
    <row r="88" spans="1:17" x14ac:dyDescent="0.35">
      <c r="A88" s="48">
        <v>12</v>
      </c>
      <c r="B88" s="73" t="s">
        <v>117</v>
      </c>
      <c r="C88" s="74" t="s">
        <v>208</v>
      </c>
      <c r="D88" s="75" t="s">
        <v>213</v>
      </c>
      <c r="E88" s="74" t="s">
        <v>70</v>
      </c>
      <c r="F88" s="75"/>
      <c r="G88" s="75"/>
      <c r="H88" s="76">
        <v>9320</v>
      </c>
      <c r="I88" s="77">
        <v>0.8</v>
      </c>
      <c r="J88" s="77">
        <v>0.2</v>
      </c>
      <c r="K88" s="78" t="s">
        <v>9</v>
      </c>
      <c r="L88" s="78" t="s">
        <v>51</v>
      </c>
      <c r="M88" s="79">
        <f t="shared" si="1"/>
        <v>45112</v>
      </c>
      <c r="N88" s="79">
        <v>45292</v>
      </c>
      <c r="O88" s="78" t="s">
        <v>85</v>
      </c>
      <c r="P88" s="78"/>
      <c r="Q88" s="78" t="s">
        <v>55</v>
      </c>
    </row>
    <row r="89" spans="1:17" x14ac:dyDescent="0.35">
      <c r="A89" s="48">
        <v>13</v>
      </c>
      <c r="B89" s="73" t="s">
        <v>117</v>
      </c>
      <c r="C89" s="74" t="s">
        <v>208</v>
      </c>
      <c r="D89" s="75" t="s">
        <v>214</v>
      </c>
      <c r="E89" s="74" t="s">
        <v>70</v>
      </c>
      <c r="F89" s="75"/>
      <c r="G89" s="75"/>
      <c r="H89" s="76">
        <v>1360</v>
      </c>
      <c r="I89" s="77">
        <v>0.8</v>
      </c>
      <c r="J89" s="77">
        <v>0.2</v>
      </c>
      <c r="K89" s="78" t="s">
        <v>9</v>
      </c>
      <c r="L89" s="78" t="s">
        <v>51</v>
      </c>
      <c r="M89" s="79">
        <f t="shared" si="1"/>
        <v>45112</v>
      </c>
      <c r="N89" s="79">
        <v>45292</v>
      </c>
      <c r="O89" s="78" t="s">
        <v>85</v>
      </c>
      <c r="P89" s="78"/>
      <c r="Q89" s="78" t="s">
        <v>55</v>
      </c>
    </row>
    <row r="90" spans="1:17" x14ac:dyDescent="0.35">
      <c r="A90" s="48">
        <v>14</v>
      </c>
      <c r="B90" s="73" t="s">
        <v>117</v>
      </c>
      <c r="C90" s="74" t="s">
        <v>215</v>
      </c>
      <c r="D90" s="75" t="s">
        <v>216</v>
      </c>
      <c r="E90" s="74" t="s">
        <v>70</v>
      </c>
      <c r="F90" s="75"/>
      <c r="G90" s="75"/>
      <c r="H90" s="76">
        <v>290400</v>
      </c>
      <c r="I90" s="77">
        <v>0.8</v>
      </c>
      <c r="J90" s="77">
        <v>0.2</v>
      </c>
      <c r="K90" s="78" t="s">
        <v>9</v>
      </c>
      <c r="L90" s="78" t="s">
        <v>51</v>
      </c>
      <c r="M90" s="79">
        <f t="shared" si="1"/>
        <v>44198</v>
      </c>
      <c r="N90" s="79">
        <v>44378</v>
      </c>
      <c r="O90" s="78" t="s">
        <v>85</v>
      </c>
      <c r="P90" s="78"/>
      <c r="Q90" s="78" t="s">
        <v>55</v>
      </c>
    </row>
    <row r="91" spans="1:17" x14ac:dyDescent="0.35">
      <c r="A91" s="48">
        <v>15</v>
      </c>
      <c r="B91" s="73" t="s">
        <v>117</v>
      </c>
      <c r="C91" s="74" t="s">
        <v>217</v>
      </c>
      <c r="D91" s="75" t="s">
        <v>218</v>
      </c>
      <c r="E91" s="74" t="s">
        <v>70</v>
      </c>
      <c r="F91" s="75"/>
      <c r="G91" s="75"/>
      <c r="H91" s="76">
        <v>217000</v>
      </c>
      <c r="I91" s="77">
        <v>0.8</v>
      </c>
      <c r="J91" s="77">
        <v>0.2</v>
      </c>
      <c r="K91" s="78" t="s">
        <v>9</v>
      </c>
      <c r="L91" s="78" t="s">
        <v>51</v>
      </c>
      <c r="M91" s="79">
        <f t="shared" si="1"/>
        <v>44198</v>
      </c>
      <c r="N91" s="79">
        <v>44378</v>
      </c>
      <c r="O91" s="78" t="s">
        <v>85</v>
      </c>
      <c r="P91" s="78"/>
      <c r="Q91" s="78" t="s">
        <v>55</v>
      </c>
    </row>
    <row r="92" spans="1:17" x14ac:dyDescent="0.35">
      <c r="A92" s="48">
        <v>16</v>
      </c>
      <c r="B92" s="73" t="s">
        <v>117</v>
      </c>
      <c r="C92" s="74" t="s">
        <v>219</v>
      </c>
      <c r="D92" s="75" t="s">
        <v>220</v>
      </c>
      <c r="E92" s="74" t="s">
        <v>70</v>
      </c>
      <c r="F92" s="75"/>
      <c r="G92" s="75"/>
      <c r="H92" s="76">
        <v>77000</v>
      </c>
      <c r="I92" s="77">
        <v>0.8</v>
      </c>
      <c r="J92" s="77">
        <v>0.2</v>
      </c>
      <c r="K92" s="78" t="s">
        <v>9</v>
      </c>
      <c r="L92" s="78" t="s">
        <v>51</v>
      </c>
      <c r="M92" s="79">
        <f t="shared" si="1"/>
        <v>44198</v>
      </c>
      <c r="N92" s="79">
        <v>44378</v>
      </c>
      <c r="O92" s="78" t="s">
        <v>85</v>
      </c>
      <c r="P92" s="78"/>
      <c r="Q92" s="78" t="s">
        <v>55</v>
      </c>
    </row>
    <row r="93" spans="1:17" x14ac:dyDescent="0.35">
      <c r="A93" s="48">
        <v>17</v>
      </c>
      <c r="B93" s="73" t="s">
        <v>117</v>
      </c>
      <c r="C93" s="74" t="s">
        <v>221</v>
      </c>
      <c r="D93" s="75" t="s">
        <v>222</v>
      </c>
      <c r="E93" s="74" t="s">
        <v>70</v>
      </c>
      <c r="F93" s="75"/>
      <c r="G93" s="75"/>
      <c r="H93" s="76">
        <v>370000</v>
      </c>
      <c r="I93" s="77">
        <v>0.8</v>
      </c>
      <c r="J93" s="77">
        <v>0.2</v>
      </c>
      <c r="K93" s="78" t="s">
        <v>10</v>
      </c>
      <c r="L93" s="78" t="s">
        <v>51</v>
      </c>
      <c r="M93" s="79">
        <f t="shared" si="1"/>
        <v>44048</v>
      </c>
      <c r="N93" s="79">
        <v>44228</v>
      </c>
      <c r="O93" s="78" t="s">
        <v>85</v>
      </c>
      <c r="P93" s="78"/>
      <c r="Q93" s="78" t="s">
        <v>55</v>
      </c>
    </row>
    <row r="94" spans="1:17" x14ac:dyDescent="0.35">
      <c r="A94" s="48">
        <v>18</v>
      </c>
      <c r="B94" s="73" t="s">
        <v>117</v>
      </c>
      <c r="C94" s="74" t="s">
        <v>223</v>
      </c>
      <c r="D94" s="75" t="s">
        <v>224</v>
      </c>
      <c r="E94" s="74" t="s">
        <v>70</v>
      </c>
      <c r="F94" s="75"/>
      <c r="G94" s="75"/>
      <c r="H94" s="76">
        <v>40000</v>
      </c>
      <c r="I94" s="77">
        <v>0.8</v>
      </c>
      <c r="J94" s="77">
        <v>0.2</v>
      </c>
      <c r="K94" s="78" t="s">
        <v>10</v>
      </c>
      <c r="L94" s="78" t="s">
        <v>51</v>
      </c>
      <c r="M94" s="79">
        <f t="shared" si="1"/>
        <v>44198</v>
      </c>
      <c r="N94" s="79">
        <v>44378</v>
      </c>
      <c r="O94" s="78" t="s">
        <v>85</v>
      </c>
      <c r="P94" s="78"/>
      <c r="Q94" s="78" t="s">
        <v>55</v>
      </c>
    </row>
    <row r="95" spans="1:17" x14ac:dyDescent="0.35">
      <c r="A95" s="48">
        <v>19</v>
      </c>
      <c r="B95" s="73" t="s">
        <v>117</v>
      </c>
      <c r="C95" s="74" t="s">
        <v>225</v>
      </c>
      <c r="D95" s="75" t="s">
        <v>226</v>
      </c>
      <c r="E95" s="74" t="s">
        <v>70</v>
      </c>
      <c r="F95" s="75"/>
      <c r="G95" s="75"/>
      <c r="H95" s="76">
        <v>160000</v>
      </c>
      <c r="I95" s="77">
        <v>0.8</v>
      </c>
      <c r="J95" s="77">
        <v>0.2</v>
      </c>
      <c r="K95" s="78" t="s">
        <v>10</v>
      </c>
      <c r="L95" s="78" t="s">
        <v>51</v>
      </c>
      <c r="M95" s="79">
        <f t="shared" si="1"/>
        <v>44198</v>
      </c>
      <c r="N95" s="79">
        <v>44378</v>
      </c>
      <c r="O95" s="78" t="s">
        <v>85</v>
      </c>
      <c r="P95" s="78"/>
      <c r="Q95" s="78" t="s">
        <v>55</v>
      </c>
    </row>
    <row r="96" spans="1:17" x14ac:dyDescent="0.35">
      <c r="A96" s="48">
        <v>20</v>
      </c>
      <c r="B96" s="73" t="s">
        <v>117</v>
      </c>
      <c r="C96" s="74" t="s">
        <v>227</v>
      </c>
      <c r="D96" s="75" t="s">
        <v>228</v>
      </c>
      <c r="E96" s="74" t="s">
        <v>70</v>
      </c>
      <c r="F96" s="75"/>
      <c r="G96" s="75"/>
      <c r="H96" s="76">
        <v>25000</v>
      </c>
      <c r="I96" s="77">
        <v>0.8</v>
      </c>
      <c r="J96" s="77">
        <v>0.2</v>
      </c>
      <c r="K96" s="78" t="s">
        <v>10</v>
      </c>
      <c r="L96" s="78" t="s">
        <v>51</v>
      </c>
      <c r="M96" s="79">
        <f t="shared" si="1"/>
        <v>44198</v>
      </c>
      <c r="N96" s="79">
        <v>44378</v>
      </c>
      <c r="O96" s="78" t="s">
        <v>85</v>
      </c>
      <c r="P96" s="78"/>
      <c r="Q96" s="78" t="s">
        <v>55</v>
      </c>
    </row>
    <row r="97" spans="1:17" x14ac:dyDescent="0.35">
      <c r="A97" s="48">
        <v>21</v>
      </c>
      <c r="B97" s="73" t="s">
        <v>117</v>
      </c>
      <c r="C97" s="74" t="s">
        <v>229</v>
      </c>
      <c r="D97" s="75" t="s">
        <v>230</v>
      </c>
      <c r="E97" s="74" t="s">
        <v>70</v>
      </c>
      <c r="F97" s="75"/>
      <c r="G97" s="75"/>
      <c r="H97" s="76">
        <v>30000</v>
      </c>
      <c r="I97" s="77">
        <v>0.8</v>
      </c>
      <c r="J97" s="77">
        <v>0.2</v>
      </c>
      <c r="K97" s="78" t="s">
        <v>10</v>
      </c>
      <c r="L97" s="78" t="s">
        <v>51</v>
      </c>
      <c r="M97" s="79">
        <f t="shared" si="1"/>
        <v>44198</v>
      </c>
      <c r="N97" s="79">
        <v>44378</v>
      </c>
      <c r="O97" s="78" t="s">
        <v>85</v>
      </c>
      <c r="P97" s="78"/>
      <c r="Q97" s="78" t="s">
        <v>55</v>
      </c>
    </row>
    <row r="98" spans="1:17" x14ac:dyDescent="0.35">
      <c r="A98" s="48">
        <v>22</v>
      </c>
      <c r="B98" s="73" t="s">
        <v>117</v>
      </c>
      <c r="C98" s="74" t="s">
        <v>231</v>
      </c>
      <c r="D98" s="75" t="s">
        <v>232</v>
      </c>
      <c r="E98" s="74" t="s">
        <v>70</v>
      </c>
      <c r="F98" s="75"/>
      <c r="G98" s="75"/>
      <c r="H98" s="76">
        <v>320000</v>
      </c>
      <c r="I98" s="77">
        <v>0.8</v>
      </c>
      <c r="J98" s="77">
        <v>0.2</v>
      </c>
      <c r="K98" s="78" t="s">
        <v>10</v>
      </c>
      <c r="L98" s="78" t="s">
        <v>51</v>
      </c>
      <c r="M98" s="79">
        <f t="shared" si="1"/>
        <v>44472</v>
      </c>
      <c r="N98" s="79">
        <v>44652</v>
      </c>
      <c r="O98" s="78" t="s">
        <v>85</v>
      </c>
      <c r="P98" s="78"/>
      <c r="Q98" s="78" t="s">
        <v>55</v>
      </c>
    </row>
    <row r="99" spans="1:17" x14ac:dyDescent="0.35">
      <c r="A99" s="48">
        <v>23</v>
      </c>
      <c r="B99" s="73" t="s">
        <v>117</v>
      </c>
      <c r="C99" s="74" t="s">
        <v>233</v>
      </c>
      <c r="D99" s="75" t="s">
        <v>234</v>
      </c>
      <c r="E99" s="74" t="s">
        <v>70</v>
      </c>
      <c r="F99" s="75"/>
      <c r="G99" s="75"/>
      <c r="H99" s="76">
        <v>40000</v>
      </c>
      <c r="I99" s="77">
        <v>0.8</v>
      </c>
      <c r="J99" s="77">
        <v>0.2</v>
      </c>
      <c r="K99" s="78" t="s">
        <v>10</v>
      </c>
      <c r="L99" s="78" t="s">
        <v>51</v>
      </c>
      <c r="M99" s="79">
        <f t="shared" si="1"/>
        <v>44198</v>
      </c>
      <c r="N99" s="79">
        <v>44378</v>
      </c>
      <c r="O99" s="78" t="s">
        <v>85</v>
      </c>
      <c r="P99" s="78"/>
      <c r="Q99" s="78" t="s">
        <v>55</v>
      </c>
    </row>
    <row r="100" spans="1:17" x14ac:dyDescent="0.35">
      <c r="A100" s="48">
        <v>24</v>
      </c>
      <c r="B100" s="73" t="s">
        <v>117</v>
      </c>
      <c r="C100" s="74" t="s">
        <v>235</v>
      </c>
      <c r="D100" s="75" t="s">
        <v>236</v>
      </c>
      <c r="E100" s="74" t="s">
        <v>70</v>
      </c>
      <c r="F100" s="75"/>
      <c r="G100" s="75"/>
      <c r="H100" s="76">
        <v>300000</v>
      </c>
      <c r="I100" s="77">
        <v>0.8</v>
      </c>
      <c r="J100" s="77">
        <v>0.2</v>
      </c>
      <c r="K100" s="78" t="s">
        <v>10</v>
      </c>
      <c r="L100" s="78" t="s">
        <v>51</v>
      </c>
      <c r="M100" s="79">
        <f t="shared" si="1"/>
        <v>44260</v>
      </c>
      <c r="N100" s="79">
        <v>44440</v>
      </c>
      <c r="O100" s="78" t="s">
        <v>85</v>
      </c>
      <c r="P100" s="78"/>
      <c r="Q100" s="78" t="s">
        <v>55</v>
      </c>
    </row>
    <row r="101" spans="1:17" x14ac:dyDescent="0.35">
      <c r="A101" s="48">
        <v>25</v>
      </c>
      <c r="B101" s="73" t="s">
        <v>117</v>
      </c>
      <c r="C101" s="74" t="s">
        <v>237</v>
      </c>
      <c r="D101" s="75" t="s">
        <v>238</v>
      </c>
      <c r="E101" s="74" t="s">
        <v>70</v>
      </c>
      <c r="F101" s="75"/>
      <c r="G101" s="75"/>
      <c r="H101" s="76">
        <v>300000</v>
      </c>
      <c r="I101" s="77">
        <v>0.8</v>
      </c>
      <c r="J101" s="77">
        <v>0.2</v>
      </c>
      <c r="K101" s="78" t="s">
        <v>10</v>
      </c>
      <c r="L101" s="78" t="s">
        <v>51</v>
      </c>
      <c r="M101" s="79">
        <f t="shared" si="1"/>
        <v>44260</v>
      </c>
      <c r="N101" s="79">
        <v>44440</v>
      </c>
      <c r="O101" s="78" t="s">
        <v>85</v>
      </c>
      <c r="P101" s="78"/>
      <c r="Q101" s="78" t="s">
        <v>55</v>
      </c>
    </row>
    <row r="102" spans="1:17" x14ac:dyDescent="0.35">
      <c r="A102" s="48">
        <v>26</v>
      </c>
      <c r="B102" s="73"/>
      <c r="C102" s="74"/>
      <c r="D102" s="75"/>
      <c r="E102" s="74"/>
      <c r="F102" s="75"/>
      <c r="G102" s="75"/>
      <c r="H102" s="81"/>
      <c r="I102" s="77"/>
      <c r="J102" s="77"/>
      <c r="K102" s="78"/>
      <c r="L102" s="78"/>
      <c r="M102" s="79"/>
      <c r="N102" s="79"/>
      <c r="O102" s="78"/>
      <c r="P102" s="78"/>
      <c r="Q102" s="78"/>
    </row>
    <row r="103" spans="1:17" x14ac:dyDescent="0.35">
      <c r="A103" s="48">
        <v>27</v>
      </c>
      <c r="B103" s="73"/>
      <c r="C103" s="74"/>
      <c r="D103" s="75"/>
      <c r="E103" s="74"/>
      <c r="F103" s="75"/>
      <c r="G103" s="75"/>
      <c r="H103" s="81"/>
      <c r="I103" s="77"/>
      <c r="J103" s="77"/>
      <c r="K103" s="78"/>
      <c r="L103" s="78"/>
      <c r="M103" s="79"/>
      <c r="N103" s="79"/>
      <c r="O103" s="78"/>
      <c r="P103" s="78"/>
      <c r="Q103" s="78"/>
    </row>
    <row r="104" spans="1:17" x14ac:dyDescent="0.35">
      <c r="A104" s="48">
        <v>28</v>
      </c>
      <c r="B104" s="73"/>
      <c r="C104" s="74"/>
      <c r="D104" s="75"/>
      <c r="E104" s="74"/>
      <c r="F104" s="75"/>
      <c r="G104" s="75"/>
      <c r="H104" s="81"/>
      <c r="I104" s="77"/>
      <c r="J104" s="77"/>
      <c r="K104" s="78"/>
      <c r="L104" s="78"/>
      <c r="M104" s="79"/>
      <c r="N104" s="79"/>
      <c r="O104" s="78"/>
      <c r="P104" s="78"/>
      <c r="Q104" s="78"/>
    </row>
    <row r="105" spans="1:17" x14ac:dyDescent="0.35">
      <c r="A105" s="48">
        <v>29</v>
      </c>
      <c r="B105" s="73"/>
      <c r="C105" s="74"/>
      <c r="D105" s="75"/>
      <c r="E105" s="74"/>
      <c r="F105" s="75"/>
      <c r="G105" s="75"/>
      <c r="H105" s="81"/>
      <c r="I105" s="77"/>
      <c r="J105" s="77"/>
      <c r="K105" s="78"/>
      <c r="L105" s="78"/>
      <c r="M105" s="79"/>
      <c r="N105" s="79"/>
      <c r="O105" s="78"/>
      <c r="P105" s="78"/>
      <c r="Q105" s="78"/>
    </row>
    <row r="106" spans="1:17" x14ac:dyDescent="0.35">
      <c r="A106" s="48">
        <v>30</v>
      </c>
      <c r="B106" s="73"/>
      <c r="C106" s="74"/>
      <c r="D106" s="75"/>
      <c r="E106" s="74"/>
      <c r="F106" s="75"/>
      <c r="G106" s="75"/>
      <c r="H106" s="81"/>
      <c r="I106" s="77"/>
      <c r="J106" s="77"/>
      <c r="K106" s="78"/>
      <c r="L106" s="78"/>
      <c r="M106" s="78"/>
      <c r="N106" s="78"/>
      <c r="O106" s="78"/>
      <c r="P106" s="78"/>
      <c r="Q106" s="78"/>
    </row>
    <row r="107" spans="1:17" x14ac:dyDescent="0.35">
      <c r="A107" s="48">
        <v>31</v>
      </c>
      <c r="B107" s="73"/>
      <c r="C107" s="74"/>
      <c r="D107" s="75"/>
      <c r="E107" s="74"/>
      <c r="F107" s="75"/>
      <c r="G107" s="75"/>
      <c r="H107" s="81"/>
      <c r="I107" s="77"/>
      <c r="J107" s="77"/>
      <c r="K107" s="78"/>
      <c r="L107" s="78"/>
      <c r="M107" s="78"/>
      <c r="N107" s="78"/>
      <c r="O107" s="78"/>
      <c r="P107" s="78"/>
      <c r="Q107" s="80"/>
    </row>
    <row r="108" spans="1:17" ht="15" thickBot="1" x14ac:dyDescent="0.4">
      <c r="A108" s="48">
        <v>32</v>
      </c>
      <c r="B108" s="100"/>
      <c r="C108" s="103"/>
      <c r="D108" s="102"/>
      <c r="E108" s="103"/>
      <c r="F108" s="102"/>
      <c r="G108" s="102"/>
      <c r="H108" s="104"/>
      <c r="I108" s="105"/>
      <c r="J108" s="105"/>
      <c r="K108" s="106"/>
      <c r="L108" s="106"/>
      <c r="M108" s="106"/>
      <c r="N108" s="106"/>
      <c r="O108" s="106"/>
      <c r="P108" s="106"/>
      <c r="Q108" s="107"/>
    </row>
    <row r="109" spans="1:17" x14ac:dyDescent="0.35">
      <c r="B109" s="82"/>
      <c r="C109" s="83"/>
      <c r="D109" s="82"/>
      <c r="E109" s="83"/>
      <c r="F109" s="82"/>
      <c r="G109" s="82" t="s">
        <v>33</v>
      </c>
      <c r="H109" s="84">
        <f>SUM(H77:H108)</f>
        <v>3744879.9999999963</v>
      </c>
      <c r="I109" s="85"/>
      <c r="J109" s="85"/>
      <c r="K109" s="86"/>
      <c r="L109" s="86"/>
      <c r="M109" s="86"/>
      <c r="N109" s="86"/>
      <c r="O109" s="86"/>
      <c r="P109" s="86"/>
      <c r="Q109" s="86"/>
    </row>
    <row r="111" spans="1:17" ht="15.5" x14ac:dyDescent="0.35">
      <c r="A111" s="59">
        <v>4</v>
      </c>
      <c r="B111" s="185" t="s">
        <v>239</v>
      </c>
      <c r="C111" s="186"/>
      <c r="D111" s="186"/>
      <c r="E111" s="186"/>
      <c r="F111" s="186"/>
      <c r="G111" s="186"/>
      <c r="H111" s="186"/>
      <c r="I111" s="186"/>
      <c r="J111" s="186"/>
      <c r="K111" s="186"/>
      <c r="L111" s="186"/>
      <c r="M111" s="186"/>
      <c r="N111" s="186"/>
      <c r="O111" s="186"/>
      <c r="P111" s="186"/>
      <c r="Q111" s="186"/>
    </row>
    <row r="112" spans="1:17" ht="15.5" x14ac:dyDescent="0.35">
      <c r="B112" s="187" t="s">
        <v>159</v>
      </c>
      <c r="C112" s="189" t="s">
        <v>45</v>
      </c>
      <c r="D112" s="180" t="s">
        <v>102</v>
      </c>
      <c r="E112" s="189" t="s">
        <v>103</v>
      </c>
      <c r="F112" s="201"/>
      <c r="G112" s="201"/>
      <c r="H112" s="189" t="s">
        <v>160</v>
      </c>
      <c r="I112" s="189"/>
      <c r="J112" s="189"/>
      <c r="K112" s="180" t="s">
        <v>161</v>
      </c>
      <c r="L112" s="180" t="s">
        <v>162</v>
      </c>
      <c r="M112" s="180" t="s">
        <v>163</v>
      </c>
      <c r="N112" s="180"/>
      <c r="O112" s="193" t="s">
        <v>110</v>
      </c>
      <c r="P112" s="180" t="s">
        <v>111</v>
      </c>
      <c r="Q112" s="180" t="s">
        <v>54</v>
      </c>
    </row>
    <row r="113" spans="1:17" ht="39" x14ac:dyDescent="0.35">
      <c r="B113" s="188"/>
      <c r="C113" s="190"/>
      <c r="D113" s="181"/>
      <c r="E113" s="190"/>
      <c r="F113" s="181" t="s">
        <v>240</v>
      </c>
      <c r="G113" s="181"/>
      <c r="H113" s="62" t="s">
        <v>112</v>
      </c>
      <c r="I113" s="60" t="s">
        <v>113</v>
      </c>
      <c r="J113" s="61" t="s">
        <v>114</v>
      </c>
      <c r="K113" s="181"/>
      <c r="L113" s="181"/>
      <c r="M113" s="62" t="s">
        <v>241</v>
      </c>
      <c r="N113" s="62" t="s">
        <v>116</v>
      </c>
      <c r="O113" s="178"/>
      <c r="P113" s="181"/>
      <c r="Q113" s="181"/>
    </row>
    <row r="114" spans="1:17" s="72" customFormat="1" x14ac:dyDescent="0.35">
      <c r="A114" s="63">
        <v>1</v>
      </c>
      <c r="B114" s="73" t="s">
        <v>117</v>
      </c>
      <c r="C114" s="74" t="s">
        <v>242</v>
      </c>
      <c r="D114" s="75">
        <v>1.1000000000000001</v>
      </c>
      <c r="E114" s="74" t="s">
        <v>243</v>
      </c>
      <c r="F114" s="176"/>
      <c r="G114" s="176"/>
      <c r="H114" s="81">
        <v>4057000</v>
      </c>
      <c r="I114" s="77">
        <v>0.8</v>
      </c>
      <c r="J114" s="77">
        <v>0.2</v>
      </c>
      <c r="K114" s="78" t="s">
        <v>7</v>
      </c>
      <c r="L114" s="99" t="s">
        <v>53</v>
      </c>
      <c r="M114" s="79">
        <f t="shared" ref="M114:M130" si="2">+N114-180</f>
        <v>44198</v>
      </c>
      <c r="N114" s="79">
        <v>44378</v>
      </c>
      <c r="O114" s="78"/>
      <c r="P114" s="78"/>
      <c r="Q114" s="78" t="s">
        <v>55</v>
      </c>
    </row>
    <row r="115" spans="1:17" s="72" customFormat="1" x14ac:dyDescent="0.35">
      <c r="A115" s="63">
        <v>2</v>
      </c>
      <c r="B115" s="73" t="s">
        <v>117</v>
      </c>
      <c r="C115" s="74" t="s">
        <v>244</v>
      </c>
      <c r="D115" s="75">
        <v>1.2</v>
      </c>
      <c r="E115" s="74" t="s">
        <v>243</v>
      </c>
      <c r="F115" s="176"/>
      <c r="G115" s="176"/>
      <c r="H115" s="81">
        <v>926000</v>
      </c>
      <c r="I115" s="77">
        <v>0.8</v>
      </c>
      <c r="J115" s="77">
        <v>0.2</v>
      </c>
      <c r="K115" s="78" t="s">
        <v>7</v>
      </c>
      <c r="L115" s="99" t="s">
        <v>53</v>
      </c>
      <c r="M115" s="79">
        <v>44290</v>
      </c>
      <c r="N115" s="79">
        <v>44470</v>
      </c>
      <c r="O115" s="78"/>
      <c r="P115" s="78"/>
      <c r="Q115" s="78" t="s">
        <v>55</v>
      </c>
    </row>
    <row r="116" spans="1:17" s="72" customFormat="1" x14ac:dyDescent="0.35">
      <c r="A116" s="63">
        <v>3</v>
      </c>
      <c r="B116" s="73" t="s">
        <v>117</v>
      </c>
      <c r="C116" s="74" t="s">
        <v>245</v>
      </c>
      <c r="D116" s="75" t="s">
        <v>246</v>
      </c>
      <c r="E116" s="74" t="s">
        <v>243</v>
      </c>
      <c r="F116" s="176"/>
      <c r="G116" s="176"/>
      <c r="H116" s="81">
        <f>163000+1782400</f>
        <v>1945400</v>
      </c>
      <c r="I116" s="77">
        <v>0.8</v>
      </c>
      <c r="J116" s="77">
        <v>0.2</v>
      </c>
      <c r="K116" s="78" t="s">
        <v>7</v>
      </c>
      <c r="L116" s="99" t="s">
        <v>53</v>
      </c>
      <c r="M116" s="79">
        <v>44290</v>
      </c>
      <c r="N116" s="79">
        <v>44470</v>
      </c>
      <c r="O116" s="78"/>
      <c r="P116" s="78"/>
      <c r="Q116" s="78" t="s">
        <v>55</v>
      </c>
    </row>
    <row r="117" spans="1:17" s="72" customFormat="1" x14ac:dyDescent="0.35">
      <c r="A117" s="63">
        <v>4</v>
      </c>
      <c r="B117" s="73" t="s">
        <v>117</v>
      </c>
      <c r="C117" s="74" t="s">
        <v>247</v>
      </c>
      <c r="D117" s="75" t="s">
        <v>248</v>
      </c>
      <c r="E117" s="74" t="s">
        <v>243</v>
      </c>
      <c r="F117" s="176"/>
      <c r="G117" s="176"/>
      <c r="H117" s="81">
        <f>452200+264000</f>
        <v>716200</v>
      </c>
      <c r="I117" s="77">
        <v>0.8</v>
      </c>
      <c r="J117" s="77">
        <v>0.2</v>
      </c>
      <c r="K117" s="78" t="s">
        <v>7</v>
      </c>
      <c r="L117" s="99" t="s">
        <v>52</v>
      </c>
      <c r="M117" s="79">
        <v>44290</v>
      </c>
      <c r="N117" s="79">
        <v>44470</v>
      </c>
      <c r="O117" s="78"/>
      <c r="P117" s="78"/>
      <c r="Q117" s="78" t="s">
        <v>55</v>
      </c>
    </row>
    <row r="118" spans="1:17" s="72" customFormat="1" x14ac:dyDescent="0.35">
      <c r="A118" s="63">
        <v>5</v>
      </c>
      <c r="B118" s="73" t="s">
        <v>117</v>
      </c>
      <c r="C118" s="74" t="s">
        <v>249</v>
      </c>
      <c r="D118" s="75" t="s">
        <v>250</v>
      </c>
      <c r="E118" s="74" t="s">
        <v>68</v>
      </c>
      <c r="F118" s="176"/>
      <c r="G118" s="176"/>
      <c r="H118" s="81">
        <v>141600</v>
      </c>
      <c r="I118" s="77">
        <v>0.8</v>
      </c>
      <c r="J118" s="77">
        <v>0.2</v>
      </c>
      <c r="K118" s="78" t="s">
        <v>8</v>
      </c>
      <c r="L118" s="99" t="s">
        <v>53</v>
      </c>
      <c r="M118" s="79">
        <f t="shared" si="2"/>
        <v>44198</v>
      </c>
      <c r="N118" s="79">
        <v>44378</v>
      </c>
      <c r="O118" s="78"/>
      <c r="P118" s="78"/>
      <c r="Q118" s="78" t="s">
        <v>55</v>
      </c>
    </row>
    <row r="119" spans="1:17" x14ac:dyDescent="0.35">
      <c r="A119" s="48">
        <v>6</v>
      </c>
      <c r="B119" s="73" t="s">
        <v>117</v>
      </c>
      <c r="C119" s="74" t="s">
        <v>251</v>
      </c>
      <c r="D119" s="93" t="s">
        <v>252</v>
      </c>
      <c r="E119" s="74" t="s">
        <v>243</v>
      </c>
      <c r="F119" s="176"/>
      <c r="G119" s="176"/>
      <c r="H119" s="108">
        <v>298800</v>
      </c>
      <c r="I119" s="77">
        <v>0.8</v>
      </c>
      <c r="J119" s="77">
        <v>0.2</v>
      </c>
      <c r="K119" s="98" t="s">
        <v>8</v>
      </c>
      <c r="L119" s="99" t="s">
        <v>52</v>
      </c>
      <c r="M119" s="79">
        <f t="shared" si="2"/>
        <v>44198</v>
      </c>
      <c r="N119" s="79">
        <v>44378</v>
      </c>
      <c r="O119" s="99"/>
      <c r="P119" s="99"/>
      <c r="Q119" s="78" t="s">
        <v>55</v>
      </c>
    </row>
    <row r="120" spans="1:17" x14ac:dyDescent="0.35">
      <c r="A120" s="48">
        <v>7</v>
      </c>
      <c r="B120" s="73" t="s">
        <v>117</v>
      </c>
      <c r="C120" s="74" t="s">
        <v>253</v>
      </c>
      <c r="D120" s="93" t="s">
        <v>254</v>
      </c>
      <c r="E120" s="74" t="s">
        <v>68</v>
      </c>
      <c r="F120" s="176"/>
      <c r="G120" s="176"/>
      <c r="H120" s="108">
        <v>12000</v>
      </c>
      <c r="I120" s="77">
        <v>0.8</v>
      </c>
      <c r="J120" s="77">
        <v>0.2</v>
      </c>
      <c r="K120" s="98" t="s">
        <v>8</v>
      </c>
      <c r="L120" s="99" t="s">
        <v>52</v>
      </c>
      <c r="M120" s="79">
        <f t="shared" si="2"/>
        <v>44198</v>
      </c>
      <c r="N120" s="79">
        <v>44378</v>
      </c>
      <c r="O120" s="99"/>
      <c r="P120" s="99"/>
      <c r="Q120" s="78" t="s">
        <v>55</v>
      </c>
    </row>
    <row r="121" spans="1:17" x14ac:dyDescent="0.35">
      <c r="A121" s="48">
        <v>8</v>
      </c>
      <c r="B121" s="73" t="s">
        <v>117</v>
      </c>
      <c r="C121" s="74" t="s">
        <v>255</v>
      </c>
      <c r="D121" s="93" t="s">
        <v>256</v>
      </c>
      <c r="E121" s="74" t="s">
        <v>68</v>
      </c>
      <c r="F121" s="176"/>
      <c r="G121" s="176"/>
      <c r="H121" s="108">
        <v>7000</v>
      </c>
      <c r="I121" s="77">
        <v>0.8</v>
      </c>
      <c r="J121" s="77">
        <v>0.2</v>
      </c>
      <c r="K121" s="98" t="s">
        <v>9</v>
      </c>
      <c r="L121" s="99" t="s">
        <v>52</v>
      </c>
      <c r="M121" s="79">
        <f t="shared" si="2"/>
        <v>44198</v>
      </c>
      <c r="N121" s="79">
        <v>44378</v>
      </c>
      <c r="O121" s="99"/>
      <c r="P121" s="99"/>
      <c r="Q121" s="78" t="s">
        <v>55</v>
      </c>
    </row>
    <row r="122" spans="1:17" x14ac:dyDescent="0.35">
      <c r="A122" s="48">
        <v>9</v>
      </c>
      <c r="B122" s="73" t="s">
        <v>117</v>
      </c>
      <c r="C122" s="74" t="s">
        <v>257</v>
      </c>
      <c r="D122" s="93" t="s">
        <v>258</v>
      </c>
      <c r="E122" s="74" t="s">
        <v>68</v>
      </c>
      <c r="F122" s="176"/>
      <c r="G122" s="176"/>
      <c r="H122" s="108">
        <v>10200</v>
      </c>
      <c r="I122" s="77">
        <v>0.8</v>
      </c>
      <c r="J122" s="77">
        <v>0.2</v>
      </c>
      <c r="K122" s="98" t="s">
        <v>9</v>
      </c>
      <c r="L122" s="99" t="s">
        <v>52</v>
      </c>
      <c r="M122" s="79">
        <f t="shared" si="2"/>
        <v>44198</v>
      </c>
      <c r="N122" s="79">
        <v>44378</v>
      </c>
      <c r="O122" s="99"/>
      <c r="P122" s="99"/>
      <c r="Q122" s="78" t="s">
        <v>55</v>
      </c>
    </row>
    <row r="123" spans="1:17" x14ac:dyDescent="0.35">
      <c r="A123" s="48">
        <v>10</v>
      </c>
      <c r="B123" s="73" t="s">
        <v>117</v>
      </c>
      <c r="C123" s="74" t="s">
        <v>259</v>
      </c>
      <c r="D123" s="93" t="s">
        <v>260</v>
      </c>
      <c r="E123" s="74" t="s">
        <v>68</v>
      </c>
      <c r="F123" s="176"/>
      <c r="G123" s="176"/>
      <c r="H123" s="108">
        <v>120000</v>
      </c>
      <c r="I123" s="77">
        <v>0.8</v>
      </c>
      <c r="J123" s="77">
        <v>0.2</v>
      </c>
      <c r="K123" s="98" t="s">
        <v>10</v>
      </c>
      <c r="L123" s="99" t="s">
        <v>52</v>
      </c>
      <c r="M123" s="79">
        <f t="shared" si="2"/>
        <v>44198</v>
      </c>
      <c r="N123" s="79">
        <v>44378</v>
      </c>
      <c r="O123" s="99"/>
      <c r="P123" s="99"/>
      <c r="Q123" s="78" t="s">
        <v>55</v>
      </c>
    </row>
    <row r="124" spans="1:17" x14ac:dyDescent="0.35">
      <c r="A124" s="48">
        <v>11</v>
      </c>
      <c r="B124" s="73" t="s">
        <v>117</v>
      </c>
      <c r="C124" s="74" t="s">
        <v>261</v>
      </c>
      <c r="D124" s="93" t="s">
        <v>262</v>
      </c>
      <c r="E124" s="74" t="s">
        <v>68</v>
      </c>
      <c r="F124" s="176"/>
      <c r="G124" s="176"/>
      <c r="H124" s="108">
        <v>120000</v>
      </c>
      <c r="I124" s="77">
        <v>0.8</v>
      </c>
      <c r="J124" s="77">
        <v>0.2</v>
      </c>
      <c r="K124" s="98" t="s">
        <v>10</v>
      </c>
      <c r="L124" s="99" t="s">
        <v>52</v>
      </c>
      <c r="M124" s="79">
        <f t="shared" si="2"/>
        <v>44290</v>
      </c>
      <c r="N124" s="79">
        <v>44470</v>
      </c>
      <c r="O124" s="99"/>
      <c r="P124" s="99"/>
      <c r="Q124" s="78" t="s">
        <v>55</v>
      </c>
    </row>
    <row r="125" spans="1:17" x14ac:dyDescent="0.35">
      <c r="A125" s="48">
        <v>12</v>
      </c>
      <c r="B125" s="73" t="s">
        <v>117</v>
      </c>
      <c r="C125" s="74" t="s">
        <v>263</v>
      </c>
      <c r="D125" s="93" t="s">
        <v>262</v>
      </c>
      <c r="E125" s="74" t="s">
        <v>68</v>
      </c>
      <c r="F125" s="176"/>
      <c r="G125" s="176"/>
      <c r="H125" s="108">
        <v>80000</v>
      </c>
      <c r="I125" s="77">
        <v>0.8</v>
      </c>
      <c r="J125" s="77">
        <v>0.2</v>
      </c>
      <c r="K125" s="98" t="s">
        <v>10</v>
      </c>
      <c r="L125" s="99" t="s">
        <v>52</v>
      </c>
      <c r="M125" s="79">
        <f t="shared" si="2"/>
        <v>45478</v>
      </c>
      <c r="N125" s="79">
        <v>45658</v>
      </c>
      <c r="O125" s="99"/>
      <c r="P125" s="99"/>
      <c r="Q125" s="78" t="s">
        <v>55</v>
      </c>
    </row>
    <row r="126" spans="1:17" x14ac:dyDescent="0.35">
      <c r="A126" s="48">
        <v>13</v>
      </c>
      <c r="B126" s="73" t="s">
        <v>117</v>
      </c>
      <c r="C126" s="74" t="s">
        <v>264</v>
      </c>
      <c r="D126" s="93" t="s">
        <v>265</v>
      </c>
      <c r="E126" s="74" t="s">
        <v>68</v>
      </c>
      <c r="F126" s="176"/>
      <c r="G126" s="176"/>
      <c r="H126" s="108">
        <v>30000</v>
      </c>
      <c r="I126" s="77">
        <v>0.8</v>
      </c>
      <c r="J126" s="77">
        <v>0.2</v>
      </c>
      <c r="K126" s="98" t="s">
        <v>10</v>
      </c>
      <c r="L126" s="99" t="s">
        <v>52</v>
      </c>
      <c r="M126" s="79">
        <f t="shared" si="2"/>
        <v>44837</v>
      </c>
      <c r="N126" s="79">
        <v>45017</v>
      </c>
      <c r="O126" s="99"/>
      <c r="P126" s="99"/>
      <c r="Q126" s="78" t="s">
        <v>55</v>
      </c>
    </row>
    <row r="127" spans="1:17" x14ac:dyDescent="0.35">
      <c r="A127" s="48">
        <v>14</v>
      </c>
      <c r="B127" s="73" t="s">
        <v>117</v>
      </c>
      <c r="C127" s="74" t="s">
        <v>266</v>
      </c>
      <c r="D127" s="93" t="s">
        <v>267</v>
      </c>
      <c r="E127" s="74" t="s">
        <v>68</v>
      </c>
      <c r="F127" s="176"/>
      <c r="G127" s="176"/>
      <c r="H127" s="108">
        <v>60000</v>
      </c>
      <c r="I127" s="77">
        <v>0.8</v>
      </c>
      <c r="J127" s="77">
        <v>0.2</v>
      </c>
      <c r="K127" s="98" t="s">
        <v>10</v>
      </c>
      <c r="L127" s="99" t="s">
        <v>52</v>
      </c>
      <c r="M127" s="79">
        <f t="shared" si="2"/>
        <v>45659</v>
      </c>
      <c r="N127" s="79">
        <v>45839</v>
      </c>
      <c r="O127" s="99"/>
      <c r="P127" s="99"/>
      <c r="Q127" s="78" t="s">
        <v>55</v>
      </c>
    </row>
    <row r="128" spans="1:17" x14ac:dyDescent="0.35">
      <c r="A128" s="48">
        <v>15</v>
      </c>
      <c r="B128" s="73" t="s">
        <v>117</v>
      </c>
      <c r="C128" s="74" t="s">
        <v>268</v>
      </c>
      <c r="D128" s="93" t="s">
        <v>269</v>
      </c>
      <c r="E128" s="74" t="s">
        <v>68</v>
      </c>
      <c r="F128" s="176"/>
      <c r="G128" s="176"/>
      <c r="H128" s="108">
        <v>100000</v>
      </c>
      <c r="I128" s="77">
        <v>0.8</v>
      </c>
      <c r="J128" s="77">
        <v>0.2</v>
      </c>
      <c r="K128" s="98" t="s">
        <v>10</v>
      </c>
      <c r="L128" s="99" t="s">
        <v>52</v>
      </c>
      <c r="M128" s="79">
        <f t="shared" si="2"/>
        <v>44382</v>
      </c>
      <c r="N128" s="79">
        <v>44562</v>
      </c>
      <c r="O128" s="99"/>
      <c r="P128" s="99"/>
      <c r="Q128" s="78" t="s">
        <v>55</v>
      </c>
    </row>
    <row r="129" spans="1:17" x14ac:dyDescent="0.35">
      <c r="A129" s="63">
        <v>16</v>
      </c>
      <c r="B129" s="73" t="s">
        <v>117</v>
      </c>
      <c r="C129" s="74" t="s">
        <v>270</v>
      </c>
      <c r="D129" s="93" t="s">
        <v>271</v>
      </c>
      <c r="E129" s="74" t="s">
        <v>68</v>
      </c>
      <c r="F129" s="176"/>
      <c r="G129" s="176"/>
      <c r="H129" s="108">
        <v>30000</v>
      </c>
      <c r="I129" s="77">
        <v>0.8</v>
      </c>
      <c r="J129" s="77">
        <v>0.2</v>
      </c>
      <c r="K129" s="98" t="s">
        <v>10</v>
      </c>
      <c r="L129" s="99" t="s">
        <v>52</v>
      </c>
      <c r="M129" s="79">
        <f t="shared" si="2"/>
        <v>45659</v>
      </c>
      <c r="N129" s="79">
        <v>45839</v>
      </c>
      <c r="O129" s="99"/>
      <c r="P129" s="99"/>
      <c r="Q129" s="78" t="s">
        <v>55</v>
      </c>
    </row>
    <row r="130" spans="1:17" x14ac:dyDescent="0.35">
      <c r="A130" s="48">
        <v>17</v>
      </c>
      <c r="B130" s="73" t="s">
        <v>117</v>
      </c>
      <c r="C130" s="74" t="s">
        <v>272</v>
      </c>
      <c r="D130" s="93" t="s">
        <v>273</v>
      </c>
      <c r="E130" s="74" t="s">
        <v>243</v>
      </c>
      <c r="F130" s="176"/>
      <c r="G130" s="176"/>
      <c r="H130" s="108">
        <v>2000000</v>
      </c>
      <c r="I130" s="77">
        <v>0.8</v>
      </c>
      <c r="J130" s="77">
        <v>0.2</v>
      </c>
      <c r="K130" s="98" t="s">
        <v>10</v>
      </c>
      <c r="L130" s="99" t="s">
        <v>52</v>
      </c>
      <c r="M130" s="79">
        <f t="shared" si="2"/>
        <v>44198</v>
      </c>
      <c r="N130" s="79">
        <v>44378</v>
      </c>
      <c r="O130" s="99"/>
      <c r="P130" s="99"/>
      <c r="Q130" s="78" t="s">
        <v>55</v>
      </c>
    </row>
    <row r="131" spans="1:17" x14ac:dyDescent="0.35">
      <c r="A131" s="48">
        <v>18</v>
      </c>
      <c r="B131" s="73"/>
      <c r="C131" s="74"/>
      <c r="D131" s="93"/>
      <c r="E131" s="74"/>
      <c r="F131" s="176"/>
      <c r="G131" s="176"/>
      <c r="H131" s="108"/>
      <c r="I131" s="77"/>
      <c r="J131" s="77"/>
      <c r="K131" s="98"/>
      <c r="L131" s="99"/>
      <c r="M131" s="79"/>
      <c r="N131" s="79"/>
      <c r="O131" s="99"/>
      <c r="P131" s="99"/>
      <c r="Q131" s="78"/>
    </row>
    <row r="132" spans="1:17" x14ac:dyDescent="0.35">
      <c r="A132" s="48">
        <v>19</v>
      </c>
      <c r="B132" s="73"/>
      <c r="C132" s="74"/>
      <c r="D132" s="93"/>
      <c r="E132" s="74"/>
      <c r="F132" s="176"/>
      <c r="G132" s="176"/>
      <c r="H132" s="108"/>
      <c r="I132" s="77"/>
      <c r="J132" s="77"/>
      <c r="K132" s="98"/>
      <c r="L132" s="99"/>
      <c r="M132" s="79"/>
      <c r="N132" s="79"/>
      <c r="O132" s="99"/>
      <c r="P132" s="99"/>
      <c r="Q132" s="78"/>
    </row>
    <row r="133" spans="1:17" ht="15" thickBot="1" x14ac:dyDescent="0.4">
      <c r="A133" s="48">
        <v>20</v>
      </c>
      <c r="B133" s="100"/>
      <c r="C133" s="109"/>
      <c r="D133" s="100"/>
      <c r="E133" s="103"/>
      <c r="F133" s="177"/>
      <c r="G133" s="177"/>
      <c r="H133" s="106"/>
      <c r="I133" s="104"/>
      <c r="J133" s="105"/>
      <c r="K133" s="105"/>
      <c r="L133" s="106"/>
      <c r="M133" s="106"/>
      <c r="N133" s="106"/>
      <c r="O133" s="106"/>
      <c r="P133" s="106"/>
      <c r="Q133" s="107"/>
    </row>
    <row r="134" spans="1:17" x14ac:dyDescent="0.35">
      <c r="B134" s="82"/>
      <c r="C134" s="83"/>
      <c r="D134" s="82"/>
      <c r="E134" s="83"/>
      <c r="F134" s="82"/>
      <c r="G134" s="82" t="s">
        <v>33</v>
      </c>
      <c r="H134" s="110">
        <f>SUM(H131:H133)</f>
        <v>0</v>
      </c>
      <c r="I134" s="84"/>
      <c r="J134" s="85"/>
      <c r="K134" s="85"/>
      <c r="L134" s="86"/>
      <c r="M134" s="86"/>
      <c r="N134" s="86"/>
      <c r="O134" s="86"/>
      <c r="P134" s="86"/>
      <c r="Q134" s="86"/>
    </row>
    <row r="136" spans="1:17" ht="15.5" x14ac:dyDescent="0.35">
      <c r="A136" s="59">
        <v>5</v>
      </c>
      <c r="B136" s="185" t="s">
        <v>274</v>
      </c>
      <c r="C136" s="186"/>
      <c r="D136" s="186"/>
      <c r="E136" s="186"/>
      <c r="F136" s="186"/>
      <c r="G136" s="186"/>
      <c r="H136" s="186"/>
      <c r="I136" s="186"/>
      <c r="J136" s="186"/>
      <c r="K136" s="186"/>
      <c r="L136" s="186"/>
      <c r="M136" s="186"/>
      <c r="N136" s="186"/>
      <c r="O136" s="186"/>
      <c r="P136" s="186"/>
      <c r="Q136" s="186"/>
    </row>
    <row r="137" spans="1:17" x14ac:dyDescent="0.35">
      <c r="B137" s="187" t="s">
        <v>159</v>
      </c>
      <c r="C137" s="189" t="s">
        <v>45</v>
      </c>
      <c r="D137" s="180" t="s">
        <v>102</v>
      </c>
      <c r="E137" s="189" t="s">
        <v>103</v>
      </c>
      <c r="F137" s="180" t="s">
        <v>105</v>
      </c>
      <c r="G137" s="189" t="s">
        <v>160</v>
      </c>
      <c r="H137" s="189"/>
      <c r="I137" s="189"/>
      <c r="J137" s="191" t="s">
        <v>275</v>
      </c>
      <c r="K137" s="180" t="s">
        <v>161</v>
      </c>
      <c r="L137" s="180" t="s">
        <v>162</v>
      </c>
      <c r="M137" s="180" t="s">
        <v>163</v>
      </c>
      <c r="N137" s="180"/>
      <c r="O137" s="193" t="s">
        <v>110</v>
      </c>
      <c r="P137" s="180" t="s">
        <v>111</v>
      </c>
      <c r="Q137" s="180" t="s">
        <v>54</v>
      </c>
    </row>
    <row r="138" spans="1:17" ht="39" x14ac:dyDescent="0.35">
      <c r="B138" s="188"/>
      <c r="C138" s="190"/>
      <c r="D138" s="181"/>
      <c r="E138" s="190"/>
      <c r="F138" s="181"/>
      <c r="G138" s="62" t="s">
        <v>112</v>
      </c>
      <c r="H138" s="60" t="s">
        <v>113</v>
      </c>
      <c r="I138" s="61" t="s">
        <v>114</v>
      </c>
      <c r="J138" s="192"/>
      <c r="K138" s="181"/>
      <c r="L138" s="181"/>
      <c r="M138" s="62" t="s">
        <v>276</v>
      </c>
      <c r="N138" s="62" t="s">
        <v>277</v>
      </c>
      <c r="O138" s="178"/>
      <c r="P138" s="181"/>
      <c r="Q138" s="181"/>
    </row>
    <row r="139" spans="1:17" x14ac:dyDescent="0.35">
      <c r="A139" s="63">
        <v>1</v>
      </c>
      <c r="B139" s="73" t="s">
        <v>117</v>
      </c>
      <c r="C139" s="74" t="s">
        <v>278</v>
      </c>
      <c r="D139" s="75" t="s">
        <v>279</v>
      </c>
      <c r="E139" s="74" t="s">
        <v>280</v>
      </c>
      <c r="F139" s="75"/>
      <c r="G139" s="111">
        <v>260000</v>
      </c>
      <c r="H139" s="112">
        <v>0.8</v>
      </c>
      <c r="I139" s="113">
        <v>0.2</v>
      </c>
      <c r="J139" s="108"/>
      <c r="K139" s="78" t="s">
        <v>7</v>
      </c>
      <c r="L139" s="78" t="s">
        <v>53</v>
      </c>
      <c r="M139" s="79">
        <v>44198</v>
      </c>
      <c r="N139" s="79">
        <v>44378</v>
      </c>
      <c r="O139" s="114"/>
      <c r="P139" s="78"/>
      <c r="Q139" s="78" t="s">
        <v>55</v>
      </c>
    </row>
    <row r="140" spans="1:17" s="72" customFormat="1" x14ac:dyDescent="0.35">
      <c r="A140" s="63">
        <v>2</v>
      </c>
      <c r="B140" s="73" t="s">
        <v>117</v>
      </c>
      <c r="C140" s="74" t="s">
        <v>281</v>
      </c>
      <c r="D140" s="75" t="s">
        <v>282</v>
      </c>
      <c r="E140" s="74" t="s">
        <v>280</v>
      </c>
      <c r="F140" s="75"/>
      <c r="G140" s="111">
        <v>338000</v>
      </c>
      <c r="H140" s="112">
        <v>0.8</v>
      </c>
      <c r="I140" s="113">
        <v>0.2</v>
      </c>
      <c r="J140" s="115">
        <v>11</v>
      </c>
      <c r="K140" s="78" t="s">
        <v>7</v>
      </c>
      <c r="L140" s="78" t="s">
        <v>53</v>
      </c>
      <c r="M140" s="79">
        <v>44198</v>
      </c>
      <c r="N140" s="79">
        <v>44378</v>
      </c>
      <c r="O140" s="114"/>
      <c r="P140" s="78"/>
      <c r="Q140" s="78" t="s">
        <v>55</v>
      </c>
    </row>
    <row r="141" spans="1:17" x14ac:dyDescent="0.35">
      <c r="A141" s="63">
        <v>3</v>
      </c>
      <c r="B141" s="73" t="s">
        <v>117</v>
      </c>
      <c r="C141" s="74" t="s">
        <v>283</v>
      </c>
      <c r="D141" s="75" t="s">
        <v>284</v>
      </c>
      <c r="E141" s="74" t="s">
        <v>280</v>
      </c>
      <c r="F141" s="75"/>
      <c r="G141" s="111">
        <v>140000</v>
      </c>
      <c r="H141" s="112">
        <v>0.8</v>
      </c>
      <c r="I141" s="113">
        <v>0.2</v>
      </c>
      <c r="J141" s="108"/>
      <c r="K141" s="78" t="s">
        <v>8</v>
      </c>
      <c r="L141" s="78" t="s">
        <v>52</v>
      </c>
      <c r="M141" s="79">
        <v>44198</v>
      </c>
      <c r="N141" s="79">
        <v>44378</v>
      </c>
      <c r="O141" s="114"/>
      <c r="P141" s="78"/>
      <c r="Q141" s="78" t="s">
        <v>55</v>
      </c>
    </row>
    <row r="142" spans="1:17" x14ac:dyDescent="0.35">
      <c r="A142" s="63">
        <v>4</v>
      </c>
      <c r="B142" s="73" t="s">
        <v>117</v>
      </c>
      <c r="C142" s="74" t="s">
        <v>285</v>
      </c>
      <c r="D142" s="75" t="s">
        <v>286</v>
      </c>
      <c r="E142" s="74" t="s">
        <v>280</v>
      </c>
      <c r="F142" s="75"/>
      <c r="G142" s="111">
        <v>5200</v>
      </c>
      <c r="H142" s="112">
        <v>0.8</v>
      </c>
      <c r="I142" s="113">
        <v>0.2</v>
      </c>
      <c r="J142" s="108"/>
      <c r="K142" s="78" t="s">
        <v>9</v>
      </c>
      <c r="L142" s="78" t="s">
        <v>52</v>
      </c>
      <c r="M142" s="79">
        <v>44198</v>
      </c>
      <c r="N142" s="79">
        <v>44378</v>
      </c>
      <c r="O142" s="114"/>
      <c r="P142" s="78"/>
      <c r="Q142" s="78" t="s">
        <v>55</v>
      </c>
    </row>
    <row r="143" spans="1:17" x14ac:dyDescent="0.35">
      <c r="A143" s="63">
        <v>5</v>
      </c>
      <c r="B143" s="73" t="s">
        <v>117</v>
      </c>
      <c r="C143" s="74" t="s">
        <v>287</v>
      </c>
      <c r="D143" s="75" t="s">
        <v>288</v>
      </c>
      <c r="E143" s="74" t="s">
        <v>69</v>
      </c>
      <c r="F143" s="75"/>
      <c r="G143" s="111">
        <v>90000</v>
      </c>
      <c r="H143" s="112">
        <v>0.8</v>
      </c>
      <c r="I143" s="113">
        <v>0.2</v>
      </c>
      <c r="J143" s="108"/>
      <c r="K143" s="78" t="s">
        <v>10</v>
      </c>
      <c r="L143" s="78" t="s">
        <v>52</v>
      </c>
      <c r="M143" s="79">
        <v>44198</v>
      </c>
      <c r="N143" s="79">
        <v>44378</v>
      </c>
      <c r="O143" s="114"/>
      <c r="P143" s="78"/>
      <c r="Q143" s="78" t="s">
        <v>55</v>
      </c>
    </row>
    <row r="144" spans="1:17" x14ac:dyDescent="0.35">
      <c r="A144" s="63">
        <v>6</v>
      </c>
      <c r="B144" s="73" t="s">
        <v>117</v>
      </c>
      <c r="C144" s="74" t="s">
        <v>289</v>
      </c>
      <c r="D144" s="75" t="s">
        <v>290</v>
      </c>
      <c r="E144" s="74" t="s">
        <v>69</v>
      </c>
      <c r="F144" s="75"/>
      <c r="G144" s="111">
        <v>90000</v>
      </c>
      <c r="H144" s="112">
        <v>0.8</v>
      </c>
      <c r="I144" s="113">
        <v>0.2</v>
      </c>
      <c r="J144" s="108"/>
      <c r="K144" s="78" t="s">
        <v>10</v>
      </c>
      <c r="L144" s="78" t="s">
        <v>52</v>
      </c>
      <c r="M144" s="79">
        <v>44198</v>
      </c>
      <c r="N144" s="79">
        <v>44378</v>
      </c>
      <c r="O144" s="114"/>
      <c r="P144" s="78"/>
      <c r="Q144" s="78" t="s">
        <v>55</v>
      </c>
    </row>
    <row r="145" spans="1:17" x14ac:dyDescent="0.35">
      <c r="A145" s="63">
        <v>7</v>
      </c>
      <c r="B145" s="73" t="s">
        <v>117</v>
      </c>
      <c r="C145" s="74" t="s">
        <v>291</v>
      </c>
      <c r="D145" s="75" t="s">
        <v>292</v>
      </c>
      <c r="E145" s="74" t="s">
        <v>69</v>
      </c>
      <c r="F145" s="75"/>
      <c r="G145" s="111">
        <v>90000</v>
      </c>
      <c r="H145" s="112">
        <v>0.8</v>
      </c>
      <c r="I145" s="113">
        <v>0.2</v>
      </c>
      <c r="J145" s="108"/>
      <c r="K145" s="78" t="s">
        <v>10</v>
      </c>
      <c r="L145" s="78" t="s">
        <v>52</v>
      </c>
      <c r="M145" s="79">
        <v>44198</v>
      </c>
      <c r="N145" s="79">
        <v>44378</v>
      </c>
      <c r="O145" s="114"/>
      <c r="P145" s="78"/>
      <c r="Q145" s="78" t="s">
        <v>55</v>
      </c>
    </row>
    <row r="146" spans="1:17" x14ac:dyDescent="0.35">
      <c r="A146" s="63">
        <v>8</v>
      </c>
      <c r="B146" s="73" t="s">
        <v>117</v>
      </c>
      <c r="C146" s="74" t="s">
        <v>293</v>
      </c>
      <c r="D146" s="75" t="s">
        <v>294</v>
      </c>
      <c r="E146" s="74" t="s">
        <v>69</v>
      </c>
      <c r="F146" s="75"/>
      <c r="G146" s="111">
        <v>90000</v>
      </c>
      <c r="H146" s="112">
        <v>0.8</v>
      </c>
      <c r="I146" s="113">
        <v>0.2</v>
      </c>
      <c r="J146" s="94"/>
      <c r="K146" s="78" t="s">
        <v>10</v>
      </c>
      <c r="L146" s="78" t="s">
        <v>52</v>
      </c>
      <c r="M146" s="79">
        <v>44198</v>
      </c>
      <c r="N146" s="79">
        <v>44378</v>
      </c>
      <c r="O146" s="114"/>
      <c r="P146" s="78"/>
      <c r="Q146" s="78" t="s">
        <v>55</v>
      </c>
    </row>
    <row r="147" spans="1:17" x14ac:dyDescent="0.35">
      <c r="A147" s="63">
        <v>9</v>
      </c>
      <c r="B147" s="73" t="s">
        <v>117</v>
      </c>
      <c r="C147" s="74" t="s">
        <v>295</v>
      </c>
      <c r="D147" s="75" t="s">
        <v>296</v>
      </c>
      <c r="E147" s="74" t="s">
        <v>280</v>
      </c>
      <c r="F147" s="75"/>
      <c r="G147" s="111">
        <v>90000</v>
      </c>
      <c r="H147" s="112">
        <v>0.8</v>
      </c>
      <c r="I147" s="113">
        <v>0.2</v>
      </c>
      <c r="J147" s="94"/>
      <c r="K147" s="78" t="s">
        <v>10</v>
      </c>
      <c r="L147" s="78" t="s">
        <v>52</v>
      </c>
      <c r="M147" s="79">
        <v>44198</v>
      </c>
      <c r="N147" s="79">
        <v>44378</v>
      </c>
      <c r="O147" s="114"/>
      <c r="P147" s="78"/>
      <c r="Q147" s="78" t="s">
        <v>55</v>
      </c>
    </row>
    <row r="148" spans="1:17" x14ac:dyDescent="0.35">
      <c r="A148" s="63">
        <v>10</v>
      </c>
      <c r="B148" s="73" t="s">
        <v>117</v>
      </c>
      <c r="C148" s="74" t="s">
        <v>297</v>
      </c>
      <c r="D148" s="75" t="s">
        <v>298</v>
      </c>
      <c r="E148" s="74" t="s">
        <v>280</v>
      </c>
      <c r="F148" s="75"/>
      <c r="G148" s="111">
        <v>90000</v>
      </c>
      <c r="H148" s="112">
        <v>0.8</v>
      </c>
      <c r="I148" s="113">
        <v>0.2</v>
      </c>
      <c r="J148" s="94"/>
      <c r="K148" s="78" t="s">
        <v>10</v>
      </c>
      <c r="L148" s="78" t="s">
        <v>52</v>
      </c>
      <c r="M148" s="79">
        <v>44198</v>
      </c>
      <c r="N148" s="79">
        <v>44378</v>
      </c>
      <c r="O148" s="114"/>
      <c r="P148" s="78"/>
      <c r="Q148" s="78" t="s">
        <v>55</v>
      </c>
    </row>
    <row r="149" spans="1:17" x14ac:dyDescent="0.35">
      <c r="A149" s="63">
        <v>11</v>
      </c>
      <c r="B149" s="73"/>
      <c r="C149" s="74"/>
      <c r="D149" s="75"/>
      <c r="E149" s="74"/>
      <c r="F149" s="75"/>
      <c r="G149" s="116"/>
      <c r="H149" s="77"/>
      <c r="I149" s="77"/>
      <c r="J149" s="117"/>
      <c r="K149" s="78"/>
      <c r="L149" s="78"/>
      <c r="M149" s="79"/>
      <c r="N149" s="79"/>
      <c r="O149" s="114"/>
      <c r="P149" s="78"/>
      <c r="Q149" s="78"/>
    </row>
    <row r="150" spans="1:17" x14ac:dyDescent="0.35">
      <c r="A150" s="63">
        <v>12</v>
      </c>
      <c r="B150" s="73"/>
      <c r="C150" s="74"/>
      <c r="D150" s="75"/>
      <c r="E150" s="74"/>
      <c r="F150" s="75"/>
      <c r="G150" s="116"/>
      <c r="H150" s="77"/>
      <c r="I150" s="77"/>
      <c r="J150" s="117"/>
      <c r="K150" s="78"/>
      <c r="L150" s="78"/>
      <c r="M150" s="78"/>
      <c r="N150" s="78"/>
      <c r="O150" s="114"/>
      <c r="P150" s="78"/>
      <c r="Q150" s="78"/>
    </row>
    <row r="151" spans="1:17" x14ac:dyDescent="0.35">
      <c r="A151" s="63">
        <v>13</v>
      </c>
      <c r="B151" s="73"/>
      <c r="C151" s="74"/>
      <c r="D151" s="75"/>
      <c r="E151" s="74"/>
      <c r="F151" s="75"/>
      <c r="G151" s="75"/>
      <c r="H151" s="81"/>
      <c r="I151" s="77"/>
      <c r="J151" s="117"/>
      <c r="K151" s="78"/>
      <c r="L151" s="78"/>
      <c r="M151" s="78"/>
      <c r="N151" s="78"/>
      <c r="O151" s="114"/>
      <c r="P151" s="78"/>
      <c r="Q151" s="80"/>
    </row>
    <row r="152" spans="1:17" ht="15" thickBot="1" x14ac:dyDescent="0.4">
      <c r="A152" s="63">
        <v>14</v>
      </c>
      <c r="B152" s="100"/>
      <c r="C152" s="103"/>
      <c r="D152" s="102"/>
      <c r="E152" s="103"/>
      <c r="F152" s="102"/>
      <c r="G152" s="102"/>
      <c r="H152" s="104"/>
      <c r="I152" s="105"/>
      <c r="J152" s="117"/>
      <c r="K152" s="106"/>
      <c r="L152" s="106"/>
      <c r="M152" s="106"/>
      <c r="N152" s="106"/>
      <c r="O152" s="118"/>
      <c r="P152" s="106"/>
      <c r="Q152" s="107"/>
    </row>
    <row r="153" spans="1:17" x14ac:dyDescent="0.35">
      <c r="B153" s="82"/>
      <c r="C153" s="83"/>
      <c r="D153" s="82"/>
      <c r="E153" s="83"/>
      <c r="F153" s="82" t="s">
        <v>33</v>
      </c>
      <c r="G153" s="84">
        <f>SUM(G139:G152)</f>
        <v>1283200</v>
      </c>
      <c r="H153" s="84"/>
      <c r="I153" s="85"/>
      <c r="J153" s="85"/>
      <c r="K153" s="86"/>
      <c r="L153" s="86"/>
      <c r="M153" s="86"/>
      <c r="N153" s="86"/>
      <c r="O153" s="86"/>
      <c r="P153" s="86"/>
      <c r="Q153" s="86"/>
    </row>
    <row r="155" spans="1:17" ht="15.5" x14ac:dyDescent="0.35">
      <c r="A155" s="48">
        <v>6</v>
      </c>
      <c r="B155" s="185" t="s">
        <v>299</v>
      </c>
      <c r="C155" s="186"/>
      <c r="D155" s="186"/>
      <c r="E155" s="186"/>
      <c r="F155" s="186"/>
      <c r="G155" s="186"/>
      <c r="H155" s="186"/>
      <c r="I155" s="186"/>
      <c r="J155" s="186"/>
      <c r="K155" s="186"/>
      <c r="L155" s="186"/>
      <c r="M155" s="186"/>
      <c r="N155" s="186"/>
      <c r="O155" s="186"/>
      <c r="P155" s="186"/>
      <c r="Q155" s="186"/>
    </row>
    <row r="156" spans="1:17" x14ac:dyDescent="0.35">
      <c r="B156" s="187" t="s">
        <v>159</v>
      </c>
      <c r="C156" s="189" t="s">
        <v>45</v>
      </c>
      <c r="D156" s="180" t="s">
        <v>102</v>
      </c>
      <c r="E156" s="189" t="s">
        <v>103</v>
      </c>
      <c r="F156" s="178" t="s">
        <v>105</v>
      </c>
      <c r="G156" s="198"/>
      <c r="H156" s="189" t="s">
        <v>160</v>
      </c>
      <c r="I156" s="189"/>
      <c r="J156" s="189"/>
      <c r="K156" s="180" t="s">
        <v>161</v>
      </c>
      <c r="L156" s="180" t="s">
        <v>162</v>
      </c>
      <c r="M156" s="180" t="s">
        <v>163</v>
      </c>
      <c r="N156" s="180"/>
      <c r="O156" s="193" t="s">
        <v>110</v>
      </c>
      <c r="P156" s="180" t="s">
        <v>111</v>
      </c>
      <c r="Q156" s="180" t="s">
        <v>54</v>
      </c>
    </row>
    <row r="157" spans="1:17" ht="39.5" thickBot="1" x14ac:dyDescent="0.4">
      <c r="B157" s="188"/>
      <c r="C157" s="190"/>
      <c r="D157" s="181"/>
      <c r="E157" s="190"/>
      <c r="F157" s="199"/>
      <c r="G157" s="200"/>
      <c r="H157" s="62" t="s">
        <v>112</v>
      </c>
      <c r="I157" s="60" t="s">
        <v>113</v>
      </c>
      <c r="J157" s="61" t="s">
        <v>114</v>
      </c>
      <c r="K157" s="181"/>
      <c r="L157" s="181"/>
      <c r="M157" s="62" t="s">
        <v>300</v>
      </c>
      <c r="N157" s="62" t="s">
        <v>116</v>
      </c>
      <c r="O157" s="178"/>
      <c r="P157" s="181"/>
      <c r="Q157" s="181"/>
    </row>
    <row r="158" spans="1:17" x14ac:dyDescent="0.35">
      <c r="A158" s="48">
        <v>1</v>
      </c>
      <c r="B158" s="64" t="s">
        <v>117</v>
      </c>
      <c r="C158" s="65" t="s">
        <v>301</v>
      </c>
      <c r="D158" s="66" t="s">
        <v>302</v>
      </c>
      <c r="E158" s="65" t="s">
        <v>70</v>
      </c>
      <c r="F158" s="194"/>
      <c r="G158" s="195"/>
      <c r="H158" s="119">
        <v>4000</v>
      </c>
      <c r="I158" s="77">
        <v>0.8</v>
      </c>
      <c r="J158" s="77">
        <v>0.2</v>
      </c>
      <c r="K158" s="69" t="s">
        <v>7</v>
      </c>
      <c r="L158" s="78" t="s">
        <v>51</v>
      </c>
      <c r="M158" s="79">
        <v>44198</v>
      </c>
      <c r="N158" s="79">
        <v>44378</v>
      </c>
      <c r="O158" s="120" t="s">
        <v>85</v>
      </c>
      <c r="P158" s="69"/>
      <c r="Q158" s="78" t="s">
        <v>55</v>
      </c>
    </row>
    <row r="159" spans="1:17" x14ac:dyDescent="0.35">
      <c r="A159" s="48">
        <v>2</v>
      </c>
      <c r="B159" s="73" t="s">
        <v>117</v>
      </c>
      <c r="C159" s="74" t="s">
        <v>303</v>
      </c>
      <c r="D159" s="75" t="s">
        <v>304</v>
      </c>
      <c r="E159" s="74" t="s">
        <v>70</v>
      </c>
      <c r="F159" s="196"/>
      <c r="G159" s="197"/>
      <c r="H159" s="111">
        <v>600</v>
      </c>
      <c r="I159" s="77">
        <v>0.8</v>
      </c>
      <c r="J159" s="77">
        <v>0.2</v>
      </c>
      <c r="K159" s="78" t="s">
        <v>7</v>
      </c>
      <c r="L159" s="78" t="s">
        <v>51</v>
      </c>
      <c r="M159" s="79">
        <v>44321</v>
      </c>
      <c r="N159" s="79">
        <v>44501</v>
      </c>
      <c r="O159" s="114" t="s">
        <v>85</v>
      </c>
      <c r="P159" s="78"/>
      <c r="Q159" s="78" t="s">
        <v>55</v>
      </c>
    </row>
    <row r="160" spans="1:17" x14ac:dyDescent="0.35">
      <c r="A160" s="48">
        <v>3</v>
      </c>
      <c r="B160" s="73" t="s">
        <v>117</v>
      </c>
      <c r="C160" s="74" t="s">
        <v>305</v>
      </c>
      <c r="D160" s="75" t="s">
        <v>306</v>
      </c>
      <c r="E160" s="74" t="s">
        <v>70</v>
      </c>
      <c r="F160" s="196"/>
      <c r="G160" s="197"/>
      <c r="H160" s="111">
        <v>14000</v>
      </c>
      <c r="I160" s="81">
        <v>0.8</v>
      </c>
      <c r="J160" s="77">
        <v>0.2</v>
      </c>
      <c r="K160" s="78" t="s">
        <v>7</v>
      </c>
      <c r="L160" s="78" t="s">
        <v>51</v>
      </c>
      <c r="M160" s="79">
        <v>44229</v>
      </c>
      <c r="N160" s="79">
        <v>44409</v>
      </c>
      <c r="O160" s="114" t="s">
        <v>85</v>
      </c>
      <c r="P160" s="78"/>
      <c r="Q160" s="80" t="s">
        <v>55</v>
      </c>
    </row>
    <row r="161" spans="1:17" x14ac:dyDescent="0.35">
      <c r="A161" s="48">
        <v>4</v>
      </c>
      <c r="B161" s="93" t="s">
        <v>117</v>
      </c>
      <c r="C161" s="96" t="s">
        <v>307</v>
      </c>
      <c r="D161" s="95" t="s">
        <v>308</v>
      </c>
      <c r="E161" s="96" t="s">
        <v>70</v>
      </c>
      <c r="F161" s="121"/>
      <c r="G161" s="122"/>
      <c r="H161" s="108">
        <v>8000</v>
      </c>
      <c r="I161" s="97">
        <v>0.8</v>
      </c>
      <c r="J161" s="98">
        <v>0.2</v>
      </c>
      <c r="K161" s="99" t="s">
        <v>7</v>
      </c>
      <c r="L161" s="99" t="s">
        <v>51</v>
      </c>
      <c r="M161" s="79">
        <v>44198</v>
      </c>
      <c r="N161" s="79">
        <v>44378</v>
      </c>
      <c r="O161" s="123" t="s">
        <v>85</v>
      </c>
      <c r="P161" s="99"/>
      <c r="Q161" s="124" t="s">
        <v>55</v>
      </c>
    </row>
    <row r="162" spans="1:17" x14ac:dyDescent="0.35">
      <c r="A162" s="48">
        <v>5</v>
      </c>
      <c r="B162" s="93" t="s">
        <v>117</v>
      </c>
      <c r="C162" s="96" t="s">
        <v>309</v>
      </c>
      <c r="D162" s="95" t="s">
        <v>131</v>
      </c>
      <c r="E162" s="96" t="s">
        <v>70</v>
      </c>
      <c r="F162" s="121"/>
      <c r="G162" s="122"/>
      <c r="H162" s="108">
        <v>254000</v>
      </c>
      <c r="I162" s="97">
        <v>0.8</v>
      </c>
      <c r="J162" s="98">
        <v>0.2</v>
      </c>
      <c r="K162" s="99" t="s">
        <v>7</v>
      </c>
      <c r="L162" s="99" t="s">
        <v>51</v>
      </c>
      <c r="M162" s="79">
        <v>44198</v>
      </c>
      <c r="N162" s="79">
        <v>44378</v>
      </c>
      <c r="O162" s="123" t="s">
        <v>85</v>
      </c>
      <c r="P162" s="99"/>
      <c r="Q162" s="124" t="s">
        <v>55</v>
      </c>
    </row>
    <row r="163" spans="1:17" x14ac:dyDescent="0.35">
      <c r="A163" s="48">
        <v>6</v>
      </c>
      <c r="B163" s="93" t="s">
        <v>117</v>
      </c>
      <c r="C163" s="96" t="s">
        <v>310</v>
      </c>
      <c r="D163" s="95" t="s">
        <v>311</v>
      </c>
      <c r="E163" s="96" t="s">
        <v>70</v>
      </c>
      <c r="F163" s="121"/>
      <c r="G163" s="122"/>
      <c r="H163" s="108">
        <v>137800</v>
      </c>
      <c r="I163" s="97">
        <v>0.8</v>
      </c>
      <c r="J163" s="98">
        <v>0.2</v>
      </c>
      <c r="K163" s="99" t="s">
        <v>8</v>
      </c>
      <c r="L163" s="99" t="s">
        <v>51</v>
      </c>
      <c r="M163" s="79">
        <v>44290</v>
      </c>
      <c r="N163" s="79">
        <v>44470</v>
      </c>
      <c r="O163" s="123" t="s">
        <v>85</v>
      </c>
      <c r="P163" s="99"/>
      <c r="Q163" s="124" t="s">
        <v>55</v>
      </c>
    </row>
    <row r="164" spans="1:17" x14ac:dyDescent="0.35">
      <c r="A164" s="48">
        <v>7</v>
      </c>
      <c r="B164" s="93" t="s">
        <v>117</v>
      </c>
      <c r="C164" s="96" t="s">
        <v>312</v>
      </c>
      <c r="D164" s="95" t="s">
        <v>313</v>
      </c>
      <c r="E164" s="96" t="s">
        <v>70</v>
      </c>
      <c r="F164" s="121"/>
      <c r="G164" s="122"/>
      <c r="H164" s="108">
        <v>26000</v>
      </c>
      <c r="I164" s="97">
        <v>0.8</v>
      </c>
      <c r="J164" s="98">
        <v>0.2</v>
      </c>
      <c r="K164" s="99" t="s">
        <v>8</v>
      </c>
      <c r="L164" s="99" t="s">
        <v>51</v>
      </c>
      <c r="M164" s="79">
        <v>44260</v>
      </c>
      <c r="N164" s="79">
        <v>44440</v>
      </c>
      <c r="O164" s="123" t="s">
        <v>85</v>
      </c>
      <c r="P164" s="99"/>
      <c r="Q164" s="124" t="s">
        <v>55</v>
      </c>
    </row>
    <row r="165" spans="1:17" x14ac:dyDescent="0.35">
      <c r="A165" s="48">
        <v>8</v>
      </c>
      <c r="B165" s="93" t="s">
        <v>117</v>
      </c>
      <c r="C165" s="96" t="s">
        <v>314</v>
      </c>
      <c r="D165" s="95" t="s">
        <v>315</v>
      </c>
      <c r="E165" s="96" t="s">
        <v>70</v>
      </c>
      <c r="F165" s="121"/>
      <c r="G165" s="122"/>
      <c r="H165" s="108">
        <v>161800</v>
      </c>
      <c r="I165" s="97">
        <v>0.8</v>
      </c>
      <c r="J165" s="98">
        <v>0.2</v>
      </c>
      <c r="K165" s="99" t="s">
        <v>8</v>
      </c>
      <c r="L165" s="99" t="s">
        <v>51</v>
      </c>
      <c r="M165" s="79">
        <v>44260</v>
      </c>
      <c r="N165" s="79">
        <v>44440</v>
      </c>
      <c r="O165" s="123" t="s">
        <v>85</v>
      </c>
      <c r="P165" s="99"/>
      <c r="Q165" s="124" t="s">
        <v>55</v>
      </c>
    </row>
    <row r="166" spans="1:17" x14ac:dyDescent="0.35">
      <c r="A166" s="48">
        <v>9</v>
      </c>
      <c r="B166" s="93" t="s">
        <v>117</v>
      </c>
      <c r="C166" s="96" t="s">
        <v>316</v>
      </c>
      <c r="D166" s="95" t="s">
        <v>317</v>
      </c>
      <c r="E166" s="96" t="s">
        <v>70</v>
      </c>
      <c r="F166" s="121"/>
      <c r="G166" s="122"/>
      <c r="H166" s="108">
        <v>30100</v>
      </c>
      <c r="I166" s="97">
        <v>0.8</v>
      </c>
      <c r="J166" s="98">
        <v>0.2</v>
      </c>
      <c r="K166" s="99" t="s">
        <v>9</v>
      </c>
      <c r="L166" s="99" t="s">
        <v>51</v>
      </c>
      <c r="M166" s="79">
        <v>44198</v>
      </c>
      <c r="N166" s="79">
        <v>44378</v>
      </c>
      <c r="O166" s="123" t="s">
        <v>85</v>
      </c>
      <c r="P166" s="99"/>
      <c r="Q166" s="124" t="s">
        <v>55</v>
      </c>
    </row>
    <row r="167" spans="1:17" x14ac:dyDescent="0.35">
      <c r="A167" s="48">
        <v>10</v>
      </c>
      <c r="B167" s="93"/>
      <c r="C167" s="96"/>
      <c r="D167" s="95"/>
      <c r="E167" s="96"/>
      <c r="F167" s="121"/>
      <c r="G167" s="122"/>
      <c r="H167" s="108"/>
      <c r="I167" s="97"/>
      <c r="J167" s="98"/>
      <c r="K167" s="99"/>
      <c r="L167" s="99"/>
      <c r="M167" s="79"/>
      <c r="N167" s="79"/>
      <c r="O167" s="123"/>
      <c r="P167" s="99"/>
      <c r="Q167" s="124"/>
    </row>
    <row r="168" spans="1:17" ht="15" thickBot="1" x14ac:dyDescent="0.4">
      <c r="A168" s="48">
        <v>11</v>
      </c>
      <c r="B168" s="100"/>
      <c r="C168" s="103"/>
      <c r="D168" s="102"/>
      <c r="E168" s="103"/>
      <c r="F168" s="183"/>
      <c r="G168" s="184"/>
      <c r="H168" s="125"/>
      <c r="I168" s="104"/>
      <c r="J168" s="105"/>
      <c r="K168" s="105"/>
      <c r="L168" s="106"/>
      <c r="M168" s="106"/>
      <c r="N168" s="106"/>
      <c r="O168" s="118"/>
      <c r="P168" s="106"/>
      <c r="Q168" s="107"/>
    </row>
    <row r="169" spans="1:17" x14ac:dyDescent="0.35">
      <c r="B169" s="82"/>
      <c r="C169" s="83"/>
      <c r="D169" s="82"/>
      <c r="E169" s="83"/>
      <c r="F169" s="82"/>
      <c r="G169" s="82" t="s">
        <v>33</v>
      </c>
      <c r="H169" s="110">
        <f>SUM(H158:H168)</f>
        <v>636300</v>
      </c>
      <c r="I169" s="84"/>
      <c r="J169" s="85"/>
      <c r="K169" s="85"/>
      <c r="L169" s="86"/>
      <c r="M169" s="86"/>
      <c r="N169" s="86"/>
      <c r="O169" s="86"/>
      <c r="P169" s="86"/>
      <c r="Q169" s="86"/>
    </row>
    <row r="170" spans="1:17" x14ac:dyDescent="0.35">
      <c r="F170" s="82"/>
      <c r="G170" s="82"/>
      <c r="H170" s="86"/>
      <c r="I170" s="84"/>
      <c r="J170" s="85"/>
      <c r="K170" s="85"/>
      <c r="L170" s="86"/>
      <c r="M170" s="86"/>
      <c r="N170" s="86"/>
      <c r="O170" s="86"/>
      <c r="P170" s="86"/>
      <c r="Q170" s="86"/>
    </row>
    <row r="171" spans="1:17" ht="15.5" x14ac:dyDescent="0.35">
      <c r="B171" s="185" t="s">
        <v>318</v>
      </c>
      <c r="C171" s="186"/>
      <c r="D171" s="186"/>
      <c r="E171" s="186"/>
      <c r="F171" s="186"/>
      <c r="G171" s="186"/>
      <c r="H171" s="186"/>
      <c r="I171" s="186"/>
      <c r="J171" s="186"/>
      <c r="K171" s="186"/>
      <c r="L171" s="186"/>
      <c r="M171" s="186"/>
      <c r="N171" s="186"/>
      <c r="O171" s="186"/>
      <c r="P171" s="186"/>
      <c r="Q171" s="186"/>
    </row>
    <row r="172" spans="1:17" x14ac:dyDescent="0.35">
      <c r="B172" s="187" t="s">
        <v>159</v>
      </c>
      <c r="C172" s="189" t="s">
        <v>319</v>
      </c>
      <c r="D172" s="180" t="s">
        <v>102</v>
      </c>
      <c r="E172" s="180"/>
      <c r="F172" s="180" t="s">
        <v>105</v>
      </c>
      <c r="G172" s="180"/>
      <c r="H172" s="189" t="s">
        <v>160</v>
      </c>
      <c r="I172" s="189"/>
      <c r="J172" s="189"/>
      <c r="K172" s="180" t="s">
        <v>161</v>
      </c>
      <c r="L172" s="191" t="s">
        <v>320</v>
      </c>
      <c r="M172" s="180" t="s">
        <v>163</v>
      </c>
      <c r="N172" s="180"/>
      <c r="O172" s="178" t="s">
        <v>321</v>
      </c>
      <c r="P172" s="180" t="s">
        <v>111</v>
      </c>
      <c r="Q172" s="180" t="s">
        <v>54</v>
      </c>
    </row>
    <row r="173" spans="1:17" ht="65.5" thickBot="1" x14ac:dyDescent="0.4">
      <c r="B173" s="188"/>
      <c r="C173" s="190"/>
      <c r="D173" s="181"/>
      <c r="E173" s="181"/>
      <c r="F173" s="181"/>
      <c r="G173" s="181"/>
      <c r="H173" s="62" t="s">
        <v>112</v>
      </c>
      <c r="I173" s="62" t="s">
        <v>113</v>
      </c>
      <c r="J173" s="60" t="s">
        <v>114</v>
      </c>
      <c r="K173" s="181"/>
      <c r="L173" s="192"/>
      <c r="M173" s="62" t="s">
        <v>322</v>
      </c>
      <c r="N173" s="62" t="s">
        <v>323</v>
      </c>
      <c r="O173" s="179"/>
      <c r="P173" s="181"/>
      <c r="Q173" s="181"/>
    </row>
    <row r="174" spans="1:17" x14ac:dyDescent="0.35">
      <c r="B174" s="64"/>
      <c r="C174" s="65"/>
      <c r="D174" s="182"/>
      <c r="E174" s="182"/>
      <c r="F174" s="182"/>
      <c r="G174" s="182"/>
      <c r="H174" s="69"/>
      <c r="I174" s="69"/>
      <c r="J174" s="126"/>
      <c r="K174" s="68"/>
      <c r="L174" s="68"/>
      <c r="M174" s="69"/>
      <c r="N174" s="69"/>
      <c r="O174" s="120"/>
      <c r="P174" s="69"/>
      <c r="Q174" s="71"/>
    </row>
    <row r="175" spans="1:17" x14ac:dyDescent="0.35">
      <c r="B175" s="73"/>
      <c r="C175" s="74"/>
      <c r="D175" s="176"/>
      <c r="E175" s="176"/>
      <c r="F175" s="176"/>
      <c r="G175" s="176"/>
      <c r="H175" s="78"/>
      <c r="I175" s="78"/>
      <c r="J175" s="81"/>
      <c r="K175" s="77"/>
      <c r="L175" s="77"/>
      <c r="M175" s="78"/>
      <c r="N175" s="78"/>
      <c r="O175" s="114"/>
      <c r="P175" s="78"/>
      <c r="Q175" s="80"/>
    </row>
    <row r="176" spans="1:17" x14ac:dyDescent="0.35">
      <c r="B176" s="73"/>
      <c r="C176" s="74"/>
      <c r="D176" s="176"/>
      <c r="E176" s="176"/>
      <c r="F176" s="176"/>
      <c r="G176" s="176"/>
      <c r="H176" s="78"/>
      <c r="I176" s="78"/>
      <c r="J176" s="81"/>
      <c r="K176" s="77"/>
      <c r="L176" s="77"/>
      <c r="M176" s="78"/>
      <c r="N176" s="78"/>
      <c r="O176" s="114"/>
      <c r="P176" s="78"/>
      <c r="Q176" s="80"/>
    </row>
    <row r="177" spans="1:17" x14ac:dyDescent="0.35">
      <c r="B177" s="73"/>
      <c r="C177" s="74"/>
      <c r="D177" s="176"/>
      <c r="E177" s="176"/>
      <c r="F177" s="176"/>
      <c r="G177" s="176"/>
      <c r="H177" s="78"/>
      <c r="I177" s="78"/>
      <c r="J177" s="81"/>
      <c r="K177" s="77"/>
      <c r="L177" s="77"/>
      <c r="M177" s="78"/>
      <c r="N177" s="78"/>
      <c r="O177" s="114"/>
      <c r="P177" s="78"/>
      <c r="Q177" s="80"/>
    </row>
    <row r="178" spans="1:17" ht="15" thickBot="1" x14ac:dyDescent="0.4">
      <c r="B178" s="100"/>
      <c r="C178" s="103"/>
      <c r="D178" s="177"/>
      <c r="E178" s="177"/>
      <c r="F178" s="177"/>
      <c r="G178" s="177"/>
      <c r="H178" s="106"/>
      <c r="I178" s="106"/>
      <c r="J178" s="104"/>
      <c r="K178" s="105"/>
      <c r="L178" s="105"/>
      <c r="M178" s="106"/>
      <c r="N178" s="106"/>
      <c r="O178" s="118"/>
      <c r="P178" s="106"/>
      <c r="Q178" s="107"/>
    </row>
    <row r="179" spans="1:17" x14ac:dyDescent="0.35">
      <c r="G179" s="48" t="s">
        <v>33</v>
      </c>
      <c r="H179" s="51">
        <f>SUM(H174:H178)</f>
        <v>0</v>
      </c>
    </row>
    <row r="183" spans="1:17" x14ac:dyDescent="0.35">
      <c r="A183" s="127"/>
      <c r="B183" s="164" t="s">
        <v>50</v>
      </c>
      <c r="C183" s="128" t="s">
        <v>51</v>
      </c>
      <c r="D183" s="129"/>
    </row>
    <row r="184" spans="1:17" x14ac:dyDescent="0.35">
      <c r="A184" s="127"/>
      <c r="B184" s="165"/>
      <c r="C184" s="128" t="s">
        <v>52</v>
      </c>
      <c r="D184" s="129"/>
    </row>
    <row r="185" spans="1:17" x14ac:dyDescent="0.35">
      <c r="A185" s="127"/>
      <c r="B185" s="166"/>
      <c r="C185" s="130" t="s">
        <v>53</v>
      </c>
      <c r="D185" s="129"/>
    </row>
    <row r="186" spans="1:17" x14ac:dyDescent="0.35">
      <c r="A186" s="127"/>
      <c r="B186" s="129"/>
      <c r="C186" s="131"/>
      <c r="D186" s="129"/>
    </row>
    <row r="187" spans="1:17" x14ac:dyDescent="0.35">
      <c r="A187" s="127"/>
      <c r="B187" s="167" t="s">
        <v>54</v>
      </c>
      <c r="C187" s="128" t="s">
        <v>55</v>
      </c>
      <c r="D187" s="129"/>
    </row>
    <row r="188" spans="1:17" x14ac:dyDescent="0.35">
      <c r="A188" s="127"/>
      <c r="B188" s="168"/>
      <c r="C188" s="128" t="s">
        <v>56</v>
      </c>
      <c r="D188" s="129"/>
    </row>
    <row r="189" spans="1:17" x14ac:dyDescent="0.35">
      <c r="A189" s="127"/>
      <c r="B189" s="168"/>
      <c r="C189" s="128" t="s">
        <v>57</v>
      </c>
      <c r="D189" s="129"/>
    </row>
    <row r="190" spans="1:17" x14ac:dyDescent="0.35">
      <c r="A190" s="127"/>
      <c r="B190" s="168"/>
      <c r="C190" s="128" t="s">
        <v>58</v>
      </c>
      <c r="D190" s="129"/>
    </row>
    <row r="191" spans="1:17" x14ac:dyDescent="0.35">
      <c r="A191" s="127"/>
      <c r="B191" s="168"/>
      <c r="C191" s="128" t="s">
        <v>59</v>
      </c>
      <c r="D191" s="129"/>
    </row>
    <row r="192" spans="1:17" x14ac:dyDescent="0.35">
      <c r="A192" s="127"/>
      <c r="B192" s="168"/>
      <c r="C192" s="128" t="s">
        <v>324</v>
      </c>
      <c r="D192" s="129"/>
    </row>
    <row r="193" spans="1:4" x14ac:dyDescent="0.35">
      <c r="A193" s="127"/>
      <c r="B193" s="168"/>
      <c r="C193" s="128" t="s">
        <v>61</v>
      </c>
      <c r="D193" s="129"/>
    </row>
    <row r="194" spans="1:4" x14ac:dyDescent="0.35">
      <c r="A194" s="127"/>
      <c r="B194" s="169"/>
      <c r="C194" s="128" t="s">
        <v>325</v>
      </c>
      <c r="D194" s="129"/>
    </row>
    <row r="195" spans="1:4" x14ac:dyDescent="0.35">
      <c r="A195" s="127"/>
      <c r="B195" s="129"/>
      <c r="C195" s="131"/>
      <c r="D195" s="129"/>
    </row>
    <row r="196" spans="1:4" ht="21" x14ac:dyDescent="0.35">
      <c r="A196" s="127"/>
      <c r="B196" s="170" t="s">
        <v>64</v>
      </c>
      <c r="C196" s="171" t="s">
        <v>326</v>
      </c>
      <c r="D196" s="132" t="s">
        <v>243</v>
      </c>
    </row>
    <row r="197" spans="1:4" ht="21" x14ac:dyDescent="0.35">
      <c r="A197" s="127"/>
      <c r="B197" s="170"/>
      <c r="C197" s="171"/>
      <c r="D197" s="132" t="s">
        <v>327</v>
      </c>
    </row>
    <row r="198" spans="1:4" ht="21" x14ac:dyDescent="0.35">
      <c r="A198" s="127"/>
      <c r="B198" s="170"/>
      <c r="C198" s="171"/>
      <c r="D198" s="132" t="s">
        <v>68</v>
      </c>
    </row>
    <row r="199" spans="1:4" x14ac:dyDescent="0.35">
      <c r="A199" s="127"/>
      <c r="B199" s="170"/>
      <c r="C199" s="171"/>
      <c r="D199" s="132" t="s">
        <v>69</v>
      </c>
    </row>
    <row r="200" spans="1:4" x14ac:dyDescent="0.35">
      <c r="A200" s="127"/>
      <c r="B200" s="170"/>
      <c r="C200" s="171"/>
      <c r="D200" s="132" t="s">
        <v>70</v>
      </c>
    </row>
    <row r="201" spans="1:4" ht="21" x14ac:dyDescent="0.35">
      <c r="A201" s="127"/>
      <c r="B201" s="170"/>
      <c r="C201" s="171"/>
      <c r="D201" s="132" t="s">
        <v>328</v>
      </c>
    </row>
    <row r="202" spans="1:4" ht="21" x14ac:dyDescent="0.35">
      <c r="A202" s="127"/>
      <c r="B202" s="170"/>
      <c r="C202" s="171"/>
      <c r="D202" s="132" t="s">
        <v>72</v>
      </c>
    </row>
    <row r="203" spans="1:4" ht="21" x14ac:dyDescent="0.35">
      <c r="A203" s="127"/>
      <c r="B203" s="170"/>
      <c r="C203" s="172" t="s">
        <v>73</v>
      </c>
      <c r="D203" s="132" t="s">
        <v>74</v>
      </c>
    </row>
    <row r="204" spans="1:4" x14ac:dyDescent="0.35">
      <c r="A204" s="127"/>
      <c r="B204" s="170"/>
      <c r="C204" s="172"/>
      <c r="D204" s="132" t="s">
        <v>75</v>
      </c>
    </row>
    <row r="205" spans="1:4" x14ac:dyDescent="0.35">
      <c r="A205" s="127"/>
      <c r="B205" s="170"/>
      <c r="C205" s="172"/>
      <c r="D205" s="132" t="s">
        <v>76</v>
      </c>
    </row>
    <row r="206" spans="1:4" x14ac:dyDescent="0.35">
      <c r="A206" s="127"/>
      <c r="B206" s="170"/>
      <c r="C206" s="172"/>
      <c r="D206" s="132" t="s">
        <v>69</v>
      </c>
    </row>
    <row r="207" spans="1:4" x14ac:dyDescent="0.35">
      <c r="A207" s="127"/>
      <c r="B207" s="170"/>
      <c r="C207" s="172"/>
      <c r="D207" s="132" t="s">
        <v>70</v>
      </c>
    </row>
    <row r="208" spans="1:4" ht="21" x14ac:dyDescent="0.35">
      <c r="A208" s="127"/>
      <c r="B208" s="170"/>
      <c r="C208" s="172"/>
      <c r="D208" s="132" t="s">
        <v>329</v>
      </c>
    </row>
    <row r="209" spans="1:4" ht="21" x14ac:dyDescent="0.35">
      <c r="A209" s="127"/>
      <c r="B209" s="170"/>
      <c r="C209" s="172"/>
      <c r="D209" s="132" t="s">
        <v>330</v>
      </c>
    </row>
    <row r="210" spans="1:4" ht="21" x14ac:dyDescent="0.35">
      <c r="A210" s="127"/>
      <c r="B210" s="170"/>
      <c r="C210" s="172"/>
      <c r="D210" s="132" t="s">
        <v>79</v>
      </c>
    </row>
    <row r="211" spans="1:4" ht="21" x14ac:dyDescent="0.35">
      <c r="A211" s="127"/>
      <c r="B211" s="170"/>
      <c r="C211" s="173" t="s">
        <v>80</v>
      </c>
      <c r="D211" s="132" t="s">
        <v>280</v>
      </c>
    </row>
    <row r="212" spans="1:4" x14ac:dyDescent="0.35">
      <c r="A212" s="127"/>
      <c r="B212" s="170"/>
      <c r="C212" s="174"/>
      <c r="D212" s="132" t="s">
        <v>69</v>
      </c>
    </row>
    <row r="213" spans="1:4" x14ac:dyDescent="0.35">
      <c r="A213" s="127"/>
      <c r="B213" s="170"/>
      <c r="C213" s="175"/>
      <c r="D213" s="132" t="s">
        <v>70</v>
      </c>
    </row>
  </sheetData>
  <mergeCells count="136">
    <mergeCell ref="B11:Q11"/>
    <mergeCell ref="B12:Q12"/>
    <mergeCell ref="B13:B14"/>
    <mergeCell ref="C13:C14"/>
    <mergeCell ref="D13:D14"/>
    <mergeCell ref="E13:E14"/>
    <mergeCell ref="F13:F14"/>
    <mergeCell ref="G13:G14"/>
    <mergeCell ref="H13:J13"/>
    <mergeCell ref="K13:K14"/>
    <mergeCell ref="D45:D46"/>
    <mergeCell ref="E45:E46"/>
    <mergeCell ref="F45:F46"/>
    <mergeCell ref="G45:G46"/>
    <mergeCell ref="L13:L14"/>
    <mergeCell ref="M13:N13"/>
    <mergeCell ref="O13:O14"/>
    <mergeCell ref="P13:P14"/>
    <mergeCell ref="Q13:Q14"/>
    <mergeCell ref="B44:Q44"/>
    <mergeCell ref="L75:L76"/>
    <mergeCell ref="M75:N75"/>
    <mergeCell ref="O75:O76"/>
    <mergeCell ref="P75:P76"/>
    <mergeCell ref="Q75:Q76"/>
    <mergeCell ref="B111:Q111"/>
    <mergeCell ref="Q45:Q46"/>
    <mergeCell ref="B74:Q74"/>
    <mergeCell ref="B75:B76"/>
    <mergeCell ref="C75:C76"/>
    <mergeCell ref="D75:D76"/>
    <mergeCell ref="E75:E76"/>
    <mergeCell ref="F75:F76"/>
    <mergeCell ref="G75:G76"/>
    <mergeCell ref="H75:J75"/>
    <mergeCell ref="K75:K76"/>
    <mergeCell ref="H45:J45"/>
    <mergeCell ref="K45:K46"/>
    <mergeCell ref="L45:L46"/>
    <mergeCell ref="M45:N45"/>
    <mergeCell ref="O45:O46"/>
    <mergeCell ref="P45:P46"/>
    <mergeCell ref="B45:B46"/>
    <mergeCell ref="C45:C46"/>
    <mergeCell ref="O112:O113"/>
    <mergeCell ref="P112:P113"/>
    <mergeCell ref="Q112:Q113"/>
    <mergeCell ref="B112:B113"/>
    <mergeCell ref="C112:C113"/>
    <mergeCell ref="D112:D113"/>
    <mergeCell ref="E112:E113"/>
    <mergeCell ref="F112:G112"/>
    <mergeCell ref="H112:J112"/>
    <mergeCell ref="F113:G113"/>
    <mergeCell ref="F114:G114"/>
    <mergeCell ref="F115:G115"/>
    <mergeCell ref="F116:G116"/>
    <mergeCell ref="F117:G117"/>
    <mergeCell ref="F118:G118"/>
    <mergeCell ref="F119:G119"/>
    <mergeCell ref="K112:K113"/>
    <mergeCell ref="L112:L113"/>
    <mergeCell ref="M112:N112"/>
    <mergeCell ref="F126:G126"/>
    <mergeCell ref="F127:G127"/>
    <mergeCell ref="F128:G128"/>
    <mergeCell ref="F129:G129"/>
    <mergeCell ref="F130:G130"/>
    <mergeCell ref="F131:G131"/>
    <mergeCell ref="F120:G120"/>
    <mergeCell ref="F121:G121"/>
    <mergeCell ref="F122:G122"/>
    <mergeCell ref="F123:G123"/>
    <mergeCell ref="F124:G124"/>
    <mergeCell ref="F125:G125"/>
    <mergeCell ref="K137:K138"/>
    <mergeCell ref="L137:L138"/>
    <mergeCell ref="M137:N137"/>
    <mergeCell ref="O137:O138"/>
    <mergeCell ref="P137:P138"/>
    <mergeCell ref="Q137:Q138"/>
    <mergeCell ref="F132:G132"/>
    <mergeCell ref="F133:G133"/>
    <mergeCell ref="B136:Q136"/>
    <mergeCell ref="B137:B138"/>
    <mergeCell ref="C137:C138"/>
    <mergeCell ref="D137:D138"/>
    <mergeCell ref="E137:E138"/>
    <mergeCell ref="F137:F138"/>
    <mergeCell ref="G137:I137"/>
    <mergeCell ref="J137:J138"/>
    <mergeCell ref="O156:O157"/>
    <mergeCell ref="P156:P157"/>
    <mergeCell ref="Q156:Q157"/>
    <mergeCell ref="F158:G158"/>
    <mergeCell ref="F159:G159"/>
    <mergeCell ref="F160:G160"/>
    <mergeCell ref="B155:Q155"/>
    <mergeCell ref="B156:B157"/>
    <mergeCell ref="C156:C157"/>
    <mergeCell ref="D156:D157"/>
    <mergeCell ref="E156:E157"/>
    <mergeCell ref="F156:G157"/>
    <mergeCell ref="H156:J156"/>
    <mergeCell ref="K156:K157"/>
    <mergeCell ref="L156:L157"/>
    <mergeCell ref="M156:N156"/>
    <mergeCell ref="O172:O173"/>
    <mergeCell ref="P172:P173"/>
    <mergeCell ref="Q172:Q173"/>
    <mergeCell ref="D174:E174"/>
    <mergeCell ref="F174:G174"/>
    <mergeCell ref="D175:E175"/>
    <mergeCell ref="F175:G175"/>
    <mergeCell ref="F168:G168"/>
    <mergeCell ref="B171:Q171"/>
    <mergeCell ref="B172:B173"/>
    <mergeCell ref="C172:C173"/>
    <mergeCell ref="D172:E173"/>
    <mergeCell ref="F172:G173"/>
    <mergeCell ref="H172:J172"/>
    <mergeCell ref="K172:K173"/>
    <mergeCell ref="L172:L173"/>
    <mergeCell ref="M172:N172"/>
    <mergeCell ref="B183:B185"/>
    <mergeCell ref="B187:B194"/>
    <mergeCell ref="B196:B213"/>
    <mergeCell ref="C196:C202"/>
    <mergeCell ref="C203:C210"/>
    <mergeCell ref="C211:C213"/>
    <mergeCell ref="D176:E176"/>
    <mergeCell ref="F176:G176"/>
    <mergeCell ref="D177:E177"/>
    <mergeCell ref="F177:G177"/>
    <mergeCell ref="D178:E178"/>
    <mergeCell ref="F178:G178"/>
  </mergeCells>
  <dataValidations count="7">
    <dataValidation type="list" allowBlank="1" showInputMessage="1" showErrorMessage="1" sqref="E139:E153" xr:uid="{E983936A-D5AC-47FE-A18C-409FE65F4D90}">
      <formula1>$D$211:$D$213</formula1>
    </dataValidation>
    <dataValidation type="list" allowBlank="1" showInputMessage="1" showErrorMessage="1" sqref="E114:E134" xr:uid="{17FA8AAD-9DAC-4425-B132-27991CF3D882}">
      <formula1>$D$196:$D$202</formula1>
    </dataValidation>
    <dataValidation type="list" allowBlank="1" showInputMessage="1" showErrorMessage="1" sqref="E65:E72 E102:E109 E15:E42 E59 E52" xr:uid="{9E36BDB2-0DBC-4845-8E92-BA584FC85DC4}">
      <formula1>$D$203:$D$210</formula1>
    </dataValidation>
    <dataValidation type="list" allowBlank="1" showInputMessage="1" showErrorMessage="1" sqref="E158:E168" xr:uid="{D4AE1DEA-0136-42CA-916F-C86FB229648C}">
      <formula1>$D$196:$D$205</formula1>
    </dataValidation>
    <dataValidation type="list" allowBlank="1" showInputMessage="1" showErrorMessage="1" sqref="Q174:Q178 Q131:Q134 Q158:Q168 Q15:Q42 Q102:Q109 Q139:Q153 Q65:Q72" xr:uid="{5BF3F247-3A95-41D7-BB95-72F98FDF7A39}">
      <formula1>$C$187:$C$194</formula1>
    </dataValidation>
    <dataValidation type="list" allowBlank="1" showInputMessage="1" showErrorMessage="1" sqref="L139:L153 L131:L134 L65:L72 L102:L109 L15:L42 L158:L168" xr:uid="{CA55CF86-C5AE-4B48-AF31-A1866C32D36C}">
      <formula1>$C$183:$C$185</formula1>
    </dataValidation>
    <dataValidation type="list" allowBlank="1" showInputMessage="1" showErrorMessage="1" sqref="L169:L170 E169" xr:uid="{83C89E90-8917-41CB-B804-8567F3BD2D42}">
      <formula1>#REF!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7BBC1B2AEED9F54BB92A7D9B0AC66769" ma:contentTypeVersion="5681" ma:contentTypeDescription="The base project type from which other project content types inherit their information." ma:contentTypeScope="" ma:versionID="1f5e0b683f111360d52b8ba78fb7559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37010917976801220b9dc653f9a48f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8F7B5B973A77C459360DA580E470BD3" ma:contentTypeVersion="5681" ma:contentTypeDescription="A content type to manage public (operations) IDB documents" ma:contentTypeScope="" ma:versionID="02461f9006706e09192cae56fe7b361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8175d51e1797af223cc37070fea672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IFD/ICS</Division_x0020_or_x0020_Unit>
    <_dlc_DocId xmlns="cdc7663a-08f0-4737-9e8c-148ce897a09c">EZSHARE-1952643763-35</_dlc_DocId>
    <Document_x0020_Author xmlns="cdc7663a-08f0-4737-9e8c-148ce897a09c">Rojas Gonzalez Sonia Amalia</Document_x0020_Author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</TermName>
          <TermId xmlns="http://schemas.microsoft.com/office/infopath/2007/PartnerControls">7deb27ec-6837-4974-9aa8-6cfbac841ef8</TermId>
        </TermInfo>
      </Terms>
    </ic46d7e087fd4a108fb86518ca413cc6>
    <TaxCatchAll xmlns="cdc7663a-08f0-4737-9e8c-148ce897a09c">
      <Value>33</Value>
      <Value>13</Value>
      <Value>52</Value>
      <Value>30</Value>
      <Value>1</Value>
      <Value>51</Value>
    </TaxCatchAll>
    <Fiscal_x0020_Year_x0020_IDB xmlns="cdc7663a-08f0-4737-9e8c-148ce897a09c">2020</Fiscal_x0020_Year_x0020_IDB>
    <Operation_x0020_Type xmlns="cdc7663a-08f0-4737-9e8c-148ce897a09c">LON</Operation_x0020_Type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b26cdb1da78c4bb4b1c1bac2f6ac5911>
    <Project_x0020_Number xmlns="cdc7663a-08f0-4737-9e8c-148ce897a09c">BR-L1545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SISCOR_x0020_Number xmlns="cdc7663a-08f0-4737-9e8c-148ce897a09c" xsi:nil="true"/>
    <Access_x0020_to_x0020_Information_x00a0_Policy xmlns="cdc7663a-08f0-4737-9e8c-148ce897a09c">Public</Access_x0020_to_x0020_Information_x00a0_Policy>
    <Identifier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IS-SEC</TermName>
          <TermId xmlns="http://schemas.microsoft.com/office/infopath/2007/PartnerControls">954fe912-dcd8-47cc-a622-637d228b7304</TermId>
        </TermInfo>
      </Terms>
    </b2ec7cfb18674cb8803df6b262e8b107>
    <Document_x0020_Language_x0020_IDB xmlns="cdc7663a-08f0-4737-9e8c-148ce897a09c">Spanish</Document_x0020_Language_x0020_IDB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IS</TermName>
          <TermId xmlns="http://schemas.microsoft.com/office/infopath/2007/PartnerControls">3f908695-d5b5-49f6-941f-76876b39564f</TermId>
        </TermInfo>
      </Terms>
    </nddeef1749674d76abdbe4b239a70bc6>
    <_dlc_DocIdUrl xmlns="cdc7663a-08f0-4737-9e8c-148ce897a09c">
      <Url>https://idbg.sharepoint.com/teams/EZ-BR-LON/BR-L1545/_layouts/15/DocIdRedir.aspx?ID=EZSHARE-1952643763-35</Url>
      <Description>EZSHARE-1952643763-35</Description>
    </_dlc_DocIdUrl>
    <Phase xmlns="cdc7663a-08f0-4737-9e8c-148ce897a09c" xsi:nil="true"/>
    <Other_x0020_Author xmlns="cdc7663a-08f0-4737-9e8c-148ce897a09c" xsi:nil="true"/>
    <IDBDocs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A8A3F017-1ADC-46CE-8AEE-DB0280B81545}"/>
</file>

<file path=customXml/itemProps2.xml><?xml version="1.0" encoding="utf-8"?>
<ds:datastoreItem xmlns:ds="http://schemas.openxmlformats.org/officeDocument/2006/customXml" ds:itemID="{85B17CD7-2F0D-4A4D-9489-75B5B35D950E}"/>
</file>

<file path=customXml/itemProps3.xml><?xml version="1.0" encoding="utf-8"?>
<ds:datastoreItem xmlns:ds="http://schemas.openxmlformats.org/officeDocument/2006/customXml" ds:itemID="{6708AE13-29B3-460F-B4FE-72BD419FCC08}"/>
</file>

<file path=customXml/itemProps4.xml><?xml version="1.0" encoding="utf-8"?>
<ds:datastoreItem xmlns:ds="http://schemas.openxmlformats.org/officeDocument/2006/customXml" ds:itemID="{CCA9D12C-20C4-4D24-A6E5-23235B6E53F5}"/>
</file>

<file path=customXml/itemProps5.xml><?xml version="1.0" encoding="utf-8"?>
<ds:datastoreItem xmlns:ds="http://schemas.openxmlformats.org/officeDocument/2006/customXml" ds:itemID="{0E002BB4-26BE-4C45-9EE3-7ED9446F909C}"/>
</file>

<file path=customXml/itemProps6.xml><?xml version="1.0" encoding="utf-8"?>
<ds:datastoreItem xmlns:ds="http://schemas.openxmlformats.org/officeDocument/2006/customXml" ds:itemID="{DC6AB121-BA1A-4375-B4F2-77E64BBF2E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Estructura del Proyecto</vt:lpstr>
      <vt:lpstr>Plan de Adquisiciones</vt:lpstr>
      <vt:lpstr>Instruções</vt:lpstr>
      <vt:lpstr>Detalhe Plano de Aquisções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Rojas Gonzalez, Sonia Amalia</dc:creator>
  <cp:keywords/>
  <cp:lastModifiedBy>Salazar, David Agustin</cp:lastModifiedBy>
  <dcterms:created xsi:type="dcterms:W3CDTF">2020-06-23T19:05:05Z</dcterms:created>
  <dcterms:modified xsi:type="dcterms:W3CDTF">2020-07-13T15:29:42Z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>13;#Loan Proposal|6ee86b6f-6e46-485b-8bfb-87a1f44622ac</vt:lpwstr>
  </property>
  <property fmtid="{D5CDD505-2E9C-101B-9397-08002B2CF9AE}" pid="6" name="Sub-Sector">
    <vt:lpwstr>52;#IS-SEC|954fe912-dcd8-47cc-a622-637d228b7304</vt:lpwstr>
  </property>
  <property fmtid="{D5CDD505-2E9C-101B-9397-08002B2CF9AE}" pid="7" name="Country">
    <vt:lpwstr>30;#BR|7deb27ec-6837-4974-9aa8-6cfbac841ef8</vt:lpwstr>
  </property>
  <property fmtid="{D5CDD505-2E9C-101B-9397-08002B2CF9AE}" pid="8" name="_dlc_DocIdItemGuid">
    <vt:lpwstr>83eb47a4-95dc-459d-95e7-85fac721f698</vt:lpwstr>
  </property>
  <property fmtid="{D5CDD505-2E9C-101B-9397-08002B2CF9AE}" pid="9" name="Fund IDB">
    <vt:lpwstr>33;#ORC|c028a4b2-ad8b-4cf4-9cac-a2ae6a778e23</vt:lpwstr>
  </property>
  <property fmtid="{D5CDD505-2E9C-101B-9397-08002B2CF9AE}" pid="10" name="Sector IDB">
    <vt:lpwstr>51;#IS|3f908695-d5b5-49f6-941f-76876b39564f</vt:lpwstr>
  </property>
  <property fmtid="{D5CDD505-2E9C-101B-9397-08002B2CF9AE}" pid="11" name="Function Operations IDB">
    <vt:lpwstr>1;#Project Preparation Planning and Design|29ca0c72-1fc4-435f-a09c-28585cb5eac9</vt:lpwstr>
  </property>
  <property fmtid="{D5CDD505-2E9C-101B-9397-08002B2CF9AE}" pid="12" name="ContentTypeId">
    <vt:lpwstr>0x0101001A458A224826124E8B45B1D613300CFC0048F7B5B973A77C459360DA580E470BD3</vt:lpwstr>
  </property>
</Properties>
</file>