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760" firstSheet="1" activeTab="1"/>
  </bookViews>
  <sheets>
    <sheet name="POA" sheetId="1" r:id="rId1"/>
    <sheet name="Disbursement schedule" sheetId="2" r:id="rId2"/>
    <sheet name="Detailed disbursement schedule" sheetId="3" r:id="rId3"/>
    <sheet name="Activities chronogram" sheetId="5" r:id="rId4"/>
    <sheet name="Disbursement chronogram" sheetId="6" r:id="rId5"/>
  </sheets>
  <definedNames>
    <definedName name="_xlnm.Print_Area" localSheetId="3">'Activities chronogram'!$A$1:$U$28</definedName>
    <definedName name="_xlnm.Print_Area" localSheetId="2">'Detailed disbursement schedule'!$A$6:$AA$29</definedName>
    <definedName name="_xlnm.Print_Area" localSheetId="4">'Disbursement chronogram'!$A$1:$Q$5</definedName>
    <definedName name="_xlnm.Print_Area" localSheetId="1">'Disbursement schedule'!$A$4:$G$26</definedName>
    <definedName name="_xlnm.Print_Area" localSheetId="0">POA!$A$1:$C$26</definedName>
  </definedNames>
  <calcPr calcId="145621"/>
</workbook>
</file>

<file path=xl/calcChain.xml><?xml version="1.0" encoding="utf-8"?>
<calcChain xmlns="http://schemas.openxmlformats.org/spreadsheetml/2006/main">
  <c r="I26" i="2" l="1"/>
  <c r="C26" i="2"/>
  <c r="D26" i="2"/>
  <c r="E26" i="2"/>
  <c r="F26" i="2"/>
  <c r="G24" i="2"/>
  <c r="I24" i="2"/>
  <c r="AC27" i="3"/>
  <c r="Z26" i="3" l="1"/>
  <c r="Z27" i="3"/>
  <c r="AC26" i="3"/>
  <c r="U26" i="3"/>
  <c r="U27" i="3"/>
  <c r="P26" i="3"/>
  <c r="P27" i="3"/>
  <c r="K26" i="3"/>
  <c r="K27" i="3"/>
  <c r="F28" i="3"/>
  <c r="F26" i="3"/>
  <c r="F27" i="3"/>
  <c r="AC25" i="3"/>
  <c r="Z25" i="3"/>
  <c r="U25" i="3"/>
  <c r="P25" i="3"/>
  <c r="K25" i="3"/>
  <c r="F25" i="3"/>
  <c r="AA25" i="3" l="1"/>
  <c r="AA27" i="3"/>
  <c r="AA26" i="3"/>
  <c r="I22" i="2"/>
  <c r="I23" i="2"/>
  <c r="I25" i="2"/>
  <c r="B26" i="2"/>
  <c r="G22" i="2"/>
  <c r="G23" i="2"/>
  <c r="G25" i="2"/>
  <c r="C21" i="1"/>
  <c r="C22" i="1"/>
  <c r="C23" i="1"/>
  <c r="C24" i="1"/>
  <c r="C25" i="1"/>
  <c r="B20" i="1"/>
  <c r="AC19" i="3" l="1"/>
  <c r="AC18" i="3"/>
  <c r="AC17" i="3"/>
  <c r="AC16" i="3"/>
  <c r="AC15" i="3"/>
  <c r="AC28" i="3"/>
  <c r="AC24" i="3"/>
  <c r="AC13" i="3"/>
  <c r="AC12" i="3"/>
  <c r="AC11" i="3"/>
  <c r="AC22" i="3"/>
  <c r="AC21" i="3"/>
  <c r="Z28" i="3"/>
  <c r="Z24" i="3"/>
  <c r="Z22" i="3"/>
  <c r="Z21" i="3"/>
  <c r="Z16" i="3"/>
  <c r="Z17" i="3"/>
  <c r="Z18" i="3"/>
  <c r="Z19" i="3"/>
  <c r="Z15" i="3"/>
  <c r="Z12" i="3"/>
  <c r="Z13" i="3"/>
  <c r="Z11" i="3"/>
  <c r="U28" i="3"/>
  <c r="U24" i="3"/>
  <c r="U22" i="3"/>
  <c r="U21" i="3"/>
  <c r="U16" i="3"/>
  <c r="U17" i="3"/>
  <c r="U18" i="3"/>
  <c r="U19" i="3"/>
  <c r="U15" i="3"/>
  <c r="U12" i="3"/>
  <c r="U13" i="3"/>
  <c r="U11" i="3"/>
  <c r="P28" i="3"/>
  <c r="P24" i="3"/>
  <c r="P22" i="3"/>
  <c r="P21" i="3"/>
  <c r="P16" i="3"/>
  <c r="P17" i="3"/>
  <c r="P18" i="3"/>
  <c r="P19" i="3"/>
  <c r="P15" i="3"/>
  <c r="P12" i="3"/>
  <c r="P13" i="3"/>
  <c r="P11" i="3"/>
  <c r="K28" i="3"/>
  <c r="K24" i="3"/>
  <c r="K22" i="3"/>
  <c r="K21" i="3"/>
  <c r="K16" i="3"/>
  <c r="K17" i="3"/>
  <c r="K18" i="3"/>
  <c r="K19" i="3"/>
  <c r="K15" i="3"/>
  <c r="K12" i="3"/>
  <c r="K13" i="3"/>
  <c r="K11" i="3"/>
  <c r="F24" i="3"/>
  <c r="F22" i="3"/>
  <c r="F21" i="3"/>
  <c r="F16" i="3"/>
  <c r="F17" i="3"/>
  <c r="F18" i="3"/>
  <c r="F19" i="3"/>
  <c r="F15" i="3"/>
  <c r="F12" i="3"/>
  <c r="F13" i="3"/>
  <c r="F11" i="3"/>
  <c r="I9" i="2"/>
  <c r="I10" i="2"/>
  <c r="I12" i="2"/>
  <c r="I13" i="2"/>
  <c r="I14" i="2"/>
  <c r="I15" i="2"/>
  <c r="I16" i="2"/>
  <c r="I18" i="2"/>
  <c r="I19" i="2"/>
  <c r="I21" i="2"/>
  <c r="I8" i="2"/>
  <c r="G8" i="2"/>
  <c r="G9" i="2"/>
  <c r="G10" i="2"/>
  <c r="G12" i="2"/>
  <c r="G13" i="2"/>
  <c r="G14" i="2"/>
  <c r="G15" i="2"/>
  <c r="G16" i="2"/>
  <c r="G18" i="2"/>
  <c r="G19" i="2"/>
  <c r="G21" i="2"/>
  <c r="F29" i="3" l="1"/>
  <c r="K29" i="3"/>
  <c r="P29" i="3"/>
  <c r="Z29" i="3"/>
  <c r="AA18" i="3"/>
  <c r="AA21" i="3"/>
  <c r="AA12" i="3"/>
  <c r="AA17" i="3"/>
  <c r="AA24" i="3"/>
  <c r="AA19" i="3"/>
  <c r="AA28" i="3"/>
  <c r="AA22" i="3"/>
  <c r="AA16" i="3"/>
  <c r="AA15" i="3"/>
  <c r="AA11" i="3"/>
  <c r="U29" i="3"/>
  <c r="AA13" i="3"/>
  <c r="G20" i="2"/>
  <c r="B17" i="1"/>
  <c r="G17" i="2" s="1"/>
  <c r="B11" i="1"/>
  <c r="G11" i="2" s="1"/>
  <c r="B7" i="1"/>
  <c r="G7" i="2" s="1"/>
  <c r="AA29" i="3" l="1"/>
  <c r="B26" i="1"/>
  <c r="G26" i="2" l="1"/>
  <c r="D28" i="2" s="1"/>
  <c r="C11" i="1"/>
  <c r="C8" i="1"/>
  <c r="C7" i="1"/>
  <c r="C20" i="1"/>
  <c r="C17" i="1"/>
  <c r="F28" i="2" l="1"/>
  <c r="B28" i="2"/>
  <c r="E28" i="2"/>
  <c r="C28" i="2"/>
  <c r="C19" i="1"/>
  <c r="C16" i="1"/>
  <c r="C14" i="1"/>
  <c r="C15" i="1"/>
  <c r="C10" i="1"/>
  <c r="C13" i="1"/>
  <c r="C26" i="1"/>
  <c r="C18" i="1"/>
  <c r="C9" i="1"/>
  <c r="C12" i="1"/>
</calcChain>
</file>

<file path=xl/sharedStrings.xml><?xml version="1.0" encoding="utf-8"?>
<sst xmlns="http://schemas.openxmlformats.org/spreadsheetml/2006/main" count="215" uniqueCount="49">
  <si>
    <t>BID</t>
  </si>
  <si>
    <t>%</t>
  </si>
  <si>
    <r>
      <t>2</t>
    </r>
    <r>
      <rPr>
        <b/>
        <vertAlign val="superscript"/>
        <sz val="11"/>
        <color theme="1"/>
        <rFont val="Calibri"/>
        <family val="2"/>
        <scheme val="minor"/>
      </rPr>
      <t>nd</t>
    </r>
    <r>
      <rPr>
        <b/>
        <sz val="11"/>
        <color theme="1"/>
        <rFont val="Calibri"/>
        <family val="2"/>
        <scheme val="minor"/>
      </rPr>
      <t xml:space="preserve"> Trim.</t>
    </r>
  </si>
  <si>
    <r>
      <t>3</t>
    </r>
    <r>
      <rPr>
        <b/>
        <vertAlign val="superscript"/>
        <sz val="11"/>
        <color theme="1"/>
        <rFont val="Calibri"/>
        <family val="2"/>
        <scheme val="minor"/>
      </rPr>
      <t>rd</t>
    </r>
    <r>
      <rPr>
        <b/>
        <sz val="11"/>
        <color theme="1"/>
        <rFont val="Calibri"/>
        <family val="2"/>
        <scheme val="minor"/>
      </rPr>
      <t xml:space="preserve"> Trim.</t>
    </r>
  </si>
  <si>
    <r>
      <t>4</t>
    </r>
    <r>
      <rPr>
        <b/>
        <vertAlign val="superscript"/>
        <sz val="11"/>
        <color theme="1"/>
        <rFont val="Calibri"/>
        <family val="2"/>
        <scheme val="minor"/>
      </rPr>
      <t>th</t>
    </r>
    <r>
      <rPr>
        <b/>
        <sz val="11"/>
        <color theme="1"/>
        <rFont val="Calibri"/>
        <family val="2"/>
        <scheme val="minor"/>
      </rPr>
      <t xml:space="preserve"> Trim.</t>
    </r>
  </si>
  <si>
    <t>TOTAL</t>
  </si>
  <si>
    <t>Program costs in thousands US$</t>
  </si>
  <si>
    <t>Annual Total</t>
  </si>
  <si>
    <r>
      <t>1</t>
    </r>
    <r>
      <rPr>
        <b/>
        <vertAlign val="superscript"/>
        <sz val="11"/>
        <color theme="1"/>
        <rFont val="Calibri"/>
        <family val="2"/>
        <scheme val="minor"/>
      </rPr>
      <t>st</t>
    </r>
    <r>
      <rPr>
        <b/>
        <sz val="11"/>
        <color theme="1"/>
        <rFont val="Calibri"/>
        <family val="2"/>
        <scheme val="minor"/>
      </rPr>
      <t xml:space="preserve">    Trim.</t>
    </r>
  </si>
  <si>
    <t>Grand Total</t>
  </si>
  <si>
    <t>HAITI</t>
  </si>
  <si>
    <t>Annual Operative Plan</t>
  </si>
  <si>
    <t>Activities chonogram</t>
  </si>
  <si>
    <t>Disbursement chronogram</t>
  </si>
  <si>
    <t>Total</t>
  </si>
  <si>
    <t>Año 1</t>
  </si>
  <si>
    <t>Año 2</t>
  </si>
  <si>
    <t>Año 3</t>
  </si>
  <si>
    <t>Año 4</t>
  </si>
  <si>
    <t>SUPPORT PROGRAM FOR THE TRANSPORT SECTOR II</t>
  </si>
  <si>
    <t>Año 5</t>
  </si>
  <si>
    <t>Component 1: Civil works &amp; Maintenance</t>
  </si>
  <si>
    <t>Component 2: Administration, engineering and supervision</t>
  </si>
  <si>
    <t xml:space="preserve">Component 4: Institutional strenghtening &amp; Sector planning </t>
  </si>
  <si>
    <t>Civil works</t>
  </si>
  <si>
    <t>Component 3: Labor intensive urban paving &amp; Dust control</t>
  </si>
  <si>
    <t>Road maintenance</t>
  </si>
  <si>
    <t>Mitigation and socio-environmental measures</t>
  </si>
  <si>
    <t>Monitoring</t>
  </si>
  <si>
    <t>Supervision of works</t>
  </si>
  <si>
    <t>Evaluation</t>
  </si>
  <si>
    <t>Financial audit</t>
  </si>
  <si>
    <t>Administration (UCE)</t>
  </si>
  <si>
    <t>Urban paving</t>
  </si>
  <si>
    <t>Dust control</t>
  </si>
  <si>
    <t>HAITI                                                                                                                                                                                                                     SUPPORT PROGRAM FOR THE TRANSPORT SECTOR III                                                                                                                                     (HA-L1079)</t>
  </si>
  <si>
    <t>Engineering designs and studies for Plaisance - Cap Haitien</t>
  </si>
  <si>
    <t>Worksite safety</t>
  </si>
  <si>
    <t>Calc. check</t>
  </si>
  <si>
    <t>Components</t>
  </si>
  <si>
    <t>calc. check</t>
  </si>
  <si>
    <t>(HA-L1079)</t>
  </si>
  <si>
    <t>Detailed disbursement</t>
  </si>
  <si>
    <t>Annual disbursement schedule</t>
  </si>
  <si>
    <t>Engineering designs and studies</t>
  </si>
  <si>
    <t>Acquisition of Equipment for maintenance to support DDs</t>
  </si>
  <si>
    <t xml:space="preserve">Road safety baseline for RN1 </t>
  </si>
  <si>
    <t>Road safety communication campaign</t>
  </si>
  <si>
    <t>Gender Integration and HIV prevention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</si>
</sst>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0" fillId="0" borderId="0" xfId="0" applyNumberFormat="1"/>
    <xf numFmtId="4" fontId="1" fillId="0" borderId="0" xfId="0" applyNumberFormat="1" applyFont="1" applyFill="1"/>
    <xf numFmtId="0" fontId="1" fillId="2" borderId="0" xfId="0" applyFont="1" applyFill="1"/>
    <xf numFmtId="0" fontId="0" fillId="2" borderId="0" xfId="0" applyFill="1"/>
    <xf numFmtId="0" fontId="3" fillId="2" borderId="0" xfId="0" applyFont="1" applyFill="1"/>
    <xf numFmtId="0" fontId="0" fillId="0" borderId="0" xfId="0" applyFill="1"/>
    <xf numFmtId="4" fontId="0" fillId="0" borderId="0" xfId="0" applyNumberFormat="1" applyFill="1"/>
    <xf numFmtId="0" fontId="3" fillId="0" borderId="0" xfId="0" applyFont="1" applyFill="1"/>
    <xf numFmtId="0" fontId="1" fillId="0" borderId="0" xfId="0" applyFont="1" applyFill="1"/>
    <xf numFmtId="0" fontId="1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/>
    <xf numFmtId="2" fontId="1" fillId="2" borderId="1" xfId="0" applyNumberFormat="1" applyFont="1" applyFill="1" applyBorder="1"/>
    <xf numFmtId="0" fontId="2" fillId="0" borderId="1" xfId="0" applyFont="1" applyBorder="1" applyAlignment="1">
      <alignment vertical="center"/>
    </xf>
    <xf numFmtId="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Fill="1" applyBorder="1"/>
    <xf numFmtId="4" fontId="0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0" fillId="5" borderId="1" xfId="0" applyNumberFormat="1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left" vertical="center"/>
    </xf>
    <xf numFmtId="2" fontId="0" fillId="0" borderId="1" xfId="0" applyNumberFormat="1" applyFont="1" applyFill="1" applyBorder="1"/>
    <xf numFmtId="4" fontId="1" fillId="2" borderId="1" xfId="0" applyNumberFormat="1" applyFont="1" applyFill="1" applyBorder="1"/>
    <xf numFmtId="4" fontId="0" fillId="0" borderId="1" xfId="0" applyNumberFormat="1" applyBorder="1"/>
    <xf numFmtId="4" fontId="0" fillId="6" borderId="1" xfId="0" applyNumberFormat="1" applyFill="1" applyBorder="1"/>
    <xf numFmtId="4" fontId="0" fillId="0" borderId="1" xfId="0" applyNumberFormat="1" applyFill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4" fontId="5" fillId="4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left" vertical="center"/>
    </xf>
    <xf numFmtId="4" fontId="7" fillId="5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/>
    <xf numFmtId="4" fontId="5" fillId="0" borderId="1" xfId="0" applyNumberFormat="1" applyFont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" fontId="0" fillId="5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9" fontId="0" fillId="0" borderId="0" xfId="1" applyFont="1"/>
    <xf numFmtId="4" fontId="9" fillId="0" borderId="0" xfId="0" applyNumberFormat="1" applyFont="1"/>
    <xf numFmtId="4" fontId="0" fillId="7" borderId="1" xfId="0" applyNumberFormat="1" applyFill="1" applyBorder="1"/>
    <xf numFmtId="0" fontId="0" fillId="0" borderId="3" xfId="0" applyFill="1" applyBorder="1"/>
    <xf numFmtId="0" fontId="1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/>
    </xf>
    <xf numFmtId="4" fontId="0" fillId="2" borderId="1" xfId="0" applyNumberFormat="1" applyFill="1" applyBorder="1"/>
    <xf numFmtId="4" fontId="5" fillId="2" borderId="1" xfId="0" applyNumberFormat="1" applyFont="1" applyFill="1" applyBorder="1" applyAlignment="1">
      <alignment horizontal="right" vertical="center"/>
    </xf>
    <xf numFmtId="4" fontId="1" fillId="0" borderId="0" xfId="0" applyNumberFormat="1" applyFont="1"/>
    <xf numFmtId="0" fontId="11" fillId="0" borderId="0" xfId="0" applyFont="1" applyFill="1" applyAlignment="1">
      <alignment horizontal="center" vertical="center"/>
    </xf>
    <xf numFmtId="4" fontId="0" fillId="8" borderId="1" xfId="0" applyNumberFormat="1" applyFill="1" applyBorder="1"/>
    <xf numFmtId="10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7"/>
  <sheetViews>
    <sheetView workbookViewId="0">
      <selection activeCell="I15" sqref="I15"/>
    </sheetView>
  </sheetViews>
  <sheetFormatPr defaultRowHeight="15" x14ac:dyDescent="0.25"/>
  <cols>
    <col min="1" max="1" width="68.7109375" customWidth="1"/>
    <col min="4" max="47" width="9.140625" style="10"/>
  </cols>
  <sheetData>
    <row r="1" spans="1:47" ht="45" customHeight="1" x14ac:dyDescent="0.25">
      <c r="A1" s="72" t="s">
        <v>35</v>
      </c>
      <c r="B1" s="72"/>
      <c r="C1" s="72"/>
    </row>
    <row r="2" spans="1:47" ht="15" customHeight="1" x14ac:dyDescent="0.25">
      <c r="A2" s="72"/>
      <c r="B2" s="72"/>
      <c r="C2" s="72"/>
    </row>
    <row r="3" spans="1:47" x14ac:dyDescent="0.25">
      <c r="A3" s="71" t="s">
        <v>11</v>
      </c>
      <c r="B3" s="71"/>
      <c r="C3" s="71"/>
    </row>
    <row r="4" spans="1:47" x14ac:dyDescent="0.25">
      <c r="A4" s="70" t="s">
        <v>6</v>
      </c>
      <c r="B4" s="70"/>
      <c r="C4" s="70"/>
    </row>
    <row r="5" spans="1:47" x14ac:dyDescent="0.25">
      <c r="A5" s="70"/>
      <c r="B5" s="70"/>
      <c r="C5" s="70"/>
    </row>
    <row r="6" spans="1:47" x14ac:dyDescent="0.25">
      <c r="A6" s="14" t="s">
        <v>39</v>
      </c>
      <c r="B6" s="14" t="s">
        <v>0</v>
      </c>
      <c r="C6" s="14" t="s">
        <v>1</v>
      </c>
    </row>
    <row r="7" spans="1:47" s="7" customFormat="1" x14ac:dyDescent="0.25">
      <c r="A7" s="40" t="s">
        <v>21</v>
      </c>
      <c r="B7" s="38">
        <f>SUM(B8:B10)</f>
        <v>40000</v>
      </c>
      <c r="C7" s="16">
        <f t="shared" ref="C7:C26" si="0">(B7/$B$26)*100</f>
        <v>80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</row>
    <row r="8" spans="1:47" x14ac:dyDescent="0.25">
      <c r="A8" s="37" t="s">
        <v>24</v>
      </c>
      <c r="B8" s="58">
        <v>38000</v>
      </c>
      <c r="C8" s="31">
        <f t="shared" si="0"/>
        <v>76</v>
      </c>
    </row>
    <row r="9" spans="1:47" x14ac:dyDescent="0.25">
      <c r="A9" s="37" t="s">
        <v>26</v>
      </c>
      <c r="B9" s="39">
        <v>400</v>
      </c>
      <c r="C9" s="31">
        <f t="shared" si="0"/>
        <v>0.8</v>
      </c>
    </row>
    <row r="10" spans="1:47" x14ac:dyDescent="0.25">
      <c r="A10" s="37" t="s">
        <v>27</v>
      </c>
      <c r="B10" s="39">
        <v>1600</v>
      </c>
      <c r="C10" s="31">
        <f t="shared" si="0"/>
        <v>3.2</v>
      </c>
    </row>
    <row r="11" spans="1:47" x14ac:dyDescent="0.25">
      <c r="A11" s="40" t="s">
        <v>22</v>
      </c>
      <c r="B11" s="38">
        <f>SUM(B12:B16)</f>
        <v>3800</v>
      </c>
      <c r="C11" s="16">
        <f t="shared" si="0"/>
        <v>7.6</v>
      </c>
    </row>
    <row r="12" spans="1:47" x14ac:dyDescent="0.25">
      <c r="A12" s="17" t="s">
        <v>32</v>
      </c>
      <c r="B12" s="58">
        <v>1100</v>
      </c>
      <c r="C12" s="31">
        <f t="shared" si="0"/>
        <v>2.1999999999999997</v>
      </c>
    </row>
    <row r="13" spans="1:47" x14ac:dyDescent="0.25">
      <c r="A13" s="17" t="s">
        <v>29</v>
      </c>
      <c r="B13" s="58">
        <v>2300</v>
      </c>
      <c r="C13" s="31">
        <f t="shared" si="0"/>
        <v>4.5999999999999996</v>
      </c>
    </row>
    <row r="14" spans="1:47" x14ac:dyDescent="0.25">
      <c r="A14" s="17" t="s">
        <v>28</v>
      </c>
      <c r="B14" s="39">
        <v>200</v>
      </c>
      <c r="C14" s="31">
        <f t="shared" si="0"/>
        <v>0.4</v>
      </c>
    </row>
    <row r="15" spans="1:47" x14ac:dyDescent="0.25">
      <c r="A15" s="17" t="s">
        <v>30</v>
      </c>
      <c r="B15" s="39">
        <v>100</v>
      </c>
      <c r="C15" s="31">
        <f t="shared" si="0"/>
        <v>0.2</v>
      </c>
    </row>
    <row r="16" spans="1:47" x14ac:dyDescent="0.25">
      <c r="A16" s="17" t="s">
        <v>31</v>
      </c>
      <c r="B16" s="39">
        <v>100</v>
      </c>
      <c r="C16" s="31">
        <f t="shared" si="0"/>
        <v>0.2</v>
      </c>
    </row>
    <row r="17" spans="1:47" x14ac:dyDescent="0.25">
      <c r="A17" s="40" t="s">
        <v>25</v>
      </c>
      <c r="B17" s="38">
        <f>SUM(B18:B19)</f>
        <v>4000</v>
      </c>
      <c r="C17" s="16">
        <f t="shared" si="0"/>
        <v>8</v>
      </c>
    </row>
    <row r="18" spans="1:47" x14ac:dyDescent="0.25">
      <c r="A18" s="37" t="s">
        <v>33</v>
      </c>
      <c r="B18" s="58">
        <v>3000</v>
      </c>
      <c r="C18" s="31">
        <f t="shared" si="0"/>
        <v>6</v>
      </c>
    </row>
    <row r="19" spans="1:47" x14ac:dyDescent="0.25">
      <c r="A19" s="37" t="s">
        <v>34</v>
      </c>
      <c r="B19" s="58">
        <v>1000</v>
      </c>
      <c r="C19" s="31">
        <f t="shared" si="0"/>
        <v>2</v>
      </c>
    </row>
    <row r="20" spans="1:47" x14ac:dyDescent="0.25">
      <c r="A20" s="40" t="s">
        <v>23</v>
      </c>
      <c r="B20" s="38">
        <f>SUM(B21:B25)</f>
        <v>2200</v>
      </c>
      <c r="C20" s="16">
        <f t="shared" si="0"/>
        <v>4.3999999999999995</v>
      </c>
    </row>
    <row r="21" spans="1:47" x14ac:dyDescent="0.25">
      <c r="A21" s="37" t="s">
        <v>44</v>
      </c>
      <c r="B21" s="58">
        <v>800</v>
      </c>
      <c r="C21" s="31">
        <f t="shared" si="0"/>
        <v>1.6</v>
      </c>
    </row>
    <row r="22" spans="1:47" x14ac:dyDescent="0.25">
      <c r="A22" s="37" t="s">
        <v>45</v>
      </c>
      <c r="B22" s="58">
        <v>800</v>
      </c>
      <c r="C22" s="31">
        <f t="shared" si="0"/>
        <v>1.6</v>
      </c>
    </row>
    <row r="23" spans="1:47" x14ac:dyDescent="0.25">
      <c r="A23" s="37" t="s">
        <v>37</v>
      </c>
      <c r="B23" s="58">
        <v>250</v>
      </c>
      <c r="C23" s="31">
        <f t="shared" si="0"/>
        <v>0.5</v>
      </c>
    </row>
    <row r="24" spans="1:47" x14ac:dyDescent="0.25">
      <c r="A24" s="37" t="s">
        <v>46</v>
      </c>
      <c r="B24" s="58">
        <v>300</v>
      </c>
      <c r="C24" s="31">
        <f t="shared" si="0"/>
        <v>0.6</v>
      </c>
    </row>
    <row r="25" spans="1:47" x14ac:dyDescent="0.25">
      <c r="A25" s="37" t="s">
        <v>47</v>
      </c>
      <c r="B25" s="58">
        <v>50</v>
      </c>
      <c r="C25" s="31">
        <f t="shared" si="0"/>
        <v>0.1</v>
      </c>
    </row>
    <row r="26" spans="1:47" x14ac:dyDescent="0.25">
      <c r="A26" s="40" t="s">
        <v>14</v>
      </c>
      <c r="B26" s="38">
        <f>B7+B11+B17+B20</f>
        <v>50000</v>
      </c>
      <c r="C26" s="16">
        <f t="shared" si="0"/>
        <v>100</v>
      </c>
    </row>
    <row r="27" spans="1:47" s="7" customFormat="1" x14ac:dyDescent="0.25">
      <c r="A27"/>
      <c r="B27"/>
      <c r="C27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</row>
    <row r="28" spans="1:47" x14ac:dyDescent="0.25">
      <c r="A28" s="3"/>
    </row>
    <row r="29" spans="1:47" s="9" customFormat="1" x14ac:dyDescent="0.25">
      <c r="A29" s="4"/>
      <c r="B29"/>
      <c r="C29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</row>
    <row r="30" spans="1:47" s="2" customFormat="1" x14ac:dyDescent="0.25">
      <c r="A30" s="4"/>
      <c r="B30"/>
      <c r="C30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</row>
    <row r="31" spans="1:47" s="2" customFormat="1" x14ac:dyDescent="0.25">
      <c r="A31" s="4"/>
      <c r="B31"/>
      <c r="C31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</row>
    <row r="32" spans="1:47" s="2" customFormat="1" x14ac:dyDescent="0.25">
      <c r="A32" s="4"/>
      <c r="B32"/>
      <c r="C3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</row>
    <row r="33" spans="1:47" s="2" customFormat="1" x14ac:dyDescent="0.25">
      <c r="A33" s="3"/>
      <c r="B33"/>
      <c r="C33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</row>
    <row r="34" spans="1:47" s="2" customFormat="1" x14ac:dyDescent="0.25">
      <c r="A34" s="4"/>
      <c r="B34"/>
      <c r="C34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</row>
    <row r="35" spans="1:47" s="7" customFormat="1" x14ac:dyDescent="0.25">
      <c r="A35" s="4"/>
      <c r="B35"/>
      <c r="C35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</row>
    <row r="36" spans="1:47" x14ac:dyDescent="0.25">
      <c r="A36" s="4"/>
    </row>
    <row r="37" spans="1:47" x14ac:dyDescent="0.25">
      <c r="A37" s="4"/>
    </row>
  </sheetData>
  <mergeCells count="5">
    <mergeCell ref="A4:C4"/>
    <mergeCell ref="A3:C3"/>
    <mergeCell ref="A1:C1"/>
    <mergeCell ref="A2:C2"/>
    <mergeCell ref="A5:C5"/>
  </mergeCells>
  <printOptions horizontalCentered="1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60"/>
  <sheetViews>
    <sheetView tabSelected="1" workbookViewId="0">
      <selection activeCell="B28" sqref="B28"/>
    </sheetView>
  </sheetViews>
  <sheetFormatPr defaultRowHeight="15" x14ac:dyDescent="0.25"/>
  <cols>
    <col min="1" max="1" width="60.7109375" customWidth="1"/>
    <col min="2" max="7" width="9.28515625" customWidth="1"/>
    <col min="8" max="8" width="10.7109375" style="10" customWidth="1"/>
    <col min="9" max="9" width="14.85546875" style="59" customWidth="1"/>
    <col min="10" max="11" width="9.140625" style="10" customWidth="1"/>
    <col min="12" max="12" width="11.7109375" style="10" bestFit="1" customWidth="1"/>
    <col min="13" max="62" width="9.140625" style="10"/>
  </cols>
  <sheetData>
    <row r="1" spans="1:62" ht="45" customHeight="1" x14ac:dyDescent="0.25">
      <c r="A1" s="72" t="s">
        <v>35</v>
      </c>
      <c r="B1" s="72"/>
      <c r="C1" s="72"/>
      <c r="D1" s="10"/>
      <c r="E1" s="10"/>
      <c r="F1" s="10"/>
      <c r="G1" s="10"/>
      <c r="I1" s="10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</row>
    <row r="2" spans="1:62" ht="15" customHeight="1" x14ac:dyDescent="0.25">
      <c r="A2" s="72"/>
      <c r="B2" s="72"/>
      <c r="C2" s="72"/>
      <c r="D2" s="10"/>
      <c r="E2" s="10"/>
      <c r="F2" s="10"/>
      <c r="G2" s="10"/>
      <c r="I2" s="10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</row>
    <row r="3" spans="1:62" x14ac:dyDescent="0.25">
      <c r="A3" s="71" t="s">
        <v>43</v>
      </c>
      <c r="B3" s="71"/>
      <c r="C3" s="71"/>
      <c r="D3" s="10"/>
      <c r="E3" s="10"/>
      <c r="F3" s="10"/>
      <c r="G3" s="10"/>
      <c r="I3" s="10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</row>
    <row r="4" spans="1:62" x14ac:dyDescent="0.25">
      <c r="A4" s="70" t="s">
        <v>6</v>
      </c>
      <c r="B4" s="70"/>
      <c r="C4" s="70"/>
      <c r="D4" s="10"/>
      <c r="E4" s="10"/>
      <c r="F4" s="10"/>
      <c r="G4" s="10"/>
      <c r="I4" s="10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</row>
    <row r="5" spans="1:62" x14ac:dyDescent="0.25">
      <c r="A5" s="70"/>
      <c r="B5" s="70"/>
      <c r="C5" s="70"/>
      <c r="D5" s="10"/>
      <c r="E5" s="10"/>
      <c r="F5" s="10"/>
      <c r="G5" s="10"/>
      <c r="I5" s="10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</row>
    <row r="6" spans="1:62" x14ac:dyDescent="0.25">
      <c r="A6" s="14" t="s">
        <v>39</v>
      </c>
      <c r="B6" s="14" t="s">
        <v>15</v>
      </c>
      <c r="C6" s="14" t="s">
        <v>16</v>
      </c>
      <c r="D6" s="14" t="s">
        <v>17</v>
      </c>
      <c r="E6" s="14" t="s">
        <v>18</v>
      </c>
      <c r="F6" s="14" t="s">
        <v>20</v>
      </c>
      <c r="G6" s="14" t="s">
        <v>5</v>
      </c>
      <c r="I6" s="60" t="s">
        <v>38</v>
      </c>
    </row>
    <row r="7" spans="1:62" x14ac:dyDescent="0.25">
      <c r="A7" s="40" t="s">
        <v>21</v>
      </c>
      <c r="B7" s="30"/>
      <c r="C7" s="30"/>
      <c r="D7" s="30"/>
      <c r="E7" s="30"/>
      <c r="F7" s="30"/>
      <c r="G7" s="38">
        <f>POA!B7</f>
        <v>40000</v>
      </c>
      <c r="I7" s="61"/>
    </row>
    <row r="8" spans="1:62" x14ac:dyDescent="0.25">
      <c r="A8" s="37" t="s">
        <v>24</v>
      </c>
      <c r="B8" s="29">
        <v>7600</v>
      </c>
      <c r="C8" s="29">
        <v>14000</v>
      </c>
      <c r="D8" s="29">
        <v>14000</v>
      </c>
      <c r="E8" s="29">
        <v>2400</v>
      </c>
      <c r="F8" s="29">
        <v>0</v>
      </c>
      <c r="G8" s="58">
        <f>POA!B8</f>
        <v>38000</v>
      </c>
      <c r="I8" s="61">
        <f>SUM(B8:F8)</f>
        <v>38000</v>
      </c>
    </row>
    <row r="9" spans="1:62" x14ac:dyDescent="0.25">
      <c r="A9" s="37" t="s">
        <v>26</v>
      </c>
      <c r="B9" s="29">
        <v>0</v>
      </c>
      <c r="C9" s="29">
        <v>0</v>
      </c>
      <c r="D9" s="29">
        <v>0</v>
      </c>
      <c r="E9" s="29">
        <v>0</v>
      </c>
      <c r="F9" s="29">
        <v>400</v>
      </c>
      <c r="G9" s="58">
        <f>POA!B9</f>
        <v>400</v>
      </c>
      <c r="I9" s="61">
        <f t="shared" ref="I9:I26" si="0">SUM(B9:F9)</f>
        <v>400</v>
      </c>
    </row>
    <row r="10" spans="1:62" x14ac:dyDescent="0.25">
      <c r="A10" s="37" t="s">
        <v>27</v>
      </c>
      <c r="B10" s="28">
        <v>1150</v>
      </c>
      <c r="C10" s="28">
        <v>200</v>
      </c>
      <c r="D10" s="28">
        <v>200</v>
      </c>
      <c r="E10" s="28">
        <v>50</v>
      </c>
      <c r="F10" s="28">
        <v>0</v>
      </c>
      <c r="G10" s="58">
        <f>POA!B10</f>
        <v>1600</v>
      </c>
      <c r="I10" s="61">
        <f t="shared" si="0"/>
        <v>1600</v>
      </c>
      <c r="J10" s="11"/>
      <c r="K10" s="11"/>
      <c r="L10" s="11"/>
    </row>
    <row r="11" spans="1:62" x14ac:dyDescent="0.25">
      <c r="A11" s="40" t="s">
        <v>22</v>
      </c>
      <c r="B11" s="30"/>
      <c r="C11" s="30"/>
      <c r="D11" s="30"/>
      <c r="E11" s="30"/>
      <c r="F11" s="30"/>
      <c r="G11" s="38">
        <f>POA!B11</f>
        <v>3800</v>
      </c>
      <c r="I11" s="61"/>
    </row>
    <row r="12" spans="1:62" x14ac:dyDescent="0.25">
      <c r="A12" s="17" t="s">
        <v>32</v>
      </c>
      <c r="B12" s="29">
        <v>220</v>
      </c>
      <c r="C12" s="29">
        <v>220</v>
      </c>
      <c r="D12" s="29">
        <v>220</v>
      </c>
      <c r="E12" s="29">
        <v>220</v>
      </c>
      <c r="F12" s="29">
        <v>220</v>
      </c>
      <c r="G12" s="58">
        <f>POA!B12</f>
        <v>1100</v>
      </c>
      <c r="I12" s="61">
        <f t="shared" si="0"/>
        <v>1100</v>
      </c>
    </row>
    <row r="13" spans="1:62" x14ac:dyDescent="0.25">
      <c r="A13" s="17" t="s">
        <v>29</v>
      </c>
      <c r="B13" s="41">
        <v>230</v>
      </c>
      <c r="C13" s="41">
        <v>900</v>
      </c>
      <c r="D13" s="29">
        <v>900</v>
      </c>
      <c r="E13" s="29">
        <v>270</v>
      </c>
      <c r="F13" s="29">
        <v>0</v>
      </c>
      <c r="G13" s="58">
        <f>POA!B13</f>
        <v>2300</v>
      </c>
      <c r="I13" s="61">
        <f t="shared" si="0"/>
        <v>2300</v>
      </c>
    </row>
    <row r="14" spans="1:62" x14ac:dyDescent="0.25">
      <c r="A14" s="17" t="s">
        <v>28</v>
      </c>
      <c r="B14" s="41">
        <v>45</v>
      </c>
      <c r="C14" s="41">
        <v>45</v>
      </c>
      <c r="D14" s="29">
        <v>45</v>
      </c>
      <c r="E14" s="29">
        <v>45</v>
      </c>
      <c r="F14" s="29">
        <v>20</v>
      </c>
      <c r="G14" s="58">
        <f>POA!B14</f>
        <v>200</v>
      </c>
      <c r="I14" s="61">
        <f t="shared" si="0"/>
        <v>200</v>
      </c>
    </row>
    <row r="15" spans="1:62" x14ac:dyDescent="0.25">
      <c r="A15" s="17" t="s">
        <v>30</v>
      </c>
      <c r="B15" s="41">
        <v>20</v>
      </c>
      <c r="C15" s="41">
        <v>20</v>
      </c>
      <c r="D15" s="29">
        <v>20</v>
      </c>
      <c r="E15" s="29">
        <v>20</v>
      </c>
      <c r="F15" s="29">
        <v>20</v>
      </c>
      <c r="G15" s="58">
        <f>POA!B15</f>
        <v>100</v>
      </c>
      <c r="I15" s="61">
        <f t="shared" si="0"/>
        <v>100</v>
      </c>
    </row>
    <row r="16" spans="1:62" x14ac:dyDescent="0.25">
      <c r="A16" s="17" t="s">
        <v>31</v>
      </c>
      <c r="B16" s="41">
        <v>20</v>
      </c>
      <c r="C16" s="41">
        <v>20</v>
      </c>
      <c r="D16" s="29">
        <v>20</v>
      </c>
      <c r="E16" s="29">
        <v>20</v>
      </c>
      <c r="F16" s="29">
        <v>20</v>
      </c>
      <c r="G16" s="58">
        <f>POA!B16</f>
        <v>100</v>
      </c>
      <c r="I16" s="61">
        <f t="shared" si="0"/>
        <v>100</v>
      </c>
    </row>
    <row r="17" spans="1:13" x14ac:dyDescent="0.25">
      <c r="A17" s="40" t="s">
        <v>25</v>
      </c>
      <c r="B17" s="27"/>
      <c r="C17" s="27"/>
      <c r="D17" s="27"/>
      <c r="E17" s="27"/>
      <c r="F17" s="27"/>
      <c r="G17" s="38">
        <f>POA!B17</f>
        <v>4000</v>
      </c>
      <c r="I17" s="61"/>
    </row>
    <row r="18" spans="1:13" x14ac:dyDescent="0.25">
      <c r="A18" s="37" t="s">
        <v>33</v>
      </c>
      <c r="B18" s="28">
        <v>1800</v>
      </c>
      <c r="C18" s="28">
        <v>900</v>
      </c>
      <c r="D18" s="28">
        <v>300</v>
      </c>
      <c r="E18" s="28">
        <v>0</v>
      </c>
      <c r="F18" s="28">
        <v>0</v>
      </c>
      <c r="G18" s="58">
        <f>POA!B18</f>
        <v>3000</v>
      </c>
      <c r="I18" s="61">
        <f t="shared" si="0"/>
        <v>3000</v>
      </c>
    </row>
    <row r="19" spans="1:13" x14ac:dyDescent="0.25">
      <c r="A19" s="37" t="s">
        <v>34</v>
      </c>
      <c r="B19" s="28">
        <v>500</v>
      </c>
      <c r="C19" s="28">
        <v>500</v>
      </c>
      <c r="D19" s="28">
        <v>0</v>
      </c>
      <c r="E19" s="28">
        <v>0</v>
      </c>
      <c r="F19" s="28">
        <v>0</v>
      </c>
      <c r="G19" s="58">
        <f>POA!B19</f>
        <v>1000</v>
      </c>
      <c r="I19" s="61">
        <f t="shared" si="0"/>
        <v>1000</v>
      </c>
    </row>
    <row r="20" spans="1:13" x14ac:dyDescent="0.25">
      <c r="A20" s="40" t="s">
        <v>23</v>
      </c>
      <c r="B20" s="27"/>
      <c r="C20" s="27"/>
      <c r="D20" s="27"/>
      <c r="E20" s="27"/>
      <c r="F20" s="27"/>
      <c r="G20" s="38">
        <f>POA!B20</f>
        <v>2200</v>
      </c>
      <c r="I20" s="61"/>
    </row>
    <row r="21" spans="1:13" x14ac:dyDescent="0.25">
      <c r="A21" s="37" t="s">
        <v>36</v>
      </c>
      <c r="B21" s="29">
        <v>600</v>
      </c>
      <c r="C21" s="29">
        <v>200</v>
      </c>
      <c r="D21" s="29">
        <v>0</v>
      </c>
      <c r="E21" s="29">
        <v>0</v>
      </c>
      <c r="F21" s="29">
        <v>0</v>
      </c>
      <c r="G21" s="58">
        <f>POA!B21</f>
        <v>800</v>
      </c>
      <c r="I21" s="61">
        <f t="shared" si="0"/>
        <v>800</v>
      </c>
    </row>
    <row r="22" spans="1:13" x14ac:dyDescent="0.25">
      <c r="A22" s="37" t="s">
        <v>45</v>
      </c>
      <c r="B22" s="29">
        <v>80</v>
      </c>
      <c r="C22" s="29">
        <v>720</v>
      </c>
      <c r="D22" s="29">
        <v>0</v>
      </c>
      <c r="E22" s="29">
        <v>0</v>
      </c>
      <c r="F22" s="29">
        <v>0</v>
      </c>
      <c r="G22" s="58">
        <f>POA!B22</f>
        <v>800</v>
      </c>
      <c r="I22" s="61">
        <f t="shared" si="0"/>
        <v>800</v>
      </c>
    </row>
    <row r="23" spans="1:13" x14ac:dyDescent="0.25">
      <c r="A23" s="37" t="s">
        <v>46</v>
      </c>
      <c r="B23" s="29">
        <v>150</v>
      </c>
      <c r="C23" s="29">
        <v>150</v>
      </c>
      <c r="D23" s="29">
        <v>0</v>
      </c>
      <c r="E23" s="29">
        <v>0</v>
      </c>
      <c r="F23" s="29">
        <v>0</v>
      </c>
      <c r="G23" s="58">
        <f>POA!B24</f>
        <v>300</v>
      </c>
      <c r="I23" s="61">
        <f t="shared" si="0"/>
        <v>300</v>
      </c>
    </row>
    <row r="24" spans="1:13" x14ac:dyDescent="0.25">
      <c r="A24" s="37" t="s">
        <v>48</v>
      </c>
      <c r="B24" s="29">
        <v>0</v>
      </c>
      <c r="C24" s="29">
        <v>250</v>
      </c>
      <c r="D24" s="29">
        <v>0</v>
      </c>
      <c r="E24" s="29">
        <v>0</v>
      </c>
      <c r="F24" s="29">
        <v>0</v>
      </c>
      <c r="G24" s="58">
        <f>POA!B23</f>
        <v>250</v>
      </c>
      <c r="I24" s="61">
        <f>SUM(B24:F24)</f>
        <v>250</v>
      </c>
    </row>
    <row r="25" spans="1:13" x14ac:dyDescent="0.25">
      <c r="A25" s="37" t="s">
        <v>47</v>
      </c>
      <c r="B25" s="29">
        <v>50</v>
      </c>
      <c r="C25" s="29">
        <v>0</v>
      </c>
      <c r="D25" s="29">
        <v>0</v>
      </c>
      <c r="E25" s="29">
        <v>0</v>
      </c>
      <c r="F25" s="29">
        <v>0</v>
      </c>
      <c r="G25" s="58">
        <f>POA!B25</f>
        <v>50</v>
      </c>
      <c r="I25" s="61">
        <f t="shared" si="0"/>
        <v>50</v>
      </c>
    </row>
    <row r="26" spans="1:13" x14ac:dyDescent="0.25">
      <c r="A26" s="40" t="s">
        <v>14</v>
      </c>
      <c r="B26" s="27">
        <f>SUM(B8:B25)</f>
        <v>12465</v>
      </c>
      <c r="C26" s="27">
        <f t="shared" ref="C26:E26" si="1">SUM(C8:C25)</f>
        <v>18125</v>
      </c>
      <c r="D26" s="27">
        <f t="shared" si="1"/>
        <v>15705</v>
      </c>
      <c r="E26" s="27">
        <f t="shared" si="1"/>
        <v>3025</v>
      </c>
      <c r="F26" s="27">
        <f>SUM(F8:F25)</f>
        <v>680</v>
      </c>
      <c r="G26" s="38">
        <f>POA!B26</f>
        <v>50000</v>
      </c>
      <c r="I26" s="61">
        <f>SUM(B26:F26)</f>
        <v>50000</v>
      </c>
      <c r="J26" s="49"/>
      <c r="K26" s="49"/>
      <c r="L26" s="49"/>
      <c r="M26" s="26"/>
    </row>
    <row r="27" spans="1:13" x14ac:dyDescent="0.25">
      <c r="B27" s="53"/>
      <c r="C27" s="53"/>
      <c r="D27" s="53"/>
      <c r="E27" s="53"/>
      <c r="F27" s="53"/>
      <c r="G27" s="5"/>
      <c r="I27" s="61"/>
    </row>
    <row r="28" spans="1:13" x14ac:dyDescent="0.25">
      <c r="B28" s="67">
        <f>B26/$G$26</f>
        <v>0.24929999999999999</v>
      </c>
      <c r="C28" s="67">
        <f>C26/$G$26</f>
        <v>0.36249999999999999</v>
      </c>
      <c r="D28" s="67">
        <f t="shared" ref="D28:F28" si="2">D26/$G$26</f>
        <v>0.31409999999999999</v>
      </c>
      <c r="E28" s="67">
        <f t="shared" si="2"/>
        <v>6.0499999999999998E-2</v>
      </c>
      <c r="F28" s="67">
        <f t="shared" si="2"/>
        <v>1.3599999999999999E-2</v>
      </c>
      <c r="I28" s="61"/>
    </row>
    <row r="29" spans="1:13" x14ac:dyDescent="0.25">
      <c r="B29" s="5"/>
      <c r="C29" s="5"/>
      <c r="D29" s="5"/>
      <c r="E29" s="5"/>
      <c r="F29" s="5"/>
      <c r="G29" s="5"/>
      <c r="I29" s="61"/>
    </row>
    <row r="30" spans="1:13" x14ac:dyDescent="0.25">
      <c r="I30" s="61"/>
    </row>
    <row r="31" spans="1:13" x14ac:dyDescent="0.25">
      <c r="B31" s="48"/>
      <c r="C31" s="48"/>
      <c r="D31" s="48"/>
      <c r="E31" s="48"/>
      <c r="F31" s="48"/>
      <c r="I31" s="61"/>
    </row>
    <row r="32" spans="1:13" x14ac:dyDescent="0.25">
      <c r="B32" s="70"/>
      <c r="C32" s="70"/>
      <c r="D32" s="70"/>
      <c r="E32" s="23"/>
      <c r="F32" s="50"/>
      <c r="I32" s="61"/>
    </row>
    <row r="33" spans="1:62" x14ac:dyDescent="0.25">
      <c r="I33" s="61"/>
    </row>
    <row r="34" spans="1:62" s="8" customFormat="1" x14ac:dyDescent="0.25">
      <c r="A34" s="10"/>
      <c r="B34" s="10"/>
      <c r="C34" s="10"/>
      <c r="D34"/>
      <c r="E34"/>
      <c r="F34"/>
      <c r="G34"/>
      <c r="H34" s="6"/>
      <c r="I34" s="61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</row>
    <row r="35" spans="1:62" x14ac:dyDescent="0.25">
      <c r="A35" s="10"/>
      <c r="B35" s="10"/>
      <c r="C35" s="10"/>
      <c r="H35" s="11"/>
      <c r="I35" s="61"/>
    </row>
    <row r="36" spans="1:62" s="9" customFormat="1" x14ac:dyDescent="0.25">
      <c r="A36" s="12"/>
      <c r="B36" s="10"/>
      <c r="C36" s="10"/>
      <c r="D36"/>
      <c r="E36"/>
      <c r="F36"/>
      <c r="G36"/>
      <c r="H36" s="11"/>
      <c r="I36" s="61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</row>
    <row r="37" spans="1:62" s="8" customFormat="1" x14ac:dyDescent="0.25">
      <c r="A37" s="10"/>
      <c r="B37" s="10"/>
      <c r="C37" s="10"/>
      <c r="D37"/>
      <c r="E37"/>
      <c r="F37"/>
      <c r="G37"/>
      <c r="H37" s="11"/>
      <c r="I37" s="59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</row>
    <row r="38" spans="1:62" x14ac:dyDescent="0.25">
      <c r="A38" s="10"/>
      <c r="B38" s="10"/>
      <c r="C38" s="10"/>
      <c r="H38" s="11"/>
    </row>
    <row r="39" spans="1:62" x14ac:dyDescent="0.25">
      <c r="A39" s="10"/>
      <c r="B39" s="10"/>
      <c r="C39" s="10"/>
      <c r="H39" s="11"/>
    </row>
    <row r="40" spans="1:62" s="8" customFormat="1" x14ac:dyDescent="0.25">
      <c r="A40" s="10"/>
      <c r="B40" s="10"/>
      <c r="C40" s="10"/>
      <c r="D40"/>
      <c r="E40"/>
      <c r="F40"/>
      <c r="G40"/>
      <c r="H40" s="11"/>
      <c r="I40" s="59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</row>
    <row r="41" spans="1:62" s="8" customFormat="1" x14ac:dyDescent="0.25">
      <c r="A41" s="10"/>
      <c r="B41" s="10"/>
      <c r="C41" s="10"/>
      <c r="D41"/>
      <c r="E41"/>
      <c r="F41"/>
      <c r="G41"/>
      <c r="H41" s="11"/>
      <c r="I41" s="59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</row>
    <row r="42" spans="1:62" x14ac:dyDescent="0.25">
      <c r="A42" s="10"/>
      <c r="B42" s="10"/>
      <c r="C42" s="10"/>
      <c r="H42" s="11"/>
    </row>
    <row r="43" spans="1:62" x14ac:dyDescent="0.25">
      <c r="A43" s="10"/>
      <c r="B43" s="10"/>
      <c r="C43" s="10"/>
      <c r="H43" s="11"/>
    </row>
    <row r="44" spans="1:62" x14ac:dyDescent="0.25">
      <c r="A44" s="10"/>
      <c r="B44" s="10"/>
      <c r="C44" s="10"/>
      <c r="H44" s="11"/>
    </row>
    <row r="45" spans="1:62" x14ac:dyDescent="0.25">
      <c r="A45" s="10"/>
      <c r="B45" s="10"/>
      <c r="C45" s="10"/>
      <c r="H45" s="11"/>
    </row>
    <row r="46" spans="1:62" s="8" customFormat="1" x14ac:dyDescent="0.25">
      <c r="B46"/>
      <c r="C46"/>
      <c r="D46"/>
      <c r="E46"/>
      <c r="F46"/>
      <c r="G46"/>
      <c r="H46" s="11"/>
      <c r="I46" s="59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</row>
    <row r="47" spans="1:62" s="8" customFormat="1" x14ac:dyDescent="0.25">
      <c r="B47"/>
      <c r="C47"/>
      <c r="D47"/>
      <c r="E47"/>
      <c r="F47"/>
      <c r="G47"/>
      <c r="H47" s="11"/>
      <c r="I47" s="59"/>
      <c r="J47" s="10"/>
      <c r="K47" s="10"/>
      <c r="L47" s="11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</row>
    <row r="48" spans="1:62" x14ac:dyDescent="0.25">
      <c r="H48" s="11"/>
    </row>
    <row r="49" spans="2:62" x14ac:dyDescent="0.25">
      <c r="H49" s="11"/>
      <c r="L49" s="26"/>
      <c r="M49" s="26"/>
    </row>
    <row r="50" spans="2:62" x14ac:dyDescent="0.25">
      <c r="H50" s="11"/>
    </row>
    <row r="51" spans="2:62" x14ac:dyDescent="0.25">
      <c r="H51" s="11"/>
    </row>
    <row r="52" spans="2:62" x14ac:dyDescent="0.25">
      <c r="H52" s="11"/>
    </row>
    <row r="53" spans="2:62" s="8" customFormat="1" x14ac:dyDescent="0.25">
      <c r="B53"/>
      <c r="C53"/>
      <c r="D53"/>
      <c r="E53"/>
      <c r="F53"/>
      <c r="G53"/>
      <c r="H53" s="11"/>
      <c r="I53" s="61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</row>
    <row r="54" spans="2:62" s="8" customFormat="1" x14ac:dyDescent="0.25">
      <c r="B54"/>
      <c r="C54"/>
      <c r="D54"/>
      <c r="E54"/>
      <c r="F54"/>
      <c r="G54"/>
      <c r="H54" s="11"/>
      <c r="I54" s="59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</row>
    <row r="55" spans="2:62" x14ac:dyDescent="0.25">
      <c r="H55" s="11"/>
    </row>
    <row r="56" spans="2:62" x14ac:dyDescent="0.25">
      <c r="H56" s="11"/>
    </row>
    <row r="57" spans="2:62" x14ac:dyDescent="0.25">
      <c r="H57" s="11"/>
    </row>
    <row r="58" spans="2:62" x14ac:dyDescent="0.25">
      <c r="H58" s="11"/>
    </row>
    <row r="59" spans="2:62" x14ac:dyDescent="0.25">
      <c r="H59" s="11"/>
    </row>
    <row r="60" spans="2:62" s="8" customFormat="1" x14ac:dyDescent="0.25">
      <c r="B60"/>
      <c r="C60"/>
      <c r="D60"/>
      <c r="E60"/>
      <c r="F60"/>
      <c r="G60"/>
      <c r="H60" s="11"/>
      <c r="I60" s="59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</row>
  </sheetData>
  <mergeCells count="6">
    <mergeCell ref="B32:D32"/>
    <mergeCell ref="A1:C1"/>
    <mergeCell ref="A2:C2"/>
    <mergeCell ref="A3:C3"/>
    <mergeCell ref="A4:C4"/>
    <mergeCell ref="A5:C5"/>
  </mergeCells>
  <printOptions horizontalCentered="1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43"/>
  <sheetViews>
    <sheetView zoomScale="75" zoomScaleNormal="75" workbookViewId="0">
      <selection activeCell="A28" sqref="A28"/>
    </sheetView>
  </sheetViews>
  <sheetFormatPr defaultRowHeight="15" x14ac:dyDescent="0.25"/>
  <cols>
    <col min="1" max="1" width="59.140625" customWidth="1"/>
    <col min="2" max="5" width="9.28515625" customWidth="1"/>
    <col min="6" max="6" width="12.28515625" style="1" bestFit="1" customWidth="1"/>
    <col min="7" max="10" width="9.28515625" customWidth="1"/>
    <col min="11" max="11" width="12.28515625" style="1" bestFit="1" customWidth="1"/>
    <col min="12" max="15" width="9.28515625" customWidth="1"/>
    <col min="16" max="16" width="12.28515625" style="1" bestFit="1" customWidth="1"/>
    <col min="17" max="20" width="9.28515625" customWidth="1"/>
    <col min="21" max="22" width="9.28515625" style="1" customWidth="1"/>
    <col min="23" max="26" width="9.140625" style="10"/>
    <col min="27" max="27" width="11.42578125" style="10" bestFit="1" customWidth="1"/>
    <col min="28" max="28" width="9.140625" style="10"/>
    <col min="29" max="29" width="15.42578125" style="59" customWidth="1"/>
    <col min="30" max="66" width="9.140625" style="10"/>
  </cols>
  <sheetData>
    <row r="1" spans="1:71" ht="15" customHeight="1" x14ac:dyDescent="0.25">
      <c r="A1" s="72" t="s">
        <v>10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10"/>
      <c r="S1" s="10"/>
      <c r="T1" s="10"/>
      <c r="U1" s="10"/>
      <c r="V1" s="10"/>
      <c r="AC1" s="10"/>
      <c r="BJ1"/>
      <c r="BK1"/>
      <c r="BL1"/>
      <c r="BM1"/>
      <c r="BN1"/>
    </row>
    <row r="2" spans="1:71" ht="15" customHeight="1" x14ac:dyDescent="0.25">
      <c r="A2" s="72" t="s">
        <v>19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10"/>
      <c r="S2" s="10"/>
      <c r="T2" s="10"/>
      <c r="U2" s="10"/>
      <c r="V2" s="10"/>
      <c r="AC2" s="10"/>
      <c r="BJ2"/>
      <c r="BK2"/>
      <c r="BL2"/>
      <c r="BM2"/>
      <c r="BN2"/>
    </row>
    <row r="3" spans="1:71" ht="15" customHeight="1" x14ac:dyDescent="0.25">
      <c r="A3" s="72" t="s">
        <v>41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10"/>
      <c r="S3" s="10"/>
      <c r="T3" s="10"/>
      <c r="U3" s="10"/>
      <c r="V3" s="10"/>
      <c r="AC3" s="10"/>
      <c r="BJ3"/>
      <c r="BK3"/>
      <c r="BL3"/>
      <c r="BM3"/>
      <c r="BN3"/>
    </row>
    <row r="4" spans="1:71" ht="15" customHeight="1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10"/>
      <c r="S4" s="10"/>
      <c r="T4" s="10"/>
      <c r="U4" s="10"/>
      <c r="V4" s="10"/>
      <c r="AC4" s="10"/>
      <c r="BJ4"/>
      <c r="BK4"/>
      <c r="BL4"/>
      <c r="BM4"/>
      <c r="BN4"/>
    </row>
    <row r="5" spans="1:71" ht="15" customHeight="1" x14ac:dyDescent="0.25">
      <c r="A5" s="72" t="s">
        <v>42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10"/>
      <c r="S5" s="10"/>
      <c r="T5" s="10"/>
      <c r="U5" s="10"/>
      <c r="V5" s="10"/>
      <c r="AC5" s="10"/>
      <c r="BJ5"/>
      <c r="BK5"/>
      <c r="BL5"/>
      <c r="BM5"/>
      <c r="BN5"/>
    </row>
    <row r="6" spans="1:71" ht="15" customHeight="1" x14ac:dyDescent="0.25">
      <c r="A6" s="73" t="s">
        <v>6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4"/>
      <c r="S6" s="4"/>
      <c r="T6" s="4"/>
      <c r="U6" s="4"/>
      <c r="V6" s="4"/>
    </row>
    <row r="7" spans="1:71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AC7" s="65" t="s">
        <v>40</v>
      </c>
    </row>
    <row r="8" spans="1:71" x14ac:dyDescent="0.25">
      <c r="B8" s="75" t="s">
        <v>15</v>
      </c>
      <c r="C8" s="75"/>
      <c r="D8" s="75"/>
      <c r="E8" s="75"/>
      <c r="F8" s="75"/>
      <c r="G8" s="75" t="s">
        <v>16</v>
      </c>
      <c r="H8" s="75"/>
      <c r="I8" s="75"/>
      <c r="J8" s="75"/>
      <c r="K8" s="75"/>
      <c r="L8" s="75" t="s">
        <v>17</v>
      </c>
      <c r="M8" s="75"/>
      <c r="N8" s="75"/>
      <c r="O8" s="75"/>
      <c r="P8" s="75"/>
      <c r="Q8" s="75" t="s">
        <v>18</v>
      </c>
      <c r="R8" s="75"/>
      <c r="S8" s="75"/>
      <c r="T8" s="75"/>
      <c r="U8" s="77"/>
      <c r="V8" s="75" t="s">
        <v>20</v>
      </c>
      <c r="W8" s="75"/>
      <c r="X8" s="75"/>
      <c r="Y8" s="75"/>
      <c r="Z8" s="77"/>
      <c r="AA8" s="56"/>
    </row>
    <row r="9" spans="1:71" ht="30" customHeight="1" x14ac:dyDescent="0.25">
      <c r="A9" s="14" t="s">
        <v>39</v>
      </c>
      <c r="B9" s="19" t="s">
        <v>8</v>
      </c>
      <c r="C9" s="19" t="s">
        <v>2</v>
      </c>
      <c r="D9" s="19" t="s">
        <v>3</v>
      </c>
      <c r="E9" s="19" t="s">
        <v>4</v>
      </c>
      <c r="F9" s="57" t="s">
        <v>7</v>
      </c>
      <c r="G9" s="19" t="s">
        <v>8</v>
      </c>
      <c r="H9" s="19" t="s">
        <v>2</v>
      </c>
      <c r="I9" s="19" t="s">
        <v>3</v>
      </c>
      <c r="J9" s="19" t="s">
        <v>4</v>
      </c>
      <c r="K9" s="19" t="s">
        <v>7</v>
      </c>
      <c r="L9" s="19" t="s">
        <v>8</v>
      </c>
      <c r="M9" s="19" t="s">
        <v>2</v>
      </c>
      <c r="N9" s="19" t="s">
        <v>3</v>
      </c>
      <c r="O9" s="19" t="s">
        <v>4</v>
      </c>
      <c r="P9" s="19" t="s">
        <v>7</v>
      </c>
      <c r="Q9" s="51" t="s">
        <v>8</v>
      </c>
      <c r="R9" s="51" t="s">
        <v>2</v>
      </c>
      <c r="S9" s="51" t="s">
        <v>3</v>
      </c>
      <c r="T9" s="51" t="s">
        <v>4</v>
      </c>
      <c r="U9" s="52" t="s">
        <v>7</v>
      </c>
      <c r="V9" s="25" t="s">
        <v>8</v>
      </c>
      <c r="W9" s="25" t="s">
        <v>2</v>
      </c>
      <c r="X9" s="25" t="s">
        <v>3</v>
      </c>
      <c r="Y9" s="25" t="s">
        <v>4</v>
      </c>
      <c r="Z9" s="42" t="s">
        <v>7</v>
      </c>
      <c r="AA9" s="36" t="s">
        <v>9</v>
      </c>
      <c r="BO9" s="10"/>
      <c r="BP9" s="10"/>
      <c r="BQ9" s="10"/>
      <c r="BR9" s="10"/>
      <c r="BS9" s="10"/>
    </row>
    <row r="10" spans="1:71" s="8" customFormat="1" ht="15" customHeight="1" x14ac:dyDescent="0.25">
      <c r="A10" s="40" t="s">
        <v>21</v>
      </c>
      <c r="B10" s="20"/>
      <c r="C10" s="20"/>
      <c r="D10" s="20"/>
      <c r="E10" s="20"/>
      <c r="F10" s="21"/>
      <c r="G10" s="20"/>
      <c r="H10" s="20"/>
      <c r="I10" s="20"/>
      <c r="J10" s="20"/>
      <c r="K10" s="21"/>
      <c r="L10" s="20"/>
      <c r="M10" s="20"/>
      <c r="N10" s="20"/>
      <c r="O10" s="20"/>
      <c r="P10" s="21"/>
      <c r="Q10" s="21"/>
      <c r="R10" s="21"/>
      <c r="S10" s="21"/>
      <c r="T10" s="21"/>
      <c r="U10" s="21"/>
      <c r="V10" s="20"/>
      <c r="W10" s="20"/>
      <c r="X10" s="20"/>
      <c r="Y10" s="20"/>
      <c r="Z10" s="43"/>
      <c r="AA10" s="38"/>
      <c r="AB10" s="10"/>
      <c r="AC10" s="59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</row>
    <row r="11" spans="1:71" x14ac:dyDescent="0.25">
      <c r="A11" s="37" t="s">
        <v>24</v>
      </c>
      <c r="B11" s="35">
        <v>0</v>
      </c>
      <c r="C11" s="35">
        <v>0</v>
      </c>
      <c r="D11" s="35">
        <v>0</v>
      </c>
      <c r="E11" s="35">
        <v>7600</v>
      </c>
      <c r="F11" s="22">
        <f>'Disbursement schedule'!B8</f>
        <v>7600</v>
      </c>
      <c r="G11" s="35">
        <v>3500</v>
      </c>
      <c r="H11" s="35">
        <v>3500</v>
      </c>
      <c r="I11" s="35">
        <v>3500</v>
      </c>
      <c r="J11" s="35">
        <v>3500</v>
      </c>
      <c r="K11" s="46">
        <f>'Disbursement schedule'!C8</f>
        <v>14000</v>
      </c>
      <c r="L11" s="35">
        <v>3500</v>
      </c>
      <c r="M11" s="35">
        <v>3500</v>
      </c>
      <c r="N11" s="35">
        <v>3500</v>
      </c>
      <c r="O11" s="35">
        <v>3500</v>
      </c>
      <c r="P11" s="46">
        <f>'Disbursement schedule'!D8</f>
        <v>14000</v>
      </c>
      <c r="Q11" s="35">
        <v>2400</v>
      </c>
      <c r="R11" s="35">
        <v>0</v>
      </c>
      <c r="S11" s="35">
        <v>0</v>
      </c>
      <c r="T11" s="35">
        <v>0</v>
      </c>
      <c r="U11" s="47">
        <f>'Disbursement schedule'!E8</f>
        <v>2400</v>
      </c>
      <c r="V11" s="35">
        <v>0</v>
      </c>
      <c r="W11" s="35">
        <v>0</v>
      </c>
      <c r="X11" s="35">
        <v>0</v>
      </c>
      <c r="Y11" s="35">
        <v>0</v>
      </c>
      <c r="Z11" s="47">
        <f>'Disbursement schedule'!F8</f>
        <v>0</v>
      </c>
      <c r="AA11" s="45">
        <f>Z11+U11+P11+K11+F11</f>
        <v>38000</v>
      </c>
      <c r="AC11" s="61">
        <f t="shared" ref="AC11:AC19" si="0">SUM(B11:E11,G11:J11,L11:O11,Q11:T11,V11:Y11)</f>
        <v>38000</v>
      </c>
      <c r="BO11" s="10"/>
      <c r="BP11" s="10"/>
      <c r="BQ11" s="10"/>
      <c r="BR11" s="10"/>
      <c r="BS11" s="10"/>
    </row>
    <row r="12" spans="1:71" x14ac:dyDescent="0.25">
      <c r="A12" s="37" t="s">
        <v>26</v>
      </c>
      <c r="B12" s="35">
        <v>0</v>
      </c>
      <c r="C12" s="35">
        <v>0</v>
      </c>
      <c r="D12" s="35">
        <v>0</v>
      </c>
      <c r="E12" s="35">
        <v>0</v>
      </c>
      <c r="F12" s="22">
        <f>'Disbursement schedule'!B9</f>
        <v>0</v>
      </c>
      <c r="G12" s="35">
        <v>0</v>
      </c>
      <c r="H12" s="35">
        <v>0</v>
      </c>
      <c r="I12" s="35">
        <v>0</v>
      </c>
      <c r="J12" s="35">
        <v>0</v>
      </c>
      <c r="K12" s="46">
        <f>'Disbursement schedule'!C9</f>
        <v>0</v>
      </c>
      <c r="L12" s="35">
        <v>0</v>
      </c>
      <c r="M12" s="35">
        <v>0</v>
      </c>
      <c r="N12" s="35">
        <v>0</v>
      </c>
      <c r="O12" s="35">
        <v>0</v>
      </c>
      <c r="P12" s="46">
        <f>'Disbursement schedule'!D9</f>
        <v>0</v>
      </c>
      <c r="Q12" s="35">
        <v>0</v>
      </c>
      <c r="R12" s="35">
        <v>0</v>
      </c>
      <c r="S12" s="35">
        <v>0</v>
      </c>
      <c r="T12" s="35">
        <v>0</v>
      </c>
      <c r="U12" s="47">
        <f>'Disbursement schedule'!E9</f>
        <v>0</v>
      </c>
      <c r="V12" s="35">
        <v>100</v>
      </c>
      <c r="W12" s="35">
        <v>100</v>
      </c>
      <c r="X12" s="35">
        <v>100</v>
      </c>
      <c r="Y12" s="35">
        <v>100</v>
      </c>
      <c r="Z12" s="47">
        <f>'Disbursement schedule'!F9</f>
        <v>400</v>
      </c>
      <c r="AA12" s="45">
        <f t="shared" ref="AA12:AA13" si="1">Z12+U12+P12+K12+F12</f>
        <v>400</v>
      </c>
      <c r="AC12" s="61">
        <f t="shared" si="0"/>
        <v>400</v>
      </c>
      <c r="BO12" s="10"/>
      <c r="BP12" s="10"/>
      <c r="BQ12" s="10"/>
      <c r="BR12" s="10"/>
      <c r="BS12" s="10"/>
    </row>
    <row r="13" spans="1:71" s="7" customFormat="1" x14ac:dyDescent="0.25">
      <c r="A13" s="37" t="s">
        <v>27</v>
      </c>
      <c r="B13" s="35">
        <v>0</v>
      </c>
      <c r="C13" s="35">
        <v>0</v>
      </c>
      <c r="D13" s="35">
        <v>575</v>
      </c>
      <c r="E13" s="35">
        <v>575</v>
      </c>
      <c r="F13" s="22">
        <f>'Disbursement schedule'!B10</f>
        <v>1150</v>
      </c>
      <c r="G13" s="35">
        <v>50</v>
      </c>
      <c r="H13" s="35">
        <v>50</v>
      </c>
      <c r="I13" s="35">
        <v>50</v>
      </c>
      <c r="J13" s="35">
        <v>50</v>
      </c>
      <c r="K13" s="46">
        <f>'Disbursement schedule'!C10</f>
        <v>200</v>
      </c>
      <c r="L13" s="35">
        <v>50</v>
      </c>
      <c r="M13" s="35">
        <v>50</v>
      </c>
      <c r="N13" s="35">
        <v>50</v>
      </c>
      <c r="O13" s="35">
        <v>50</v>
      </c>
      <c r="P13" s="46">
        <f>'Disbursement schedule'!D10</f>
        <v>200</v>
      </c>
      <c r="Q13" s="35">
        <v>50</v>
      </c>
      <c r="R13" s="35">
        <v>0</v>
      </c>
      <c r="S13" s="35">
        <v>0</v>
      </c>
      <c r="T13" s="35">
        <v>0</v>
      </c>
      <c r="U13" s="47">
        <f>'Disbursement schedule'!E10</f>
        <v>50</v>
      </c>
      <c r="V13" s="35">
        <v>0</v>
      </c>
      <c r="W13" s="35">
        <v>0</v>
      </c>
      <c r="X13" s="35">
        <v>0</v>
      </c>
      <c r="Y13" s="35">
        <v>0</v>
      </c>
      <c r="Z13" s="47">
        <f>'Disbursement schedule'!F10</f>
        <v>0</v>
      </c>
      <c r="AA13" s="45">
        <f t="shared" si="1"/>
        <v>1600</v>
      </c>
      <c r="AB13" s="13"/>
      <c r="AC13" s="61">
        <f t="shared" si="0"/>
        <v>1600</v>
      </c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</row>
    <row r="14" spans="1:71" s="8" customFormat="1" x14ac:dyDescent="0.25">
      <c r="A14" s="40" t="s">
        <v>22</v>
      </c>
      <c r="B14" s="15"/>
      <c r="C14" s="15"/>
      <c r="D14" s="15"/>
      <c r="E14" s="15"/>
      <c r="F14" s="32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32"/>
      <c r="R14" s="32"/>
      <c r="S14" s="32"/>
      <c r="T14" s="32"/>
      <c r="U14" s="44"/>
      <c r="V14" s="15"/>
      <c r="W14" s="15"/>
      <c r="X14" s="15"/>
      <c r="Y14" s="15"/>
      <c r="Z14" s="44"/>
      <c r="AA14" s="32"/>
      <c r="AB14" s="10"/>
      <c r="AC14" s="61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</row>
    <row r="15" spans="1:71" x14ac:dyDescent="0.25">
      <c r="A15" s="17" t="s">
        <v>32</v>
      </c>
      <c r="B15" s="18">
        <v>0</v>
      </c>
      <c r="C15" s="18">
        <v>110</v>
      </c>
      <c r="D15" s="18">
        <v>0</v>
      </c>
      <c r="E15" s="18">
        <v>110</v>
      </c>
      <c r="F15" s="22">
        <f>'Disbursement schedule'!B12</f>
        <v>220</v>
      </c>
      <c r="G15" s="18">
        <v>0</v>
      </c>
      <c r="H15" s="18">
        <v>110</v>
      </c>
      <c r="I15" s="18">
        <v>0</v>
      </c>
      <c r="J15" s="18">
        <v>110</v>
      </c>
      <c r="K15" s="22">
        <f>'Disbursement schedule'!C12</f>
        <v>220</v>
      </c>
      <c r="L15" s="18">
        <v>0</v>
      </c>
      <c r="M15" s="33">
        <v>110</v>
      </c>
      <c r="N15" s="33">
        <v>0</v>
      </c>
      <c r="O15" s="33">
        <v>110</v>
      </c>
      <c r="P15" s="22">
        <f>'Disbursement schedule'!D12</f>
        <v>220</v>
      </c>
      <c r="Q15" s="33">
        <v>0</v>
      </c>
      <c r="R15" s="33">
        <v>110</v>
      </c>
      <c r="S15" s="33">
        <v>0</v>
      </c>
      <c r="T15" s="33">
        <v>110</v>
      </c>
      <c r="U15" s="47">
        <f>'Disbursement schedule'!E12</f>
        <v>220</v>
      </c>
      <c r="V15" s="18">
        <v>0</v>
      </c>
      <c r="W15" s="33">
        <v>110</v>
      </c>
      <c r="X15" s="33">
        <v>0</v>
      </c>
      <c r="Y15" s="33">
        <v>110</v>
      </c>
      <c r="Z15" s="47">
        <f>'Disbursement schedule'!F12</f>
        <v>220</v>
      </c>
      <c r="AA15" s="45">
        <f t="shared" ref="AA15:AA19" si="2">Z15+U15+P15+K15+F15</f>
        <v>1100</v>
      </c>
      <c r="AC15" s="61">
        <f t="shared" si="0"/>
        <v>1100</v>
      </c>
      <c r="BO15" s="10"/>
      <c r="BP15" s="10"/>
      <c r="BQ15" s="10"/>
      <c r="BR15" s="10"/>
      <c r="BS15" s="10"/>
    </row>
    <row r="16" spans="1:71" x14ac:dyDescent="0.25">
      <c r="A16" s="17" t="s">
        <v>29</v>
      </c>
      <c r="B16" s="33">
        <v>0</v>
      </c>
      <c r="C16" s="33">
        <v>0</v>
      </c>
      <c r="D16" s="33">
        <v>0</v>
      </c>
      <c r="E16" s="33">
        <v>230</v>
      </c>
      <c r="F16" s="22">
        <f>'Disbursement schedule'!B13</f>
        <v>230</v>
      </c>
      <c r="G16" s="33">
        <v>225</v>
      </c>
      <c r="H16" s="33">
        <v>225</v>
      </c>
      <c r="I16" s="33">
        <v>225</v>
      </c>
      <c r="J16" s="33">
        <v>225</v>
      </c>
      <c r="K16" s="22">
        <f>'Disbursement schedule'!C13</f>
        <v>900</v>
      </c>
      <c r="L16" s="33">
        <v>225</v>
      </c>
      <c r="M16" s="33">
        <v>225</v>
      </c>
      <c r="N16" s="33">
        <v>225</v>
      </c>
      <c r="O16" s="33">
        <v>225</v>
      </c>
      <c r="P16" s="22">
        <f>'Disbursement schedule'!D13</f>
        <v>900</v>
      </c>
      <c r="Q16" s="33">
        <v>225</v>
      </c>
      <c r="R16" s="33">
        <v>45</v>
      </c>
      <c r="S16" s="33">
        <v>0</v>
      </c>
      <c r="T16" s="33">
        <v>0</v>
      </c>
      <c r="U16" s="47">
        <f>'Disbursement schedule'!E13</f>
        <v>270</v>
      </c>
      <c r="V16" s="33">
        <v>0</v>
      </c>
      <c r="W16" s="33">
        <v>0</v>
      </c>
      <c r="X16" s="33">
        <v>0</v>
      </c>
      <c r="Y16" s="33">
        <v>0</v>
      </c>
      <c r="Z16" s="47">
        <f>'Disbursement schedule'!F13</f>
        <v>0</v>
      </c>
      <c r="AA16" s="45">
        <f t="shared" si="2"/>
        <v>2300</v>
      </c>
      <c r="AC16" s="61">
        <f t="shared" si="0"/>
        <v>2300</v>
      </c>
      <c r="BO16" s="10"/>
      <c r="BP16" s="10"/>
      <c r="BQ16" s="10"/>
      <c r="BR16" s="10"/>
      <c r="BS16" s="10"/>
    </row>
    <row r="17" spans="1:71" x14ac:dyDescent="0.25">
      <c r="A17" s="17" t="s">
        <v>28</v>
      </c>
      <c r="B17" s="33">
        <v>0</v>
      </c>
      <c r="C17" s="33">
        <v>20</v>
      </c>
      <c r="D17" s="33">
        <v>0</v>
      </c>
      <c r="E17" s="33">
        <v>25</v>
      </c>
      <c r="F17" s="22">
        <f>'Disbursement schedule'!B14</f>
        <v>45</v>
      </c>
      <c r="G17" s="33">
        <v>0</v>
      </c>
      <c r="H17" s="33">
        <v>20</v>
      </c>
      <c r="I17" s="33">
        <v>0</v>
      </c>
      <c r="J17" s="33">
        <v>25</v>
      </c>
      <c r="K17" s="22">
        <f>'Disbursement schedule'!C14</f>
        <v>45</v>
      </c>
      <c r="L17" s="33">
        <v>0</v>
      </c>
      <c r="M17" s="33">
        <v>20</v>
      </c>
      <c r="N17" s="33">
        <v>0</v>
      </c>
      <c r="O17" s="33">
        <v>25</v>
      </c>
      <c r="P17" s="22">
        <f>'Disbursement schedule'!D14</f>
        <v>45</v>
      </c>
      <c r="Q17" s="33">
        <v>0</v>
      </c>
      <c r="R17" s="33">
        <v>20</v>
      </c>
      <c r="S17" s="33">
        <v>0</v>
      </c>
      <c r="T17" s="33">
        <v>25</v>
      </c>
      <c r="U17" s="47">
        <f>'Disbursement schedule'!E14</f>
        <v>45</v>
      </c>
      <c r="V17" s="33">
        <v>0</v>
      </c>
      <c r="W17" s="33">
        <v>20</v>
      </c>
      <c r="X17" s="33">
        <v>0</v>
      </c>
      <c r="Y17" s="33">
        <v>0</v>
      </c>
      <c r="Z17" s="47">
        <f>'Disbursement schedule'!F14</f>
        <v>20</v>
      </c>
      <c r="AA17" s="45">
        <f t="shared" si="2"/>
        <v>200</v>
      </c>
      <c r="AC17" s="61">
        <f t="shared" si="0"/>
        <v>200</v>
      </c>
      <c r="BO17" s="10"/>
      <c r="BP17" s="10"/>
      <c r="BQ17" s="10"/>
      <c r="BR17" s="10"/>
      <c r="BS17" s="10"/>
    </row>
    <row r="18" spans="1:71" x14ac:dyDescent="0.25">
      <c r="A18" s="17" t="s">
        <v>30</v>
      </c>
      <c r="B18" s="33">
        <v>0</v>
      </c>
      <c r="C18" s="33">
        <v>0</v>
      </c>
      <c r="D18" s="33">
        <v>0</v>
      </c>
      <c r="E18" s="33">
        <v>20</v>
      </c>
      <c r="F18" s="22">
        <f>'Disbursement schedule'!B15</f>
        <v>20</v>
      </c>
      <c r="G18" s="33">
        <v>0</v>
      </c>
      <c r="H18" s="33">
        <v>0</v>
      </c>
      <c r="I18" s="33">
        <v>0</v>
      </c>
      <c r="J18" s="33">
        <v>20</v>
      </c>
      <c r="K18" s="22">
        <f>'Disbursement schedule'!C15</f>
        <v>20</v>
      </c>
      <c r="L18" s="33">
        <v>0</v>
      </c>
      <c r="M18" s="33">
        <v>0</v>
      </c>
      <c r="N18" s="33">
        <v>0</v>
      </c>
      <c r="O18" s="33">
        <v>20</v>
      </c>
      <c r="P18" s="22">
        <f>'Disbursement schedule'!D15</f>
        <v>20</v>
      </c>
      <c r="Q18" s="33">
        <v>0</v>
      </c>
      <c r="R18" s="33">
        <v>0</v>
      </c>
      <c r="S18" s="33">
        <v>0</v>
      </c>
      <c r="T18" s="33">
        <v>20</v>
      </c>
      <c r="U18" s="47">
        <f>'Disbursement schedule'!E15</f>
        <v>20</v>
      </c>
      <c r="V18" s="33">
        <v>0</v>
      </c>
      <c r="W18" s="33">
        <v>0</v>
      </c>
      <c r="X18" s="33">
        <v>0</v>
      </c>
      <c r="Y18" s="33">
        <v>20</v>
      </c>
      <c r="Z18" s="47">
        <f>'Disbursement schedule'!F15</f>
        <v>20</v>
      </c>
      <c r="AA18" s="45">
        <f t="shared" si="2"/>
        <v>100</v>
      </c>
      <c r="AC18" s="61">
        <f t="shared" si="0"/>
        <v>100</v>
      </c>
      <c r="BO18" s="10"/>
      <c r="BP18" s="10"/>
      <c r="BQ18" s="10"/>
      <c r="BR18" s="10"/>
      <c r="BS18" s="10"/>
    </row>
    <row r="19" spans="1:71" x14ac:dyDescent="0.25">
      <c r="A19" s="17" t="s">
        <v>31</v>
      </c>
      <c r="B19" s="33">
        <v>0</v>
      </c>
      <c r="C19" s="33">
        <v>0</v>
      </c>
      <c r="D19" s="33">
        <v>0</v>
      </c>
      <c r="E19" s="33">
        <v>20</v>
      </c>
      <c r="F19" s="22">
        <f>'Disbursement schedule'!B16</f>
        <v>20</v>
      </c>
      <c r="G19" s="33">
        <v>0</v>
      </c>
      <c r="H19" s="33">
        <v>0</v>
      </c>
      <c r="I19" s="33">
        <v>0</v>
      </c>
      <c r="J19" s="33">
        <v>20</v>
      </c>
      <c r="K19" s="22">
        <f>'Disbursement schedule'!C16</f>
        <v>20</v>
      </c>
      <c r="L19" s="33">
        <v>0</v>
      </c>
      <c r="M19" s="33">
        <v>0</v>
      </c>
      <c r="N19" s="33">
        <v>0</v>
      </c>
      <c r="O19" s="33">
        <v>20</v>
      </c>
      <c r="P19" s="22">
        <f>'Disbursement schedule'!D16</f>
        <v>20</v>
      </c>
      <c r="Q19" s="33">
        <v>0</v>
      </c>
      <c r="R19" s="33">
        <v>0</v>
      </c>
      <c r="S19" s="33">
        <v>0</v>
      </c>
      <c r="T19" s="33">
        <v>20</v>
      </c>
      <c r="U19" s="47">
        <f>'Disbursement schedule'!E16</f>
        <v>20</v>
      </c>
      <c r="V19" s="33">
        <v>0</v>
      </c>
      <c r="W19" s="33">
        <v>0</v>
      </c>
      <c r="X19" s="33">
        <v>0</v>
      </c>
      <c r="Y19" s="33">
        <v>20</v>
      </c>
      <c r="Z19" s="47">
        <f>'Disbursement schedule'!F16</f>
        <v>20</v>
      </c>
      <c r="AA19" s="45">
        <f t="shared" si="2"/>
        <v>100</v>
      </c>
      <c r="AC19" s="61">
        <f t="shared" si="0"/>
        <v>100</v>
      </c>
      <c r="BO19" s="10"/>
      <c r="BP19" s="10"/>
      <c r="BQ19" s="10"/>
      <c r="BR19" s="10"/>
      <c r="BS19" s="10"/>
    </row>
    <row r="20" spans="1:71" x14ac:dyDescent="0.25">
      <c r="A20" s="40" t="s">
        <v>25</v>
      </c>
      <c r="B20" s="62"/>
      <c r="C20" s="62"/>
      <c r="D20" s="62"/>
      <c r="E20" s="62"/>
      <c r="F20" s="21"/>
      <c r="G20" s="62"/>
      <c r="H20" s="62"/>
      <c r="I20" s="62"/>
      <c r="J20" s="62"/>
      <c r="K20" s="21"/>
      <c r="L20" s="62"/>
      <c r="M20" s="62"/>
      <c r="N20" s="62"/>
      <c r="O20" s="62"/>
      <c r="P20" s="21"/>
      <c r="Q20" s="62"/>
      <c r="R20" s="62"/>
      <c r="S20" s="62"/>
      <c r="T20" s="62"/>
      <c r="U20" s="43"/>
      <c r="V20" s="62"/>
      <c r="W20" s="62"/>
      <c r="X20" s="62"/>
      <c r="Y20" s="62"/>
      <c r="Z20" s="43"/>
      <c r="AA20" s="63"/>
      <c r="AC20" s="61"/>
      <c r="BO20" s="10"/>
      <c r="BP20" s="10"/>
      <c r="BQ20" s="10"/>
      <c r="BR20" s="10"/>
      <c r="BS20" s="10"/>
    </row>
    <row r="21" spans="1:71" x14ac:dyDescent="0.25">
      <c r="A21" s="37" t="s">
        <v>33</v>
      </c>
      <c r="B21" s="33">
        <v>0</v>
      </c>
      <c r="C21" s="33">
        <v>0</v>
      </c>
      <c r="D21" s="33">
        <v>0</v>
      </c>
      <c r="E21" s="33">
        <v>1800</v>
      </c>
      <c r="F21" s="22">
        <f>'Disbursement schedule'!B18</f>
        <v>1800</v>
      </c>
      <c r="G21" s="33">
        <v>0</v>
      </c>
      <c r="H21" s="33">
        <v>0</v>
      </c>
      <c r="I21" s="33">
        <v>900</v>
      </c>
      <c r="J21" s="33">
        <v>0</v>
      </c>
      <c r="K21" s="22">
        <f>'Disbursement schedule'!C18</f>
        <v>900</v>
      </c>
      <c r="L21" s="33">
        <v>0</v>
      </c>
      <c r="M21" s="33">
        <v>300</v>
      </c>
      <c r="N21" s="33">
        <v>0</v>
      </c>
      <c r="O21" s="33">
        <v>0</v>
      </c>
      <c r="P21" s="22">
        <f>'Disbursement schedule'!D18</f>
        <v>300</v>
      </c>
      <c r="Q21" s="33">
        <v>0</v>
      </c>
      <c r="R21" s="33">
        <v>0</v>
      </c>
      <c r="S21" s="33">
        <v>0</v>
      </c>
      <c r="T21" s="33">
        <v>0</v>
      </c>
      <c r="U21" s="47">
        <f>'Disbursement schedule'!E18</f>
        <v>0</v>
      </c>
      <c r="V21" s="33">
        <v>0</v>
      </c>
      <c r="W21" s="33">
        <v>0</v>
      </c>
      <c r="X21" s="33">
        <v>0</v>
      </c>
      <c r="Y21" s="33">
        <v>0</v>
      </c>
      <c r="Z21" s="47">
        <f>'Disbursement schedule'!F18</f>
        <v>0</v>
      </c>
      <c r="AA21" s="45">
        <f t="shared" ref="AA21:AA22" si="3">Z21+U21+P21+K21+F21</f>
        <v>3000</v>
      </c>
      <c r="AC21" s="61">
        <f>SUM(B21:E21,G21:J21,L21:O21,Q21:T21,V21:Y21)</f>
        <v>3000</v>
      </c>
      <c r="BO21" s="10"/>
      <c r="BP21" s="10"/>
      <c r="BQ21" s="10"/>
      <c r="BR21" s="10"/>
      <c r="BS21" s="10"/>
    </row>
    <row r="22" spans="1:71" x14ac:dyDescent="0.25">
      <c r="A22" s="37" t="s">
        <v>34</v>
      </c>
      <c r="B22" s="33">
        <v>0</v>
      </c>
      <c r="C22" s="33">
        <v>0</v>
      </c>
      <c r="D22" s="33">
        <v>0</v>
      </c>
      <c r="E22" s="33">
        <v>500</v>
      </c>
      <c r="F22" s="22">
        <f>'Disbursement schedule'!B19</f>
        <v>500</v>
      </c>
      <c r="G22" s="33">
        <v>0</v>
      </c>
      <c r="H22" s="33">
        <v>250</v>
      </c>
      <c r="I22" s="33">
        <v>0</v>
      </c>
      <c r="J22" s="33">
        <v>250</v>
      </c>
      <c r="K22" s="22">
        <f>'Disbursement schedule'!C19</f>
        <v>500</v>
      </c>
      <c r="L22" s="33">
        <v>0</v>
      </c>
      <c r="M22" s="33">
        <v>0</v>
      </c>
      <c r="N22" s="33">
        <v>0</v>
      </c>
      <c r="O22" s="33">
        <v>0</v>
      </c>
      <c r="P22" s="22">
        <f>'Disbursement schedule'!D19</f>
        <v>0</v>
      </c>
      <c r="Q22" s="33">
        <v>0</v>
      </c>
      <c r="R22" s="33">
        <v>0</v>
      </c>
      <c r="S22" s="33">
        <v>0</v>
      </c>
      <c r="T22" s="33">
        <v>0</v>
      </c>
      <c r="U22" s="47">
        <f>'Disbursement schedule'!E19</f>
        <v>0</v>
      </c>
      <c r="V22" s="33">
        <v>0</v>
      </c>
      <c r="W22" s="33">
        <v>0</v>
      </c>
      <c r="X22" s="33">
        <v>0</v>
      </c>
      <c r="Y22" s="33">
        <v>0</v>
      </c>
      <c r="Z22" s="47">
        <f>'Disbursement schedule'!F19</f>
        <v>0</v>
      </c>
      <c r="AA22" s="45">
        <f t="shared" si="3"/>
        <v>1000</v>
      </c>
      <c r="AC22" s="61">
        <f>SUM(B22:E22,G22:J22,L22:O22,Q22:T22,V22:Y22)</f>
        <v>1000</v>
      </c>
      <c r="BO22" s="10"/>
      <c r="BP22" s="10"/>
      <c r="BQ22" s="10"/>
      <c r="BR22" s="10"/>
      <c r="BS22" s="10"/>
    </row>
    <row r="23" spans="1:71" x14ac:dyDescent="0.25">
      <c r="A23" s="40" t="s">
        <v>23</v>
      </c>
      <c r="B23" s="62"/>
      <c r="C23" s="62"/>
      <c r="D23" s="62"/>
      <c r="E23" s="62"/>
      <c r="F23" s="21"/>
      <c r="G23" s="62"/>
      <c r="H23" s="62"/>
      <c r="I23" s="62"/>
      <c r="J23" s="62"/>
      <c r="K23" s="21"/>
      <c r="L23" s="62"/>
      <c r="M23" s="62"/>
      <c r="N23" s="62"/>
      <c r="O23" s="62"/>
      <c r="P23" s="21"/>
      <c r="Q23" s="62"/>
      <c r="R23" s="62"/>
      <c r="S23" s="62"/>
      <c r="T23" s="62"/>
      <c r="U23" s="43"/>
      <c r="V23" s="62"/>
      <c r="W23" s="62"/>
      <c r="X23" s="62"/>
      <c r="Y23" s="62"/>
      <c r="Z23" s="43"/>
      <c r="AA23" s="63"/>
      <c r="AC23" s="61"/>
      <c r="BO23" s="10"/>
      <c r="BP23" s="10"/>
      <c r="BQ23" s="10"/>
      <c r="BR23" s="10"/>
      <c r="BS23" s="10"/>
    </row>
    <row r="24" spans="1:71" x14ac:dyDescent="0.25">
      <c r="A24" s="37" t="s">
        <v>44</v>
      </c>
      <c r="B24" s="33">
        <v>0</v>
      </c>
      <c r="C24" s="33">
        <v>80</v>
      </c>
      <c r="D24" s="33">
        <v>320</v>
      </c>
      <c r="E24" s="33">
        <v>200</v>
      </c>
      <c r="F24" s="22">
        <f>'Disbursement schedule'!B21</f>
        <v>600</v>
      </c>
      <c r="G24" s="33">
        <v>200</v>
      </c>
      <c r="H24" s="33">
        <v>0</v>
      </c>
      <c r="I24" s="33">
        <v>0</v>
      </c>
      <c r="J24" s="33">
        <v>0</v>
      </c>
      <c r="K24" s="22">
        <f>'Disbursement schedule'!C21</f>
        <v>200</v>
      </c>
      <c r="L24" s="33">
        <v>0</v>
      </c>
      <c r="M24" s="33">
        <v>0</v>
      </c>
      <c r="N24" s="33">
        <v>0</v>
      </c>
      <c r="O24" s="33">
        <v>0</v>
      </c>
      <c r="P24" s="22">
        <f>'Disbursement schedule'!D21</f>
        <v>0</v>
      </c>
      <c r="Q24" s="33">
        <v>0</v>
      </c>
      <c r="R24" s="33">
        <v>0</v>
      </c>
      <c r="S24" s="33">
        <v>0</v>
      </c>
      <c r="T24" s="33">
        <v>0</v>
      </c>
      <c r="U24" s="47">
        <f>'Disbursement schedule'!E21</f>
        <v>0</v>
      </c>
      <c r="V24" s="33">
        <v>0</v>
      </c>
      <c r="W24" s="33">
        <v>0</v>
      </c>
      <c r="X24" s="33">
        <v>0</v>
      </c>
      <c r="Y24" s="33">
        <v>0</v>
      </c>
      <c r="Z24" s="47">
        <f>'Disbursement schedule'!F21</f>
        <v>0</v>
      </c>
      <c r="AA24" s="45">
        <f t="shared" ref="AA24:AA26" si="4">Z24+U24+P24+K24+F24</f>
        <v>800</v>
      </c>
      <c r="AC24" s="61">
        <f>SUM(B24:E24,G24:J24,L24:O24,Q24:T24,V24:Y24)</f>
        <v>800</v>
      </c>
      <c r="BO24" s="10"/>
      <c r="BP24" s="10"/>
      <c r="BQ24" s="10"/>
      <c r="BR24" s="10"/>
      <c r="BS24" s="10"/>
    </row>
    <row r="25" spans="1:71" x14ac:dyDescent="0.25">
      <c r="A25" s="37" t="s">
        <v>45</v>
      </c>
      <c r="B25" s="33">
        <v>0</v>
      </c>
      <c r="C25" s="33">
        <v>0</v>
      </c>
      <c r="D25" s="33">
        <v>0</v>
      </c>
      <c r="E25" s="33">
        <v>80</v>
      </c>
      <c r="F25" s="22">
        <f>'Disbursement schedule'!B22</f>
        <v>80</v>
      </c>
      <c r="G25" s="33">
        <v>360</v>
      </c>
      <c r="H25" s="33">
        <v>360</v>
      </c>
      <c r="I25" s="33">
        <v>0</v>
      </c>
      <c r="J25" s="33">
        <v>0</v>
      </c>
      <c r="K25" s="22">
        <f>'Disbursement schedule'!C22</f>
        <v>720</v>
      </c>
      <c r="L25" s="33">
        <v>0</v>
      </c>
      <c r="M25" s="33">
        <v>0</v>
      </c>
      <c r="N25" s="33">
        <v>0</v>
      </c>
      <c r="O25" s="33">
        <v>0</v>
      </c>
      <c r="P25" s="22">
        <f>'Disbursement schedule'!D22</f>
        <v>0</v>
      </c>
      <c r="Q25" s="33">
        <v>0</v>
      </c>
      <c r="R25" s="33">
        <v>0</v>
      </c>
      <c r="S25" s="33">
        <v>0</v>
      </c>
      <c r="T25" s="33">
        <v>0</v>
      </c>
      <c r="U25" s="47">
        <f>'Disbursement schedule'!E22</f>
        <v>0</v>
      </c>
      <c r="V25" s="33">
        <v>0</v>
      </c>
      <c r="W25" s="33">
        <v>0</v>
      </c>
      <c r="X25" s="33">
        <v>0</v>
      </c>
      <c r="Y25" s="33">
        <v>0</v>
      </c>
      <c r="Z25" s="47">
        <f>'Disbursement schedule'!F22</f>
        <v>0</v>
      </c>
      <c r="AA25" s="45">
        <f t="shared" si="4"/>
        <v>800</v>
      </c>
      <c r="AC25" s="61">
        <f>SUM(B25:E25,G25:J25,L25:O25,Q25:T25,V25:Y25)</f>
        <v>800</v>
      </c>
      <c r="BO25" s="10"/>
      <c r="BP25" s="10"/>
      <c r="BQ25" s="10"/>
      <c r="BR25" s="10"/>
      <c r="BS25" s="10"/>
    </row>
    <row r="26" spans="1:71" x14ac:dyDescent="0.25">
      <c r="A26" s="37" t="s">
        <v>46</v>
      </c>
      <c r="B26" s="33">
        <v>0</v>
      </c>
      <c r="C26" s="33">
        <v>0</v>
      </c>
      <c r="D26" s="33">
        <v>0</v>
      </c>
      <c r="E26" s="33">
        <v>150</v>
      </c>
      <c r="F26" s="22">
        <f>'Disbursement schedule'!B23</f>
        <v>150</v>
      </c>
      <c r="G26" s="33">
        <v>0</v>
      </c>
      <c r="H26" s="33">
        <v>0</v>
      </c>
      <c r="I26" s="33">
        <v>0</v>
      </c>
      <c r="J26" s="33">
        <v>150</v>
      </c>
      <c r="K26" s="22">
        <f>'Disbursement schedule'!C23</f>
        <v>150</v>
      </c>
      <c r="L26" s="33">
        <v>0</v>
      </c>
      <c r="M26" s="33">
        <v>0</v>
      </c>
      <c r="N26" s="33">
        <v>0</v>
      </c>
      <c r="O26" s="33">
        <v>0</v>
      </c>
      <c r="P26" s="22">
        <f>'Disbursement schedule'!D23</f>
        <v>0</v>
      </c>
      <c r="Q26" s="33">
        <v>0</v>
      </c>
      <c r="R26" s="33">
        <v>0</v>
      </c>
      <c r="S26" s="33">
        <v>0</v>
      </c>
      <c r="T26" s="33">
        <v>0</v>
      </c>
      <c r="U26" s="47">
        <f>'Disbursement schedule'!E23</f>
        <v>0</v>
      </c>
      <c r="V26" s="33">
        <v>0</v>
      </c>
      <c r="W26" s="33">
        <v>0</v>
      </c>
      <c r="X26" s="33">
        <v>0</v>
      </c>
      <c r="Y26" s="33">
        <v>0</v>
      </c>
      <c r="Z26" s="47">
        <f>'Disbursement schedule'!F23</f>
        <v>0</v>
      </c>
      <c r="AA26" s="45">
        <f t="shared" si="4"/>
        <v>300</v>
      </c>
      <c r="AC26" s="61">
        <f>SUM(B26:E26,G26:J26,L26:O26,Q26:T26,V26:Y26)</f>
        <v>300</v>
      </c>
      <c r="BO26" s="10"/>
      <c r="BP26" s="10"/>
      <c r="BQ26" s="10"/>
      <c r="BR26" s="10"/>
      <c r="BS26" s="10"/>
    </row>
    <row r="27" spans="1:71" x14ac:dyDescent="0.25">
      <c r="A27" s="37" t="s">
        <v>47</v>
      </c>
      <c r="B27" s="18">
        <v>0</v>
      </c>
      <c r="C27" s="18">
        <v>0</v>
      </c>
      <c r="D27" s="18">
        <v>0</v>
      </c>
      <c r="E27" s="18">
        <v>50</v>
      </c>
      <c r="F27" s="22">
        <f>'Disbursement schedule'!B25</f>
        <v>50</v>
      </c>
      <c r="G27" s="18">
        <v>0</v>
      </c>
      <c r="H27" s="18">
        <v>0</v>
      </c>
      <c r="I27" s="18">
        <v>0</v>
      </c>
      <c r="J27" s="18">
        <v>0</v>
      </c>
      <c r="K27" s="22">
        <f>'Disbursement schedule'!C25</f>
        <v>0</v>
      </c>
      <c r="L27" s="18">
        <v>0</v>
      </c>
      <c r="M27" s="18">
        <v>0</v>
      </c>
      <c r="N27" s="18">
        <v>0</v>
      </c>
      <c r="O27" s="18">
        <v>0</v>
      </c>
      <c r="P27" s="22">
        <f>'Disbursement schedule'!D25</f>
        <v>0</v>
      </c>
      <c r="Q27" s="33">
        <v>0</v>
      </c>
      <c r="R27" s="33">
        <v>0</v>
      </c>
      <c r="S27" s="33">
        <v>0</v>
      </c>
      <c r="T27" s="33">
        <v>0</v>
      </c>
      <c r="U27" s="47">
        <f>'Disbursement schedule'!E25</f>
        <v>0</v>
      </c>
      <c r="V27" s="18">
        <v>0</v>
      </c>
      <c r="W27" s="18">
        <v>0</v>
      </c>
      <c r="X27" s="18">
        <v>0</v>
      </c>
      <c r="Y27" s="18">
        <v>0</v>
      </c>
      <c r="Z27" s="47">
        <f>'Disbursement schedule'!F25</f>
        <v>0</v>
      </c>
      <c r="AA27" s="45">
        <f>Z27+U27+P27+K27+F27</f>
        <v>50</v>
      </c>
      <c r="AC27" s="61">
        <f>SUM(B27:E27,G27:J27,L27:O27,Q27:T27,V27:Y27)</f>
        <v>50</v>
      </c>
      <c r="BO27" s="10"/>
      <c r="BP27" s="10"/>
      <c r="BQ27" s="10"/>
      <c r="BR27" s="10"/>
      <c r="BS27" s="10"/>
    </row>
    <row r="28" spans="1:71" x14ac:dyDescent="0.25">
      <c r="A28" s="37" t="s">
        <v>48</v>
      </c>
      <c r="B28" s="33">
        <v>0</v>
      </c>
      <c r="C28" s="33">
        <v>0</v>
      </c>
      <c r="D28" s="33">
        <v>0</v>
      </c>
      <c r="E28" s="33">
        <v>0</v>
      </c>
      <c r="F28" s="22">
        <f>'Disbursement schedule'!B24</f>
        <v>0</v>
      </c>
      <c r="G28" s="33">
        <v>0</v>
      </c>
      <c r="H28" s="33">
        <v>125</v>
      </c>
      <c r="I28" s="33">
        <v>0</v>
      </c>
      <c r="J28" s="33">
        <v>125</v>
      </c>
      <c r="K28" s="22">
        <f>'Disbursement schedule'!C24</f>
        <v>250</v>
      </c>
      <c r="L28" s="33">
        <v>0</v>
      </c>
      <c r="M28" s="33">
        <v>0</v>
      </c>
      <c r="N28" s="33">
        <v>0</v>
      </c>
      <c r="O28" s="33">
        <v>0</v>
      </c>
      <c r="P28" s="22">
        <f>'Disbursement schedule'!D24</f>
        <v>0</v>
      </c>
      <c r="Q28" s="33">
        <v>0</v>
      </c>
      <c r="R28" s="33">
        <v>0</v>
      </c>
      <c r="S28" s="33">
        <v>0</v>
      </c>
      <c r="T28" s="33">
        <v>0</v>
      </c>
      <c r="U28" s="47">
        <f>'Disbursement schedule'!E24</f>
        <v>0</v>
      </c>
      <c r="V28" s="33">
        <v>0</v>
      </c>
      <c r="W28" s="33">
        <v>0</v>
      </c>
      <c r="X28" s="33">
        <v>0</v>
      </c>
      <c r="Y28" s="33">
        <v>0</v>
      </c>
      <c r="Z28" s="47">
        <f>'Disbursement schedule'!F24</f>
        <v>0</v>
      </c>
      <c r="AA28" s="45">
        <f>Z28+U28+P28+K28+F28</f>
        <v>250</v>
      </c>
      <c r="AC28" s="61">
        <f>SUM(B28:E28,G28:J28,L28:O28,Q28:T28,V28:Y28)</f>
        <v>250</v>
      </c>
      <c r="BO28" s="10"/>
      <c r="BP28" s="10"/>
      <c r="BQ28" s="10"/>
      <c r="BR28" s="10"/>
      <c r="BS28" s="10"/>
    </row>
    <row r="29" spans="1:71" x14ac:dyDescent="0.25">
      <c r="A29" s="40" t="s">
        <v>14</v>
      </c>
      <c r="B29" s="15"/>
      <c r="C29" s="15"/>
      <c r="D29" s="15"/>
      <c r="E29" s="15"/>
      <c r="F29" s="21">
        <f>SUM(F11:F28)</f>
        <v>12465</v>
      </c>
      <c r="G29" s="15"/>
      <c r="H29" s="15"/>
      <c r="I29" s="15"/>
      <c r="J29" s="15"/>
      <c r="K29" s="21">
        <f>SUM(K11:K28)</f>
        <v>18125</v>
      </c>
      <c r="L29" s="15"/>
      <c r="M29" s="15"/>
      <c r="N29" s="15"/>
      <c r="O29" s="15"/>
      <c r="P29" s="21">
        <f>SUM(P11:P28)</f>
        <v>15705</v>
      </c>
      <c r="Q29" s="21"/>
      <c r="R29" s="21"/>
      <c r="S29" s="21"/>
      <c r="T29" s="21"/>
      <c r="U29" s="21">
        <f>SUM(U11:U27)</f>
        <v>3025</v>
      </c>
      <c r="V29" s="15"/>
      <c r="W29" s="15"/>
      <c r="X29" s="15"/>
      <c r="Y29" s="15"/>
      <c r="Z29" s="21">
        <f>SUM(Z11:Z28)</f>
        <v>680</v>
      </c>
      <c r="AA29" s="21">
        <f>SUM(AA11:AA28)</f>
        <v>50000</v>
      </c>
      <c r="AC29" s="61"/>
      <c r="BO29" s="10"/>
      <c r="BP29" s="10"/>
      <c r="BQ29" s="10"/>
      <c r="BR29" s="10"/>
      <c r="BS29" s="10"/>
    </row>
    <row r="30" spans="1:71" x14ac:dyDescent="0.25">
      <c r="AC30" s="61"/>
      <c r="BO30" s="10"/>
      <c r="BP30" s="10"/>
      <c r="BQ30" s="10"/>
      <c r="BR30" s="10"/>
      <c r="BS30" s="10"/>
    </row>
    <row r="31" spans="1:71" x14ac:dyDescent="0.25">
      <c r="A31" s="10"/>
      <c r="B31" s="5"/>
      <c r="C31" s="5"/>
      <c r="D31" s="5"/>
      <c r="E31" s="5"/>
      <c r="F31" s="64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AC31" s="61"/>
      <c r="BO31" s="10"/>
      <c r="BP31" s="10"/>
      <c r="BQ31" s="10"/>
      <c r="BR31" s="10"/>
      <c r="BS31" s="10"/>
    </row>
    <row r="32" spans="1:71" x14ac:dyDescent="0.25">
      <c r="A32" s="10"/>
      <c r="B32" s="54"/>
      <c r="G32" s="54"/>
      <c r="K32" s="5"/>
      <c r="L32" s="54"/>
      <c r="Q32" s="54"/>
      <c r="V32" s="54"/>
      <c r="AC32" s="61"/>
      <c r="BO32" s="10"/>
      <c r="BP32" s="10"/>
      <c r="BQ32" s="10"/>
      <c r="BR32" s="10"/>
      <c r="BS32" s="10"/>
    </row>
    <row r="33" spans="1:71" s="7" customFormat="1" x14ac:dyDescent="0.25">
      <c r="A33" s="10"/>
      <c r="B33"/>
      <c r="C33"/>
      <c r="D33"/>
      <c r="E33"/>
      <c r="F33" s="1"/>
      <c r="G33"/>
      <c r="H33"/>
      <c r="I33"/>
      <c r="J33"/>
      <c r="K33" s="5"/>
      <c r="L33"/>
      <c r="M33"/>
      <c r="N33"/>
      <c r="O33"/>
      <c r="P33" s="1"/>
      <c r="Q33"/>
      <c r="R33"/>
      <c r="S33"/>
      <c r="T33"/>
      <c r="U33" s="1"/>
      <c r="V33" s="1"/>
      <c r="W33" s="10"/>
      <c r="X33" s="10"/>
      <c r="Y33" s="10"/>
      <c r="Z33" s="10"/>
      <c r="AA33" s="10"/>
      <c r="AB33" s="13"/>
      <c r="AC33" s="61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</row>
    <row r="34" spans="1:71" s="8" customFormat="1" x14ac:dyDescent="0.25">
      <c r="A34" s="13"/>
      <c r="B34"/>
      <c r="C34"/>
      <c r="D34"/>
      <c r="E34"/>
      <c r="F34" s="1"/>
      <c r="G34"/>
      <c r="H34"/>
      <c r="I34"/>
      <c r="J34"/>
      <c r="K34" s="5"/>
      <c r="L34"/>
      <c r="M34"/>
      <c r="N34"/>
      <c r="O34"/>
      <c r="P34" s="1"/>
      <c r="Q34"/>
      <c r="R34"/>
      <c r="S34"/>
      <c r="T34"/>
      <c r="U34" s="1"/>
      <c r="V34" s="1"/>
      <c r="W34" s="10"/>
      <c r="X34" s="10"/>
      <c r="Y34" s="10"/>
      <c r="Z34" s="10"/>
      <c r="AA34" s="10"/>
      <c r="AB34" s="10"/>
      <c r="AC34" s="61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</row>
    <row r="35" spans="1:71" s="8" customFormat="1" x14ac:dyDescent="0.25">
      <c r="A35" s="10"/>
      <c r="B35" s="5"/>
      <c r="C35"/>
      <c r="D35"/>
      <c r="E35"/>
      <c r="F35" s="1"/>
      <c r="G35" s="5"/>
      <c r="H35"/>
      <c r="I35"/>
      <c r="J35"/>
      <c r="K35" s="1"/>
      <c r="L35" s="5"/>
      <c r="M35" s="5"/>
      <c r="N35"/>
      <c r="O35"/>
      <c r="P35" s="1"/>
      <c r="Q35" s="5"/>
      <c r="R35"/>
      <c r="S35"/>
      <c r="T35"/>
      <c r="U35" s="1"/>
      <c r="V35" s="1"/>
      <c r="W35" s="10"/>
      <c r="X35" s="10"/>
      <c r="Y35" s="10"/>
      <c r="Z35" s="10"/>
      <c r="AA35" s="10"/>
      <c r="AB35" s="10"/>
      <c r="AC35" s="61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</row>
    <row r="36" spans="1:71" x14ac:dyDescent="0.25">
      <c r="A36" s="10"/>
      <c r="Z36" s="11"/>
      <c r="AC36" s="61"/>
      <c r="BO36" s="10"/>
      <c r="BP36" s="10"/>
      <c r="BQ36" s="10"/>
      <c r="BR36" s="10"/>
      <c r="BS36" s="10"/>
    </row>
    <row r="37" spans="1:71" x14ac:dyDescent="0.25">
      <c r="A37" s="10"/>
      <c r="AC37" s="61"/>
      <c r="BO37" s="10"/>
      <c r="BP37" s="10"/>
      <c r="BQ37" s="10"/>
      <c r="BR37" s="10"/>
      <c r="BS37" s="10"/>
    </row>
    <row r="38" spans="1:71" x14ac:dyDescent="0.25">
      <c r="A38" s="10"/>
      <c r="AC38" s="61"/>
      <c r="BO38" s="10"/>
      <c r="BP38" s="10"/>
      <c r="BQ38" s="10"/>
      <c r="BR38" s="10"/>
      <c r="BS38" s="10"/>
    </row>
    <row r="39" spans="1:71" s="7" customFormat="1" x14ac:dyDescent="0.25">
      <c r="A39" s="10"/>
      <c r="B39"/>
      <c r="C39"/>
      <c r="D39"/>
      <c r="E39"/>
      <c r="F39" s="1"/>
      <c r="G39"/>
      <c r="H39"/>
      <c r="I39"/>
      <c r="J39"/>
      <c r="K39" s="1"/>
      <c r="L39"/>
      <c r="M39"/>
      <c r="N39"/>
      <c r="O39"/>
      <c r="P39" s="1"/>
      <c r="Q39"/>
      <c r="R39"/>
      <c r="S39"/>
      <c r="T39"/>
      <c r="U39" s="1"/>
      <c r="V39" s="1"/>
      <c r="W39" s="10"/>
      <c r="X39" s="10"/>
      <c r="Y39" s="10"/>
      <c r="Z39" s="10"/>
      <c r="AA39" s="10"/>
      <c r="AB39" s="13"/>
      <c r="AC39" s="61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</row>
    <row r="40" spans="1:71" x14ac:dyDescent="0.25">
      <c r="A40" s="13"/>
    </row>
    <row r="41" spans="1:71" x14ac:dyDescent="0.25">
      <c r="A41" s="10"/>
    </row>
    <row r="42" spans="1:71" x14ac:dyDescent="0.25">
      <c r="A42" s="10"/>
    </row>
    <row r="43" spans="1:71" x14ac:dyDescent="0.25">
      <c r="A43" s="10"/>
    </row>
  </sheetData>
  <mergeCells count="12">
    <mergeCell ref="B8:F8"/>
    <mergeCell ref="G8:K8"/>
    <mergeCell ref="L8:P8"/>
    <mergeCell ref="B7:V7"/>
    <mergeCell ref="Q8:U8"/>
    <mergeCell ref="V8:Z8"/>
    <mergeCell ref="A1:Q1"/>
    <mergeCell ref="A2:Q2"/>
    <mergeCell ref="A3:Q3"/>
    <mergeCell ref="A6:Q6"/>
    <mergeCell ref="A4:Q4"/>
    <mergeCell ref="A5:Q5"/>
  </mergeCells>
  <printOptions horizontalCentered="1"/>
  <pageMargins left="0.7" right="0.7" top="0.75" bottom="0.75" header="0.3" footer="0.3"/>
  <pageSetup paperSize="5"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28"/>
  <sheetViews>
    <sheetView zoomScale="53" zoomScaleNormal="53" workbookViewId="0">
      <selection activeCell="A27" sqref="A27"/>
    </sheetView>
  </sheetViews>
  <sheetFormatPr defaultRowHeight="15" x14ac:dyDescent="0.25"/>
  <cols>
    <col min="1" max="1" width="77.140625" style="69" customWidth="1"/>
    <col min="2" max="9" width="12.7109375" customWidth="1"/>
    <col min="10" max="22" width="12.7109375" style="10" customWidth="1"/>
    <col min="23" max="78" width="9.140625" style="10"/>
  </cols>
  <sheetData>
    <row r="1" spans="1:78" ht="15" customHeight="1" x14ac:dyDescent="0.25">
      <c r="A1" s="72" t="s">
        <v>10</v>
      </c>
      <c r="B1" s="72"/>
      <c r="C1" s="72"/>
      <c r="D1" s="72"/>
      <c r="E1" s="72"/>
      <c r="F1" s="72"/>
      <c r="G1" s="72"/>
      <c r="H1" s="72"/>
      <c r="I1" s="72"/>
    </row>
    <row r="2" spans="1:78" ht="15" customHeight="1" x14ac:dyDescent="0.25">
      <c r="A2" s="72" t="s">
        <v>19</v>
      </c>
      <c r="B2" s="72"/>
      <c r="C2" s="72"/>
      <c r="D2" s="72"/>
      <c r="E2" s="72"/>
      <c r="F2" s="72"/>
      <c r="G2" s="72"/>
      <c r="H2" s="72"/>
      <c r="I2" s="72"/>
    </row>
    <row r="3" spans="1:78" ht="15" customHeight="1" x14ac:dyDescent="0.25">
      <c r="A3" s="72" t="s">
        <v>41</v>
      </c>
      <c r="B3" s="72"/>
      <c r="C3" s="72"/>
      <c r="D3" s="72"/>
      <c r="E3" s="72"/>
      <c r="F3" s="72"/>
      <c r="G3" s="72"/>
      <c r="H3" s="72"/>
      <c r="I3" s="72"/>
    </row>
    <row r="4" spans="1:78" ht="15" customHeight="1" x14ac:dyDescent="0.25">
      <c r="A4" s="72"/>
      <c r="B4" s="72"/>
      <c r="C4" s="72"/>
      <c r="D4" s="72"/>
      <c r="E4" s="72"/>
      <c r="F4" s="72"/>
      <c r="G4" s="72"/>
      <c r="H4" s="72"/>
      <c r="I4" s="72"/>
    </row>
    <row r="5" spans="1:78" ht="15" customHeight="1" x14ac:dyDescent="0.25">
      <c r="A5" s="72" t="s">
        <v>12</v>
      </c>
      <c r="B5" s="72"/>
      <c r="C5" s="72"/>
      <c r="D5" s="72"/>
      <c r="E5" s="72"/>
      <c r="F5" s="72"/>
      <c r="G5" s="72"/>
      <c r="H5" s="72"/>
      <c r="I5" s="72"/>
    </row>
    <row r="6" spans="1:78" x14ac:dyDescent="0.25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</row>
    <row r="7" spans="1:78" x14ac:dyDescent="0.25">
      <c r="B7" s="75" t="s">
        <v>15</v>
      </c>
      <c r="C7" s="75"/>
      <c r="D7" s="75"/>
      <c r="E7" s="75"/>
      <c r="F7" s="75" t="s">
        <v>16</v>
      </c>
      <c r="G7" s="75"/>
      <c r="H7" s="75"/>
      <c r="I7" s="75"/>
      <c r="J7" s="75" t="s">
        <v>17</v>
      </c>
      <c r="K7" s="75"/>
      <c r="L7" s="75"/>
      <c r="M7" s="75"/>
      <c r="N7" s="75" t="s">
        <v>18</v>
      </c>
      <c r="O7" s="75"/>
      <c r="P7" s="75"/>
      <c r="Q7" s="75"/>
      <c r="R7" s="75" t="s">
        <v>20</v>
      </c>
      <c r="S7" s="75"/>
      <c r="T7" s="75"/>
      <c r="U7" s="75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</row>
    <row r="8" spans="1:78" ht="30" customHeight="1" x14ac:dyDescent="0.25">
      <c r="A8" s="14" t="s">
        <v>39</v>
      </c>
      <c r="B8" s="68" t="s">
        <v>8</v>
      </c>
      <c r="C8" s="68" t="s">
        <v>2</v>
      </c>
      <c r="D8" s="68" t="s">
        <v>3</v>
      </c>
      <c r="E8" s="68" t="s">
        <v>4</v>
      </c>
      <c r="F8" s="68" t="s">
        <v>8</v>
      </c>
      <c r="G8" s="68" t="s">
        <v>2</v>
      </c>
      <c r="H8" s="68" t="s">
        <v>3</v>
      </c>
      <c r="I8" s="68" t="s">
        <v>4</v>
      </c>
      <c r="J8" s="68" t="s">
        <v>8</v>
      </c>
      <c r="K8" s="68" t="s">
        <v>2</v>
      </c>
      <c r="L8" s="68" t="s">
        <v>3</v>
      </c>
      <c r="M8" s="68" t="s">
        <v>4</v>
      </c>
      <c r="N8" s="68" t="s">
        <v>8</v>
      </c>
      <c r="O8" s="68" t="s">
        <v>2</v>
      </c>
      <c r="P8" s="68" t="s">
        <v>3</v>
      </c>
      <c r="Q8" s="68" t="s">
        <v>4</v>
      </c>
      <c r="R8" s="68" t="s">
        <v>8</v>
      </c>
      <c r="S8" s="68" t="s">
        <v>2</v>
      </c>
      <c r="T8" s="68" t="s">
        <v>3</v>
      </c>
      <c r="U8" s="68" t="s">
        <v>4</v>
      </c>
      <c r="BM8"/>
      <c r="BN8"/>
      <c r="BO8"/>
      <c r="BP8"/>
      <c r="BQ8"/>
      <c r="BR8"/>
      <c r="BS8"/>
      <c r="BT8"/>
      <c r="BU8"/>
      <c r="BV8"/>
      <c r="BW8"/>
      <c r="BX8"/>
      <c r="BY8"/>
      <c r="BZ8"/>
    </row>
    <row r="9" spans="1:78" s="8" customFormat="1" ht="15" customHeight="1" x14ac:dyDescent="0.25">
      <c r="A9" s="40" t="s">
        <v>21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1"/>
      <c r="O9" s="21"/>
      <c r="P9" s="21"/>
      <c r="Q9" s="21"/>
      <c r="R9" s="20"/>
      <c r="S9" s="20"/>
      <c r="T9" s="20"/>
      <c r="U9" s="2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</row>
    <row r="10" spans="1:78" x14ac:dyDescent="0.25">
      <c r="A10" s="37" t="s">
        <v>24</v>
      </c>
      <c r="B10" s="35"/>
      <c r="C10" s="35"/>
      <c r="D10" s="35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5"/>
      <c r="P10" s="35"/>
      <c r="Q10" s="35"/>
      <c r="R10" s="35"/>
      <c r="S10" s="35"/>
      <c r="T10" s="35"/>
      <c r="U10" s="35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</row>
    <row r="11" spans="1:78" x14ac:dyDescent="0.25">
      <c r="A11" s="37" t="s">
        <v>26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4"/>
      <c r="S11" s="34"/>
      <c r="T11" s="34"/>
      <c r="U11" s="34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</row>
    <row r="12" spans="1:78" s="7" customFormat="1" x14ac:dyDescent="0.25">
      <c r="A12" s="37" t="s">
        <v>27</v>
      </c>
      <c r="B12" s="35"/>
      <c r="C12" s="35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5"/>
      <c r="P12" s="35"/>
      <c r="Q12" s="35"/>
      <c r="R12" s="35"/>
      <c r="S12" s="35"/>
      <c r="T12" s="35"/>
      <c r="U12" s="35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</row>
    <row r="13" spans="1:78" s="8" customFormat="1" x14ac:dyDescent="0.25">
      <c r="A13" s="40" t="s">
        <v>22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spans="1:78" x14ac:dyDescent="0.25">
      <c r="A14" s="17" t="s">
        <v>32</v>
      </c>
      <c r="B14" s="33"/>
      <c r="C14" s="66"/>
      <c r="D14" s="33"/>
      <c r="E14" s="66"/>
      <c r="F14" s="33"/>
      <c r="G14" s="66"/>
      <c r="H14" s="33"/>
      <c r="I14" s="66"/>
      <c r="J14" s="33"/>
      <c r="K14" s="66"/>
      <c r="L14" s="33"/>
      <c r="M14" s="66"/>
      <c r="N14" s="33"/>
      <c r="O14" s="66"/>
      <c r="P14" s="33"/>
      <c r="Q14" s="66"/>
      <c r="R14" s="33"/>
      <c r="S14" s="66"/>
      <c r="T14" s="33"/>
      <c r="U14" s="66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</row>
    <row r="15" spans="1:78" x14ac:dyDescent="0.25">
      <c r="A15" s="17" t="s">
        <v>29</v>
      </c>
      <c r="B15" s="33"/>
      <c r="C15" s="33"/>
      <c r="D15" s="33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3"/>
      <c r="Q15" s="33"/>
      <c r="R15" s="33"/>
      <c r="S15" s="33"/>
      <c r="T15" s="33"/>
      <c r="U15" s="33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</row>
    <row r="16" spans="1:78" x14ac:dyDescent="0.25">
      <c r="A16" s="17" t="s">
        <v>28</v>
      </c>
      <c r="B16" s="33"/>
      <c r="C16" s="66"/>
      <c r="D16" s="33"/>
      <c r="E16" s="66"/>
      <c r="F16" s="33"/>
      <c r="G16" s="66"/>
      <c r="H16" s="33"/>
      <c r="I16" s="66"/>
      <c r="J16" s="33"/>
      <c r="K16" s="66"/>
      <c r="L16" s="33"/>
      <c r="M16" s="66"/>
      <c r="N16" s="33"/>
      <c r="O16" s="66"/>
      <c r="P16" s="33"/>
      <c r="Q16" s="66"/>
      <c r="R16" s="33"/>
      <c r="S16" s="66"/>
      <c r="T16" s="33"/>
      <c r="U16" s="33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</row>
    <row r="17" spans="1:78" x14ac:dyDescent="0.25">
      <c r="A17" s="17" t="s">
        <v>30</v>
      </c>
      <c r="B17" s="33"/>
      <c r="C17" s="33"/>
      <c r="D17" s="33"/>
      <c r="E17" s="66"/>
      <c r="F17" s="33"/>
      <c r="G17" s="33"/>
      <c r="H17" s="33"/>
      <c r="I17" s="66"/>
      <c r="J17" s="33"/>
      <c r="K17" s="33"/>
      <c r="L17" s="33"/>
      <c r="M17" s="66"/>
      <c r="N17" s="33"/>
      <c r="O17" s="33"/>
      <c r="P17" s="33"/>
      <c r="Q17" s="66"/>
      <c r="R17" s="33"/>
      <c r="S17" s="33"/>
      <c r="T17" s="33"/>
      <c r="U17" s="66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</row>
    <row r="18" spans="1:78" x14ac:dyDescent="0.25">
      <c r="A18" s="17" t="s">
        <v>31</v>
      </c>
      <c r="B18" s="33"/>
      <c r="C18" s="33"/>
      <c r="D18" s="33"/>
      <c r="E18" s="66"/>
      <c r="F18" s="33"/>
      <c r="G18" s="33"/>
      <c r="H18" s="33"/>
      <c r="I18" s="66"/>
      <c r="J18" s="33"/>
      <c r="K18" s="33"/>
      <c r="L18" s="33"/>
      <c r="M18" s="66"/>
      <c r="N18" s="33"/>
      <c r="O18" s="33"/>
      <c r="P18" s="33"/>
      <c r="Q18" s="66"/>
      <c r="R18" s="33"/>
      <c r="S18" s="33"/>
      <c r="T18" s="33"/>
      <c r="U18" s="66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</row>
    <row r="19" spans="1:78" x14ac:dyDescent="0.25">
      <c r="A19" s="40" t="s">
        <v>25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</row>
    <row r="20" spans="1:78" x14ac:dyDescent="0.25">
      <c r="A20" s="37" t="s">
        <v>33</v>
      </c>
      <c r="B20" s="33"/>
      <c r="C20" s="33"/>
      <c r="D20" s="33"/>
      <c r="E20" s="55"/>
      <c r="F20" s="33"/>
      <c r="G20" s="33"/>
      <c r="H20" s="55"/>
      <c r="I20" s="33"/>
      <c r="J20" s="33"/>
      <c r="K20" s="55"/>
      <c r="L20" s="33"/>
      <c r="M20" s="33"/>
      <c r="N20" s="33"/>
      <c r="O20" s="33"/>
      <c r="P20" s="33"/>
      <c r="Q20" s="33"/>
      <c r="R20" s="33"/>
      <c r="S20" s="33"/>
      <c r="T20" s="33"/>
      <c r="U20" s="33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</row>
    <row r="21" spans="1:78" x14ac:dyDescent="0.25">
      <c r="A21" s="37" t="s">
        <v>34</v>
      </c>
      <c r="B21" s="33"/>
      <c r="C21" s="33"/>
      <c r="D21" s="33"/>
      <c r="E21" s="55"/>
      <c r="F21" s="33"/>
      <c r="G21" s="55"/>
      <c r="H21" s="33"/>
      <c r="I21" s="55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</row>
    <row r="22" spans="1:78" x14ac:dyDescent="0.25">
      <c r="A22" s="40" t="s">
        <v>23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</row>
    <row r="23" spans="1:78" x14ac:dyDescent="0.25">
      <c r="A23" s="37" t="s">
        <v>44</v>
      </c>
      <c r="B23" s="33"/>
      <c r="C23" s="24"/>
      <c r="D23" s="24"/>
      <c r="E23" s="24"/>
      <c r="F23" s="24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</row>
    <row r="24" spans="1:78" x14ac:dyDescent="0.25">
      <c r="A24" s="37" t="s">
        <v>45</v>
      </c>
      <c r="B24" s="33"/>
      <c r="C24" s="33"/>
      <c r="D24" s="33"/>
      <c r="E24" s="24"/>
      <c r="F24" s="24"/>
      <c r="G24" s="24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</row>
    <row r="25" spans="1:78" x14ac:dyDescent="0.25">
      <c r="A25" s="37" t="s">
        <v>46</v>
      </c>
      <c r="B25" s="33"/>
      <c r="C25" s="33"/>
      <c r="D25" s="33"/>
      <c r="E25" s="24"/>
      <c r="F25" s="33"/>
      <c r="G25" s="33"/>
      <c r="H25" s="33"/>
      <c r="I25" s="24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</row>
    <row r="26" spans="1:78" x14ac:dyDescent="0.25">
      <c r="A26" s="37" t="s">
        <v>47</v>
      </c>
      <c r="B26" s="33"/>
      <c r="C26" s="33"/>
      <c r="D26" s="33"/>
      <c r="E26" s="24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</row>
    <row r="27" spans="1:78" x14ac:dyDescent="0.25">
      <c r="A27" s="37" t="s">
        <v>48</v>
      </c>
      <c r="B27" s="33"/>
      <c r="C27" s="33"/>
      <c r="D27" s="33"/>
      <c r="E27" s="33"/>
      <c r="F27" s="33"/>
      <c r="G27" s="24"/>
      <c r="H27" s="33"/>
      <c r="I27" s="24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</row>
    <row r="28" spans="1:78" x14ac:dyDescent="0.25">
      <c r="A28" s="40" t="s">
        <v>14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21"/>
      <c r="O28" s="21"/>
      <c r="P28" s="21"/>
      <c r="Q28" s="21"/>
      <c r="R28" s="32"/>
      <c r="S28" s="32"/>
      <c r="T28" s="32"/>
      <c r="U28" s="32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</row>
  </sheetData>
  <mergeCells count="11">
    <mergeCell ref="R7:U7"/>
    <mergeCell ref="A1:I1"/>
    <mergeCell ref="A2:I2"/>
    <mergeCell ref="A3:I3"/>
    <mergeCell ref="A4:I4"/>
    <mergeCell ref="A5:I5"/>
    <mergeCell ref="A6:L6"/>
    <mergeCell ref="B7:E7"/>
    <mergeCell ref="F7:I7"/>
    <mergeCell ref="J7:M7"/>
    <mergeCell ref="N7:Q7"/>
  </mergeCells>
  <printOptions horizontalCentered="1"/>
  <pageMargins left="0.7" right="0.7" top="0.75" bottom="0.75" header="0.3" footer="0.3"/>
  <pageSetup scale="36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28"/>
  <sheetViews>
    <sheetView zoomScale="65" zoomScaleNormal="65" workbookViewId="0">
      <selection activeCell="A27" sqref="A27"/>
    </sheetView>
  </sheetViews>
  <sheetFormatPr defaultRowHeight="15" x14ac:dyDescent="0.25"/>
  <cols>
    <col min="1" max="1" width="66.7109375" customWidth="1"/>
    <col min="2" max="17" width="9.28515625" customWidth="1"/>
    <col min="18" max="61" width="9.140625" style="10"/>
  </cols>
  <sheetData>
    <row r="1" spans="1:64" ht="15" customHeight="1" x14ac:dyDescent="0.25">
      <c r="A1" s="72" t="s">
        <v>10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64" ht="15" customHeight="1" x14ac:dyDescent="0.25">
      <c r="A2" s="72" t="s">
        <v>19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</row>
    <row r="3" spans="1:64" ht="15" customHeight="1" x14ac:dyDescent="0.25">
      <c r="A3" s="72" t="s">
        <v>41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64" ht="15" customHeight="1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</row>
    <row r="5" spans="1:64" ht="15" customHeight="1" x14ac:dyDescent="0.25">
      <c r="A5" s="72" t="s">
        <v>13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</row>
    <row r="7" spans="1:64" x14ac:dyDescent="0.25">
      <c r="A7" s="69"/>
      <c r="B7" s="75" t="s">
        <v>15</v>
      </c>
      <c r="C7" s="75"/>
      <c r="D7" s="75"/>
      <c r="E7" s="75"/>
      <c r="F7" s="75" t="s">
        <v>16</v>
      </c>
      <c r="G7" s="75"/>
      <c r="H7" s="75"/>
      <c r="I7" s="75"/>
      <c r="J7" s="75" t="s">
        <v>17</v>
      </c>
      <c r="K7" s="75"/>
      <c r="L7" s="75"/>
      <c r="M7" s="75"/>
      <c r="N7" s="75" t="s">
        <v>18</v>
      </c>
      <c r="O7" s="75"/>
      <c r="P7" s="75"/>
      <c r="Q7" s="75"/>
      <c r="R7" s="75" t="s">
        <v>20</v>
      </c>
      <c r="S7" s="75"/>
      <c r="T7" s="75"/>
      <c r="U7" s="75"/>
      <c r="BH7"/>
      <c r="BI7"/>
    </row>
    <row r="8" spans="1:64" ht="30" customHeight="1" x14ac:dyDescent="0.25">
      <c r="A8" s="14" t="s">
        <v>39</v>
      </c>
      <c r="B8" s="68" t="s">
        <v>8</v>
      </c>
      <c r="C8" s="68" t="s">
        <v>2</v>
      </c>
      <c r="D8" s="68" t="s">
        <v>3</v>
      </c>
      <c r="E8" s="68" t="s">
        <v>4</v>
      </c>
      <c r="F8" s="68" t="s">
        <v>8</v>
      </c>
      <c r="G8" s="68" t="s">
        <v>2</v>
      </c>
      <c r="H8" s="68" t="s">
        <v>3</v>
      </c>
      <c r="I8" s="68" t="s">
        <v>4</v>
      </c>
      <c r="J8" s="68" t="s">
        <v>8</v>
      </c>
      <c r="K8" s="68" t="s">
        <v>2</v>
      </c>
      <c r="L8" s="68" t="s">
        <v>3</v>
      </c>
      <c r="M8" s="68" t="s">
        <v>4</v>
      </c>
      <c r="N8" s="68" t="s">
        <v>8</v>
      </c>
      <c r="O8" s="68" t="s">
        <v>2</v>
      </c>
      <c r="P8" s="68" t="s">
        <v>3</v>
      </c>
      <c r="Q8" s="68" t="s">
        <v>4</v>
      </c>
      <c r="R8" s="68" t="s">
        <v>8</v>
      </c>
      <c r="S8" s="68" t="s">
        <v>2</v>
      </c>
      <c r="T8" s="68" t="s">
        <v>3</v>
      </c>
      <c r="U8" s="68" t="s">
        <v>4</v>
      </c>
      <c r="BJ8" s="10"/>
      <c r="BK8" s="10"/>
      <c r="BL8" s="10"/>
    </row>
    <row r="9" spans="1:64" s="8" customFormat="1" ht="15" customHeight="1" x14ac:dyDescent="0.25">
      <c r="A9" s="40" t="s">
        <v>21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1"/>
      <c r="O9" s="21"/>
      <c r="P9" s="21"/>
      <c r="Q9" s="21"/>
      <c r="R9" s="20"/>
      <c r="S9" s="20"/>
      <c r="T9" s="20"/>
      <c r="U9" s="2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</row>
    <row r="10" spans="1:64" x14ac:dyDescent="0.25">
      <c r="A10" s="37" t="s">
        <v>24</v>
      </c>
      <c r="B10" s="35"/>
      <c r="C10" s="35"/>
      <c r="D10" s="35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5"/>
      <c r="P10" s="35"/>
      <c r="Q10" s="35"/>
      <c r="R10" s="35"/>
      <c r="S10" s="35"/>
      <c r="T10" s="35"/>
      <c r="U10" s="35"/>
      <c r="BJ10" s="10"/>
      <c r="BK10" s="10"/>
      <c r="BL10" s="10"/>
    </row>
    <row r="11" spans="1:64" x14ac:dyDescent="0.25">
      <c r="A11" s="37" t="s">
        <v>26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4"/>
      <c r="S11" s="34"/>
      <c r="T11" s="34"/>
      <c r="U11" s="34"/>
      <c r="BJ11" s="10"/>
      <c r="BK11" s="10"/>
      <c r="BL11" s="10"/>
    </row>
    <row r="12" spans="1:64" s="7" customFormat="1" x14ac:dyDescent="0.25">
      <c r="A12" s="37" t="s">
        <v>27</v>
      </c>
      <c r="B12" s="35"/>
      <c r="C12" s="35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5"/>
      <c r="P12" s="35"/>
      <c r="Q12" s="35"/>
      <c r="R12" s="35"/>
      <c r="S12" s="35"/>
      <c r="T12" s="35"/>
      <c r="U12" s="35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</row>
    <row r="13" spans="1:64" s="8" customFormat="1" x14ac:dyDescent="0.25">
      <c r="A13" s="40" t="s">
        <v>22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spans="1:64" x14ac:dyDescent="0.25">
      <c r="A14" s="17" t="s">
        <v>32</v>
      </c>
      <c r="B14" s="33"/>
      <c r="C14" s="66"/>
      <c r="D14" s="33"/>
      <c r="E14" s="66"/>
      <c r="F14" s="33"/>
      <c r="G14" s="66"/>
      <c r="H14" s="33"/>
      <c r="I14" s="66"/>
      <c r="J14" s="33"/>
      <c r="K14" s="66"/>
      <c r="L14" s="33"/>
      <c r="M14" s="66"/>
      <c r="N14" s="33"/>
      <c r="O14" s="66"/>
      <c r="P14" s="33"/>
      <c r="Q14" s="66"/>
      <c r="R14" s="33"/>
      <c r="S14" s="66"/>
      <c r="T14" s="33"/>
      <c r="U14" s="66"/>
      <c r="BJ14" s="10"/>
      <c r="BK14" s="10"/>
      <c r="BL14" s="10"/>
    </row>
    <row r="15" spans="1:64" x14ac:dyDescent="0.25">
      <c r="A15" s="17" t="s">
        <v>29</v>
      </c>
      <c r="B15" s="33"/>
      <c r="C15" s="33"/>
      <c r="D15" s="33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3"/>
      <c r="Q15" s="33"/>
      <c r="R15" s="33"/>
      <c r="S15" s="33"/>
      <c r="T15" s="33"/>
      <c r="U15" s="33"/>
      <c r="BJ15" s="10"/>
      <c r="BK15" s="10"/>
      <c r="BL15" s="10"/>
    </row>
    <row r="16" spans="1:64" x14ac:dyDescent="0.25">
      <c r="A16" s="17" t="s">
        <v>28</v>
      </c>
      <c r="B16" s="33"/>
      <c r="C16" s="66"/>
      <c r="D16" s="33"/>
      <c r="E16" s="66"/>
      <c r="F16" s="33"/>
      <c r="G16" s="66"/>
      <c r="H16" s="33"/>
      <c r="I16" s="66"/>
      <c r="J16" s="33"/>
      <c r="K16" s="66"/>
      <c r="L16" s="33"/>
      <c r="M16" s="66"/>
      <c r="N16" s="33"/>
      <c r="O16" s="66"/>
      <c r="P16" s="33"/>
      <c r="Q16" s="66"/>
      <c r="R16" s="33"/>
      <c r="S16" s="66"/>
      <c r="T16" s="33"/>
      <c r="U16" s="33"/>
      <c r="BJ16" s="10"/>
      <c r="BK16" s="10"/>
      <c r="BL16" s="10"/>
    </row>
    <row r="17" spans="1:64" x14ac:dyDescent="0.25">
      <c r="A17" s="17" t="s">
        <v>30</v>
      </c>
      <c r="B17" s="33"/>
      <c r="C17" s="33"/>
      <c r="D17" s="33"/>
      <c r="E17" s="66"/>
      <c r="F17" s="33"/>
      <c r="G17" s="33"/>
      <c r="H17" s="33"/>
      <c r="I17" s="66"/>
      <c r="J17" s="33"/>
      <c r="K17" s="33"/>
      <c r="L17" s="33"/>
      <c r="M17" s="66"/>
      <c r="N17" s="33"/>
      <c r="O17" s="33"/>
      <c r="P17" s="33"/>
      <c r="Q17" s="66"/>
      <c r="R17" s="33"/>
      <c r="S17" s="33"/>
      <c r="T17" s="33"/>
      <c r="U17" s="66"/>
      <c r="BJ17" s="10"/>
      <c r="BK17" s="10"/>
      <c r="BL17" s="10"/>
    </row>
    <row r="18" spans="1:64" x14ac:dyDescent="0.25">
      <c r="A18" s="17" t="s">
        <v>31</v>
      </c>
      <c r="B18" s="33"/>
      <c r="C18" s="33"/>
      <c r="D18" s="33"/>
      <c r="E18" s="66"/>
      <c r="F18" s="33"/>
      <c r="G18" s="33"/>
      <c r="H18" s="33"/>
      <c r="I18" s="66"/>
      <c r="J18" s="33"/>
      <c r="K18" s="33"/>
      <c r="L18" s="33"/>
      <c r="M18" s="66"/>
      <c r="N18" s="33"/>
      <c r="O18" s="33"/>
      <c r="P18" s="33"/>
      <c r="Q18" s="66"/>
      <c r="R18" s="33"/>
      <c r="S18" s="33"/>
      <c r="T18" s="33"/>
      <c r="U18" s="66"/>
      <c r="BJ18" s="10"/>
      <c r="BK18" s="10"/>
      <c r="BL18" s="10"/>
    </row>
    <row r="19" spans="1:64" x14ac:dyDescent="0.25">
      <c r="A19" s="40" t="s">
        <v>25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BJ19" s="10"/>
      <c r="BK19" s="10"/>
      <c r="BL19" s="10"/>
    </row>
    <row r="20" spans="1:64" x14ac:dyDescent="0.25">
      <c r="A20" s="37" t="s">
        <v>33</v>
      </c>
      <c r="B20" s="33"/>
      <c r="C20" s="33"/>
      <c r="D20" s="33"/>
      <c r="E20" s="55"/>
      <c r="F20" s="33"/>
      <c r="G20" s="33"/>
      <c r="H20" s="55"/>
      <c r="I20" s="33"/>
      <c r="J20" s="33"/>
      <c r="K20" s="55"/>
      <c r="L20" s="33"/>
      <c r="M20" s="33"/>
      <c r="N20" s="33"/>
      <c r="O20" s="33"/>
      <c r="P20" s="33"/>
      <c r="Q20" s="33"/>
      <c r="R20" s="33"/>
      <c r="S20" s="33"/>
      <c r="T20" s="33"/>
      <c r="U20" s="33"/>
      <c r="BJ20" s="10"/>
      <c r="BK20" s="10"/>
      <c r="BL20" s="10"/>
    </row>
    <row r="21" spans="1:64" x14ac:dyDescent="0.25">
      <c r="A21" s="37" t="s">
        <v>34</v>
      </c>
      <c r="B21" s="33"/>
      <c r="C21" s="33"/>
      <c r="D21" s="33"/>
      <c r="E21" s="55"/>
      <c r="F21" s="33"/>
      <c r="G21" s="55"/>
      <c r="H21" s="33"/>
      <c r="I21" s="55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BJ21" s="10"/>
      <c r="BK21" s="10"/>
      <c r="BL21" s="10"/>
    </row>
    <row r="22" spans="1:64" x14ac:dyDescent="0.25">
      <c r="A22" s="40" t="s">
        <v>23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BJ22" s="10"/>
      <c r="BK22" s="10"/>
      <c r="BL22" s="10"/>
    </row>
    <row r="23" spans="1:64" x14ac:dyDescent="0.25">
      <c r="A23" s="37" t="s">
        <v>44</v>
      </c>
      <c r="B23" s="33"/>
      <c r="C23" s="24"/>
      <c r="D23" s="24"/>
      <c r="E23" s="24"/>
      <c r="F23" s="24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BJ23" s="10"/>
      <c r="BK23" s="10"/>
      <c r="BL23" s="10"/>
    </row>
    <row r="24" spans="1:64" x14ac:dyDescent="0.25">
      <c r="A24" s="37" t="s">
        <v>45</v>
      </c>
      <c r="B24" s="33"/>
      <c r="C24" s="33"/>
      <c r="D24" s="33"/>
      <c r="E24" s="24"/>
      <c r="F24" s="24"/>
      <c r="G24" s="24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BJ24" s="10"/>
      <c r="BK24" s="10"/>
      <c r="BL24" s="10"/>
    </row>
    <row r="25" spans="1:64" x14ac:dyDescent="0.25">
      <c r="A25" s="37" t="s">
        <v>46</v>
      </c>
      <c r="B25" s="33"/>
      <c r="C25" s="33"/>
      <c r="D25" s="33"/>
      <c r="E25" s="24"/>
      <c r="F25" s="33"/>
      <c r="G25" s="33"/>
      <c r="H25" s="33"/>
      <c r="I25" s="24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BJ25" s="10"/>
      <c r="BK25" s="10"/>
      <c r="BL25" s="10"/>
    </row>
    <row r="26" spans="1:64" x14ac:dyDescent="0.25">
      <c r="A26" s="37" t="s">
        <v>47</v>
      </c>
      <c r="B26" s="33"/>
      <c r="C26" s="33"/>
      <c r="D26" s="33"/>
      <c r="E26" s="24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BJ26" s="10"/>
      <c r="BK26" s="10"/>
      <c r="BL26" s="10"/>
    </row>
    <row r="27" spans="1:64" x14ac:dyDescent="0.25">
      <c r="A27" s="37" t="s">
        <v>48</v>
      </c>
      <c r="B27" s="33"/>
      <c r="C27" s="33"/>
      <c r="D27" s="33"/>
      <c r="E27" s="33"/>
      <c r="F27" s="33"/>
      <c r="G27" s="24"/>
      <c r="H27" s="33"/>
      <c r="I27" s="24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BJ27" s="10"/>
      <c r="BK27" s="10"/>
      <c r="BL27" s="10"/>
    </row>
    <row r="28" spans="1:64" x14ac:dyDescent="0.25">
      <c r="A28" s="40" t="s">
        <v>14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21"/>
      <c r="O28" s="21"/>
      <c r="P28" s="21"/>
      <c r="Q28" s="21"/>
      <c r="R28" s="32"/>
      <c r="S28" s="32"/>
      <c r="T28" s="32"/>
      <c r="U28" s="32"/>
      <c r="BJ28" s="10"/>
      <c r="BK28" s="10"/>
      <c r="BL28" s="10"/>
    </row>
  </sheetData>
  <mergeCells count="10">
    <mergeCell ref="A1:Q1"/>
    <mergeCell ref="A2:Q2"/>
    <mergeCell ref="A3:Q3"/>
    <mergeCell ref="A4:Q4"/>
    <mergeCell ref="A5:Q5"/>
    <mergeCell ref="R7:U7"/>
    <mergeCell ref="B7:E7"/>
    <mergeCell ref="F7:I7"/>
    <mergeCell ref="J7:M7"/>
    <mergeCell ref="N7:Q7"/>
  </mergeCells>
  <pageMargins left="0.7" right="0.7" top="0.75" bottom="0.75" header="0.3" footer="0.3"/>
  <pageSetup scale="55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067467F3A030C4C8E6A93A2CA0775AF" ma:contentTypeVersion="0" ma:contentTypeDescription="A content type to manage public (operations) IDB documents" ma:contentTypeScope="" ma:versionID="c48a29ddf14ced0d8be40a6b8d0a7d4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09c5b69cee1cd2827bb8c1849e9b8a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76c0645e-ed38-4b88-bd09-bd924f75b1ca}" ma:internalName="TaxCatchAll" ma:showField="CatchAllData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76c0645e-ed38-4b88-bd09-bd924f75b1ca}" ma:internalName="TaxCatchAllLabel" ma:readOnly="true" ma:showField="CatchAllDataLabel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38020064</IDBDocs_x0020_Number>
    <Document_x0020_Author xmlns="9c571b2f-e523-4ab2-ba2e-09e151a03ef4">Fioravanti, Reinaldo Daniel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16</Value>
      <Value>9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HA-L1079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Directors&lt;/APPROVAL_DESC&gt;&lt;PD_OBJ_TYPE&gt;0&lt;/PD_OBJ_TYPE&gt;&lt;MAKERECORD&gt;N&lt;/MAKERECORD&gt;&lt;PD_FILEPT_NO&gt;PO-HA-L1079-Plan&lt;/PD_FILEPT_NO&gt;&lt;/Data&gt;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TR-TRP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475E5F2E-92D8-460D-93FC-A4B560760A4B}"/>
</file>

<file path=customXml/itemProps2.xml><?xml version="1.0" encoding="utf-8"?>
<ds:datastoreItem xmlns:ds="http://schemas.openxmlformats.org/officeDocument/2006/customXml" ds:itemID="{FDAFFBC0-EB18-4D34-8420-1750D525E38D}"/>
</file>

<file path=customXml/itemProps3.xml><?xml version="1.0" encoding="utf-8"?>
<ds:datastoreItem xmlns:ds="http://schemas.openxmlformats.org/officeDocument/2006/customXml" ds:itemID="{A1B4C3C5-60BA-4389-AD63-88700E473E6F}"/>
</file>

<file path=customXml/itemProps4.xml><?xml version="1.0" encoding="utf-8"?>
<ds:datastoreItem xmlns:ds="http://schemas.openxmlformats.org/officeDocument/2006/customXml" ds:itemID="{5EB87355-5725-4A20-B602-8F68F9851800}"/>
</file>

<file path=customXml/itemProps5.xml><?xml version="1.0" encoding="utf-8"?>
<ds:datastoreItem xmlns:ds="http://schemas.openxmlformats.org/officeDocument/2006/customXml" ds:itemID="{A292EBA2-81AF-43BB-870A-F2966E0F97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POA</vt:lpstr>
      <vt:lpstr>Disbursement schedule</vt:lpstr>
      <vt:lpstr>Detailed disbursement schedule</vt:lpstr>
      <vt:lpstr>Activities chronogram</vt:lpstr>
      <vt:lpstr>Disbursement chronogram</vt:lpstr>
      <vt:lpstr>'Activities chronogram'!Print_Area</vt:lpstr>
      <vt:lpstr>'Detailed disbursement schedule'!Print_Area</vt:lpstr>
      <vt:lpstr>'Disbursement chronogram'!Print_Area</vt:lpstr>
      <vt:lpstr>'Disbursement schedule'!Print_Area</vt:lpstr>
      <vt:lpstr>POA!Print_Area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of Activities (POA) </dc:title>
  <dc:creator>odesinor</dc:creator>
  <cp:lastModifiedBy>Inter-American Development Bank</cp:lastModifiedBy>
  <cp:lastPrinted>2013-08-27T15:58:44Z</cp:lastPrinted>
  <dcterms:created xsi:type="dcterms:W3CDTF">2011-10-03T14:22:36Z</dcterms:created>
  <dcterms:modified xsi:type="dcterms:W3CDTF">2013-08-27T23:16:30Z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0x01010046CF21643EE8D14686A648AA6DAD089200C067467F3A030C4C8E6A93A2CA0775AF</vt:lpwstr>
  </property>
  <property fmtid="{D5CDD505-2E9C-101B-9397-08002B2CF9AE}" pid="5" name="TaxKeywordTaxHTField">
    <vt:lpwstr/>
  </property>
  <property fmtid="{D5CDD505-2E9C-101B-9397-08002B2CF9AE}" pid="6" name="Series Operations IDB">
    <vt:lpwstr>16;#Project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16;#Project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9;#Project Preparation, Planning and Design|29ca0c72-1fc4-435f-a09c-28585cb5eac9</vt:lpwstr>
  </property>
</Properties>
</file>