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paolarod_iadb_org/Documents/GU-L1169/Negociación/Cambios negociacion/"/>
    </mc:Choice>
  </mc:AlternateContent>
  <xr:revisionPtr revIDLastSave="5" documentId="8_{A59FAE54-AEC2-451F-9A4E-861DDB2C39FB}" xr6:coauthVersionLast="37" xr6:coauthVersionMax="37" xr10:uidLastSave="{6BAAB804-EC2D-40DC-85D1-AB014082FBE4}"/>
  <bookViews>
    <workbookView xWindow="0" yWindow="0" windowWidth="19200" windowHeight="6996" xr2:uid="{00000000-000D-0000-FFFF-FFFF00000000}"/>
  </bookViews>
  <sheets>
    <sheet name="CUADRO_PROYS 150 MM (2)" sheetId="1" r:id="rId1"/>
  </sheets>
  <definedNames>
    <definedName name="_xlnm.Print_Area" localSheetId="0">'CUADRO_PROYS 150 MM (2)'!$B$2:$I$19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H19" i="1" l="1"/>
  <c r="H18" i="1"/>
  <c r="H17" i="1"/>
  <c r="H15" i="1" l="1"/>
  <c r="H8" i="1" l="1"/>
  <c r="H11" i="1" s="1"/>
</calcChain>
</file>

<file path=xl/sharedStrings.xml><?xml version="1.0" encoding="utf-8"?>
<sst xmlns="http://schemas.openxmlformats.org/spreadsheetml/2006/main" count="53" uniqueCount="37">
  <si>
    <t>MINISTERIO DE COMUNICACIONES, INFRAESTRUCTURA Y VIVIENDA -CIV-</t>
  </si>
  <si>
    <t>DIRECCIÓN GENERAL DE CAMINOS -DGC-</t>
  </si>
  <si>
    <t>No.</t>
  </si>
  <si>
    <t>1. PRE-INVERSIÓN</t>
  </si>
  <si>
    <t xml:space="preserve">BIFURCACIÓN KM 54.00, CA-09 NORTE CRUCE SANARATE - JALAPA, JALAPA  </t>
  </si>
  <si>
    <t>KM</t>
  </si>
  <si>
    <t xml:space="preserve">SAN MANUEL CHAPARRON - SAN LUIS JILOTEPEQUE,  LIBRAMIENTO CABECERA MUNICIPAL, JALAPA   </t>
  </si>
  <si>
    <t>Rehabilitación Tramo: Aldea Comunidad de Ruiz, San Juan Sacatepéquez - Caserío San Antonio Las Trojes</t>
  </si>
  <si>
    <t>Libramientos: San Raymundo, Chuarrancho, Sanarate y Jalapa</t>
  </si>
  <si>
    <t>2. EJECUCIÓN DE PROYECTOS</t>
  </si>
  <si>
    <t>Estudios finalizados</t>
  </si>
  <si>
    <t>Mejoramiento Carretera RD CHM-4, Tramo: Tecpán Guatemala - Patzún</t>
  </si>
  <si>
    <t>Estudios a  95%</t>
  </si>
  <si>
    <t>Mejoramiento Carretera Ruta RD-ESC-06, Tramo: Bifurcación RN-14, El Rodeo - Bifurcación CA-02 Occidente, Siquinalá, Escuintla</t>
  </si>
  <si>
    <t>Mejoramiento Carretera, Tramo: Todos Santos Cuchumatán -Aldea San Martín - Concepción Huista, Huehuetenango</t>
  </si>
  <si>
    <t>INDICADOR</t>
  </si>
  <si>
    <t>META</t>
  </si>
  <si>
    <t>STATUS</t>
  </si>
  <si>
    <t>COSTO ESTIMADO</t>
  </si>
  <si>
    <t>PROYECTOS ESTIMADOS</t>
  </si>
  <si>
    <t>Estudio</t>
  </si>
  <si>
    <t>Kilometros</t>
  </si>
  <si>
    <t>En Proceso de Adjudicación los Estudios</t>
  </si>
  <si>
    <t>Etnia</t>
  </si>
  <si>
    <t>Pocoman</t>
  </si>
  <si>
    <t>Kaqchikel</t>
  </si>
  <si>
    <t>Mam</t>
  </si>
  <si>
    <t>Qanjobal</t>
  </si>
  <si>
    <t>ladina</t>
  </si>
  <si>
    <t>Chuj</t>
  </si>
  <si>
    <t>Población Beneficiada 2018</t>
  </si>
  <si>
    <t>TOTAL</t>
  </si>
  <si>
    <t>CUADRO DE PROYECTOS TENTATIVOS PROPUESTOS 
BANCO INTERAMERICANO DE DESARROLLO -BID-</t>
  </si>
  <si>
    <t>Mejoramiento Carretera RN 12 Sur, Fase I, Tramo: San Marcos - Guativil - El Quetzal - Sintaná</t>
  </si>
  <si>
    <t>Construcción de Carretera del Tramo: Paquip - río Motagua</t>
  </si>
  <si>
    <t>Construcción Carretera Tramo: Santa Cruz Barillas - río Espiritu</t>
  </si>
  <si>
    <t>Mejoramiento Tramos: 
Aldea Pett (Santa Eulalia)  – San Sebastian Coatán – San Miguel Acatán - San Rafael Independencia, Huehuetenango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</si>
</sst>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-* #,##0.00_-;\-* #,##0.00_-;_-* &quot;-&quot;??_-;_-@_-"/>
    <numFmt numFmtId="166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3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43" fontId="0" fillId="0" borderId="8" xfId="1" applyFont="1" applyBorder="1" applyAlignment="1">
      <alignment horizontal="right" vertical="center"/>
    </xf>
    <xf numFmtId="43" fontId="0" fillId="0" borderId="9" xfId="1" applyFont="1" applyBorder="1" applyAlignment="1">
      <alignment horizontal="right" vertical="center"/>
    </xf>
    <xf numFmtId="0" fontId="0" fillId="0" borderId="8" xfId="0" applyBorder="1" applyAlignment="1">
      <alignment vertical="center" wrapText="1"/>
    </xf>
    <xf numFmtId="43" fontId="0" fillId="0" borderId="8" xfId="1" applyFont="1" applyBorder="1" applyAlignment="1">
      <alignment vertical="center"/>
    </xf>
    <xf numFmtId="43" fontId="0" fillId="0" borderId="9" xfId="1" applyFon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43" fontId="0" fillId="0" borderId="12" xfId="1" applyFont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0" fillId="2" borderId="17" xfId="0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43" fontId="0" fillId="0" borderId="17" xfId="1" applyFont="1" applyBorder="1" applyAlignment="1">
      <alignment vertical="center"/>
    </xf>
    <xf numFmtId="43" fontId="0" fillId="0" borderId="18" xfId="1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2" borderId="8" xfId="0" applyFill="1" applyBorder="1" applyAlignment="1">
      <alignment vertical="center" wrapText="1"/>
    </xf>
    <xf numFmtId="43" fontId="0" fillId="0" borderId="9" xfId="1" applyFont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/>
    </xf>
    <xf numFmtId="43" fontId="0" fillId="0" borderId="12" xfId="1" applyFont="1" applyBorder="1" applyAlignment="1">
      <alignment horizontal="center" vertical="center" wrapText="1"/>
    </xf>
    <xf numFmtId="43" fontId="0" fillId="0" borderId="0" xfId="1" applyFont="1"/>
    <xf numFmtId="165" fontId="0" fillId="0" borderId="0" xfId="0" applyNumberFormat="1"/>
    <xf numFmtId="0" fontId="2" fillId="2" borderId="19" xfId="0" applyFont="1" applyFill="1" applyBorder="1" applyAlignment="1">
      <alignment horizontal="center" vertical="center" wrapText="1"/>
    </xf>
    <xf numFmtId="166" fontId="0" fillId="0" borderId="24" xfId="1" applyNumberFormat="1" applyFont="1" applyBorder="1" applyAlignment="1">
      <alignment vertical="center"/>
    </xf>
    <xf numFmtId="166" fontId="0" fillId="0" borderId="21" xfId="1" applyNumberFormat="1" applyFont="1" applyBorder="1" applyAlignment="1">
      <alignment vertical="center"/>
    </xf>
    <xf numFmtId="166" fontId="0" fillId="0" borderId="21" xfId="1" applyNumberFormat="1" applyFont="1" applyBorder="1" applyAlignment="1">
      <alignment horizontal="right" vertical="center"/>
    </xf>
    <xf numFmtId="166" fontId="0" fillId="0" borderId="22" xfId="1" applyNumberFormat="1" applyFont="1" applyBorder="1" applyAlignment="1">
      <alignment horizontal="right" vertical="center"/>
    </xf>
    <xf numFmtId="166" fontId="0" fillId="0" borderId="22" xfId="1" applyNumberFormat="1" applyFont="1" applyBorder="1" applyAlignment="1">
      <alignment vertical="center"/>
    </xf>
    <xf numFmtId="166" fontId="0" fillId="0" borderId="21" xfId="1" applyNumberFormat="1" applyFont="1" applyBorder="1" applyAlignment="1">
      <alignment horizontal="left" vertical="center"/>
    </xf>
    <xf numFmtId="43" fontId="0" fillId="0" borderId="26" xfId="1" applyFont="1" applyBorder="1" applyAlignment="1">
      <alignment horizontal="right" vertical="center"/>
    </xf>
    <xf numFmtId="166" fontId="0" fillId="0" borderId="27" xfId="1" applyNumberFormat="1" applyFont="1" applyBorder="1" applyAlignment="1">
      <alignment horizontal="right" vertical="center"/>
    </xf>
    <xf numFmtId="0" fontId="0" fillId="0" borderId="25" xfId="0" applyBorder="1"/>
    <xf numFmtId="166" fontId="0" fillId="0" borderId="25" xfId="0" applyNumberFormat="1" applyBorder="1"/>
    <xf numFmtId="39" fontId="0" fillId="0" borderId="21" xfId="1" applyNumberFormat="1" applyFont="1" applyBorder="1" applyAlignment="1">
      <alignment horizontal="right" vertical="center"/>
    </xf>
    <xf numFmtId="39" fontId="0" fillId="0" borderId="21" xfId="1" applyNumberFormat="1" applyFont="1" applyBorder="1" applyAlignment="1">
      <alignment vertical="center"/>
    </xf>
    <xf numFmtId="39" fontId="0" fillId="0" borderId="22" xfId="1" applyNumberFormat="1" applyFont="1" applyBorder="1" applyAlignment="1">
      <alignment vertical="center"/>
    </xf>
    <xf numFmtId="39" fontId="0" fillId="0" borderId="24" xfId="1" applyNumberFormat="1" applyFont="1" applyBorder="1" applyAlignment="1">
      <alignment vertical="center"/>
    </xf>
    <xf numFmtId="39" fontId="0" fillId="0" borderId="22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1"/>
  <sheetViews>
    <sheetView tabSelected="1" zoomScale="84" zoomScaleNormal="84" workbookViewId="0">
      <selection activeCell="C24" sqref="C24"/>
    </sheetView>
  </sheetViews>
  <sheetFormatPr defaultColWidth="11.5546875" defaultRowHeight="14.4" x14ac:dyDescent="0.3"/>
  <cols>
    <col min="2" max="2" width="6" customWidth="1"/>
    <col min="3" max="3" width="45.44140625" customWidth="1"/>
    <col min="4" max="4" width="14.44140625" customWidth="1"/>
    <col min="5" max="5" width="10.6640625" bestFit="1" customWidth="1"/>
    <col min="6" max="8" width="20.5546875" customWidth="1"/>
    <col min="9" max="9" width="25" customWidth="1"/>
    <col min="10" max="10" width="11.44140625" customWidth="1"/>
    <col min="11" max="11" width="20.44140625" customWidth="1"/>
  </cols>
  <sheetData>
    <row r="2" spans="2:11" s="1" customFormat="1" ht="24.9" customHeight="1" x14ac:dyDescent="0.3">
      <c r="B2" s="47" t="s">
        <v>0</v>
      </c>
      <c r="C2" s="47"/>
      <c r="D2" s="47"/>
      <c r="E2" s="47"/>
      <c r="F2" s="47"/>
      <c r="G2" s="47"/>
      <c r="H2" s="47"/>
      <c r="I2" s="47"/>
    </row>
    <row r="3" spans="2:11" s="1" customFormat="1" ht="24.9" customHeight="1" x14ac:dyDescent="0.3">
      <c r="B3" s="47" t="s">
        <v>1</v>
      </c>
      <c r="C3" s="47"/>
      <c r="D3" s="47"/>
      <c r="E3" s="47"/>
      <c r="F3" s="47"/>
      <c r="G3" s="47"/>
      <c r="H3" s="47"/>
      <c r="I3" s="47"/>
    </row>
    <row r="4" spans="2:11" s="1" customFormat="1" ht="36.9" customHeight="1" x14ac:dyDescent="0.3">
      <c r="B4" s="48" t="s">
        <v>32</v>
      </c>
      <c r="C4" s="48"/>
      <c r="D4" s="48"/>
      <c r="E4" s="48"/>
      <c r="F4" s="48"/>
      <c r="G4" s="48"/>
      <c r="H4" s="48"/>
      <c r="I4" s="48"/>
    </row>
    <row r="5" spans="2:11" ht="15" thickBot="1" x14ac:dyDescent="0.35"/>
    <row r="6" spans="2:11" ht="48.9" customHeight="1" thickBot="1" x14ac:dyDescent="0.35">
      <c r="B6" s="2" t="s">
        <v>2</v>
      </c>
      <c r="C6" s="3" t="s">
        <v>19</v>
      </c>
      <c r="D6" s="3" t="s">
        <v>15</v>
      </c>
      <c r="E6" s="3" t="s">
        <v>16</v>
      </c>
      <c r="F6" s="31" t="s">
        <v>18</v>
      </c>
      <c r="G6" s="31" t="s">
        <v>23</v>
      </c>
      <c r="H6" s="31" t="s">
        <v>30</v>
      </c>
      <c r="I6" s="4" t="s">
        <v>17</v>
      </c>
    </row>
    <row r="7" spans="2:11" x14ac:dyDescent="0.3">
      <c r="B7" s="49" t="s">
        <v>3</v>
      </c>
      <c r="C7" s="50"/>
      <c r="D7" s="50"/>
      <c r="E7" s="50"/>
      <c r="F7" s="51"/>
      <c r="G7" s="51"/>
      <c r="H7" s="51"/>
      <c r="I7" s="52"/>
      <c r="K7" s="5"/>
    </row>
    <row r="8" spans="2:11" ht="30.75" customHeight="1" x14ac:dyDescent="0.3">
      <c r="B8" s="6">
        <v>1.1000000000000001</v>
      </c>
      <c r="C8" s="7" t="s">
        <v>4</v>
      </c>
      <c r="D8" s="8" t="s">
        <v>20</v>
      </c>
      <c r="E8" s="9">
        <v>1</v>
      </c>
      <c r="F8" s="34">
        <v>500000</v>
      </c>
      <c r="G8" s="37" t="s">
        <v>24</v>
      </c>
      <c r="H8" s="42">
        <f>42761+176206</f>
        <v>218967</v>
      </c>
      <c r="I8" s="10"/>
    </row>
    <row r="9" spans="2:11" ht="50.25" hidden="1" customHeight="1" x14ac:dyDescent="0.3">
      <c r="B9" s="6">
        <v>2.2000000000000002</v>
      </c>
      <c r="C9" s="7" t="s">
        <v>6</v>
      </c>
      <c r="D9" s="8" t="s">
        <v>5</v>
      </c>
      <c r="E9" s="9"/>
      <c r="F9" s="34">
        <v>0</v>
      </c>
      <c r="G9" s="34"/>
      <c r="H9" s="42"/>
      <c r="I9" s="10"/>
    </row>
    <row r="10" spans="2:11" ht="28.8" x14ac:dyDescent="0.3">
      <c r="B10" s="6">
        <v>1.2</v>
      </c>
      <c r="C10" s="11" t="s">
        <v>7</v>
      </c>
      <c r="D10" s="8" t="s">
        <v>20</v>
      </c>
      <c r="E10" s="12">
        <v>1</v>
      </c>
      <c r="F10" s="33">
        <v>89000</v>
      </c>
      <c r="G10" s="33" t="s">
        <v>25</v>
      </c>
      <c r="H10" s="43">
        <v>251596</v>
      </c>
      <c r="I10" s="13"/>
    </row>
    <row r="11" spans="2:11" ht="29.4" thickBot="1" x14ac:dyDescent="0.35">
      <c r="B11" s="14">
        <v>1.3</v>
      </c>
      <c r="C11" s="15" t="s">
        <v>8</v>
      </c>
      <c r="D11" s="16" t="s">
        <v>20</v>
      </c>
      <c r="E11" s="17">
        <v>4</v>
      </c>
      <c r="F11" s="36">
        <v>400000</v>
      </c>
      <c r="G11" s="36" t="s">
        <v>25</v>
      </c>
      <c r="H11" s="44">
        <f>33675+14299+H8</f>
        <v>266941</v>
      </c>
      <c r="I11" s="18"/>
    </row>
    <row r="12" spans="2:11" ht="15" thickBot="1" x14ac:dyDescent="0.35">
      <c r="B12" s="53" t="s">
        <v>9</v>
      </c>
      <c r="C12" s="54"/>
      <c r="D12" s="54"/>
      <c r="E12" s="54"/>
      <c r="F12" s="55"/>
      <c r="G12" s="55"/>
      <c r="H12" s="55"/>
      <c r="I12" s="56"/>
    </row>
    <row r="13" spans="2:11" ht="33.9" customHeight="1" x14ac:dyDescent="0.3">
      <c r="B13" s="19">
        <v>2.1</v>
      </c>
      <c r="C13" s="20" t="s">
        <v>33</v>
      </c>
      <c r="D13" s="21" t="s">
        <v>21</v>
      </c>
      <c r="E13" s="22">
        <v>29.345420000000001</v>
      </c>
      <c r="F13" s="32">
        <v>26766051.945132557</v>
      </c>
      <c r="G13" s="32" t="s">
        <v>26</v>
      </c>
      <c r="H13" s="45">
        <v>43732</v>
      </c>
      <c r="I13" s="23" t="s">
        <v>10</v>
      </c>
    </row>
    <row r="14" spans="2:11" ht="28.8" x14ac:dyDescent="0.3">
      <c r="B14" s="24">
        <v>2.2000000000000002</v>
      </c>
      <c r="C14" s="25" t="s">
        <v>34</v>
      </c>
      <c r="D14" s="8" t="s">
        <v>21</v>
      </c>
      <c r="E14" s="12">
        <v>12.7</v>
      </c>
      <c r="F14" s="33">
        <v>11584199.76018</v>
      </c>
      <c r="G14" s="33" t="s">
        <v>25</v>
      </c>
      <c r="H14" s="43">
        <v>160566</v>
      </c>
      <c r="I14" s="26" t="s">
        <v>10</v>
      </c>
    </row>
    <row r="15" spans="2:11" ht="30" customHeight="1" x14ac:dyDescent="0.3">
      <c r="B15" s="24">
        <v>2.2999999999999998</v>
      </c>
      <c r="C15" s="25" t="s">
        <v>11</v>
      </c>
      <c r="D15" s="8" t="s">
        <v>21</v>
      </c>
      <c r="E15" s="12">
        <v>10.7</v>
      </c>
      <c r="F15" s="33">
        <v>9758714.7084000017</v>
      </c>
      <c r="G15" s="33" t="s">
        <v>25</v>
      </c>
      <c r="H15" s="43">
        <f>160566+59036</f>
        <v>219602</v>
      </c>
      <c r="I15" s="26" t="s">
        <v>10</v>
      </c>
    </row>
    <row r="16" spans="2:11" ht="31.2" customHeight="1" x14ac:dyDescent="0.3">
      <c r="B16" s="24">
        <v>2.1</v>
      </c>
      <c r="C16" s="11" t="s">
        <v>35</v>
      </c>
      <c r="D16" s="8" t="s">
        <v>21</v>
      </c>
      <c r="E16" s="9">
        <v>28</v>
      </c>
      <c r="F16" s="34">
        <v>24897600</v>
      </c>
      <c r="G16" s="34" t="s">
        <v>27</v>
      </c>
      <c r="H16" s="42">
        <v>185408</v>
      </c>
      <c r="I16" s="26" t="s">
        <v>12</v>
      </c>
    </row>
    <row r="17" spans="2:11" ht="43.2" x14ac:dyDescent="0.3">
      <c r="B17" s="24">
        <v>2.5</v>
      </c>
      <c r="C17" s="11" t="s">
        <v>13</v>
      </c>
      <c r="D17" s="8" t="s">
        <v>21</v>
      </c>
      <c r="E17" s="9">
        <v>26</v>
      </c>
      <c r="F17" s="34">
        <v>23119200</v>
      </c>
      <c r="G17" s="34" t="s">
        <v>28</v>
      </c>
      <c r="H17" s="42">
        <f>168277+27685</f>
        <v>195962</v>
      </c>
      <c r="I17" s="26" t="s">
        <v>22</v>
      </c>
    </row>
    <row r="18" spans="2:11" ht="43.2" x14ac:dyDescent="0.3">
      <c r="B18" s="24">
        <v>2.6</v>
      </c>
      <c r="C18" s="11" t="s">
        <v>14</v>
      </c>
      <c r="D18" s="8" t="s">
        <v>21</v>
      </c>
      <c r="E18" s="9">
        <v>18</v>
      </c>
      <c r="F18" s="34">
        <v>16005600</v>
      </c>
      <c r="G18" s="34" t="s">
        <v>26</v>
      </c>
      <c r="H18" s="42">
        <f>39770+19622</f>
        <v>59392</v>
      </c>
      <c r="I18" s="26" t="s">
        <v>22</v>
      </c>
    </row>
    <row r="19" spans="2:11" ht="58.2" thickBot="1" x14ac:dyDescent="0.35">
      <c r="B19" s="27">
        <v>2.7</v>
      </c>
      <c r="C19" s="15" t="s">
        <v>36</v>
      </c>
      <c r="D19" s="16" t="s">
        <v>21</v>
      </c>
      <c r="E19" s="38">
        <v>37</v>
      </c>
      <c r="F19" s="39">
        <v>32868633.59</v>
      </c>
      <c r="G19" s="35" t="s">
        <v>29</v>
      </c>
      <c r="H19" s="46">
        <f>56887+28003+26900+12305</f>
        <v>124095</v>
      </c>
      <c r="I19" s="28" t="s">
        <v>22</v>
      </c>
      <c r="K19" s="29"/>
    </row>
    <row r="20" spans="2:11" x14ac:dyDescent="0.3">
      <c r="E20" s="40" t="s">
        <v>31</v>
      </c>
      <c r="F20" s="41">
        <f>SUM(F13:F19)</f>
        <v>145000000.00371256</v>
      </c>
    </row>
    <row r="21" spans="2:11" x14ac:dyDescent="0.3">
      <c r="K21" s="30"/>
    </row>
  </sheetData>
  <mergeCells count="5">
    <mergeCell ref="B2:I2"/>
    <mergeCell ref="B3:I3"/>
    <mergeCell ref="B4:I4"/>
    <mergeCell ref="B7:I7"/>
    <mergeCell ref="B12:I12"/>
  </mergeCells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639F2842871E340ABF67A8BE485077D" ma:contentTypeVersion="221" ma:contentTypeDescription="A content type to manage public (operations) IDB documents" ma:contentTypeScope="" ma:versionID="077866dce1fb467cfa242e160147ccd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50de74ce0da8416cd5b582bb378b2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U-L116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Rodriguez Cabezas, Paola Katherine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 NETWORKS CONNECTIVITY</TermName>
          <TermId xmlns="http://schemas.microsoft.com/office/infopath/2007/PartnerControls">8ac6e18a-47fc-496c-8842-4870f8aa7a8e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14</Value>
      <Value>148</Value>
      <Value>1</Value>
      <Value>147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GU-L1169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EZSHARE-1990667305-66</_dlc_DocId>
    <_dlc_DocIdUrl xmlns="cdc7663a-08f0-4737-9e8c-148ce897a09c">
      <Url>https://idbg.sharepoint.com/teams/EZ-GU-LON/GU-L1169/_layouts/15/DocIdRedir.aspx?ID=EZSHARE-1990667305-66</Url>
      <Description>EZSHARE-1990667305-66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0130F50-3A35-438D-AEBA-C557319060A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C00B4F1-83DE-43ED-AD6A-D019732D1CCC}"/>
</file>

<file path=customXml/itemProps3.xml><?xml version="1.0" encoding="utf-8"?>
<ds:datastoreItem xmlns:ds="http://schemas.openxmlformats.org/officeDocument/2006/customXml" ds:itemID="{E850C9B4-5D25-4C6F-9489-028788C6FDD6}"/>
</file>

<file path=customXml/itemProps4.xml><?xml version="1.0" encoding="utf-8"?>
<ds:datastoreItem xmlns:ds="http://schemas.openxmlformats.org/officeDocument/2006/customXml" ds:itemID="{183CEC6E-F4E2-4090-8447-2CCB15BEBAC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D4C97262-FB7A-4555-8A9B-7F77AA4F0343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76FBD8C3-7489-49CD-A82D-3122B15765C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CUADRO_PROYS 150 MM (2)</vt:lpstr>
      <vt:lpstr>'CUADRO_PROYS 150 MM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garodas</dc:creator>
  <cp:keywords/>
  <cp:lastModifiedBy>Rodriguez Cabezas,Paola Katherine</cp:lastModifiedBy>
  <cp:lastPrinted>2018-11-29T14:40:34Z</cp:lastPrinted>
  <dcterms:created xsi:type="dcterms:W3CDTF">2018-11-28T23:18:59Z</dcterms:created>
  <dcterms:modified xsi:type="dcterms:W3CDTF">2018-12-20T17:09:25Z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148;#TRANSPORT NETWORKS CONNECTIVITY|8ac6e18a-47fc-496c-8842-4870f8aa7a8e</vt:lpwstr>
  </property>
  <property fmtid="{D5CDD505-2E9C-101B-9397-08002B2CF9AE}" pid="7" name="Fund IDB">
    <vt:lpwstr>27;#ORC|c028a4b2-ad8b-4cf4-9cac-a2ae6a778e23</vt:lpwstr>
  </property>
  <property fmtid="{D5CDD505-2E9C-101B-9397-08002B2CF9AE}" pid="8" name="Country">
    <vt:lpwstr>14;#Guatemala|f4a7ece3-5197-4ac8-b0c6-9e241da9714f</vt:lpwstr>
  </property>
  <property fmtid="{D5CDD505-2E9C-101B-9397-08002B2CF9AE}" pid="9" name="Sector IDB">
    <vt:lpwstr>147;#TRANSPORT|5a25d1a8-4baf-41a8-9e3b-e167accda6ea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e5c31308-b9b7-4c9d-9bd1-c1780f27829c</vt:lpwstr>
  </property>
  <property fmtid="{D5CDD505-2E9C-101B-9397-08002B2CF9AE}" pid="12" name="ContentTypeId">
    <vt:lpwstr>0x0101001A458A224826124E8B45B1D613300CFC00A639F2842871E340ABF67A8BE485077D</vt:lpwstr>
  </property>
</Properties>
</file>