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5.xml" ContentType="application/vnd.openxmlformats-officedocument.customXmlProperties+xml"/>
  <Override PartName="/customXml/itemProps4.xml" ContentType="application/vnd.openxmlformats-officedocument.customXml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6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21840" windowHeight="9900" firstSheet="2" activeTab="3"/>
  </bookViews>
  <sheets>
    <sheet name="Estructura del Proyecto" sheetId="3" r:id="rId1"/>
    <sheet name="Plan de Adquisiciones" sheetId="2" r:id="rId2"/>
    <sheet name="Instruções" sheetId="4" r:id="rId3"/>
    <sheet name="Detalhe Plano de Aquisções" sheetId="1" r:id="rId4"/>
    <sheet name="Sheet1" sheetId="5" r:id="rId5"/>
  </sheets>
  <calcPr calcId="145621" concurrentCalc="0"/>
</workbook>
</file>

<file path=xl/calcChain.xml><?xml version="1.0" encoding="utf-8"?>
<calcChain xmlns="http://schemas.openxmlformats.org/spreadsheetml/2006/main">
  <c r="I39" i="1" l="1"/>
  <c r="I38" i="1"/>
  <c r="Q37" i="1"/>
  <c r="S37" i="1"/>
  <c r="I27" i="1"/>
  <c r="G27" i="1"/>
  <c r="G26" i="1"/>
  <c r="G32" i="1"/>
  <c r="I26" i="1"/>
  <c r="Q25" i="1"/>
  <c r="S25" i="1"/>
  <c r="R37" i="1"/>
  <c r="R41" i="1"/>
  <c r="R42" i="1"/>
  <c r="R43" i="1"/>
  <c r="R44" i="1"/>
  <c r="R38" i="1"/>
  <c r="R39" i="1"/>
  <c r="R40" i="1"/>
  <c r="Q40" i="1"/>
  <c r="Q39" i="1"/>
  <c r="S39" i="1"/>
  <c r="Q38" i="1"/>
  <c r="Q41" i="1"/>
  <c r="Q42" i="1"/>
  <c r="Q43" i="1"/>
  <c r="Q44" i="1"/>
  <c r="Q46" i="1"/>
  <c r="R26" i="1"/>
  <c r="R27" i="1"/>
  <c r="Q26" i="1"/>
  <c r="Q27" i="1"/>
  <c r="S27" i="1"/>
  <c r="S42" i="1"/>
  <c r="S43" i="1"/>
  <c r="S44" i="1"/>
  <c r="Q24" i="1"/>
  <c r="G19" i="1"/>
  <c r="Q19" i="1"/>
  <c r="R19" i="1"/>
  <c r="Q32" i="1"/>
  <c r="Q35" i="1"/>
  <c r="G41" i="1"/>
  <c r="R46" i="1"/>
  <c r="Q59" i="1"/>
  <c r="S41" i="1"/>
  <c r="S38" i="1"/>
  <c r="S40" i="1"/>
  <c r="S46" i="1"/>
  <c r="S19" i="1"/>
  <c r="R25" i="1"/>
  <c r="R32" i="1"/>
  <c r="S26" i="1"/>
  <c r="S32" i="1"/>
  <c r="S59" i="1"/>
  <c r="R59" i="1"/>
</calcChain>
</file>

<file path=xl/sharedStrings.xml><?xml version="1.0" encoding="utf-8"?>
<sst xmlns="http://schemas.openxmlformats.org/spreadsheetml/2006/main" count="314" uniqueCount="150">
  <si>
    <t>OBRAS</t>
  </si>
  <si>
    <t>Previsto</t>
  </si>
  <si>
    <t>Rechazo de Ofertas</t>
  </si>
  <si>
    <t>Contrato Terminado</t>
  </si>
  <si>
    <t>INFORMACIÓN PARA CARGA INICIAL DEL PLAN DE ADQUISICIONES 
EN CURSO Y/O ULTIMO PRESENTADO</t>
  </si>
  <si>
    <t>1. Cobertura del Plan de Adquisiciones</t>
  </si>
  <si>
    <t>Dato</t>
  </si>
  <si>
    <t>Desde</t>
  </si>
  <si>
    <t>Hasta</t>
  </si>
  <si>
    <t>Cobertura del Plan de Adquisiciones:</t>
  </si>
  <si>
    <t>2. Versión del Plan de Adquisiciones</t>
  </si>
  <si>
    <t>Versión ( 1-xxxx -Incluir Año-) :</t>
  </si>
  <si>
    <t>3. Tipos de Gasto</t>
  </si>
  <si>
    <t>Categoría de Adquisición</t>
  </si>
  <si>
    <t>Monto Financiado por el Banco</t>
  </si>
  <si>
    <t>Monto Total Proyecto (Incluyendo Contraparte)</t>
  </si>
  <si>
    <t>Obras</t>
  </si>
  <si>
    <t>Bienes</t>
  </si>
  <si>
    <t>Servicios de No Consultoría</t>
  </si>
  <si>
    <t>Capacitación</t>
  </si>
  <si>
    <t>Gastos Operativos</t>
  </si>
  <si>
    <t>Consultoría (firmas + individuos)</t>
  </si>
  <si>
    <t>Transferencias</t>
  </si>
  <si>
    <t>Subproyectos Comunitarios</t>
  </si>
  <si>
    <t>No asignados</t>
  </si>
  <si>
    <t>Total</t>
  </si>
  <si>
    <t>Nombre Organismo Sub-Ejecutor (si aplica)</t>
  </si>
  <si>
    <t>Iniciales Organismo Sub-ejecutor</t>
  </si>
  <si>
    <r>
      <rPr>
        <b/>
        <sz val="10"/>
        <color indexed="10"/>
        <rFont val="Calibri"/>
        <family val="2"/>
      </rPr>
      <t xml:space="preserve">NOTA: </t>
    </r>
    <r>
      <rPr>
        <sz val="10"/>
        <rFont val="Calibri"/>
        <family val="2"/>
      </rPr>
      <t xml:space="preserve">
</t>
    </r>
    <r>
      <rPr>
        <b/>
        <sz val="10"/>
        <rFont val="Calibri"/>
        <family val="2"/>
      </rPr>
      <t>1.</t>
    </r>
    <r>
      <rPr>
        <sz val="10"/>
        <rFont val="Calibri"/>
        <family val="2"/>
      </rPr>
      <t xml:space="preserve"> Solo puede existir un Organismo Coordinador que "coordina" y hace envio del Plan de Adquisiciones al Banco
</t>
    </r>
    <r>
      <rPr>
        <b/>
        <sz val="10"/>
        <rFont val="Calibri"/>
        <family val="2"/>
      </rPr>
      <t>2.</t>
    </r>
    <r>
      <rPr>
        <sz val="10"/>
        <rFont val="Calibri"/>
        <family val="2"/>
      </rPr>
      <t xml:space="preserve"> Para Cada Organismo Sub-ejecutor hay que cargar una ficha # 2 por separado ingresando los procesos que les corresponde</t>
    </r>
  </si>
  <si>
    <t>COMPONENTES? (SI / NO)</t>
  </si>
  <si>
    <t>Nombre de los componentes (listar por numero o letra)</t>
  </si>
  <si>
    <t>SI / NO?</t>
  </si>
  <si>
    <t>Componente 1</t>
  </si>
  <si>
    <t>Componente 2</t>
  </si>
  <si>
    <t>Componente 3</t>
  </si>
  <si>
    <t>Componente 4</t>
  </si>
  <si>
    <t>Componente 5</t>
  </si>
  <si>
    <r>
      <rPr>
        <b/>
        <sz val="10"/>
        <color indexed="10"/>
        <rFont val="Calibri"/>
        <family val="2"/>
      </rPr>
      <t>NOTA:</t>
    </r>
    <r>
      <rPr>
        <sz val="10"/>
        <rFont val="Calibri"/>
        <family val="2"/>
      </rPr>
      <t xml:space="preserve">
Hacer nombramiento de los componentes que figuran en el acuerdo de prestamo; solo utilizar los componentes principales y no los sub-componentes</t>
    </r>
  </si>
  <si>
    <t>Nombre Organismo Prestatario</t>
  </si>
  <si>
    <t>4. Componentes</t>
  </si>
  <si>
    <t>Componente de Inversión</t>
  </si>
  <si>
    <r>
      <t xml:space="preserve">Componente 1 - </t>
    </r>
    <r>
      <rPr>
        <i/>
        <sz val="10"/>
        <rFont val="Calibri"/>
        <family val="2"/>
      </rPr>
      <t>Descripción</t>
    </r>
  </si>
  <si>
    <r>
      <t xml:space="preserve">Componente 2 - </t>
    </r>
    <r>
      <rPr>
        <i/>
        <sz val="10"/>
        <rFont val="Calibri"/>
        <family val="2"/>
      </rPr>
      <t>Descripción</t>
    </r>
  </si>
  <si>
    <r>
      <t xml:space="preserve">Componente 4 - </t>
    </r>
    <r>
      <rPr>
        <i/>
        <sz val="10"/>
        <rFont val="Calibri"/>
        <family val="2"/>
      </rPr>
      <t>Descripción</t>
    </r>
  </si>
  <si>
    <r>
      <t xml:space="preserve">Componente 5 - </t>
    </r>
    <r>
      <rPr>
        <i/>
        <sz val="10"/>
        <rFont val="Calibri"/>
        <family val="2"/>
      </rPr>
      <t>Descripción</t>
    </r>
  </si>
  <si>
    <r>
      <t xml:space="preserve">Componente 6 - </t>
    </r>
    <r>
      <rPr>
        <i/>
        <sz val="10"/>
        <rFont val="Calibri"/>
        <family val="2"/>
      </rPr>
      <t>Descripción</t>
    </r>
  </si>
  <si>
    <t>Ex-Post</t>
  </si>
  <si>
    <t>Ex-Ante</t>
  </si>
  <si>
    <t>Sistema Nacional</t>
  </si>
  <si>
    <t>Unidade Executora</t>
  </si>
  <si>
    <t>Atividade</t>
  </si>
  <si>
    <t>Descrição adicional:</t>
  </si>
  <si>
    <r>
      <t xml:space="preserve">Método de Seleção/Aquisição
</t>
    </r>
    <r>
      <rPr>
        <i/>
        <sz val="10"/>
        <color indexed="9"/>
        <rFont val="Calibri"/>
        <family val="2"/>
      </rPr>
      <t>(Selecionar uma das Opções)</t>
    </r>
    <r>
      <rPr>
        <sz val="10"/>
        <color indexed="9"/>
        <rFont val="Calibri"/>
        <family val="2"/>
      </rPr>
      <t>:</t>
    </r>
  </si>
  <si>
    <t>Licitação Pública Nacional </t>
  </si>
  <si>
    <t>Licitação Internacional Limitada </t>
  </si>
  <si>
    <t>Licitação Pública Internacional por Lotes </t>
  </si>
  <si>
    <t>Processo Cancelado</t>
  </si>
  <si>
    <t>ReLicitação</t>
  </si>
  <si>
    <t>Contratação Direta </t>
  </si>
  <si>
    <t>Declaração de Licitação Deserta</t>
  </si>
  <si>
    <t>Comparação de Preços </t>
  </si>
  <si>
    <t>Processo em curso</t>
  </si>
  <si>
    <t>Licitação Pública Internacional em 2 etapas </t>
  </si>
  <si>
    <t>Licitação Pública Internacional com Precalificación</t>
  </si>
  <si>
    <t>Quantidade de Lotes:</t>
  </si>
  <si>
    <t>Método de Aquisição
(Selecionar uma das opções):</t>
  </si>
  <si>
    <t>Número de Processo:</t>
  </si>
  <si>
    <t xml:space="preserve">Montante Estimado </t>
  </si>
  <si>
    <t>Montante Estimado % BID:</t>
  </si>
  <si>
    <t>Montante Estimado em US$:</t>
  </si>
  <si>
    <t>Montante Estimado % Contrapartida:</t>
  </si>
  <si>
    <t>Categoria de Investimento:</t>
  </si>
  <si>
    <t>Método de Revisão (Selecionar uma das opções):</t>
  </si>
  <si>
    <t>Datas</t>
  </si>
  <si>
    <t>Publicação do Anúncio</t>
  </si>
  <si>
    <t>Assinatura do Contrato</t>
  </si>
  <si>
    <t>BENS</t>
  </si>
  <si>
    <t>Unidade Executora:</t>
  </si>
  <si>
    <t>SERVIÇOS QUE NÃO SÃO DE CONSULTORIA</t>
  </si>
  <si>
    <t>CONSULTORIAS FIRMAS</t>
  </si>
  <si>
    <t>Número do Processo:</t>
  </si>
  <si>
    <t>Não Objeção aos  TDR da Atividade</t>
  </si>
  <si>
    <t>Quantidade Estimada de Consultores:</t>
  </si>
  <si>
    <t>CONSULTORIAS INDIVIDUAL</t>
  </si>
  <si>
    <t>CAPACITAÇÃO</t>
  </si>
  <si>
    <t>SUBPROJETOS</t>
  </si>
  <si>
    <t>Objeto da Transferencia:</t>
  </si>
  <si>
    <t>Quantidade Estimada de Subprojetos:</t>
  </si>
  <si>
    <t>Assinatura do Contrato/ Convênio por Adjudicação dos Subprojetos</t>
  </si>
  <si>
    <t>Data de 
Transferencia</t>
  </si>
  <si>
    <t>Comentários</t>
  </si>
  <si>
    <t>Licitação Pública Internacional</t>
  </si>
  <si>
    <t>Licitação Pública Internacional sem Pré-qualificação</t>
  </si>
  <si>
    <t>Seleção Baseada na Qualidade e Custo </t>
  </si>
  <si>
    <t>Seleção Baseada na Qualidade </t>
  </si>
  <si>
    <t>Seleção Baseada na Qualificação do Consultor (SQC)</t>
  </si>
  <si>
    <t>Seleção Baseado em Orçamento Fixo</t>
  </si>
  <si>
    <t>Seleção Baseada no Menor Custo </t>
  </si>
  <si>
    <t>Comparação de Qualificações (3 CV's)</t>
  </si>
  <si>
    <t>Numero PRISM</t>
  </si>
  <si>
    <t>Status</t>
  </si>
  <si>
    <t>Revisão/Supervisão</t>
  </si>
  <si>
    <t xml:space="preserve">Metodos </t>
  </si>
  <si>
    <t>Bens, obras e Serviços</t>
  </si>
  <si>
    <t>Consultoria Individual</t>
  </si>
  <si>
    <t>Contrato em Execução</t>
  </si>
  <si>
    <t>Comentários - para Sistema Nacional incluir método de Seleção</t>
  </si>
  <si>
    <t>Pregão eletronico/Ata</t>
  </si>
  <si>
    <t>Procesos com 100% de contrapartida</t>
  </si>
  <si>
    <t>Colocar "sistema nacional" na coluna de metodo e na coluna de revisão/supervisão + indicar "contrapartida na coluna" "comentario"</t>
  </si>
  <si>
    <t>Colocar "sistema nacional" na coluna de metodo e na coluna de revisão/supervisão + indicar o metodo (pregão ou ata) na coluna de "comentario". Não serão aceitos os procesos usando um sistema nacional com revisão ex-ante nem ex-post</t>
  </si>
  <si>
    <t>Categoria de Investimento</t>
  </si>
  <si>
    <t>Publicação Documento de Licitação</t>
  </si>
  <si>
    <t>Publicação  Manifestação de Interesse</t>
  </si>
  <si>
    <t xml:space="preserve"> Publicação  Manifestação de Interesse</t>
  </si>
  <si>
    <t>BRASIL</t>
  </si>
  <si>
    <t xml:space="preserve">PLANO DE AQUISIÇÕES (PA) - 18 MESES </t>
  </si>
  <si>
    <t>Assinatura Contrato</t>
  </si>
  <si>
    <t>Selecionar no menu suspenso</t>
  </si>
  <si>
    <t>Categoria</t>
  </si>
  <si>
    <t xml:space="preserve">Instrucções Gerais </t>
  </si>
  <si>
    <t>Consultoria firmas e Capacitacão</t>
  </si>
  <si>
    <t xml:space="preserve">Instrucções </t>
  </si>
  <si>
    <t>Nº de item</t>
  </si>
  <si>
    <t>colocar o Nº de componente asociado</t>
  </si>
  <si>
    <t xml:space="preserve"> O novo formato de Plano de Aquisições para as operações financiadas pelo BID tem como objetivo facilitar o preenchimento, estandardização e coleta de informações usando menus suspensos em varias colunas. Por favor seguir as instruções e opções disponiveis:</t>
  </si>
  <si>
    <t>Aquisição de Equipamentos de Informática para Estruturação tecnológica para gestão e transmissão de dados dos RPPS.</t>
  </si>
  <si>
    <t>Contratação de Serviços Técnicos para Recadastramento (Censo Cadastral) de servidores Ativos, Inativos e Pensionistas.</t>
  </si>
  <si>
    <t>Contratação de serviços técnicos especializados para Recadastramento (Censo Funcional) de servidores ativos.</t>
  </si>
  <si>
    <t>Contratação de empresa para estruturação e disponibilização de cursos a distância.</t>
  </si>
  <si>
    <t>Contratação de consultoria para realização de "Análise do Equilíbrio Financeiro e Atuarial de Longo Prazo do RPPS e a Busca de Alternativas para o Equacionamento de Déficits"; e "Melhoria dos Processos Internos da SPPS voltados à Supervisão, Educação e Monitoramento do Desempenho dos RPPS".</t>
  </si>
  <si>
    <t>Contratação de consultoria para realização de estudos identificados como a “Questão da Saúde e da Segurança do Trabalho e as Implicações para os Regimes Próprios e o Regime Geral de Previdência Social – Construção de Perfil Epidemiológico-Previdenciário”.</t>
  </si>
  <si>
    <t>Contratação de consultoria para a realização de estudos relacionados à “Inclusão Previdenciária”.</t>
  </si>
  <si>
    <t>Contratação de consultoria para tratar do tema referente à “Modernização da Gestão dos RPPS - Certificação de Qualidade”.</t>
  </si>
  <si>
    <t>Pregão Eletrônico</t>
  </si>
  <si>
    <t>PRISM-BR 10815</t>
  </si>
  <si>
    <t>PRISM-BR 10828</t>
  </si>
  <si>
    <t>Programa de Apoio à Modernização da Gestão do Sistema de Previdência Social - PROPREV (Segunda Fase)</t>
  </si>
  <si>
    <t>Contrato de Empréstimo: 2791 OC-BR</t>
  </si>
  <si>
    <t>MPS</t>
  </si>
  <si>
    <t>PRISM-BRB2684 PRISM-BRB2676  PRISM-BRB2675  PRISM-BRB2674</t>
  </si>
  <si>
    <t>PRISM-BRB2615</t>
  </si>
  <si>
    <t>*Serão incorporados ao Valor Total da Fonte BID as Categorias (Adminstração do Projeto - U$ 53,333 e Imprevistos - U$ 249,997), conforme previsto no Acordo de Empréstimo nº 2791/OC-BR.</t>
  </si>
  <si>
    <t>-</t>
  </si>
  <si>
    <t>Contratação de serviços gráficos para publicar e distribuir livros - Coleção Previdenciária.</t>
  </si>
  <si>
    <t>Contratação de empresa para organização, preparação e execução de atividades de infra-estrutura de treinamentos para os Servidores dos RPPS.</t>
  </si>
  <si>
    <t>Contratação de empresa para organização, preparação e execução de atividades de infra-estrutura de treinamentos para os Gestores dos RPPS.</t>
  </si>
  <si>
    <t>Contratação de serviços de capacitação para os Auditores da SPPS/MPS e dos Tribunais de Contas da União, dos Estados e dos Municípios.</t>
  </si>
  <si>
    <t>Contratação de 40 Servidores Temporários.</t>
  </si>
  <si>
    <t>Atualizado em: Outubro/2017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</si>
</sst>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[$USD]\ #,##0.00"/>
  </numFmts>
  <fonts count="45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0"/>
      <color indexed="9"/>
      <name val="Calibri"/>
      <family val="2"/>
    </font>
    <font>
      <i/>
      <sz val="10"/>
      <color indexed="9"/>
      <name val="Calibri"/>
      <family val="2"/>
    </font>
    <font>
      <sz val="10"/>
      <name val="Calibri"/>
      <family val="2"/>
      <scheme val="minor"/>
    </font>
    <font>
      <b/>
      <sz val="12"/>
      <color indexed="9"/>
      <name val="Calibri"/>
      <family val="2"/>
      <scheme val="minor"/>
    </font>
    <font>
      <sz val="10"/>
      <color indexed="9"/>
      <name val="Calibri"/>
      <family val="2"/>
      <scheme val="minor"/>
    </font>
    <font>
      <sz val="10"/>
      <name val="Calibri"/>
      <family val="2"/>
    </font>
    <font>
      <b/>
      <sz val="10"/>
      <name val="Calibri"/>
      <family val="2"/>
    </font>
    <font>
      <b/>
      <sz val="10"/>
      <color indexed="10"/>
      <name val="Calibri"/>
      <family val="2"/>
    </font>
    <font>
      <sz val="11"/>
      <color indexed="9"/>
      <name val="Calibri"/>
      <family val="2"/>
      <scheme val="minor"/>
    </font>
    <font>
      <b/>
      <sz val="10"/>
      <color indexed="9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name val="Calibri"/>
      <family val="2"/>
      <scheme val="minor"/>
    </font>
    <font>
      <i/>
      <sz val="10"/>
      <name val="Calibri"/>
      <family val="2"/>
    </font>
    <font>
      <sz val="11"/>
      <name val="Calibri"/>
      <family val="2"/>
      <scheme val="minor"/>
    </font>
    <font>
      <sz val="11"/>
      <color theme="1"/>
      <name val="Times New Roman"/>
      <family val="1"/>
    </font>
    <font>
      <sz val="10"/>
      <color theme="0"/>
      <name val="Calibri"/>
      <family val="2"/>
      <scheme val="minor"/>
    </font>
    <font>
      <sz val="14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indexed="8"/>
      <name val="Calibri"/>
      <family val="2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8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4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45">
    <xf numFmtId="0" fontId="0" fillId="0" borderId="0"/>
    <xf numFmtId="0" fontId="2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8" borderId="0" applyNumberFormat="0" applyBorder="0" applyAlignment="0" applyProtection="0"/>
    <xf numFmtId="0" fontId="4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9" borderId="0" applyNumberFormat="0" applyBorder="0" applyAlignment="0" applyProtection="0"/>
    <xf numFmtId="0" fontId="6" fillId="3" borderId="0" applyNumberFormat="0" applyBorder="0" applyAlignment="0" applyProtection="0"/>
    <xf numFmtId="0" fontId="7" fillId="20" borderId="1" applyNumberFormat="0" applyAlignment="0" applyProtection="0"/>
    <xf numFmtId="0" fontId="8" fillId="21" borderId="2" applyNumberFormat="0" applyAlignment="0" applyProtection="0"/>
    <xf numFmtId="0" fontId="9" fillId="0" borderId="0" applyNumberFormat="0" applyFill="0" applyBorder="0" applyAlignment="0" applyProtection="0"/>
    <xf numFmtId="0" fontId="10" fillId="4" borderId="0" applyNumberFormat="0" applyBorder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7" borderId="1" applyNumberFormat="0" applyAlignment="0" applyProtection="0"/>
    <xf numFmtId="0" fontId="15" fillId="0" borderId="6" applyNumberFormat="0" applyFill="0" applyAlignment="0" applyProtection="0"/>
    <xf numFmtId="0" fontId="16" fillId="22" borderId="0" applyNumberFormat="0" applyBorder="0" applyAlignment="0" applyProtection="0"/>
    <xf numFmtId="0" fontId="3" fillId="0" borderId="0"/>
    <xf numFmtId="0" fontId="3" fillId="23" borderId="7" applyNumberFormat="0" applyFont="0" applyAlignment="0" applyProtection="0"/>
    <xf numFmtId="0" fontId="17" fillId="20" borderId="8" applyNumberFormat="0" applyAlignment="0" applyProtection="0"/>
    <xf numFmtId="0" fontId="18" fillId="0" borderId="0" applyNumberFormat="0" applyFill="0" applyBorder="0" applyAlignment="0" applyProtection="0"/>
    <xf numFmtId="0" fontId="19" fillId="0" borderId="9" applyNumberFormat="0" applyFill="0" applyAlignment="0" applyProtection="0"/>
    <xf numFmtId="0" fontId="20" fillId="0" borderId="0" applyNumberFormat="0" applyFill="0" applyBorder="0" applyAlignment="0" applyProtection="0"/>
    <xf numFmtId="43" fontId="44" fillId="0" borderId="0" applyFont="0" applyFill="0" applyBorder="0" applyAlignment="0" applyProtection="0"/>
  </cellStyleXfs>
  <cellXfs count="192">
    <xf numFmtId="0" fontId="0" fillId="0" borderId="0" xfId="0"/>
    <xf numFmtId="0" fontId="3" fillId="0" borderId="0" xfId="38"/>
    <xf numFmtId="0" fontId="3" fillId="0" borderId="0" xfId="38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23" fillId="0" borderId="17" xfId="38" applyFont="1" applyFill="1" applyBorder="1" applyAlignment="1">
      <alignment vertical="center" wrapText="1"/>
    </xf>
    <xf numFmtId="0" fontId="23" fillId="0" borderId="10" xfId="38" applyFont="1" applyFill="1" applyBorder="1" applyAlignment="1">
      <alignment vertical="center" wrapText="1"/>
    </xf>
    <xf numFmtId="0" fontId="23" fillId="0" borderId="14" xfId="38" applyFont="1" applyFill="1" applyBorder="1" applyAlignment="1">
      <alignment vertical="center" wrapText="1"/>
    </xf>
    <xf numFmtId="0" fontId="23" fillId="0" borderId="18" xfId="38" applyFont="1" applyFill="1" applyBorder="1" applyAlignment="1">
      <alignment vertical="center" wrapText="1"/>
    </xf>
    <xf numFmtId="0" fontId="23" fillId="0" borderId="15" xfId="38" applyFont="1" applyFill="1" applyBorder="1" applyAlignment="1">
      <alignment vertical="center" wrapText="1"/>
    </xf>
    <xf numFmtId="0" fontId="23" fillId="0" borderId="16" xfId="38" applyFont="1" applyFill="1" applyBorder="1" applyAlignment="1">
      <alignment vertical="center" wrapText="1"/>
    </xf>
    <xf numFmtId="0" fontId="24" fillId="24" borderId="17" xfId="1" applyFont="1" applyFill="1" applyBorder="1" applyAlignment="1">
      <alignment horizontal="center" vertical="center" wrapText="1"/>
    </xf>
    <xf numFmtId="0" fontId="24" fillId="24" borderId="10" xfId="1" applyFont="1" applyFill="1" applyBorder="1" applyAlignment="1">
      <alignment horizontal="center" vertical="center" wrapText="1"/>
    </xf>
    <xf numFmtId="0" fontId="24" fillId="24" borderId="14" xfId="1" applyFont="1" applyFill="1" applyBorder="1" applyAlignment="1">
      <alignment horizontal="center" vertical="center" wrapText="1"/>
    </xf>
    <xf numFmtId="0" fontId="31" fillId="0" borderId="18" xfId="1" applyFont="1" applyFill="1" applyBorder="1" applyAlignment="1">
      <alignment horizontal="left" vertical="center" wrapText="1"/>
    </xf>
    <xf numFmtId="0" fontId="23" fillId="0" borderId="15" xfId="1" applyFont="1" applyFill="1" applyBorder="1" applyAlignment="1">
      <alignment horizontal="left" vertical="center" wrapText="1"/>
    </xf>
    <xf numFmtId="0" fontId="23" fillId="0" borderId="16" xfId="1" applyFont="1" applyFill="1" applyBorder="1" applyAlignment="1">
      <alignment horizontal="left" vertical="center" wrapText="1"/>
    </xf>
    <xf numFmtId="0" fontId="23" fillId="0" borderId="17" xfId="1" quotePrefix="1" applyFont="1" applyBorder="1" applyAlignment="1" applyProtection="1"/>
    <xf numFmtId="164" fontId="23" fillId="0" borderId="10" xfId="1" applyNumberFormat="1" applyFont="1" applyFill="1" applyBorder="1" applyAlignment="1">
      <alignment horizontal="right" vertical="center" wrapText="1"/>
    </xf>
    <xf numFmtId="164" fontId="23" fillId="0" borderId="14" xfId="1" applyNumberFormat="1" applyFont="1" applyFill="1" applyBorder="1" applyAlignment="1">
      <alignment horizontal="right" vertical="center" wrapText="1"/>
    </xf>
    <xf numFmtId="0" fontId="23" fillId="0" borderId="17" xfId="1" applyFont="1" applyBorder="1" applyAlignment="1" applyProtection="1"/>
    <xf numFmtId="0" fontId="24" fillId="24" borderId="18" xfId="1" applyFont="1" applyFill="1" applyBorder="1" applyAlignment="1">
      <alignment horizontal="center" vertical="center" wrapText="1"/>
    </xf>
    <xf numFmtId="164" fontId="24" fillId="24" borderId="15" xfId="1" applyNumberFormat="1" applyFont="1" applyFill="1" applyBorder="1" applyAlignment="1">
      <alignment horizontal="right" vertical="center" wrapText="1"/>
    </xf>
    <xf numFmtId="164" fontId="24" fillId="24" borderId="16" xfId="1" applyNumberFormat="1" applyFont="1" applyFill="1" applyBorder="1" applyAlignment="1">
      <alignment horizontal="right" vertical="center" wrapText="1"/>
    </xf>
    <xf numFmtId="0" fontId="2" fillId="0" borderId="0" xfId="1"/>
    <xf numFmtId="0" fontId="29" fillId="24" borderId="11" xfId="1" applyFont="1" applyFill="1" applyBorder="1" applyAlignment="1">
      <alignment horizontal="center" vertical="center"/>
    </xf>
    <xf numFmtId="0" fontId="29" fillId="24" borderId="12" xfId="1" applyFont="1" applyFill="1" applyBorder="1" applyAlignment="1">
      <alignment horizontal="center" vertical="center"/>
    </xf>
    <xf numFmtId="0" fontId="29" fillId="24" borderId="13" xfId="1" applyFont="1" applyFill="1" applyBorder="1" applyAlignment="1">
      <alignment horizontal="center" vertical="center" wrapText="1"/>
    </xf>
    <xf numFmtId="0" fontId="23" fillId="0" borderId="10" xfId="1" applyFont="1" applyBorder="1" applyAlignment="1">
      <alignment vertical="center"/>
    </xf>
    <xf numFmtId="0" fontId="23" fillId="0" borderId="14" xfId="1" applyFont="1" applyBorder="1" applyAlignment="1">
      <alignment vertical="center"/>
    </xf>
    <xf numFmtId="0" fontId="23" fillId="0" borderId="15" xfId="1" applyFont="1" applyBorder="1" applyAlignment="1">
      <alignment vertical="center"/>
    </xf>
    <xf numFmtId="0" fontId="23" fillId="0" borderId="16" xfId="1" applyFont="1" applyBorder="1" applyAlignment="1">
      <alignment vertical="center"/>
    </xf>
    <xf numFmtId="0" fontId="30" fillId="24" borderId="23" xfId="1" applyFont="1" applyFill="1" applyBorder="1" applyAlignment="1">
      <alignment horizontal="center" vertical="center"/>
    </xf>
    <xf numFmtId="0" fontId="30" fillId="24" borderId="24" xfId="1" applyFont="1" applyFill="1" applyBorder="1" applyAlignment="1">
      <alignment horizontal="center" vertical="center"/>
    </xf>
    <xf numFmtId="0" fontId="23" fillId="0" borderId="0" xfId="1" applyFont="1" applyAlignment="1">
      <alignment vertical="center"/>
    </xf>
    <xf numFmtId="0" fontId="24" fillId="24" borderId="17" xfId="1" applyFont="1" applyFill="1" applyBorder="1" applyAlignment="1">
      <alignment horizontal="center" vertical="center" wrapText="1"/>
    </xf>
    <xf numFmtId="0" fontId="24" fillId="24" borderId="10" xfId="1" applyFont="1" applyFill="1" applyBorder="1" applyAlignment="1">
      <alignment horizontal="center" vertical="center" wrapText="1"/>
    </xf>
    <xf numFmtId="0" fontId="24" fillId="24" borderId="14" xfId="1" applyFont="1" applyFill="1" applyBorder="1" applyAlignment="1">
      <alignment horizontal="center" vertical="center" wrapText="1"/>
    </xf>
    <xf numFmtId="164" fontId="23" fillId="0" borderId="10" xfId="1" applyNumberFormat="1" applyFont="1" applyFill="1" applyBorder="1" applyAlignment="1">
      <alignment horizontal="right" vertical="center" wrapText="1"/>
    </xf>
    <xf numFmtId="164" fontId="23" fillId="0" borderId="14" xfId="1" applyNumberFormat="1" applyFont="1" applyFill="1" applyBorder="1" applyAlignment="1">
      <alignment horizontal="right" vertical="center" wrapText="1"/>
    </xf>
    <xf numFmtId="0" fontId="23" fillId="0" borderId="17" xfId="1" applyFont="1" applyBorder="1" applyAlignment="1" applyProtection="1"/>
    <xf numFmtId="0" fontId="24" fillId="24" borderId="18" xfId="1" applyFont="1" applyFill="1" applyBorder="1" applyAlignment="1">
      <alignment horizontal="center" vertical="center" wrapText="1"/>
    </xf>
    <xf numFmtId="164" fontId="24" fillId="24" borderId="15" xfId="1" applyNumberFormat="1" applyFont="1" applyFill="1" applyBorder="1" applyAlignment="1">
      <alignment horizontal="right" vertical="center" wrapText="1"/>
    </xf>
    <xf numFmtId="164" fontId="24" fillId="24" borderId="16" xfId="1" applyNumberFormat="1" applyFont="1" applyFill="1" applyBorder="1" applyAlignment="1">
      <alignment horizontal="right" vertical="center" wrapText="1"/>
    </xf>
    <xf numFmtId="4" fontId="23" fillId="0" borderId="15" xfId="38" applyNumberFormat="1" applyFont="1" applyFill="1" applyBorder="1" applyAlignment="1">
      <alignment vertical="center" wrapText="1"/>
    </xf>
    <xf numFmtId="10" fontId="23" fillId="0" borderId="10" xfId="38" applyNumberFormat="1" applyFont="1" applyFill="1" applyBorder="1" applyAlignment="1">
      <alignment vertical="center" wrapText="1"/>
    </xf>
    <xf numFmtId="10" fontId="23" fillId="0" borderId="15" xfId="38" applyNumberFormat="1" applyFont="1" applyFill="1" applyBorder="1" applyAlignment="1">
      <alignment vertical="center" wrapText="1"/>
    </xf>
    <xf numFmtId="10" fontId="0" fillId="0" borderId="0" xfId="0" applyNumberFormat="1"/>
    <xf numFmtId="0" fontId="23" fillId="0" borderId="0" xfId="38" applyFont="1" applyFill="1" applyBorder="1" applyAlignment="1">
      <alignment vertical="center" wrapText="1"/>
    </xf>
    <xf numFmtId="4" fontId="23" fillId="0" borderId="0" xfId="38" applyNumberFormat="1" applyFont="1" applyFill="1" applyBorder="1" applyAlignment="1">
      <alignment vertical="center" wrapText="1"/>
    </xf>
    <xf numFmtId="10" fontId="23" fillId="0" borderId="0" xfId="38" applyNumberFormat="1" applyFont="1" applyFill="1" applyBorder="1" applyAlignment="1">
      <alignment vertical="center" wrapText="1"/>
    </xf>
    <xf numFmtId="0" fontId="23" fillId="0" borderId="29" xfId="38" applyFont="1" applyFill="1" applyBorder="1" applyAlignment="1">
      <alignment vertical="center" wrapText="1"/>
    </xf>
    <xf numFmtId="4" fontId="25" fillId="24" borderId="20" xfId="38" applyNumberFormat="1" applyFont="1" applyFill="1" applyBorder="1" applyAlignment="1">
      <alignment horizontal="center" vertical="center" wrapText="1"/>
    </xf>
    <xf numFmtId="10" fontId="25" fillId="24" borderId="20" xfId="38" applyNumberFormat="1" applyFont="1" applyFill="1" applyBorder="1" applyAlignment="1">
      <alignment horizontal="center" vertical="center" wrapText="1"/>
    </xf>
    <xf numFmtId="0" fontId="25" fillId="24" borderId="20" xfId="38" applyFont="1" applyFill="1" applyBorder="1" applyAlignment="1">
      <alignment horizontal="center" vertical="center" wrapText="1"/>
    </xf>
    <xf numFmtId="0" fontId="23" fillId="0" borderId="11" xfId="38" applyFont="1" applyFill="1" applyBorder="1" applyAlignment="1">
      <alignment vertical="center" wrapText="1"/>
    </xf>
    <xf numFmtId="0" fontId="23" fillId="0" borderId="12" xfId="38" applyFont="1" applyFill="1" applyBorder="1" applyAlignment="1">
      <alignment vertical="center" wrapText="1"/>
    </xf>
    <xf numFmtId="10" fontId="23" fillId="0" borderId="12" xfId="38" applyNumberFormat="1" applyFont="1" applyFill="1" applyBorder="1" applyAlignment="1">
      <alignment vertical="center" wrapText="1"/>
    </xf>
    <xf numFmtId="0" fontId="23" fillId="0" borderId="13" xfId="38" applyFont="1" applyFill="1" applyBorder="1" applyAlignment="1">
      <alignment vertical="center" wrapText="1"/>
    </xf>
    <xf numFmtId="0" fontId="23" fillId="0" borderId="10" xfId="1" applyFont="1" applyFill="1" applyBorder="1" applyAlignment="1">
      <alignment vertical="center" wrapText="1"/>
    </xf>
    <xf numFmtId="0" fontId="35" fillId="0" borderId="0" xfId="0" applyFont="1" applyAlignment="1">
      <alignment horizontal="justify" vertical="center"/>
    </xf>
    <xf numFmtId="0" fontId="25" fillId="26" borderId="36" xfId="38" applyFont="1" applyFill="1" applyBorder="1" applyAlignment="1">
      <alignment horizontal="left" vertical="center" wrapText="1"/>
    </xf>
    <xf numFmtId="0" fontId="25" fillId="26" borderId="26" xfId="38" applyFont="1" applyFill="1" applyBorder="1" applyAlignment="1">
      <alignment horizontal="left" vertical="center" wrapText="1"/>
    </xf>
    <xf numFmtId="0" fontId="25" fillId="26" borderId="18" xfId="38" applyFont="1" applyFill="1" applyBorder="1" applyAlignment="1">
      <alignment horizontal="left" vertical="center" wrapText="1"/>
    </xf>
    <xf numFmtId="0" fontId="23" fillId="0" borderId="13" xfId="1" applyFont="1" applyFill="1" applyBorder="1" applyAlignment="1">
      <alignment vertical="center" wrapText="1"/>
    </xf>
    <xf numFmtId="0" fontId="23" fillId="0" borderId="14" xfId="1" applyFont="1" applyFill="1" applyBorder="1" applyAlignment="1">
      <alignment vertical="center" wrapText="1"/>
    </xf>
    <xf numFmtId="0" fontId="23" fillId="0" borderId="16" xfId="1" applyFont="1" applyFill="1" applyBorder="1" applyAlignment="1">
      <alignment vertical="center" wrapText="1"/>
    </xf>
    <xf numFmtId="0" fontId="23" fillId="0" borderId="34" xfId="1" applyFont="1" applyFill="1" applyBorder="1" applyAlignment="1">
      <alignment vertical="center" wrapText="1"/>
    </xf>
    <xf numFmtId="0" fontId="0" fillId="0" borderId="0" xfId="0" applyFill="1"/>
    <xf numFmtId="0" fontId="25" fillId="26" borderId="27" xfId="38" applyFont="1" applyFill="1" applyBorder="1" applyAlignment="1">
      <alignment horizontal="left" vertical="center" wrapText="1"/>
    </xf>
    <xf numFmtId="0" fontId="25" fillId="0" borderId="0" xfId="38" applyFont="1" applyFill="1" applyBorder="1" applyAlignment="1">
      <alignment horizontal="left" vertical="center" wrapText="1"/>
    </xf>
    <xf numFmtId="0" fontId="25" fillId="0" borderId="22" xfId="38" applyFont="1" applyFill="1" applyBorder="1" applyAlignment="1">
      <alignment horizontal="left" vertical="center" wrapText="1"/>
    </xf>
    <xf numFmtId="0" fontId="38" fillId="0" borderId="0" xfId="0" applyFont="1"/>
    <xf numFmtId="0" fontId="36" fillId="26" borderId="35" xfId="0" applyFont="1" applyFill="1" applyBorder="1" applyAlignment="1">
      <alignment horizontal="center" vertical="center"/>
    </xf>
    <xf numFmtId="0" fontId="38" fillId="0" borderId="13" xfId="0" applyFont="1" applyBorder="1" applyAlignment="1">
      <alignment horizontal="left" vertical="center" wrapText="1"/>
    </xf>
    <xf numFmtId="0" fontId="38" fillId="0" borderId="37" xfId="0" applyFont="1" applyBorder="1" applyAlignment="1">
      <alignment horizontal="left" vertical="center" wrapText="1"/>
    </xf>
    <xf numFmtId="0" fontId="38" fillId="0" borderId="22" xfId="0" applyFont="1" applyFill="1" applyBorder="1" applyAlignment="1">
      <alignment horizontal="left" vertical="center" wrapText="1"/>
    </xf>
    <xf numFmtId="0" fontId="38" fillId="0" borderId="0" xfId="0" applyFont="1" applyFill="1" applyBorder="1" applyAlignment="1">
      <alignment horizontal="left" vertical="center" wrapText="1"/>
    </xf>
    <xf numFmtId="0" fontId="38" fillId="0" borderId="0" xfId="0" applyFont="1" applyFill="1"/>
    <xf numFmtId="0" fontId="38" fillId="0" borderId="38" xfId="0" applyFont="1" applyBorder="1" applyAlignment="1">
      <alignment horizontal="left" vertical="center" wrapText="1"/>
    </xf>
    <xf numFmtId="0" fontId="38" fillId="0" borderId="16" xfId="0" applyFont="1" applyFill="1" applyBorder="1" applyAlignment="1">
      <alignment horizontal="left" vertical="center" wrapText="1"/>
    </xf>
    <xf numFmtId="0" fontId="23" fillId="0" borderId="16" xfId="0" applyFont="1" applyBorder="1"/>
    <xf numFmtId="0" fontId="36" fillId="0" borderId="0" xfId="0" applyFont="1" applyFill="1" applyBorder="1" applyAlignment="1">
      <alignment horizontal="center" vertical="center" wrapText="1"/>
    </xf>
    <xf numFmtId="0" fontId="23" fillId="0" borderId="12" xfId="38" applyFont="1" applyFill="1" applyBorder="1" applyAlignment="1">
      <alignment horizontal="center" vertical="center" wrapText="1"/>
    </xf>
    <xf numFmtId="0" fontId="23" fillId="0" borderId="12" xfId="38" applyFont="1" applyFill="1" applyBorder="1" applyAlignment="1">
      <alignment horizontal="center" vertical="center" wrapText="1"/>
    </xf>
    <xf numFmtId="17" fontId="34" fillId="0" borderId="10" xfId="38" applyNumberFormat="1" applyFont="1" applyFill="1" applyBorder="1" applyAlignment="1">
      <alignment horizontal="right" vertical="center" wrapText="1"/>
    </xf>
    <xf numFmtId="0" fontId="25" fillId="24" borderId="10" xfId="38" applyFont="1" applyFill="1" applyBorder="1" applyAlignment="1">
      <alignment horizontal="center" vertical="center" wrapText="1"/>
    </xf>
    <xf numFmtId="3" fontId="0" fillId="0" borderId="0" xfId="0" applyNumberFormat="1"/>
    <xf numFmtId="3" fontId="25" fillId="24" borderId="20" xfId="38" applyNumberFormat="1" applyFont="1" applyFill="1" applyBorder="1" applyAlignment="1">
      <alignment horizontal="center" vertical="center" wrapText="1"/>
    </xf>
    <xf numFmtId="3" fontId="23" fillId="0" borderId="10" xfId="38" applyNumberFormat="1" applyFont="1" applyFill="1" applyBorder="1" applyAlignment="1">
      <alignment vertical="center" wrapText="1"/>
    </xf>
    <xf numFmtId="3" fontId="23" fillId="0" borderId="15" xfId="38" applyNumberFormat="1" applyFont="1" applyFill="1" applyBorder="1" applyAlignment="1">
      <alignment vertical="center" wrapText="1"/>
    </xf>
    <xf numFmtId="3" fontId="23" fillId="0" borderId="0" xfId="38" applyNumberFormat="1" applyFont="1" applyFill="1" applyBorder="1" applyAlignment="1">
      <alignment vertical="center" wrapText="1"/>
    </xf>
    <xf numFmtId="3" fontId="23" fillId="0" borderId="34" xfId="38" applyNumberFormat="1" applyFont="1" applyFill="1" applyBorder="1" applyAlignment="1">
      <alignment vertical="center" wrapText="1"/>
    </xf>
    <xf numFmtId="0" fontId="1" fillId="0" borderId="0" xfId="0" applyFont="1"/>
    <xf numFmtId="3" fontId="1" fillId="0" borderId="0" xfId="0" applyNumberFormat="1" applyFont="1"/>
    <xf numFmtId="10" fontId="1" fillId="0" borderId="0" xfId="0" applyNumberFormat="1" applyFont="1"/>
    <xf numFmtId="0" fontId="41" fillId="0" borderId="0" xfId="0" applyFont="1"/>
    <xf numFmtId="3" fontId="23" fillId="0" borderId="12" xfId="38" applyNumberFormat="1" applyFont="1" applyFill="1" applyBorder="1" applyAlignment="1">
      <alignment vertical="center" wrapText="1"/>
    </xf>
    <xf numFmtId="0" fontId="0" fillId="0" borderId="0" xfId="0" applyBorder="1"/>
    <xf numFmtId="3" fontId="0" fillId="0" borderId="0" xfId="0" applyNumberFormat="1" applyBorder="1"/>
    <xf numFmtId="10" fontId="0" fillId="0" borderId="0" xfId="0" applyNumberFormat="1" applyBorder="1"/>
    <xf numFmtId="43" fontId="0" fillId="0" borderId="0" xfId="44" applyFont="1"/>
    <xf numFmtId="43" fontId="3" fillId="0" borderId="0" xfId="44" applyFont="1"/>
    <xf numFmtId="43" fontId="23" fillId="0" borderId="12" xfId="44" applyFont="1" applyFill="1" applyBorder="1" applyAlignment="1">
      <alignment vertical="center" wrapText="1"/>
    </xf>
    <xf numFmtId="3" fontId="0" fillId="28" borderId="0" xfId="0" applyNumberFormat="1" applyFill="1"/>
    <xf numFmtId="0" fontId="0" fillId="28" borderId="0" xfId="0" applyFill="1"/>
    <xf numFmtId="43" fontId="0" fillId="28" borderId="0" xfId="44" applyFont="1" applyFill="1"/>
    <xf numFmtId="3" fontId="23" fillId="0" borderId="40" xfId="38" applyNumberFormat="1" applyFont="1" applyFill="1" applyBorder="1" applyAlignment="1">
      <alignment vertical="center" wrapText="1"/>
    </xf>
    <xf numFmtId="3" fontId="25" fillId="24" borderId="10" xfId="38" applyNumberFormat="1" applyFont="1" applyFill="1" applyBorder="1" applyAlignment="1" applyProtection="1">
      <alignment horizontal="center" vertical="center" wrapText="1"/>
      <protection locked="0"/>
    </xf>
    <xf numFmtId="10" fontId="25" fillId="24" borderId="10" xfId="38" applyNumberFormat="1" applyFont="1" applyFill="1" applyBorder="1" applyAlignment="1" applyProtection="1">
      <alignment horizontal="center" vertical="center" wrapText="1"/>
      <protection locked="0"/>
    </xf>
    <xf numFmtId="0" fontId="25" fillId="24" borderId="10" xfId="38" applyFont="1" applyFill="1" applyBorder="1" applyAlignment="1" applyProtection="1">
      <alignment horizontal="center" vertical="center" wrapText="1"/>
      <protection locked="0"/>
    </xf>
    <xf numFmtId="0" fontId="23" fillId="0" borderId="10" xfId="38" applyFont="1" applyFill="1" applyBorder="1" applyAlignment="1" applyProtection="1">
      <alignment vertical="center" wrapText="1"/>
      <protection locked="0"/>
    </xf>
    <xf numFmtId="0" fontId="23" fillId="0" borderId="10" xfId="0" applyFont="1" applyBorder="1" applyAlignment="1" applyProtection="1">
      <alignment horizontal="center" vertical="center"/>
      <protection locked="0"/>
    </xf>
    <xf numFmtId="0" fontId="23" fillId="0" borderId="10" xfId="38" applyFont="1" applyFill="1" applyBorder="1" applyAlignment="1" applyProtection="1">
      <alignment horizontal="center" vertical="center" wrapText="1"/>
      <protection locked="0"/>
    </xf>
    <xf numFmtId="3" fontId="38" fillId="0" borderId="10" xfId="38" applyNumberFormat="1" applyFont="1" applyFill="1" applyBorder="1" applyAlignment="1" applyProtection="1">
      <alignment vertical="center" wrapText="1"/>
      <protection locked="0"/>
    </xf>
    <xf numFmtId="10" fontId="23" fillId="0" borderId="10" xfId="38" applyNumberFormat="1" applyFont="1" applyFill="1" applyBorder="1" applyAlignment="1" applyProtection="1">
      <alignment vertical="center" wrapText="1"/>
      <protection locked="0"/>
    </xf>
    <xf numFmtId="17" fontId="34" fillId="0" borderId="10" xfId="38" applyNumberFormat="1" applyFont="1" applyFill="1" applyBorder="1" applyAlignment="1" applyProtection="1">
      <alignment horizontal="right" vertical="center" wrapText="1"/>
      <protection locked="0"/>
    </xf>
    <xf numFmtId="0" fontId="23" fillId="27" borderId="10" xfId="38" applyFont="1" applyFill="1" applyBorder="1" applyAlignment="1" applyProtection="1">
      <alignment vertical="center" wrapText="1"/>
      <protection locked="0"/>
    </xf>
    <xf numFmtId="0" fontId="23" fillId="27" borderId="10" xfId="0" applyFont="1" applyFill="1" applyBorder="1" applyAlignment="1" applyProtection="1">
      <alignment horizontal="center" vertical="center"/>
      <protection locked="0"/>
    </xf>
    <xf numFmtId="0" fontId="23" fillId="27" borderId="10" xfId="38" applyFont="1" applyFill="1" applyBorder="1" applyAlignment="1" applyProtection="1">
      <alignment horizontal="center" vertical="center" wrapText="1"/>
      <protection locked="0"/>
    </xf>
    <xf numFmtId="10" fontId="23" fillId="27" borderId="10" xfId="38" applyNumberFormat="1" applyFont="1" applyFill="1" applyBorder="1" applyAlignment="1" applyProtection="1">
      <alignment vertical="center" wrapText="1"/>
      <protection locked="0"/>
    </xf>
    <xf numFmtId="17" fontId="34" fillId="27" borderId="10" xfId="38" applyNumberFormat="1" applyFont="1" applyFill="1" applyBorder="1" applyAlignment="1" applyProtection="1">
      <alignment horizontal="center" vertical="center" wrapText="1"/>
      <protection locked="0"/>
    </xf>
    <xf numFmtId="3" fontId="38" fillId="27" borderId="10" xfId="38" applyNumberFormat="1" applyFont="1" applyFill="1" applyBorder="1" applyAlignment="1" applyProtection="1">
      <alignment vertical="center" wrapText="1"/>
      <protection locked="0"/>
    </xf>
    <xf numFmtId="0" fontId="38" fillId="27" borderId="10" xfId="38" applyFont="1" applyFill="1" applyBorder="1" applyAlignment="1" applyProtection="1">
      <alignment horizontal="center" vertical="center" wrapText="1"/>
      <protection locked="0"/>
    </xf>
    <xf numFmtId="17" fontId="44" fillId="27" borderId="10" xfId="38" applyNumberFormat="1" applyFont="1" applyFill="1" applyBorder="1" applyAlignment="1" applyProtection="1">
      <alignment horizontal="right" vertical="center" wrapText="1"/>
      <protection locked="0"/>
    </xf>
    <xf numFmtId="0" fontId="26" fillId="27" borderId="10" xfId="0" applyFont="1" applyFill="1" applyBorder="1" applyAlignment="1" applyProtection="1">
      <alignment horizontal="center" vertical="center"/>
      <protection locked="0"/>
    </xf>
    <xf numFmtId="3" fontId="38" fillId="27" borderId="10" xfId="38" applyNumberFormat="1" applyFont="1" applyFill="1" applyBorder="1" applyAlignment="1" applyProtection="1">
      <alignment horizontal="center" vertical="center" wrapText="1"/>
      <protection locked="0"/>
    </xf>
    <xf numFmtId="0" fontId="26" fillId="0" borderId="10" xfId="0" applyFont="1" applyBorder="1" applyAlignment="1" applyProtection="1">
      <alignment horizontal="center" vertical="center"/>
      <protection locked="0"/>
    </xf>
    <xf numFmtId="0" fontId="23" fillId="0" borderId="10" xfId="0" applyFont="1" applyBorder="1" applyAlignment="1" applyProtection="1">
      <alignment horizontal="left" vertical="center"/>
      <protection locked="0"/>
    </xf>
    <xf numFmtId="3" fontId="38" fillId="0" borderId="10" xfId="0" applyNumberFormat="1" applyFont="1" applyFill="1" applyBorder="1" applyAlignment="1" applyProtection="1">
      <alignment horizontal="right" vertical="center"/>
      <protection locked="0"/>
    </xf>
    <xf numFmtId="9" fontId="26" fillId="0" borderId="10" xfId="0" applyNumberFormat="1" applyFont="1" applyFill="1" applyBorder="1" applyAlignment="1" applyProtection="1">
      <alignment horizontal="right" vertical="center" wrapText="1"/>
      <protection locked="0"/>
    </xf>
    <xf numFmtId="17" fontId="34" fillId="27" borderId="10" xfId="38" applyNumberFormat="1" applyFont="1" applyFill="1" applyBorder="1" applyAlignment="1" applyProtection="1">
      <alignment horizontal="right" vertical="center" wrapText="1"/>
      <protection locked="0"/>
    </xf>
    <xf numFmtId="4" fontId="25" fillId="24" borderId="10" xfId="38" applyNumberFormat="1" applyFont="1" applyFill="1" applyBorder="1" applyAlignment="1" applyProtection="1">
      <alignment horizontal="center" vertical="center" wrapText="1"/>
      <protection locked="0"/>
    </xf>
    <xf numFmtId="0" fontId="41" fillId="27" borderId="0" xfId="0" applyFont="1" applyFill="1" applyAlignment="1">
      <alignment horizontal="left" vertical="center"/>
    </xf>
    <xf numFmtId="0" fontId="1" fillId="27" borderId="0" xfId="0" applyFont="1" applyFill="1"/>
    <xf numFmtId="0" fontId="26" fillId="0" borderId="10" xfId="0" applyFont="1" applyFill="1" applyBorder="1" applyAlignment="1" applyProtection="1">
      <alignment horizontal="center" vertical="center"/>
      <protection locked="0"/>
    </xf>
    <xf numFmtId="0" fontId="23" fillId="0" borderId="26" xfId="1" applyFont="1" applyBorder="1" applyAlignment="1">
      <alignment horizontal="center" vertical="center"/>
    </xf>
    <xf numFmtId="0" fontId="23" fillId="0" borderId="27" xfId="1" applyFont="1" applyBorder="1" applyAlignment="1">
      <alignment horizontal="center" vertical="center"/>
    </xf>
    <xf numFmtId="0" fontId="23" fillId="0" borderId="28" xfId="1" applyFont="1" applyBorder="1" applyAlignment="1">
      <alignment horizontal="center" vertical="center"/>
    </xf>
    <xf numFmtId="0" fontId="23" fillId="0" borderId="17" xfId="1" applyFont="1" applyBorder="1" applyAlignment="1">
      <alignment horizontal="center" vertical="center"/>
    </xf>
    <xf numFmtId="0" fontId="23" fillId="0" borderId="18" xfId="1" applyFont="1" applyBorder="1" applyAlignment="1">
      <alignment horizontal="center" vertical="center"/>
    </xf>
    <xf numFmtId="0" fontId="23" fillId="0" borderId="0" xfId="1" applyFont="1" applyAlignment="1">
      <alignment horizontal="left" vertical="center" wrapText="1"/>
    </xf>
    <xf numFmtId="0" fontId="23" fillId="0" borderId="0" xfId="38" applyFont="1" applyAlignment="1">
      <alignment horizontal="left" vertical="center" wrapText="1"/>
    </xf>
    <xf numFmtId="0" fontId="24" fillId="24" borderId="11" xfId="1" applyFont="1" applyFill="1" applyBorder="1" applyAlignment="1">
      <alignment horizontal="center" vertical="center" wrapText="1"/>
    </xf>
    <xf numFmtId="0" fontId="24" fillId="24" borderId="12" xfId="1" applyFont="1" applyFill="1" applyBorder="1" applyAlignment="1">
      <alignment horizontal="center" vertical="center" wrapText="1"/>
    </xf>
    <xf numFmtId="0" fontId="24" fillId="24" borderId="13" xfId="1" applyFont="1" applyFill="1" applyBorder="1" applyAlignment="1">
      <alignment horizontal="center" vertical="center" wrapText="1"/>
    </xf>
    <xf numFmtId="0" fontId="31" fillId="0" borderId="19" xfId="1" applyFont="1" applyFill="1" applyBorder="1" applyAlignment="1">
      <alignment horizontal="center" vertical="center" wrapText="1"/>
    </xf>
    <xf numFmtId="0" fontId="32" fillId="0" borderId="20" xfId="1" applyFont="1" applyFill="1" applyBorder="1" applyAlignment="1">
      <alignment horizontal="center" vertical="center" wrapText="1"/>
    </xf>
    <xf numFmtId="0" fontId="23" fillId="0" borderId="15" xfId="1" applyFont="1" applyFill="1" applyBorder="1" applyAlignment="1">
      <alignment horizontal="center" vertical="center" wrapText="1"/>
    </xf>
    <xf numFmtId="0" fontId="23" fillId="0" borderId="16" xfId="1" applyFont="1" applyFill="1" applyBorder="1" applyAlignment="1">
      <alignment horizontal="center" vertical="center" wrapText="1"/>
    </xf>
    <xf numFmtId="0" fontId="37" fillId="25" borderId="0" xfId="0" applyFont="1" applyFill="1" applyAlignment="1">
      <alignment horizontal="left" vertical="center" wrapText="1"/>
    </xf>
    <xf numFmtId="0" fontId="39" fillId="0" borderId="20" xfId="0" applyFont="1" applyBorder="1" applyAlignment="1">
      <alignment horizontal="center" vertical="center" wrapText="1"/>
    </xf>
    <xf numFmtId="0" fontId="39" fillId="0" borderId="19" xfId="0" applyFont="1" applyBorder="1" applyAlignment="1">
      <alignment horizontal="center" vertical="center" wrapText="1"/>
    </xf>
    <xf numFmtId="0" fontId="39" fillId="0" borderId="34" xfId="0" applyFont="1" applyBorder="1" applyAlignment="1">
      <alignment horizontal="center" vertical="center" wrapText="1"/>
    </xf>
    <xf numFmtId="0" fontId="36" fillId="26" borderId="36" xfId="0" applyFont="1" applyFill="1" applyBorder="1" applyAlignment="1">
      <alignment horizontal="center" vertical="center"/>
    </xf>
    <xf numFmtId="0" fontId="36" fillId="26" borderId="27" xfId="0" applyFont="1" applyFill="1" applyBorder="1" applyAlignment="1">
      <alignment horizontal="center" vertical="center"/>
    </xf>
    <xf numFmtId="0" fontId="36" fillId="26" borderId="28" xfId="0" applyFont="1" applyFill="1" applyBorder="1" applyAlignment="1">
      <alignment horizontal="center" vertical="center"/>
    </xf>
    <xf numFmtId="0" fontId="36" fillId="26" borderId="36" xfId="0" applyFont="1" applyFill="1" applyBorder="1" applyAlignment="1">
      <alignment horizontal="left" vertical="center" wrapText="1"/>
    </xf>
    <xf numFmtId="0" fontId="36" fillId="26" borderId="27" xfId="0" applyFont="1" applyFill="1" applyBorder="1" applyAlignment="1">
      <alignment horizontal="left" vertical="center" wrapText="1"/>
    </xf>
    <xf numFmtId="0" fontId="36" fillId="26" borderId="28" xfId="0" applyFont="1" applyFill="1" applyBorder="1" applyAlignment="1">
      <alignment horizontal="left" vertical="center" wrapText="1"/>
    </xf>
    <xf numFmtId="0" fontId="36" fillId="26" borderId="20" xfId="0" applyFont="1" applyFill="1" applyBorder="1" applyAlignment="1">
      <alignment horizontal="center" vertical="center"/>
    </xf>
    <xf numFmtId="0" fontId="36" fillId="26" borderId="19" xfId="0" applyFont="1" applyFill="1" applyBorder="1" applyAlignment="1">
      <alignment horizontal="center" vertical="center"/>
    </xf>
    <xf numFmtId="0" fontId="36" fillId="26" borderId="34" xfId="0" applyFont="1" applyFill="1" applyBorder="1" applyAlignment="1">
      <alignment horizontal="center" vertical="center"/>
    </xf>
    <xf numFmtId="0" fontId="31" fillId="0" borderId="34" xfId="1" applyFont="1" applyFill="1" applyBorder="1" applyAlignment="1">
      <alignment horizontal="center" vertical="center" wrapText="1"/>
    </xf>
    <xf numFmtId="0" fontId="25" fillId="24" borderId="10" xfId="38" applyFont="1" applyFill="1" applyBorder="1" applyAlignment="1">
      <alignment horizontal="center" vertical="center" wrapText="1"/>
    </xf>
    <xf numFmtId="0" fontId="25" fillId="24" borderId="20" xfId="38" applyFont="1" applyFill="1" applyBorder="1" applyAlignment="1">
      <alignment horizontal="center" vertical="center" wrapText="1"/>
    </xf>
    <xf numFmtId="0" fontId="25" fillId="24" borderId="25" xfId="38" applyFont="1" applyFill="1" applyBorder="1" applyAlignment="1">
      <alignment horizontal="center" vertical="center" wrapText="1"/>
    </xf>
    <xf numFmtId="0" fontId="25" fillId="24" borderId="21" xfId="38" applyFont="1" applyFill="1" applyBorder="1" applyAlignment="1">
      <alignment horizontal="center" vertical="center" wrapText="1"/>
    </xf>
    <xf numFmtId="0" fontId="25" fillId="24" borderId="10" xfId="38" applyFont="1" applyFill="1" applyBorder="1" applyAlignment="1">
      <alignment horizontal="center" vertical="center"/>
    </xf>
    <xf numFmtId="0" fontId="25" fillId="24" borderId="10" xfId="38" applyFont="1" applyFill="1" applyBorder="1" applyAlignment="1" applyProtection="1">
      <alignment horizontal="center" vertical="center" wrapText="1"/>
      <protection locked="0"/>
    </xf>
    <xf numFmtId="0" fontId="25" fillId="24" borderId="33" xfId="38" applyFont="1" applyFill="1" applyBorder="1" applyAlignment="1">
      <alignment horizontal="center" vertical="center" wrapText="1"/>
    </xf>
    <xf numFmtId="10" fontId="25" fillId="24" borderId="10" xfId="38" applyNumberFormat="1" applyFont="1" applyFill="1" applyBorder="1" applyAlignment="1">
      <alignment horizontal="center" vertical="center" wrapText="1"/>
    </xf>
    <xf numFmtId="10" fontId="25" fillId="24" borderId="20" xfId="38" applyNumberFormat="1" applyFont="1" applyFill="1" applyBorder="1" applyAlignment="1">
      <alignment horizontal="center" vertical="center" wrapText="1"/>
    </xf>
    <xf numFmtId="0" fontId="25" fillId="24" borderId="17" xfId="38" applyFont="1" applyFill="1" applyBorder="1" applyAlignment="1">
      <alignment horizontal="center" vertical="center" wrapText="1"/>
    </xf>
    <xf numFmtId="0" fontId="25" fillId="24" borderId="26" xfId="38" applyFont="1" applyFill="1" applyBorder="1" applyAlignment="1">
      <alignment horizontal="center" vertical="center" wrapText="1"/>
    </xf>
    <xf numFmtId="0" fontId="24" fillId="24" borderId="10" xfId="38" applyFont="1" applyFill="1" applyBorder="1" applyAlignment="1">
      <alignment horizontal="left" vertical="center" wrapText="1"/>
    </xf>
    <xf numFmtId="0" fontId="40" fillId="0" borderId="0" xfId="0" applyFont="1" applyAlignment="1">
      <alignment horizontal="left" vertical="center"/>
    </xf>
    <xf numFmtId="0" fontId="42" fillId="0" borderId="0" xfId="0" applyFont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4" fillId="24" borderId="31" xfId="38" applyFont="1" applyFill="1" applyBorder="1" applyAlignment="1">
      <alignment horizontal="left" vertical="center" wrapText="1"/>
    </xf>
    <xf numFmtId="0" fontId="24" fillId="24" borderId="32" xfId="38" applyFont="1" applyFill="1" applyBorder="1" applyAlignment="1">
      <alignment horizontal="left" vertical="center" wrapText="1"/>
    </xf>
    <xf numFmtId="0" fontId="38" fillId="27" borderId="39" xfId="0" applyFont="1" applyFill="1" applyBorder="1" applyAlignment="1">
      <alignment horizontal="left" wrapText="1"/>
    </xf>
    <xf numFmtId="0" fontId="38" fillId="27" borderId="0" xfId="0" applyFont="1" applyFill="1" applyBorder="1" applyAlignment="1">
      <alignment horizontal="left" wrapText="1"/>
    </xf>
    <xf numFmtId="0" fontId="23" fillId="0" borderId="15" xfId="38" applyFont="1" applyFill="1" applyBorder="1" applyAlignment="1">
      <alignment horizontal="center" vertical="center" wrapText="1"/>
    </xf>
    <xf numFmtId="0" fontId="25" fillId="24" borderId="10" xfId="38" applyFont="1" applyFill="1" applyBorder="1" applyAlignment="1" applyProtection="1">
      <alignment horizontal="center" vertical="center"/>
      <protection locked="0"/>
    </xf>
    <xf numFmtId="0" fontId="24" fillId="24" borderId="10" xfId="38" applyFont="1" applyFill="1" applyBorder="1" applyAlignment="1" applyProtection="1">
      <alignment horizontal="left" vertical="center" wrapText="1"/>
      <protection locked="0"/>
    </xf>
    <xf numFmtId="0" fontId="23" fillId="0" borderId="29" xfId="38" applyFont="1" applyFill="1" applyBorder="1" applyAlignment="1">
      <alignment horizontal="center" vertical="center" wrapText="1"/>
    </xf>
    <xf numFmtId="0" fontId="23" fillId="0" borderId="30" xfId="38" applyFont="1" applyFill="1" applyBorder="1" applyAlignment="1">
      <alignment horizontal="center" vertical="center" wrapText="1"/>
    </xf>
  </cellXfs>
  <cellStyles count="45">
    <cellStyle name="20% - Accent1 2" xfId="2"/>
    <cellStyle name="20% - Accent2 2" xfId="3"/>
    <cellStyle name="20% - Accent3 2" xfId="4"/>
    <cellStyle name="20% - Accent4 2" xfId="5"/>
    <cellStyle name="20% - Accent5 2" xfId="6"/>
    <cellStyle name="20% - Accent6 2" xfId="7"/>
    <cellStyle name="40% - Accent1 2" xfId="8"/>
    <cellStyle name="40% - Accent2 2" xfId="9"/>
    <cellStyle name="40% - Accent3 2" xfId="10"/>
    <cellStyle name="40% - Accent4 2" xfId="11"/>
    <cellStyle name="40% - Accent5 2" xfId="12"/>
    <cellStyle name="40% - Accent6 2" xfId="13"/>
    <cellStyle name="60% - Accent1 2" xfId="14"/>
    <cellStyle name="60% - Accent2 2" xfId="15"/>
    <cellStyle name="60% - Accent3 2" xfId="16"/>
    <cellStyle name="60% - Accent4 2" xfId="17"/>
    <cellStyle name="60% - Accent5 2" xfId="18"/>
    <cellStyle name="60% - Accent6 2" xfId="19"/>
    <cellStyle name="Accent1 2" xfId="20"/>
    <cellStyle name="Accent2 2" xfId="21"/>
    <cellStyle name="Accent3 2" xfId="22"/>
    <cellStyle name="Accent4 2" xfId="23"/>
    <cellStyle name="Accent5 2" xfId="24"/>
    <cellStyle name="Accent6 2" xfId="25"/>
    <cellStyle name="Bad 2" xfId="26"/>
    <cellStyle name="Calculation 2" xfId="27"/>
    <cellStyle name="Check Cell 2" xfId="28"/>
    <cellStyle name="Explanatory Text 2" xfId="29"/>
    <cellStyle name="Good 2" xfId="30"/>
    <cellStyle name="Heading 1 2" xfId="31"/>
    <cellStyle name="Heading 2 2" xfId="32"/>
    <cellStyle name="Heading 3 2" xfId="33"/>
    <cellStyle name="Heading 4 2" xfId="34"/>
    <cellStyle name="Input 2" xfId="35"/>
    <cellStyle name="Linked Cell 2" xfId="36"/>
    <cellStyle name="Neutral 2" xfId="37"/>
    <cellStyle name="Normal" xfId="0" builtinId="0"/>
    <cellStyle name="Normal 2" xfId="38"/>
    <cellStyle name="Normal 3" xfId="1"/>
    <cellStyle name="Note 2" xfId="39"/>
    <cellStyle name="Output 2" xfId="40"/>
    <cellStyle name="Title 2" xfId="41"/>
    <cellStyle name="Total 2" xfId="42"/>
    <cellStyle name="Vírgula" xfId="44" builtinId="3"/>
    <cellStyle name="Warning Text 2" xfId="4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13" Type="http://schemas.openxmlformats.org/officeDocument/2006/relationships/customXml" Target="../customXml/item4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6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Relationship Id="rId14" Type="http://schemas.openxmlformats.org/officeDocument/2006/relationships/customXml" Target="../customXml/item5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20"/>
  <sheetViews>
    <sheetView workbookViewId="0">
      <selection activeCell="B29" sqref="B29"/>
    </sheetView>
  </sheetViews>
  <sheetFormatPr defaultRowHeight="15" x14ac:dyDescent="0.25"/>
  <cols>
    <col min="2" max="2" width="55" customWidth="1"/>
    <col min="3" max="3" width="45.7109375" bestFit="1" customWidth="1"/>
    <col min="4" max="4" width="30.85546875" bestFit="1" customWidth="1"/>
  </cols>
  <sheetData>
    <row r="1" spans="2:4" ht="15.75" thickBot="1" x14ac:dyDescent="0.3">
      <c r="B1" s="27"/>
      <c r="C1" s="27"/>
      <c r="D1" s="27"/>
    </row>
    <row r="2" spans="2:4" x14ac:dyDescent="0.25">
      <c r="B2" s="28" t="s">
        <v>38</v>
      </c>
      <c r="C2" s="29" t="s">
        <v>26</v>
      </c>
      <c r="D2" s="30" t="s">
        <v>27</v>
      </c>
    </row>
    <row r="3" spans="2:4" x14ac:dyDescent="0.25">
      <c r="B3" s="139"/>
      <c r="C3" s="31"/>
      <c r="D3" s="32"/>
    </row>
    <row r="4" spans="2:4" x14ac:dyDescent="0.25">
      <c r="B4" s="140"/>
      <c r="C4" s="31"/>
      <c r="D4" s="32"/>
    </row>
    <row r="5" spans="2:4" x14ac:dyDescent="0.25">
      <c r="B5" s="140"/>
      <c r="C5" s="31"/>
      <c r="D5" s="32"/>
    </row>
    <row r="6" spans="2:4" x14ac:dyDescent="0.25">
      <c r="B6" s="140"/>
      <c r="C6" s="31"/>
      <c r="D6" s="32"/>
    </row>
    <row r="7" spans="2:4" x14ac:dyDescent="0.25">
      <c r="B7" s="140"/>
      <c r="C7" s="31"/>
      <c r="D7" s="32"/>
    </row>
    <row r="8" spans="2:4" x14ac:dyDescent="0.25">
      <c r="B8" s="140"/>
      <c r="C8" s="31"/>
      <c r="D8" s="32"/>
    </row>
    <row r="9" spans="2:4" ht="15.75" thickBot="1" x14ac:dyDescent="0.3">
      <c r="B9" s="141"/>
      <c r="C9" s="33"/>
      <c r="D9" s="34"/>
    </row>
    <row r="11" spans="2:4" ht="49.5" customHeight="1" x14ac:dyDescent="0.25">
      <c r="B11" s="144" t="s">
        <v>28</v>
      </c>
      <c r="C11" s="144"/>
      <c r="D11" s="27"/>
    </row>
    <row r="12" spans="2:4" ht="15.75" thickBot="1" x14ac:dyDescent="0.3">
      <c r="B12" s="27"/>
      <c r="C12" s="27"/>
      <c r="D12" s="27"/>
    </row>
    <row r="13" spans="2:4" x14ac:dyDescent="0.25">
      <c r="B13" s="35" t="s">
        <v>29</v>
      </c>
      <c r="C13" s="36" t="s">
        <v>30</v>
      </c>
      <c r="D13" s="37"/>
    </row>
    <row r="14" spans="2:4" x14ac:dyDescent="0.25">
      <c r="B14" s="142" t="s">
        <v>31</v>
      </c>
      <c r="C14" s="32" t="s">
        <v>32</v>
      </c>
      <c r="D14" s="37"/>
    </row>
    <row r="15" spans="2:4" x14ac:dyDescent="0.25">
      <c r="B15" s="142"/>
      <c r="C15" s="32" t="s">
        <v>33</v>
      </c>
      <c r="D15" s="27"/>
    </row>
    <row r="16" spans="2:4" x14ac:dyDescent="0.25">
      <c r="B16" s="142"/>
      <c r="C16" s="32" t="s">
        <v>34</v>
      </c>
      <c r="D16" s="27"/>
    </row>
    <row r="17" spans="2:3" x14ac:dyDescent="0.25">
      <c r="B17" s="142"/>
      <c r="C17" s="32" t="s">
        <v>35</v>
      </c>
    </row>
    <row r="18" spans="2:3" ht="15.75" thickBot="1" x14ac:dyDescent="0.3">
      <c r="B18" s="143"/>
      <c r="C18" s="34" t="s">
        <v>36</v>
      </c>
    </row>
    <row r="20" spans="2:3" ht="54" customHeight="1" x14ac:dyDescent="0.25">
      <c r="B20" s="145" t="s">
        <v>37</v>
      </c>
      <c r="C20" s="145"/>
    </row>
  </sheetData>
  <mergeCells count="4">
    <mergeCell ref="B3:B9"/>
    <mergeCell ref="B14:B18"/>
    <mergeCell ref="B11:C11"/>
    <mergeCell ref="B20:C20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0"/>
  <sheetViews>
    <sheetView workbookViewId="0">
      <selection activeCell="A16" sqref="A16"/>
    </sheetView>
  </sheetViews>
  <sheetFormatPr defaultRowHeight="15" x14ac:dyDescent="0.25"/>
  <cols>
    <col min="1" max="1" width="42.28515625" customWidth="1"/>
    <col min="2" max="2" width="35.140625" customWidth="1"/>
    <col min="3" max="3" width="33.42578125" customWidth="1"/>
  </cols>
  <sheetData>
    <row r="1" spans="1:3" ht="15.75" thickBot="1" x14ac:dyDescent="0.3">
      <c r="A1" s="150" t="s">
        <v>4</v>
      </c>
      <c r="B1" s="150"/>
      <c r="C1" s="150"/>
    </row>
    <row r="2" spans="1:3" ht="15.75" x14ac:dyDescent="0.25">
      <c r="A2" s="146" t="s">
        <v>5</v>
      </c>
      <c r="B2" s="147"/>
      <c r="C2" s="148"/>
    </row>
    <row r="3" spans="1:3" ht="15.75" x14ac:dyDescent="0.25">
      <c r="A3" s="14" t="s">
        <v>6</v>
      </c>
      <c r="B3" s="15" t="s">
        <v>7</v>
      </c>
      <c r="C3" s="16" t="s">
        <v>8</v>
      </c>
    </row>
    <row r="4" spans="1:3" ht="15.75" thickBot="1" x14ac:dyDescent="0.3">
      <c r="A4" s="17" t="s">
        <v>9</v>
      </c>
      <c r="B4" s="18"/>
      <c r="C4" s="19"/>
    </row>
    <row r="5" spans="1:3" ht="15.75" thickBot="1" x14ac:dyDescent="0.3">
      <c r="A5" s="149"/>
      <c r="B5" s="149"/>
      <c r="C5" s="149"/>
    </row>
    <row r="6" spans="1:3" ht="15.75" x14ac:dyDescent="0.25">
      <c r="A6" s="146" t="s">
        <v>10</v>
      </c>
      <c r="B6" s="147"/>
      <c r="C6" s="148"/>
    </row>
    <row r="7" spans="1:3" ht="15.75" thickBot="1" x14ac:dyDescent="0.3">
      <c r="A7" s="17" t="s">
        <v>11</v>
      </c>
      <c r="B7" s="151"/>
      <c r="C7" s="152"/>
    </row>
    <row r="8" spans="1:3" ht="15.75" thickBot="1" x14ac:dyDescent="0.3">
      <c r="A8" s="149"/>
      <c r="B8" s="149"/>
      <c r="C8" s="149"/>
    </row>
    <row r="9" spans="1:3" ht="15.75" x14ac:dyDescent="0.25">
      <c r="A9" s="146" t="s">
        <v>12</v>
      </c>
      <c r="B9" s="147"/>
      <c r="C9" s="148"/>
    </row>
    <row r="10" spans="1:3" ht="31.5" x14ac:dyDescent="0.25">
      <c r="A10" s="14" t="s">
        <v>13</v>
      </c>
      <c r="B10" s="15" t="s">
        <v>14</v>
      </c>
      <c r="C10" s="16" t="s">
        <v>15</v>
      </c>
    </row>
    <row r="11" spans="1:3" x14ac:dyDescent="0.25">
      <c r="A11" s="20" t="s">
        <v>16</v>
      </c>
      <c r="B11" s="21">
        <v>0</v>
      </c>
      <c r="C11" s="22">
        <v>0</v>
      </c>
    </row>
    <row r="12" spans="1:3" x14ac:dyDescent="0.25">
      <c r="A12" s="20" t="s">
        <v>17</v>
      </c>
      <c r="B12" s="21">
        <v>0</v>
      </c>
      <c r="C12" s="22">
        <v>0</v>
      </c>
    </row>
    <row r="13" spans="1:3" x14ac:dyDescent="0.25">
      <c r="A13" s="20" t="s">
        <v>18</v>
      </c>
      <c r="B13" s="21">
        <v>0</v>
      </c>
      <c r="C13" s="22">
        <v>0</v>
      </c>
    </row>
    <row r="14" spans="1:3" x14ac:dyDescent="0.25">
      <c r="A14" s="20" t="s">
        <v>19</v>
      </c>
      <c r="B14" s="21">
        <v>0</v>
      </c>
      <c r="C14" s="22">
        <v>0</v>
      </c>
    </row>
    <row r="15" spans="1:3" x14ac:dyDescent="0.25">
      <c r="A15" s="20" t="s">
        <v>20</v>
      </c>
      <c r="B15" s="21">
        <v>0</v>
      </c>
      <c r="C15" s="22">
        <v>0</v>
      </c>
    </row>
    <row r="16" spans="1:3" x14ac:dyDescent="0.25">
      <c r="A16" s="20" t="s">
        <v>21</v>
      </c>
      <c r="B16" s="21">
        <v>0</v>
      </c>
      <c r="C16" s="22">
        <v>0</v>
      </c>
    </row>
    <row r="17" spans="1:3" x14ac:dyDescent="0.25">
      <c r="A17" s="23" t="s">
        <v>22</v>
      </c>
      <c r="B17" s="21">
        <v>0</v>
      </c>
      <c r="C17" s="22">
        <v>0</v>
      </c>
    </row>
    <row r="18" spans="1:3" x14ac:dyDescent="0.25">
      <c r="A18" s="20" t="s">
        <v>23</v>
      </c>
      <c r="B18" s="21">
        <v>0</v>
      </c>
      <c r="C18" s="22">
        <v>0</v>
      </c>
    </row>
    <row r="19" spans="1:3" x14ac:dyDescent="0.25">
      <c r="A19" s="23" t="s">
        <v>24</v>
      </c>
      <c r="B19" s="21">
        <v>0</v>
      </c>
      <c r="C19" s="22">
        <v>0</v>
      </c>
    </row>
    <row r="20" spans="1:3" ht="16.5" thickBot="1" x14ac:dyDescent="0.3">
      <c r="A20" s="24" t="s">
        <v>25</v>
      </c>
      <c r="B20" s="25">
        <v>0</v>
      </c>
      <c r="C20" s="26">
        <v>0</v>
      </c>
    </row>
    <row r="21" spans="1:3" ht="15.75" thickBot="1" x14ac:dyDescent="0.3"/>
    <row r="22" spans="1:3" ht="15.75" x14ac:dyDescent="0.25">
      <c r="A22" s="146" t="s">
        <v>39</v>
      </c>
      <c r="B22" s="147"/>
      <c r="C22" s="148"/>
    </row>
    <row r="23" spans="1:3" ht="31.5" x14ac:dyDescent="0.25">
      <c r="A23" s="38" t="s">
        <v>40</v>
      </c>
      <c r="B23" s="39" t="s">
        <v>14</v>
      </c>
      <c r="C23" s="40" t="s">
        <v>15</v>
      </c>
    </row>
    <row r="24" spans="1:3" x14ac:dyDescent="0.25">
      <c r="A24" s="43" t="s">
        <v>41</v>
      </c>
      <c r="B24" s="41">
        <v>0</v>
      </c>
      <c r="C24" s="42">
        <v>0</v>
      </c>
    </row>
    <row r="25" spans="1:3" x14ac:dyDescent="0.25">
      <c r="A25" s="43" t="s">
        <v>42</v>
      </c>
      <c r="B25" s="41">
        <v>0</v>
      </c>
      <c r="C25" s="42">
        <v>0</v>
      </c>
    </row>
    <row r="26" spans="1:3" x14ac:dyDescent="0.25">
      <c r="A26" s="43" t="s">
        <v>42</v>
      </c>
      <c r="B26" s="41">
        <v>0</v>
      </c>
      <c r="C26" s="42">
        <v>0</v>
      </c>
    </row>
    <row r="27" spans="1:3" x14ac:dyDescent="0.25">
      <c r="A27" s="43" t="s">
        <v>43</v>
      </c>
      <c r="B27" s="41">
        <v>0</v>
      </c>
      <c r="C27" s="42">
        <v>0</v>
      </c>
    </row>
    <row r="28" spans="1:3" x14ac:dyDescent="0.25">
      <c r="A28" s="43" t="s">
        <v>44</v>
      </c>
      <c r="B28" s="41">
        <v>0</v>
      </c>
      <c r="C28" s="42">
        <v>0</v>
      </c>
    </row>
    <row r="29" spans="1:3" x14ac:dyDescent="0.25">
      <c r="A29" s="43" t="s">
        <v>45</v>
      </c>
      <c r="B29" s="41">
        <v>0</v>
      </c>
      <c r="C29" s="42">
        <v>0</v>
      </c>
    </row>
    <row r="30" spans="1:3" ht="16.5" thickBot="1" x14ac:dyDescent="0.3">
      <c r="A30" s="44" t="s">
        <v>25</v>
      </c>
      <c r="B30" s="45">
        <v>0</v>
      </c>
      <c r="C30" s="46">
        <v>0</v>
      </c>
    </row>
  </sheetData>
  <mergeCells count="8">
    <mergeCell ref="A22:C22"/>
    <mergeCell ref="A8:C8"/>
    <mergeCell ref="A1:C1"/>
    <mergeCell ref="A9:C9"/>
    <mergeCell ref="A2:C2"/>
    <mergeCell ref="A6:C6"/>
    <mergeCell ref="B7:C7"/>
    <mergeCell ref="A5:C5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1"/>
  <sheetViews>
    <sheetView topLeftCell="A25" zoomScale="85" zoomScaleNormal="85" workbookViewId="0">
      <selection activeCell="C9" sqref="C9"/>
    </sheetView>
  </sheetViews>
  <sheetFormatPr defaultRowHeight="15" x14ac:dyDescent="0.25"/>
  <cols>
    <col min="1" max="1" width="20.85546875" bestFit="1" customWidth="1"/>
    <col min="2" max="2" width="68.85546875" customWidth="1"/>
    <col min="3" max="3" width="72" customWidth="1"/>
    <col min="5" max="5" width="14.140625" customWidth="1"/>
    <col min="6" max="6" width="18" customWidth="1"/>
    <col min="7" max="7" width="78.5703125" customWidth="1"/>
  </cols>
  <sheetData>
    <row r="1" spans="1:3" s="7" customFormat="1" x14ac:dyDescent="0.25"/>
    <row r="2" spans="1:3" s="7" customFormat="1" x14ac:dyDescent="0.25"/>
    <row r="3" spans="1:3" s="7" customFormat="1" x14ac:dyDescent="0.25"/>
    <row r="4" spans="1:3" s="7" customFormat="1" ht="67.5" customHeight="1" x14ac:dyDescent="0.25">
      <c r="A4" s="153" t="s">
        <v>125</v>
      </c>
      <c r="B4" s="153"/>
      <c r="C4" s="153"/>
    </row>
    <row r="5" spans="1:3" s="7" customFormat="1" x14ac:dyDescent="0.25"/>
    <row r="6" spans="1:3" s="7" customFormat="1" ht="15.75" thickBot="1" x14ac:dyDescent="0.3"/>
    <row r="7" spans="1:3" ht="15.75" thickBot="1" x14ac:dyDescent="0.3">
      <c r="A7" s="75"/>
      <c r="B7" s="76" t="s">
        <v>120</v>
      </c>
      <c r="C7" s="75"/>
    </row>
    <row r="8" spans="1:3" ht="51" x14ac:dyDescent="0.25">
      <c r="A8" s="64" t="s">
        <v>107</v>
      </c>
      <c r="B8" s="77" t="s">
        <v>110</v>
      </c>
      <c r="C8" s="75"/>
    </row>
    <row r="9" spans="1:3" ht="25.5" x14ac:dyDescent="0.25">
      <c r="A9" s="65" t="s">
        <v>108</v>
      </c>
      <c r="B9" s="78" t="s">
        <v>109</v>
      </c>
      <c r="C9" s="75"/>
    </row>
    <row r="10" spans="1:3" s="7" customFormat="1" x14ac:dyDescent="0.25">
      <c r="A10" s="74"/>
      <c r="B10" s="79"/>
      <c r="C10" s="75"/>
    </row>
    <row r="11" spans="1:3" s="7" customFormat="1" ht="15.75" thickBot="1" x14ac:dyDescent="0.3">
      <c r="A11" s="73"/>
      <c r="B11" s="80"/>
      <c r="C11" s="75"/>
    </row>
    <row r="12" spans="1:3" s="71" customFormat="1" ht="15.75" thickBot="1" x14ac:dyDescent="0.3">
      <c r="A12" s="75"/>
      <c r="B12" s="76" t="s">
        <v>122</v>
      </c>
      <c r="C12" s="81"/>
    </row>
    <row r="13" spans="1:3" ht="25.5" x14ac:dyDescent="0.25">
      <c r="A13" s="72" t="s">
        <v>111</v>
      </c>
      <c r="B13" s="82" t="s">
        <v>124</v>
      </c>
      <c r="C13" s="75"/>
    </row>
    <row r="14" spans="1:3" ht="15.75" thickBot="1" x14ac:dyDescent="0.3">
      <c r="A14" s="66" t="s">
        <v>50</v>
      </c>
      <c r="B14" s="83" t="s">
        <v>123</v>
      </c>
      <c r="C14" s="75"/>
    </row>
    <row r="15" spans="1:3" ht="15.75" thickBot="1" x14ac:dyDescent="0.3">
      <c r="A15" s="75"/>
      <c r="B15" s="75"/>
      <c r="C15" s="75"/>
    </row>
    <row r="16" spans="1:3" ht="15.75" thickBot="1" x14ac:dyDescent="0.3">
      <c r="A16" s="75"/>
      <c r="B16" s="76" t="s">
        <v>118</v>
      </c>
      <c r="C16" s="75"/>
    </row>
    <row r="17" spans="1:3" x14ac:dyDescent="0.25">
      <c r="A17" s="157" t="s">
        <v>101</v>
      </c>
      <c r="B17" s="67" t="s">
        <v>48</v>
      </c>
      <c r="C17" s="75"/>
    </row>
    <row r="18" spans="1:3" ht="15.75" customHeight="1" x14ac:dyDescent="0.25">
      <c r="A18" s="158"/>
      <c r="B18" s="68" t="s">
        <v>46</v>
      </c>
      <c r="C18" s="75"/>
    </row>
    <row r="19" spans="1:3" ht="15.75" thickBot="1" x14ac:dyDescent="0.3">
      <c r="A19" s="159"/>
      <c r="B19" s="84" t="s">
        <v>47</v>
      </c>
      <c r="C19" s="75"/>
    </row>
    <row r="20" spans="1:3" ht="15.75" thickBot="1" x14ac:dyDescent="0.3">
      <c r="A20" s="75"/>
      <c r="B20" s="75"/>
      <c r="C20" s="75"/>
    </row>
    <row r="21" spans="1:3" ht="15.75" thickBot="1" x14ac:dyDescent="0.3">
      <c r="A21" s="85"/>
      <c r="B21" s="76" t="s">
        <v>118</v>
      </c>
      <c r="C21" s="75"/>
    </row>
    <row r="22" spans="1:3" x14ac:dyDescent="0.25">
      <c r="A22" s="160" t="s">
        <v>100</v>
      </c>
      <c r="B22" s="67" t="s">
        <v>1</v>
      </c>
      <c r="C22" s="75"/>
    </row>
    <row r="23" spans="1:3" x14ac:dyDescent="0.25">
      <c r="A23" s="161"/>
      <c r="B23" s="68" t="s">
        <v>61</v>
      </c>
      <c r="C23" s="75"/>
    </row>
    <row r="24" spans="1:3" x14ac:dyDescent="0.25">
      <c r="A24" s="161"/>
      <c r="B24" s="68" t="s">
        <v>57</v>
      </c>
      <c r="C24" s="75"/>
    </row>
    <row r="25" spans="1:3" x14ac:dyDescent="0.25">
      <c r="A25" s="161"/>
      <c r="B25" s="68" t="s">
        <v>56</v>
      </c>
      <c r="C25" s="75"/>
    </row>
    <row r="26" spans="1:3" s="7" customFormat="1" x14ac:dyDescent="0.25">
      <c r="A26" s="161"/>
      <c r="B26" s="68" t="s">
        <v>59</v>
      </c>
      <c r="C26" s="75"/>
    </row>
    <row r="27" spans="1:3" s="7" customFormat="1" x14ac:dyDescent="0.25">
      <c r="A27" s="161"/>
      <c r="B27" s="68" t="s">
        <v>2</v>
      </c>
      <c r="C27" s="75"/>
    </row>
    <row r="28" spans="1:3" ht="15" customHeight="1" x14ac:dyDescent="0.25">
      <c r="A28" s="161"/>
      <c r="B28" s="68" t="s">
        <v>105</v>
      </c>
      <c r="C28" s="75"/>
    </row>
    <row r="29" spans="1:3" ht="15.75" thickBot="1" x14ac:dyDescent="0.3">
      <c r="A29" s="162"/>
      <c r="B29" s="69" t="s">
        <v>3</v>
      </c>
      <c r="C29" s="75"/>
    </row>
    <row r="30" spans="1:3" ht="15.75" thickBot="1" x14ac:dyDescent="0.3">
      <c r="A30" s="75"/>
      <c r="B30" s="75"/>
      <c r="C30" s="75"/>
    </row>
    <row r="31" spans="1:3" ht="15.75" thickBot="1" x14ac:dyDescent="0.3">
      <c r="A31" s="75"/>
      <c r="B31" s="76" t="s">
        <v>119</v>
      </c>
      <c r="C31" s="76" t="s">
        <v>118</v>
      </c>
    </row>
    <row r="32" spans="1:3" x14ac:dyDescent="0.25">
      <c r="A32" s="163" t="s">
        <v>102</v>
      </c>
      <c r="B32" s="149" t="s">
        <v>121</v>
      </c>
      <c r="C32" s="70" t="s">
        <v>93</v>
      </c>
    </row>
    <row r="33" spans="1:3" x14ac:dyDescent="0.25">
      <c r="A33" s="164"/>
      <c r="B33" s="149"/>
      <c r="C33" s="62" t="s">
        <v>94</v>
      </c>
    </row>
    <row r="34" spans="1:3" x14ac:dyDescent="0.25">
      <c r="A34" s="164"/>
      <c r="B34" s="149"/>
      <c r="C34" s="62" t="s">
        <v>95</v>
      </c>
    </row>
    <row r="35" spans="1:3" x14ac:dyDescent="0.25">
      <c r="A35" s="164"/>
      <c r="B35" s="149"/>
      <c r="C35" s="62" t="s">
        <v>58</v>
      </c>
    </row>
    <row r="36" spans="1:3" x14ac:dyDescent="0.25">
      <c r="A36" s="164"/>
      <c r="B36" s="149"/>
      <c r="C36" s="62" t="s">
        <v>48</v>
      </c>
    </row>
    <row r="37" spans="1:3" x14ac:dyDescent="0.25">
      <c r="A37" s="164"/>
      <c r="B37" s="149"/>
      <c r="C37" s="62" t="s">
        <v>97</v>
      </c>
    </row>
    <row r="38" spans="1:3" x14ac:dyDescent="0.25">
      <c r="A38" s="164"/>
      <c r="B38" s="166"/>
      <c r="C38" s="62" t="s">
        <v>96</v>
      </c>
    </row>
    <row r="39" spans="1:3" x14ac:dyDescent="0.25">
      <c r="A39" s="164"/>
      <c r="B39" s="154" t="s">
        <v>103</v>
      </c>
      <c r="C39" s="62" t="s">
        <v>91</v>
      </c>
    </row>
    <row r="40" spans="1:3" x14ac:dyDescent="0.25">
      <c r="A40" s="164"/>
      <c r="B40" s="155"/>
      <c r="C40" s="62" t="s">
        <v>53</v>
      </c>
    </row>
    <row r="41" spans="1:3" x14ac:dyDescent="0.25">
      <c r="A41" s="164"/>
      <c r="B41" s="155"/>
      <c r="C41" s="62" t="s">
        <v>60</v>
      </c>
    </row>
    <row r="42" spans="1:3" x14ac:dyDescent="0.25">
      <c r="A42" s="164"/>
      <c r="B42" s="155"/>
      <c r="C42" s="62" t="s">
        <v>58</v>
      </c>
    </row>
    <row r="43" spans="1:3" x14ac:dyDescent="0.25">
      <c r="A43" s="164"/>
      <c r="B43" s="155"/>
      <c r="C43" s="62" t="s">
        <v>48</v>
      </c>
    </row>
    <row r="44" spans="1:3" x14ac:dyDescent="0.25">
      <c r="A44" s="164"/>
      <c r="B44" s="155"/>
      <c r="C44" s="62" t="s">
        <v>54</v>
      </c>
    </row>
    <row r="45" spans="1:3" x14ac:dyDescent="0.25">
      <c r="A45" s="164"/>
      <c r="B45" s="155"/>
      <c r="C45" s="62" t="s">
        <v>63</v>
      </c>
    </row>
    <row r="46" spans="1:3" x14ac:dyDescent="0.25">
      <c r="A46" s="164"/>
      <c r="B46" s="155"/>
      <c r="C46" s="62" t="s">
        <v>62</v>
      </c>
    </row>
    <row r="47" spans="1:3" x14ac:dyDescent="0.25">
      <c r="A47" s="164"/>
      <c r="B47" s="155"/>
      <c r="C47" s="62" t="s">
        <v>55</v>
      </c>
    </row>
    <row r="48" spans="1:3" x14ac:dyDescent="0.25">
      <c r="A48" s="164"/>
      <c r="B48" s="156"/>
      <c r="C48" s="62" t="s">
        <v>92</v>
      </c>
    </row>
    <row r="49" spans="1:3" x14ac:dyDescent="0.25">
      <c r="A49" s="164"/>
      <c r="B49" s="154" t="s">
        <v>104</v>
      </c>
      <c r="C49" s="62" t="s">
        <v>98</v>
      </c>
    </row>
    <row r="50" spans="1:3" x14ac:dyDescent="0.25">
      <c r="A50" s="164"/>
      <c r="B50" s="155"/>
      <c r="C50" s="62" t="s">
        <v>58</v>
      </c>
    </row>
    <row r="51" spans="1:3" x14ac:dyDescent="0.25">
      <c r="A51" s="165"/>
      <c r="B51" s="156"/>
      <c r="C51" s="62" t="s">
        <v>48</v>
      </c>
    </row>
  </sheetData>
  <mergeCells count="7">
    <mergeCell ref="A4:C4"/>
    <mergeCell ref="B49:B51"/>
    <mergeCell ref="A17:A19"/>
    <mergeCell ref="A22:A29"/>
    <mergeCell ref="A32:A51"/>
    <mergeCell ref="B32:B38"/>
    <mergeCell ref="B39:B48"/>
  </mergeCells>
  <pageMargins left="0.7" right="0.7" top="0.75" bottom="0.75" header="0.3" footer="0.3"/>
  <pageSetup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61"/>
  <sheetViews>
    <sheetView tabSelected="1" view="pageBreakPreview" topLeftCell="A46" zoomScaleNormal="100" zoomScaleSheetLayoutView="100" workbookViewId="0">
      <selection activeCell="K65" sqref="K65"/>
    </sheetView>
  </sheetViews>
  <sheetFormatPr defaultRowHeight="15" x14ac:dyDescent="0.25"/>
  <cols>
    <col min="1" max="1" width="10.28515625" customWidth="1"/>
    <col min="2" max="2" width="12.42578125" customWidth="1"/>
    <col min="3" max="3" width="33.42578125" style="7" customWidth="1"/>
    <col min="4" max="4" width="15.42578125" customWidth="1"/>
    <col min="5" max="5" width="11.85546875" customWidth="1"/>
    <col min="6" max="6" width="11" customWidth="1"/>
    <col min="7" max="7" width="13.42578125" style="90" customWidth="1"/>
    <col min="8" max="8" width="13.7109375" style="50" bestFit="1" customWidth="1"/>
    <col min="9" max="9" width="12.7109375" style="50" customWidth="1"/>
    <col min="10" max="10" width="11.28515625" customWidth="1"/>
    <col min="11" max="11" width="11.28515625" style="7" customWidth="1"/>
    <col min="12" max="12" width="11.85546875" customWidth="1"/>
    <col min="13" max="13" width="12" bestFit="1" customWidth="1"/>
    <col min="14" max="14" width="12.140625" customWidth="1"/>
    <col min="15" max="15" width="11" style="7" customWidth="1"/>
    <col min="16" max="16" width="10.42578125" style="7" customWidth="1"/>
    <col min="17" max="17" width="10.140625" hidden="1" customWidth="1"/>
    <col min="18" max="19" width="12.140625" style="104" hidden="1" customWidth="1"/>
    <col min="20" max="20" width="24.7109375" customWidth="1"/>
  </cols>
  <sheetData>
    <row r="1" spans="1:19" s="7" customFormat="1" x14ac:dyDescent="0.25">
      <c r="A1" s="63"/>
      <c r="G1" s="90"/>
      <c r="H1" s="50"/>
      <c r="I1" s="50"/>
      <c r="R1" s="104"/>
      <c r="S1" s="104"/>
    </row>
    <row r="2" spans="1:19" s="7" customFormat="1" ht="15.75" x14ac:dyDescent="0.25">
      <c r="A2" s="179" t="s">
        <v>115</v>
      </c>
      <c r="B2" s="179"/>
      <c r="C2" s="179"/>
      <c r="D2" s="179"/>
      <c r="E2" s="179"/>
      <c r="F2" s="179"/>
      <c r="G2" s="179"/>
      <c r="H2" s="179"/>
      <c r="I2" s="179"/>
      <c r="J2" s="179"/>
      <c r="K2" s="179"/>
      <c r="L2" s="179"/>
      <c r="M2" s="179"/>
      <c r="R2" s="104"/>
      <c r="S2" s="104"/>
    </row>
    <row r="3" spans="1:19" s="7" customFormat="1" ht="18.75" x14ac:dyDescent="0.25">
      <c r="A3" s="180" t="s">
        <v>137</v>
      </c>
      <c r="B3" s="181"/>
      <c r="C3" s="181"/>
      <c r="D3" s="181"/>
      <c r="E3" s="181"/>
      <c r="F3" s="181"/>
      <c r="G3" s="181"/>
      <c r="H3" s="181"/>
      <c r="I3" s="181"/>
      <c r="J3" s="181"/>
      <c r="K3" s="181"/>
      <c r="L3" s="181"/>
      <c r="M3" s="181"/>
      <c r="R3" s="104"/>
      <c r="S3" s="104"/>
    </row>
    <row r="4" spans="1:19" s="7" customFormat="1" ht="18.75" x14ac:dyDescent="0.25">
      <c r="A4" s="180" t="s">
        <v>138</v>
      </c>
      <c r="B4" s="181"/>
      <c r="C4" s="181"/>
      <c r="D4" s="181"/>
      <c r="E4" s="181"/>
      <c r="F4" s="181"/>
      <c r="G4" s="181"/>
      <c r="H4" s="181"/>
      <c r="I4" s="181"/>
      <c r="J4" s="181"/>
      <c r="K4" s="181"/>
      <c r="L4" s="181"/>
      <c r="M4" s="181"/>
      <c r="R4" s="104"/>
      <c r="S4" s="104"/>
    </row>
    <row r="5" spans="1:19" s="7" customFormat="1" ht="15.75" x14ac:dyDescent="0.25">
      <c r="A5" s="179" t="s">
        <v>116</v>
      </c>
      <c r="B5" s="182"/>
      <c r="C5" s="182"/>
      <c r="D5" s="182"/>
      <c r="E5" s="182"/>
      <c r="F5" s="182"/>
      <c r="G5" s="182"/>
      <c r="H5" s="182"/>
      <c r="I5" s="182"/>
      <c r="J5" s="182"/>
      <c r="K5" s="182"/>
      <c r="L5" s="182"/>
      <c r="M5" s="182"/>
      <c r="R5" s="104"/>
      <c r="S5" s="104"/>
    </row>
    <row r="6" spans="1:19" s="7" customFormat="1" ht="15.75" x14ac:dyDescent="0.25">
      <c r="A6" s="136" t="s">
        <v>149</v>
      </c>
      <c r="B6" s="137"/>
      <c r="C6" s="137"/>
      <c r="D6" s="96"/>
      <c r="E6" s="96"/>
      <c r="F6" s="96"/>
      <c r="G6" s="96"/>
      <c r="H6" s="97"/>
      <c r="I6" s="98"/>
      <c r="J6" s="98"/>
      <c r="K6" s="98"/>
      <c r="L6" s="96"/>
      <c r="M6" s="96"/>
      <c r="R6" s="104"/>
      <c r="S6" s="104"/>
    </row>
    <row r="7" spans="1:19" s="7" customFormat="1" ht="15.75" x14ac:dyDescent="0.25">
      <c r="A7" s="99"/>
      <c r="B7" s="96"/>
      <c r="C7" s="96"/>
      <c r="D7" s="96"/>
      <c r="E7" s="96"/>
      <c r="F7" s="96"/>
      <c r="G7" s="97"/>
      <c r="H7" s="98"/>
      <c r="I7" s="98"/>
      <c r="J7" s="96"/>
      <c r="K7" s="96"/>
      <c r="L7" s="96"/>
      <c r="R7" s="104"/>
      <c r="S7" s="104"/>
    </row>
    <row r="8" spans="1:19" s="7" customFormat="1" ht="15.75" x14ac:dyDescent="0.25">
      <c r="A8" s="99"/>
      <c r="B8" s="96"/>
      <c r="C8" s="96"/>
      <c r="D8" s="96"/>
      <c r="E8" s="96"/>
      <c r="F8" s="96"/>
      <c r="G8" s="97"/>
      <c r="H8" s="98"/>
      <c r="I8" s="98"/>
      <c r="J8" s="96"/>
      <c r="K8" s="96"/>
      <c r="L8" s="96"/>
      <c r="R8" s="104"/>
      <c r="S8" s="104"/>
    </row>
    <row r="9" spans="1:19" s="7" customFormat="1" x14ac:dyDescent="0.25">
      <c r="G9" s="90"/>
      <c r="H9" s="50"/>
      <c r="I9" s="50"/>
      <c r="R9" s="104"/>
      <c r="S9" s="104"/>
    </row>
    <row r="10" spans="1:19" ht="15.75" x14ac:dyDescent="0.25">
      <c r="A10" s="178" t="s">
        <v>0</v>
      </c>
      <c r="B10" s="178"/>
      <c r="C10" s="178"/>
      <c r="D10" s="178"/>
      <c r="E10" s="178"/>
      <c r="F10" s="178"/>
      <c r="G10" s="178"/>
      <c r="H10" s="178"/>
      <c r="I10" s="178"/>
      <c r="J10" s="178"/>
      <c r="K10" s="178"/>
      <c r="L10" s="178"/>
      <c r="M10" s="178"/>
      <c r="N10" s="178"/>
      <c r="O10" s="178"/>
      <c r="P10" s="178"/>
      <c r="Q10" s="1"/>
      <c r="R10" s="105"/>
      <c r="S10" s="105"/>
    </row>
    <row r="11" spans="1:19" ht="15" customHeight="1" x14ac:dyDescent="0.25">
      <c r="A11" s="176" t="s">
        <v>49</v>
      </c>
      <c r="B11" s="167" t="s">
        <v>50</v>
      </c>
      <c r="C11" s="167" t="s">
        <v>51</v>
      </c>
      <c r="D11" s="167" t="s">
        <v>52</v>
      </c>
      <c r="E11" s="167" t="s">
        <v>64</v>
      </c>
      <c r="F11" s="167" t="s">
        <v>66</v>
      </c>
      <c r="G11" s="171" t="s">
        <v>67</v>
      </c>
      <c r="H11" s="171"/>
      <c r="I11" s="171"/>
      <c r="J11" s="167" t="s">
        <v>71</v>
      </c>
      <c r="K11" s="167" t="s">
        <v>72</v>
      </c>
      <c r="L11" s="167" t="s">
        <v>73</v>
      </c>
      <c r="M11" s="167"/>
      <c r="N11" s="169" t="s">
        <v>106</v>
      </c>
      <c r="O11" s="167" t="s">
        <v>99</v>
      </c>
      <c r="P11" s="167" t="s">
        <v>100</v>
      </c>
      <c r="Q11" s="1"/>
      <c r="R11" s="105"/>
      <c r="S11" s="105"/>
    </row>
    <row r="12" spans="1:19" ht="77.25" customHeight="1" x14ac:dyDescent="0.25">
      <c r="A12" s="177"/>
      <c r="B12" s="168"/>
      <c r="C12" s="168"/>
      <c r="D12" s="168"/>
      <c r="E12" s="168"/>
      <c r="F12" s="168"/>
      <c r="G12" s="91" t="s">
        <v>69</v>
      </c>
      <c r="H12" s="56" t="s">
        <v>68</v>
      </c>
      <c r="I12" s="56" t="s">
        <v>70</v>
      </c>
      <c r="J12" s="168"/>
      <c r="K12" s="168"/>
      <c r="L12" s="57" t="s">
        <v>74</v>
      </c>
      <c r="M12" s="57" t="s">
        <v>75</v>
      </c>
      <c r="N12" s="170"/>
      <c r="O12" s="168"/>
      <c r="P12" s="168"/>
      <c r="Q12" s="1"/>
      <c r="R12" s="105"/>
      <c r="S12" s="105"/>
    </row>
    <row r="13" spans="1:19" x14ac:dyDescent="0.25">
      <c r="A13" s="8"/>
      <c r="B13" s="9"/>
      <c r="C13" s="9"/>
      <c r="D13" s="9"/>
      <c r="E13" s="9"/>
      <c r="F13" s="9"/>
      <c r="G13" s="92"/>
      <c r="H13" s="48"/>
      <c r="I13" s="48"/>
      <c r="J13" s="9"/>
      <c r="K13" s="9"/>
      <c r="L13" s="9"/>
      <c r="M13" s="9"/>
      <c r="N13" s="9"/>
      <c r="O13" s="9"/>
      <c r="P13" s="10"/>
      <c r="Q13" s="1"/>
      <c r="R13" s="105"/>
      <c r="S13" s="105"/>
    </row>
    <row r="14" spans="1:19" s="7" customFormat="1" x14ac:dyDescent="0.25">
      <c r="A14" s="51"/>
      <c r="B14" s="51"/>
      <c r="C14" s="51"/>
      <c r="D14" s="51"/>
      <c r="E14" s="51"/>
      <c r="F14" s="51" t="s">
        <v>25</v>
      </c>
      <c r="G14" s="94">
        <v>0</v>
      </c>
      <c r="H14" s="53"/>
      <c r="I14" s="53"/>
      <c r="J14" s="51"/>
      <c r="K14" s="51"/>
      <c r="L14" s="51"/>
      <c r="M14" s="51"/>
      <c r="N14" s="51"/>
      <c r="O14" s="51"/>
      <c r="P14" s="51"/>
      <c r="Q14" s="2"/>
      <c r="R14" s="105"/>
      <c r="S14" s="105"/>
    </row>
    <row r="16" spans="1:19" ht="15.75" x14ac:dyDescent="0.25">
      <c r="A16" s="183" t="s">
        <v>76</v>
      </c>
      <c r="B16" s="184"/>
      <c r="C16" s="184"/>
      <c r="D16" s="184"/>
      <c r="E16" s="184"/>
      <c r="F16" s="184"/>
      <c r="G16" s="184"/>
      <c r="H16" s="184"/>
      <c r="I16" s="184"/>
      <c r="J16" s="184"/>
      <c r="K16" s="184"/>
      <c r="L16" s="184"/>
      <c r="M16" s="184"/>
      <c r="N16" s="184"/>
      <c r="O16" s="184"/>
      <c r="P16" s="184"/>
      <c r="Q16" s="2"/>
      <c r="R16" s="105"/>
      <c r="S16" s="105"/>
    </row>
    <row r="17" spans="1:19" ht="15" customHeight="1" x14ac:dyDescent="0.25">
      <c r="A17" s="176" t="s">
        <v>77</v>
      </c>
      <c r="B17" s="167" t="s">
        <v>50</v>
      </c>
      <c r="C17" s="167" t="s">
        <v>51</v>
      </c>
      <c r="D17" s="167" t="s">
        <v>65</v>
      </c>
      <c r="E17" s="167" t="s">
        <v>64</v>
      </c>
      <c r="F17" s="167" t="s">
        <v>66</v>
      </c>
      <c r="G17" s="171" t="s">
        <v>67</v>
      </c>
      <c r="H17" s="171"/>
      <c r="I17" s="171"/>
      <c r="J17" s="167" t="s">
        <v>71</v>
      </c>
      <c r="K17" s="167" t="s">
        <v>72</v>
      </c>
      <c r="L17" s="167" t="s">
        <v>73</v>
      </c>
      <c r="M17" s="167"/>
      <c r="N17" s="169" t="s">
        <v>106</v>
      </c>
      <c r="O17" s="167" t="s">
        <v>99</v>
      </c>
      <c r="P17" s="167" t="s">
        <v>100</v>
      </c>
      <c r="Q17" s="2"/>
      <c r="R17" s="105"/>
      <c r="S17" s="105"/>
    </row>
    <row r="18" spans="1:19" ht="71.25" customHeight="1" thickBot="1" x14ac:dyDescent="0.3">
      <c r="A18" s="177"/>
      <c r="B18" s="168"/>
      <c r="C18" s="168"/>
      <c r="D18" s="168"/>
      <c r="E18" s="168"/>
      <c r="F18" s="168"/>
      <c r="G18" s="91" t="s">
        <v>69</v>
      </c>
      <c r="H18" s="56" t="s">
        <v>68</v>
      </c>
      <c r="I18" s="56" t="s">
        <v>70</v>
      </c>
      <c r="J18" s="168"/>
      <c r="K18" s="168"/>
      <c r="L18" s="89" t="s">
        <v>74</v>
      </c>
      <c r="M18" s="89" t="s">
        <v>75</v>
      </c>
      <c r="N18" s="170"/>
      <c r="O18" s="168"/>
      <c r="P18" s="168"/>
      <c r="Q18" s="2"/>
      <c r="R18" s="105"/>
      <c r="S18" s="105"/>
    </row>
    <row r="19" spans="1:19" ht="104.25" customHeight="1" x14ac:dyDescent="0.25">
      <c r="A19" s="58" t="s">
        <v>139</v>
      </c>
      <c r="B19" s="86">
        <v>1.5</v>
      </c>
      <c r="C19" s="59" t="s">
        <v>126</v>
      </c>
      <c r="D19" s="59" t="s">
        <v>48</v>
      </c>
      <c r="E19" s="87">
        <v>5</v>
      </c>
      <c r="F19" s="9"/>
      <c r="G19" s="100">
        <f>1286177-369579.59</f>
        <v>916597.40999999992</v>
      </c>
      <c r="H19" s="60">
        <v>0.95</v>
      </c>
      <c r="I19" s="60">
        <v>5.0000000000000044E-2</v>
      </c>
      <c r="J19" s="87">
        <v>1</v>
      </c>
      <c r="K19" s="87" t="s">
        <v>46</v>
      </c>
      <c r="L19" s="88">
        <v>41967</v>
      </c>
      <c r="M19" s="88">
        <v>42368</v>
      </c>
      <c r="N19" s="59" t="s">
        <v>134</v>
      </c>
      <c r="O19" s="59" t="s">
        <v>140</v>
      </c>
      <c r="P19" s="61" t="s">
        <v>3</v>
      </c>
      <c r="Q19" s="100">
        <f>G19</f>
        <v>916597.40999999992</v>
      </c>
      <c r="R19" s="106">
        <f>Q19*H19</f>
        <v>870767.53949999984</v>
      </c>
      <c r="S19" s="106">
        <f>Q19*I19</f>
        <v>45829.870500000034</v>
      </c>
    </row>
    <row r="21" spans="1:19" ht="15.75" customHeight="1" x14ac:dyDescent="0.25">
      <c r="A21" s="183" t="s">
        <v>78</v>
      </c>
      <c r="B21" s="184"/>
      <c r="C21" s="184"/>
      <c r="D21" s="184"/>
      <c r="E21" s="184"/>
      <c r="F21" s="184"/>
      <c r="G21" s="184"/>
      <c r="H21" s="184"/>
      <c r="I21" s="184"/>
      <c r="J21" s="184"/>
      <c r="K21" s="184"/>
      <c r="L21" s="184"/>
      <c r="M21" s="184"/>
      <c r="N21" s="184"/>
      <c r="O21" s="184"/>
      <c r="P21" s="184"/>
      <c r="Q21" s="3"/>
    </row>
    <row r="22" spans="1:19" ht="15" customHeight="1" x14ac:dyDescent="0.25">
      <c r="A22" s="172" t="s">
        <v>77</v>
      </c>
      <c r="B22" s="172" t="s">
        <v>50</v>
      </c>
      <c r="C22" s="172" t="s">
        <v>51</v>
      </c>
      <c r="D22" s="172" t="s">
        <v>65</v>
      </c>
      <c r="E22" s="172" t="s">
        <v>64</v>
      </c>
      <c r="F22" s="172" t="s">
        <v>66</v>
      </c>
      <c r="G22" s="188" t="s">
        <v>67</v>
      </c>
      <c r="H22" s="188"/>
      <c r="I22" s="188"/>
      <c r="J22" s="172" t="s">
        <v>71</v>
      </c>
      <c r="K22" s="172" t="s">
        <v>72</v>
      </c>
      <c r="L22" s="172" t="s">
        <v>73</v>
      </c>
      <c r="M22" s="172"/>
      <c r="N22" s="172" t="s">
        <v>106</v>
      </c>
      <c r="O22" s="172" t="s">
        <v>99</v>
      </c>
      <c r="P22" s="172" t="s">
        <v>100</v>
      </c>
      <c r="Q22" s="3"/>
    </row>
    <row r="23" spans="1:19" ht="63.75" customHeight="1" thickBot="1" x14ac:dyDescent="0.3">
      <c r="A23" s="172"/>
      <c r="B23" s="172"/>
      <c r="C23" s="172"/>
      <c r="D23" s="172"/>
      <c r="E23" s="172"/>
      <c r="F23" s="172"/>
      <c r="G23" s="111" t="s">
        <v>69</v>
      </c>
      <c r="H23" s="112" t="s">
        <v>68</v>
      </c>
      <c r="I23" s="112" t="s">
        <v>70</v>
      </c>
      <c r="J23" s="172"/>
      <c r="K23" s="172"/>
      <c r="L23" s="113" t="s">
        <v>112</v>
      </c>
      <c r="M23" s="113" t="s">
        <v>75</v>
      </c>
      <c r="N23" s="172"/>
      <c r="O23" s="172"/>
      <c r="P23" s="172"/>
      <c r="Q23" s="3"/>
    </row>
    <row r="24" spans="1:19" ht="51.75" thickBot="1" x14ac:dyDescent="0.3">
      <c r="A24" s="114" t="s">
        <v>139</v>
      </c>
      <c r="B24" s="115">
        <v>1.1000000000000001</v>
      </c>
      <c r="C24" s="114" t="s">
        <v>127</v>
      </c>
      <c r="D24" s="114" t="s">
        <v>91</v>
      </c>
      <c r="E24" s="116">
        <v>1</v>
      </c>
      <c r="F24" s="114"/>
      <c r="G24" s="117">
        <v>4532340</v>
      </c>
      <c r="H24" s="118">
        <v>0.48</v>
      </c>
      <c r="I24" s="118">
        <v>0.52</v>
      </c>
      <c r="J24" s="116">
        <v>1</v>
      </c>
      <c r="K24" s="116" t="s">
        <v>47</v>
      </c>
      <c r="L24" s="119">
        <v>41911</v>
      </c>
      <c r="M24" s="119">
        <v>41981</v>
      </c>
      <c r="N24" s="114"/>
      <c r="O24" s="114" t="s">
        <v>141</v>
      </c>
      <c r="P24" s="114" t="s">
        <v>3</v>
      </c>
      <c r="Q24" s="110">
        <f>G24</f>
        <v>4532340</v>
      </c>
      <c r="R24" s="106">
        <v>2157418.41</v>
      </c>
      <c r="S24" s="106">
        <v>2374921.88</v>
      </c>
    </row>
    <row r="25" spans="1:19" ht="39" thickBot="1" x14ac:dyDescent="0.3">
      <c r="A25" s="120" t="s">
        <v>139</v>
      </c>
      <c r="B25" s="121">
        <v>1.2</v>
      </c>
      <c r="C25" s="120" t="s">
        <v>128</v>
      </c>
      <c r="D25" s="120" t="s">
        <v>91</v>
      </c>
      <c r="E25" s="122">
        <v>1</v>
      </c>
      <c r="F25" s="120"/>
      <c r="G25" s="125">
        <v>0</v>
      </c>
      <c r="H25" s="123">
        <v>0</v>
      </c>
      <c r="I25" s="123">
        <v>0</v>
      </c>
      <c r="J25" s="122">
        <v>1</v>
      </c>
      <c r="K25" s="122"/>
      <c r="L25" s="124" t="s">
        <v>143</v>
      </c>
      <c r="M25" s="124" t="s">
        <v>143</v>
      </c>
      <c r="N25" s="120"/>
      <c r="O25" s="120"/>
      <c r="P25" s="120" t="s">
        <v>56</v>
      </c>
      <c r="Q25" s="110">
        <f>G25</f>
        <v>0</v>
      </c>
      <c r="R25" s="106">
        <f>(Q25*H25)</f>
        <v>0</v>
      </c>
      <c r="S25" s="106">
        <f>Q25*I25</f>
        <v>0</v>
      </c>
    </row>
    <row r="26" spans="1:19" ht="64.5" thickBot="1" x14ac:dyDescent="0.3">
      <c r="A26" s="120" t="s">
        <v>139</v>
      </c>
      <c r="B26" s="121">
        <v>1.3</v>
      </c>
      <c r="C26" s="120" t="s">
        <v>145</v>
      </c>
      <c r="D26" s="120" t="s">
        <v>53</v>
      </c>
      <c r="E26" s="122">
        <v>1</v>
      </c>
      <c r="F26" s="120"/>
      <c r="G26" s="125">
        <f>242555+600723</f>
        <v>843278</v>
      </c>
      <c r="H26" s="123">
        <v>0.9</v>
      </c>
      <c r="I26" s="123">
        <f t="shared" ref="I26:I27" si="0">100%-H26</f>
        <v>9.9999999999999978E-2</v>
      </c>
      <c r="J26" s="122">
        <v>1</v>
      </c>
      <c r="K26" s="126" t="s">
        <v>46</v>
      </c>
      <c r="L26" s="127">
        <v>43132</v>
      </c>
      <c r="M26" s="127">
        <v>43191</v>
      </c>
      <c r="N26" s="120"/>
      <c r="O26" s="120"/>
      <c r="P26" s="120" t="s">
        <v>1</v>
      </c>
      <c r="Q26" s="110">
        <f>G26</f>
        <v>843278</v>
      </c>
      <c r="R26" s="106">
        <f>(G26*H26)</f>
        <v>758950.20000000007</v>
      </c>
      <c r="S26" s="106">
        <f>Q26*I26</f>
        <v>84327.799999999988</v>
      </c>
    </row>
    <row r="27" spans="1:19" ht="63.75" x14ac:dyDescent="0.25">
      <c r="A27" s="120" t="s">
        <v>139</v>
      </c>
      <c r="B27" s="121">
        <v>1.4</v>
      </c>
      <c r="C27" s="120" t="s">
        <v>146</v>
      </c>
      <c r="D27" s="120" t="s">
        <v>53</v>
      </c>
      <c r="E27" s="122">
        <v>1</v>
      </c>
      <c r="F27" s="120"/>
      <c r="G27" s="125">
        <f>138100+341884</f>
        <v>479984</v>
      </c>
      <c r="H27" s="123">
        <v>0.8</v>
      </c>
      <c r="I27" s="123">
        <f t="shared" si="0"/>
        <v>0.19999999999999996</v>
      </c>
      <c r="J27" s="122">
        <v>1</v>
      </c>
      <c r="K27" s="122" t="s">
        <v>46</v>
      </c>
      <c r="L27" s="127">
        <v>43132</v>
      </c>
      <c r="M27" s="127">
        <v>43191</v>
      </c>
      <c r="N27" s="120"/>
      <c r="O27" s="120"/>
      <c r="P27" s="120" t="s">
        <v>1</v>
      </c>
      <c r="Q27" s="110">
        <f>G27</f>
        <v>479984</v>
      </c>
      <c r="R27" s="106">
        <f>(G27*H27)</f>
        <v>383987.20000000001</v>
      </c>
      <c r="S27" s="106">
        <f>Q27*I27</f>
        <v>95996.799999999974</v>
      </c>
    </row>
    <row r="28" spans="1:19" s="7" customFormat="1" ht="35.25" customHeight="1" x14ac:dyDescent="0.25">
      <c r="A28" s="114" t="s">
        <v>139</v>
      </c>
      <c r="B28" s="138">
        <v>2.5</v>
      </c>
      <c r="C28" s="114" t="s">
        <v>144</v>
      </c>
      <c r="D28" s="114" t="s">
        <v>60</v>
      </c>
      <c r="E28" s="116">
        <v>1</v>
      </c>
      <c r="F28" s="114"/>
      <c r="G28" s="117">
        <v>152533</v>
      </c>
      <c r="H28" s="118">
        <v>1</v>
      </c>
      <c r="I28" s="118">
        <v>0</v>
      </c>
      <c r="J28" s="116">
        <v>2</v>
      </c>
      <c r="K28" s="116" t="s">
        <v>47</v>
      </c>
      <c r="L28" s="119">
        <v>43009</v>
      </c>
      <c r="M28" s="119">
        <v>43040</v>
      </c>
      <c r="N28" s="114"/>
      <c r="O28" s="114"/>
      <c r="P28" s="114" t="s">
        <v>1</v>
      </c>
    </row>
    <row r="29" spans="1:19" s="7" customFormat="1" ht="72.75" customHeight="1" x14ac:dyDescent="0.25">
      <c r="A29" s="120" t="s">
        <v>139</v>
      </c>
      <c r="B29" s="128">
        <v>2.6</v>
      </c>
      <c r="C29" s="120" t="s">
        <v>147</v>
      </c>
      <c r="D29" s="120" t="s">
        <v>53</v>
      </c>
      <c r="E29" s="122"/>
      <c r="F29" s="120"/>
      <c r="G29" s="129" t="s">
        <v>143</v>
      </c>
      <c r="H29" s="123">
        <v>0</v>
      </c>
      <c r="I29" s="123">
        <v>0</v>
      </c>
      <c r="J29" s="122">
        <v>2</v>
      </c>
      <c r="K29" s="122"/>
      <c r="L29" s="124" t="s">
        <v>143</v>
      </c>
      <c r="M29" s="124" t="s">
        <v>143</v>
      </c>
      <c r="N29" s="120"/>
      <c r="O29" s="120"/>
      <c r="P29" s="120" t="s">
        <v>56</v>
      </c>
    </row>
    <row r="30" spans="1:19" s="7" customFormat="1" ht="38.25" x14ac:dyDescent="0.25">
      <c r="A30" s="114" t="s">
        <v>139</v>
      </c>
      <c r="B30" s="138">
        <v>2.7</v>
      </c>
      <c r="C30" s="114" t="s">
        <v>129</v>
      </c>
      <c r="D30" s="114" t="s">
        <v>58</v>
      </c>
      <c r="E30" s="116">
        <v>1</v>
      </c>
      <c r="F30" s="114"/>
      <c r="G30" s="117">
        <v>276903</v>
      </c>
      <c r="H30" s="118">
        <v>1</v>
      </c>
      <c r="I30" s="118">
        <v>0</v>
      </c>
      <c r="J30" s="116">
        <v>2</v>
      </c>
      <c r="K30" s="116" t="s">
        <v>47</v>
      </c>
      <c r="L30" s="119">
        <v>43101</v>
      </c>
      <c r="M30" s="119">
        <v>43160</v>
      </c>
      <c r="N30" s="114"/>
      <c r="O30" s="114"/>
      <c r="P30" s="114" t="s">
        <v>1</v>
      </c>
    </row>
    <row r="31" spans="1:19" s="7" customFormat="1" ht="33" customHeight="1" x14ac:dyDescent="0.25">
      <c r="A31" s="114" t="s">
        <v>139</v>
      </c>
      <c r="B31" s="130">
        <v>2.8</v>
      </c>
      <c r="C31" s="131" t="s">
        <v>148</v>
      </c>
      <c r="D31" s="114" t="s">
        <v>48</v>
      </c>
      <c r="E31" s="116">
        <v>1</v>
      </c>
      <c r="F31" s="114"/>
      <c r="G31" s="132">
        <v>3055605</v>
      </c>
      <c r="H31" s="133">
        <v>0</v>
      </c>
      <c r="I31" s="133">
        <v>1</v>
      </c>
      <c r="J31" s="116">
        <v>2</v>
      </c>
      <c r="K31" s="116" t="s">
        <v>48</v>
      </c>
      <c r="L31" s="134">
        <v>41974</v>
      </c>
      <c r="M31" s="134">
        <v>42219</v>
      </c>
      <c r="N31" s="114" t="s">
        <v>134</v>
      </c>
      <c r="O31" s="114"/>
      <c r="P31" s="114" t="s">
        <v>105</v>
      </c>
    </row>
    <row r="32" spans="1:19" s="7" customFormat="1" x14ac:dyDescent="0.25">
      <c r="A32" s="51"/>
      <c r="B32" s="51"/>
      <c r="C32" s="51"/>
      <c r="D32" s="51"/>
      <c r="E32" s="51"/>
      <c r="F32" s="51" t="s">
        <v>25</v>
      </c>
      <c r="G32" s="94">
        <f>SUM(G24:G31)</f>
        <v>9340643</v>
      </c>
      <c r="H32" s="53"/>
      <c r="I32" s="53"/>
      <c r="J32" s="51"/>
      <c r="K32" s="51"/>
      <c r="L32" s="51"/>
      <c r="M32" s="51"/>
      <c r="N32" s="51"/>
      <c r="O32" s="51"/>
      <c r="P32" s="51"/>
      <c r="Q32" s="107">
        <f>Q27+Q26+Q25+Q24+Q19</f>
        <v>6772199.4100000001</v>
      </c>
      <c r="R32" s="107">
        <f>R27+R26+R25+R24+R19</f>
        <v>4171123.3495000005</v>
      </c>
      <c r="S32" s="107">
        <f>S27+S26+S25+S24+S19</f>
        <v>2601076.3505000002</v>
      </c>
    </row>
    <row r="34" spans="1:25" ht="15.75" customHeight="1" x14ac:dyDescent="0.25">
      <c r="A34" s="183" t="s">
        <v>79</v>
      </c>
      <c r="B34" s="184"/>
      <c r="C34" s="184"/>
      <c r="D34" s="184"/>
      <c r="E34" s="184"/>
      <c r="F34" s="184"/>
      <c r="G34" s="184"/>
      <c r="H34" s="184"/>
      <c r="I34" s="184"/>
      <c r="J34" s="184"/>
      <c r="K34" s="184"/>
      <c r="L34" s="184"/>
      <c r="M34" s="184"/>
      <c r="N34" s="184"/>
      <c r="O34" s="184"/>
      <c r="P34" s="184"/>
      <c r="Q34" s="4"/>
    </row>
    <row r="35" spans="1:25" ht="15" customHeight="1" x14ac:dyDescent="0.25">
      <c r="A35" s="172" t="s">
        <v>77</v>
      </c>
      <c r="B35" s="172" t="s">
        <v>50</v>
      </c>
      <c r="C35" s="172" t="s">
        <v>51</v>
      </c>
      <c r="D35" s="172" t="s">
        <v>65</v>
      </c>
      <c r="E35" s="189"/>
      <c r="F35" s="189"/>
      <c r="G35" s="188" t="s">
        <v>67</v>
      </c>
      <c r="H35" s="188"/>
      <c r="I35" s="188"/>
      <c r="J35" s="172" t="s">
        <v>71</v>
      </c>
      <c r="K35" s="172" t="s">
        <v>72</v>
      </c>
      <c r="L35" s="172" t="s">
        <v>73</v>
      </c>
      <c r="M35" s="172"/>
      <c r="N35" s="172" t="s">
        <v>106</v>
      </c>
      <c r="O35" s="172" t="s">
        <v>99</v>
      </c>
      <c r="P35" s="172" t="s">
        <v>100</v>
      </c>
      <c r="Q35" s="90">
        <f>14572200-Q32</f>
        <v>7800000.5899999999</v>
      </c>
    </row>
    <row r="36" spans="1:25" ht="66" customHeight="1" thickBot="1" x14ac:dyDescent="0.3">
      <c r="A36" s="172"/>
      <c r="B36" s="172"/>
      <c r="C36" s="172"/>
      <c r="D36" s="172"/>
      <c r="E36" s="172" t="s">
        <v>80</v>
      </c>
      <c r="F36" s="172"/>
      <c r="G36" s="111" t="s">
        <v>69</v>
      </c>
      <c r="H36" s="135" t="s">
        <v>68</v>
      </c>
      <c r="I36" s="112" t="s">
        <v>70</v>
      </c>
      <c r="J36" s="172"/>
      <c r="K36" s="172"/>
      <c r="L36" s="113" t="s">
        <v>113</v>
      </c>
      <c r="M36" s="113" t="s">
        <v>75</v>
      </c>
      <c r="N36" s="172"/>
      <c r="O36" s="172"/>
      <c r="P36" s="172"/>
      <c r="Q36" s="4"/>
    </row>
    <row r="37" spans="1:25" ht="115.5" thickBot="1" x14ac:dyDescent="0.3">
      <c r="A37" s="120" t="s">
        <v>139</v>
      </c>
      <c r="B37" s="128">
        <v>2.1</v>
      </c>
      <c r="C37" s="120" t="s">
        <v>130</v>
      </c>
      <c r="D37" s="120" t="s">
        <v>93</v>
      </c>
      <c r="E37" s="120"/>
      <c r="F37" s="120"/>
      <c r="G37" s="125">
        <v>693673</v>
      </c>
      <c r="H37" s="123">
        <v>0.74</v>
      </c>
      <c r="I37" s="123">
        <v>0.26</v>
      </c>
      <c r="J37" s="122">
        <v>2</v>
      </c>
      <c r="K37" s="122" t="s">
        <v>47</v>
      </c>
      <c r="L37" s="127">
        <v>43132</v>
      </c>
      <c r="M37" s="127">
        <v>43191</v>
      </c>
      <c r="N37" s="120"/>
      <c r="O37" s="120"/>
      <c r="P37" s="120" t="s">
        <v>1</v>
      </c>
      <c r="Q37" s="100">
        <f>G37</f>
        <v>693673</v>
      </c>
      <c r="R37" s="106">
        <f>(G37*H37)</f>
        <v>513318.02</v>
      </c>
      <c r="S37" s="106">
        <f>Q37*I37</f>
        <v>180354.98</v>
      </c>
    </row>
    <row r="38" spans="1:25" ht="117.75" customHeight="1" thickBot="1" x14ac:dyDescent="0.3">
      <c r="A38" s="114" t="s">
        <v>139</v>
      </c>
      <c r="B38" s="130">
        <v>2.2000000000000002</v>
      </c>
      <c r="C38" s="114" t="s">
        <v>131</v>
      </c>
      <c r="D38" s="114" t="s">
        <v>93</v>
      </c>
      <c r="E38" s="114"/>
      <c r="F38" s="114"/>
      <c r="G38" s="117">
        <v>463280.3</v>
      </c>
      <c r="H38" s="118">
        <v>0.86</v>
      </c>
      <c r="I38" s="118">
        <f>100%-H38</f>
        <v>0.14000000000000001</v>
      </c>
      <c r="J38" s="116">
        <v>2</v>
      </c>
      <c r="K38" s="116" t="s">
        <v>47</v>
      </c>
      <c r="L38" s="119">
        <v>41717</v>
      </c>
      <c r="M38" s="119">
        <v>41981</v>
      </c>
      <c r="N38" s="114"/>
      <c r="O38" s="114" t="s">
        <v>135</v>
      </c>
      <c r="P38" s="114" t="s">
        <v>3</v>
      </c>
      <c r="Q38" s="100">
        <f>G38</f>
        <v>463280.3</v>
      </c>
      <c r="R38" s="106">
        <f>(G38*H38)</f>
        <v>398421.05799999996</v>
      </c>
      <c r="S38" s="106">
        <f>Q38*I38</f>
        <v>64859.242000000006</v>
      </c>
    </row>
    <row r="39" spans="1:25" ht="48" customHeight="1" thickBot="1" x14ac:dyDescent="0.3">
      <c r="A39" s="114" t="s">
        <v>139</v>
      </c>
      <c r="B39" s="130">
        <v>2.2999999999999998</v>
      </c>
      <c r="C39" s="114" t="s">
        <v>132</v>
      </c>
      <c r="D39" s="114" t="s">
        <v>93</v>
      </c>
      <c r="E39" s="114"/>
      <c r="F39" s="114"/>
      <c r="G39" s="117">
        <v>282475.62</v>
      </c>
      <c r="H39" s="118">
        <v>0.64</v>
      </c>
      <c r="I39" s="118">
        <f>100%-H39</f>
        <v>0.36</v>
      </c>
      <c r="J39" s="116">
        <v>2</v>
      </c>
      <c r="K39" s="116" t="s">
        <v>47</v>
      </c>
      <c r="L39" s="119">
        <v>41556</v>
      </c>
      <c r="M39" s="119">
        <v>41981</v>
      </c>
      <c r="N39" s="114"/>
      <c r="O39" s="114" t="s">
        <v>136</v>
      </c>
      <c r="P39" s="114" t="s">
        <v>3</v>
      </c>
      <c r="Q39" s="100">
        <f>G39</f>
        <v>282475.62</v>
      </c>
      <c r="R39" s="106">
        <f>(G39*H39)</f>
        <v>180784.39679999999</v>
      </c>
      <c r="S39" s="106">
        <f>Q39*I39</f>
        <v>101691.22319999999</v>
      </c>
    </row>
    <row r="40" spans="1:25" ht="53.25" customHeight="1" thickBot="1" x14ac:dyDescent="0.3">
      <c r="A40" s="120" t="s">
        <v>139</v>
      </c>
      <c r="B40" s="128">
        <v>2.4</v>
      </c>
      <c r="C40" s="120" t="s">
        <v>133</v>
      </c>
      <c r="D40" s="120" t="s">
        <v>93</v>
      </c>
      <c r="E40" s="120"/>
      <c r="F40" s="120"/>
      <c r="G40" s="129"/>
      <c r="H40" s="123">
        <v>0</v>
      </c>
      <c r="I40" s="123">
        <v>0</v>
      </c>
      <c r="J40" s="122">
        <v>2</v>
      </c>
      <c r="K40" s="122"/>
      <c r="L40" s="124" t="s">
        <v>143</v>
      </c>
      <c r="M40" s="124" t="s">
        <v>143</v>
      </c>
      <c r="N40" s="120"/>
      <c r="O40" s="120"/>
      <c r="P40" s="120" t="s">
        <v>56</v>
      </c>
      <c r="Q40" s="100">
        <f>G40</f>
        <v>0</v>
      </c>
      <c r="R40" s="106">
        <f>(G40*H40)</f>
        <v>0</v>
      </c>
      <c r="S40" s="106">
        <f>Q40*I40</f>
        <v>0</v>
      </c>
    </row>
    <row r="41" spans="1:25" s="7" customFormat="1" ht="15.75" thickBot="1" x14ac:dyDescent="0.3">
      <c r="A41" s="51"/>
      <c r="B41" s="51"/>
      <c r="C41" s="51"/>
      <c r="D41" s="51"/>
      <c r="E41" s="51"/>
      <c r="F41" s="51" t="s">
        <v>25</v>
      </c>
      <c r="G41" s="95">
        <f>G37+G38+G39+G40</f>
        <v>1439428.92</v>
      </c>
      <c r="H41" s="52"/>
      <c r="I41" s="53"/>
      <c r="J41" s="53"/>
      <c r="K41" s="53"/>
      <c r="L41" s="51"/>
      <c r="M41" s="51"/>
      <c r="N41" s="51"/>
      <c r="O41" s="51"/>
      <c r="P41" s="51"/>
      <c r="Q41" s="100">
        <f>G28</f>
        <v>152533</v>
      </c>
      <c r="R41" s="106">
        <f>(G28*H28)</f>
        <v>152533</v>
      </c>
      <c r="S41" s="106">
        <f>Q41*I28</f>
        <v>0</v>
      </c>
    </row>
    <row r="42" spans="1:25" ht="15.75" thickBot="1" x14ac:dyDescent="0.3">
      <c r="Q42" s="100" t="str">
        <f>G29</f>
        <v>-</v>
      </c>
      <c r="R42" s="106" t="e">
        <f>(G29*H29)</f>
        <v>#VALUE!</v>
      </c>
      <c r="S42" s="106" t="e">
        <f>Q42*I29</f>
        <v>#VALUE!</v>
      </c>
    </row>
    <row r="43" spans="1:25" ht="15.75" customHeight="1" thickBot="1" x14ac:dyDescent="0.3">
      <c r="A43" s="183" t="s">
        <v>83</v>
      </c>
      <c r="B43" s="184"/>
      <c r="C43" s="184"/>
      <c r="D43" s="184"/>
      <c r="E43" s="184"/>
      <c r="F43" s="184"/>
      <c r="G43" s="184"/>
      <c r="H43" s="184"/>
      <c r="I43" s="184"/>
      <c r="J43" s="184"/>
      <c r="K43" s="184"/>
      <c r="L43" s="184"/>
      <c r="M43" s="184"/>
      <c r="N43" s="184"/>
      <c r="O43" s="184"/>
      <c r="P43" s="184"/>
      <c r="Q43" s="100">
        <f>G30</f>
        <v>276903</v>
      </c>
      <c r="R43" s="106">
        <f>(G30*H30)</f>
        <v>276903</v>
      </c>
      <c r="S43" s="106">
        <f>Q43*I30</f>
        <v>0</v>
      </c>
      <c r="T43" s="5"/>
      <c r="U43" s="5"/>
      <c r="V43" s="5"/>
      <c r="W43" s="5"/>
      <c r="X43" s="5"/>
      <c r="Y43" s="5"/>
    </row>
    <row r="44" spans="1:25" ht="15" customHeight="1" x14ac:dyDescent="0.25">
      <c r="A44" s="176" t="s">
        <v>77</v>
      </c>
      <c r="B44" s="167" t="s">
        <v>50</v>
      </c>
      <c r="C44" s="167" t="s">
        <v>51</v>
      </c>
      <c r="D44" s="167" t="s">
        <v>65</v>
      </c>
      <c r="E44" s="167" t="s">
        <v>66</v>
      </c>
      <c r="F44" s="171" t="s">
        <v>67</v>
      </c>
      <c r="G44" s="171"/>
      <c r="H44" s="171"/>
      <c r="I44" s="174" t="s">
        <v>82</v>
      </c>
      <c r="J44" s="167" t="s">
        <v>71</v>
      </c>
      <c r="K44" s="167" t="s">
        <v>72</v>
      </c>
      <c r="L44" s="167" t="s">
        <v>73</v>
      </c>
      <c r="M44" s="167"/>
      <c r="N44" s="169" t="s">
        <v>106</v>
      </c>
      <c r="O44" s="167" t="s">
        <v>99</v>
      </c>
      <c r="P44" s="167" t="s">
        <v>100</v>
      </c>
      <c r="Q44" s="100">
        <f>G31</f>
        <v>3055605</v>
      </c>
      <c r="R44" s="106">
        <f>(G31*H31)</f>
        <v>0</v>
      </c>
      <c r="S44" s="106">
        <f>Q44*I31</f>
        <v>3055605</v>
      </c>
      <c r="T44" s="5"/>
      <c r="U44" s="5"/>
      <c r="V44" s="5"/>
      <c r="W44" s="5"/>
      <c r="X44" s="5"/>
      <c r="Y44" s="5"/>
    </row>
    <row r="45" spans="1:25" ht="61.5" customHeight="1" x14ac:dyDescent="0.25">
      <c r="A45" s="177"/>
      <c r="B45" s="168"/>
      <c r="C45" s="168"/>
      <c r="D45" s="168"/>
      <c r="E45" s="168"/>
      <c r="F45" s="57" t="s">
        <v>69</v>
      </c>
      <c r="G45" s="91" t="s">
        <v>68</v>
      </c>
      <c r="H45" s="56" t="s">
        <v>70</v>
      </c>
      <c r="I45" s="175"/>
      <c r="J45" s="168"/>
      <c r="K45" s="168"/>
      <c r="L45" s="57" t="s">
        <v>81</v>
      </c>
      <c r="M45" s="57" t="s">
        <v>117</v>
      </c>
      <c r="N45" s="170"/>
      <c r="O45" s="168"/>
      <c r="P45" s="168"/>
      <c r="Q45" s="108"/>
      <c r="R45" s="109"/>
      <c r="S45" s="109"/>
      <c r="T45" s="5"/>
      <c r="U45" s="5"/>
      <c r="V45" s="5"/>
      <c r="W45" s="5"/>
      <c r="X45" s="5"/>
      <c r="Y45" s="5"/>
    </row>
    <row r="46" spans="1:25" ht="15.75" thickBot="1" x14ac:dyDescent="0.3">
      <c r="A46" s="11"/>
      <c r="B46" s="12"/>
      <c r="C46" s="12"/>
      <c r="D46" s="12"/>
      <c r="E46" s="12"/>
      <c r="F46" s="12"/>
      <c r="G46" s="93"/>
      <c r="H46" s="49"/>
      <c r="I46" s="49"/>
      <c r="J46" s="12"/>
      <c r="K46" s="12"/>
      <c r="L46" s="12"/>
      <c r="M46" s="12"/>
      <c r="N46" s="54"/>
      <c r="O46" s="12"/>
      <c r="P46" s="13"/>
      <c r="Q46" s="90" t="e">
        <f>Q37+Q38+Q39+Q40+Q41+Q42+Q43+Q44</f>
        <v>#VALUE!</v>
      </c>
      <c r="R46" s="90" t="e">
        <f t="shared" ref="R46:S46" si="1">R37+R38+R39+R40+R41+R42+R43+R44</f>
        <v>#VALUE!</v>
      </c>
      <c r="S46" s="90" t="e">
        <f t="shared" si="1"/>
        <v>#VALUE!</v>
      </c>
      <c r="T46" s="5"/>
      <c r="U46" s="5"/>
      <c r="V46" s="5"/>
      <c r="W46" s="5"/>
      <c r="X46" s="5"/>
      <c r="Y46" s="5"/>
    </row>
    <row r="47" spans="1:25" s="7" customFormat="1" x14ac:dyDescent="0.25">
      <c r="A47" s="51"/>
      <c r="B47" s="51"/>
      <c r="C47" s="51"/>
      <c r="D47" s="51"/>
      <c r="E47" s="51"/>
      <c r="F47" s="51" t="s">
        <v>25</v>
      </c>
      <c r="G47" s="94">
        <v>0</v>
      </c>
      <c r="H47" s="53"/>
      <c r="I47" s="53"/>
      <c r="J47" s="51"/>
      <c r="K47" s="51"/>
      <c r="L47" s="51"/>
      <c r="M47" s="51"/>
      <c r="N47" s="51"/>
      <c r="O47" s="51"/>
      <c r="P47" s="51"/>
      <c r="R47" s="104"/>
      <c r="S47" s="104"/>
    </row>
    <row r="49" spans="1:26" ht="15.75" customHeight="1" x14ac:dyDescent="0.25">
      <c r="A49" s="183" t="s">
        <v>84</v>
      </c>
      <c r="B49" s="184"/>
      <c r="C49" s="184"/>
      <c r="D49" s="184"/>
      <c r="E49" s="184"/>
      <c r="F49" s="184"/>
      <c r="G49" s="184"/>
      <c r="H49" s="184"/>
      <c r="I49" s="184"/>
      <c r="J49" s="184"/>
      <c r="K49" s="184"/>
      <c r="L49" s="184"/>
      <c r="M49" s="184"/>
      <c r="N49" s="184"/>
      <c r="O49" s="184"/>
      <c r="P49" s="184"/>
      <c r="Q49" s="6"/>
      <c r="T49" s="6"/>
      <c r="U49" s="6"/>
      <c r="V49" s="6"/>
      <c r="W49" s="6"/>
      <c r="X49" s="6"/>
    </row>
    <row r="50" spans="1:26" ht="15" customHeight="1" x14ac:dyDescent="0.25">
      <c r="A50" s="176" t="s">
        <v>77</v>
      </c>
      <c r="B50" s="167" t="s">
        <v>50</v>
      </c>
      <c r="C50" s="167" t="s">
        <v>51</v>
      </c>
      <c r="D50" s="167" t="s">
        <v>65</v>
      </c>
      <c r="E50" s="178"/>
      <c r="F50" s="178"/>
      <c r="G50" s="171" t="s">
        <v>67</v>
      </c>
      <c r="H50" s="171"/>
      <c r="I50" s="171"/>
      <c r="J50" s="167" t="s">
        <v>71</v>
      </c>
      <c r="K50" s="167" t="s">
        <v>72</v>
      </c>
      <c r="L50" s="167" t="s">
        <v>73</v>
      </c>
      <c r="M50" s="167"/>
      <c r="N50" s="169" t="s">
        <v>106</v>
      </c>
      <c r="O50" s="167" t="s">
        <v>99</v>
      </c>
      <c r="P50" s="167" t="s">
        <v>100</v>
      </c>
      <c r="Q50" s="6"/>
      <c r="T50" s="6"/>
      <c r="U50" s="6"/>
      <c r="V50" s="6"/>
      <c r="W50" s="6"/>
      <c r="X50" s="6"/>
    </row>
    <row r="51" spans="1:26" ht="70.5" customHeight="1" x14ac:dyDescent="0.25">
      <c r="A51" s="177"/>
      <c r="B51" s="168"/>
      <c r="C51" s="168"/>
      <c r="D51" s="168"/>
      <c r="E51" s="168" t="s">
        <v>66</v>
      </c>
      <c r="F51" s="168"/>
      <c r="G51" s="91" t="s">
        <v>69</v>
      </c>
      <c r="H51" s="55" t="s">
        <v>68</v>
      </c>
      <c r="I51" s="56" t="s">
        <v>70</v>
      </c>
      <c r="J51" s="168"/>
      <c r="K51" s="168"/>
      <c r="L51" s="57" t="s">
        <v>114</v>
      </c>
      <c r="M51" s="57" t="s">
        <v>75</v>
      </c>
      <c r="N51" s="170"/>
      <c r="O51" s="168"/>
      <c r="P51" s="168"/>
      <c r="Q51" s="6"/>
      <c r="T51" s="6"/>
      <c r="U51" s="6"/>
      <c r="V51" s="6"/>
      <c r="W51" s="6"/>
      <c r="X51" s="6"/>
    </row>
    <row r="52" spans="1:26" ht="15.75" thickBot="1" x14ac:dyDescent="0.3">
      <c r="A52" s="11"/>
      <c r="B52" s="12"/>
      <c r="C52" s="12"/>
      <c r="D52" s="12"/>
      <c r="E52" s="190"/>
      <c r="F52" s="191"/>
      <c r="G52" s="93"/>
      <c r="H52" s="47"/>
      <c r="I52" s="49"/>
      <c r="J52" s="49"/>
      <c r="K52" s="49"/>
      <c r="L52" s="12"/>
      <c r="M52" s="12"/>
      <c r="N52" s="54"/>
      <c r="O52" s="12"/>
      <c r="P52" s="13"/>
      <c r="Q52" s="6"/>
      <c r="T52" s="6"/>
      <c r="U52" s="6"/>
      <c r="V52" s="6"/>
      <c r="W52" s="6"/>
      <c r="X52" s="6"/>
    </row>
    <row r="53" spans="1:26" s="7" customFormat="1" x14ac:dyDescent="0.25">
      <c r="A53" s="51"/>
      <c r="B53" s="51"/>
      <c r="C53" s="51"/>
      <c r="D53" s="51"/>
      <c r="E53" s="51"/>
      <c r="F53" s="51" t="s">
        <v>25</v>
      </c>
      <c r="G53" s="94">
        <v>0</v>
      </c>
      <c r="H53" s="52"/>
      <c r="I53" s="53"/>
      <c r="J53" s="53"/>
      <c r="K53" s="53"/>
      <c r="L53" s="51"/>
      <c r="M53" s="51"/>
      <c r="N53" s="51"/>
      <c r="O53" s="51"/>
      <c r="P53" s="51"/>
      <c r="R53" s="104"/>
      <c r="S53" s="104"/>
    </row>
    <row r="54" spans="1:26" x14ac:dyDescent="0.25">
      <c r="E54" s="51"/>
      <c r="F54" s="51"/>
      <c r="G54" s="94"/>
      <c r="H54" s="52"/>
      <c r="I54" s="53"/>
      <c r="J54" s="53"/>
      <c r="K54" s="53"/>
      <c r="L54" s="51"/>
      <c r="M54" s="51"/>
      <c r="N54" s="51"/>
      <c r="O54" s="51"/>
      <c r="P54" s="51"/>
    </row>
    <row r="55" spans="1:26" ht="15.75" customHeight="1" x14ac:dyDescent="0.25">
      <c r="A55" s="183" t="s">
        <v>85</v>
      </c>
      <c r="B55" s="184"/>
      <c r="C55" s="184"/>
      <c r="D55" s="184"/>
      <c r="E55" s="184"/>
      <c r="F55" s="184"/>
      <c r="G55" s="184"/>
      <c r="H55" s="184"/>
      <c r="I55" s="184"/>
      <c r="J55" s="184"/>
      <c r="K55" s="184"/>
      <c r="L55" s="184"/>
      <c r="M55" s="184"/>
      <c r="N55" s="184"/>
      <c r="O55" s="184"/>
      <c r="P55" s="184"/>
      <c r="Q55" s="7"/>
      <c r="T55" s="7"/>
      <c r="U55" s="7"/>
      <c r="V55" s="7"/>
      <c r="W55" s="7"/>
      <c r="X55" s="7"/>
      <c r="Y55" s="7"/>
      <c r="Z55" s="7"/>
    </row>
    <row r="56" spans="1:26" ht="15" customHeight="1" x14ac:dyDescent="0.25">
      <c r="A56" s="176" t="s">
        <v>77</v>
      </c>
      <c r="B56" s="167" t="s">
        <v>86</v>
      </c>
      <c r="C56" s="167" t="s">
        <v>51</v>
      </c>
      <c r="D56" s="167"/>
      <c r="E56" s="167" t="s">
        <v>66</v>
      </c>
      <c r="F56" s="167"/>
      <c r="G56" s="171" t="s">
        <v>67</v>
      </c>
      <c r="H56" s="171"/>
      <c r="I56" s="171"/>
      <c r="J56" s="167" t="s">
        <v>71</v>
      </c>
      <c r="K56" s="174" t="s">
        <v>87</v>
      </c>
      <c r="L56" s="167" t="s">
        <v>73</v>
      </c>
      <c r="M56" s="167"/>
      <c r="N56" s="170" t="s">
        <v>90</v>
      </c>
      <c r="O56" s="167" t="s">
        <v>99</v>
      </c>
      <c r="P56" s="167" t="s">
        <v>100</v>
      </c>
      <c r="Q56" s="7"/>
      <c r="T56" s="7"/>
      <c r="U56" s="7"/>
      <c r="V56" s="7"/>
      <c r="W56" s="7"/>
      <c r="X56" s="7"/>
      <c r="Y56" s="7"/>
      <c r="Z56" s="7"/>
    </row>
    <row r="57" spans="1:26" ht="85.5" customHeight="1" x14ac:dyDescent="0.25">
      <c r="A57" s="177"/>
      <c r="B57" s="168"/>
      <c r="C57" s="168"/>
      <c r="D57" s="168"/>
      <c r="E57" s="168"/>
      <c r="F57" s="168"/>
      <c r="G57" s="91" t="s">
        <v>69</v>
      </c>
      <c r="H57" s="57" t="s">
        <v>68</v>
      </c>
      <c r="I57" s="55" t="s">
        <v>70</v>
      </c>
      <c r="J57" s="168"/>
      <c r="K57" s="175"/>
      <c r="L57" s="57" t="s">
        <v>88</v>
      </c>
      <c r="M57" s="57" t="s">
        <v>89</v>
      </c>
      <c r="N57" s="173"/>
      <c r="O57" s="168"/>
      <c r="P57" s="168"/>
      <c r="Q57" s="7"/>
      <c r="T57" s="7"/>
      <c r="U57" s="7"/>
      <c r="V57" s="7"/>
      <c r="W57" s="7"/>
      <c r="X57" s="7"/>
      <c r="Y57" s="7"/>
      <c r="Z57" s="7"/>
    </row>
    <row r="58" spans="1:26" ht="15.75" thickBot="1" x14ac:dyDescent="0.3">
      <c r="A58" s="11"/>
      <c r="B58" s="12"/>
      <c r="C58" s="187"/>
      <c r="D58" s="187"/>
      <c r="E58" s="187"/>
      <c r="F58" s="187"/>
      <c r="G58" s="93"/>
      <c r="H58" s="12"/>
      <c r="I58" s="47"/>
      <c r="J58" s="49"/>
      <c r="K58" s="49"/>
      <c r="L58" s="12"/>
      <c r="M58" s="12"/>
      <c r="N58" s="54"/>
      <c r="O58" s="12"/>
      <c r="P58" s="13"/>
      <c r="Q58" s="7"/>
      <c r="T58" s="7"/>
      <c r="U58" s="7"/>
      <c r="V58" s="7"/>
      <c r="W58" s="7"/>
      <c r="X58" s="7"/>
      <c r="Y58" s="7"/>
      <c r="Z58" s="7"/>
    </row>
    <row r="59" spans="1:26" ht="15.75" customHeight="1" x14ac:dyDescent="0.25">
      <c r="F59" t="s">
        <v>25</v>
      </c>
      <c r="Q59" s="90" t="e">
        <f>Q40+Q39+Q38+Q37+Q44+Q43+Q42+Q41+Q27+Q26+Q25+Q24+Q19</f>
        <v>#VALUE!</v>
      </c>
      <c r="R59" s="90" t="e">
        <f>R40+R39+R38+R37+R44+R43+R42+R41+R27+R26+R25+R24+R19</f>
        <v>#VALUE!</v>
      </c>
      <c r="S59" s="90" t="e">
        <f>S40+S39+S38+S37+S44+S43+S42+S41+S27+S26+S25+S24+S19</f>
        <v>#VALUE!</v>
      </c>
    </row>
    <row r="60" spans="1:26" x14ac:dyDescent="0.25">
      <c r="A60" s="101"/>
      <c r="B60" s="101"/>
      <c r="C60" s="101"/>
      <c r="D60" s="101"/>
      <c r="E60" s="101"/>
      <c r="F60" s="101"/>
      <c r="G60" s="102"/>
      <c r="H60" s="103"/>
      <c r="I60" s="103"/>
      <c r="J60" s="101"/>
      <c r="K60" s="101"/>
      <c r="L60" s="101"/>
    </row>
    <row r="61" spans="1:26" x14ac:dyDescent="0.25">
      <c r="A61" s="185" t="s">
        <v>142</v>
      </c>
      <c r="B61" s="186"/>
      <c r="C61" s="186"/>
      <c r="D61" s="186"/>
      <c r="E61" s="186"/>
      <c r="F61" s="186"/>
      <c r="G61" s="186"/>
      <c r="H61" s="186"/>
      <c r="I61" s="186"/>
      <c r="J61" s="186"/>
      <c r="K61" s="186"/>
    </row>
  </sheetData>
  <mergeCells count="104">
    <mergeCell ref="D50:D51"/>
    <mergeCell ref="L35:M35"/>
    <mergeCell ref="G35:I35"/>
    <mergeCell ref="E35:F35"/>
    <mergeCell ref="E51:F51"/>
    <mergeCell ref="E52:F52"/>
    <mergeCell ref="A56:A57"/>
    <mergeCell ref="B56:B57"/>
    <mergeCell ref="C56:D57"/>
    <mergeCell ref="J50:J51"/>
    <mergeCell ref="E36:F36"/>
    <mergeCell ref="E56:F57"/>
    <mergeCell ref="A55:P55"/>
    <mergeCell ref="O44:O45"/>
    <mergeCell ref="L50:M50"/>
    <mergeCell ref="N50:N51"/>
    <mergeCell ref="L44:M44"/>
    <mergeCell ref="K35:K36"/>
    <mergeCell ref="K44:K45"/>
    <mergeCell ref="K50:K51"/>
    <mergeCell ref="K56:K57"/>
    <mergeCell ref="O35:O36"/>
    <mergeCell ref="N35:N36"/>
    <mergeCell ref="A61:K61"/>
    <mergeCell ref="A10:P10"/>
    <mergeCell ref="A16:P16"/>
    <mergeCell ref="A21:P21"/>
    <mergeCell ref="A34:P34"/>
    <mergeCell ref="A43:P43"/>
    <mergeCell ref="O50:O51"/>
    <mergeCell ref="O56:O57"/>
    <mergeCell ref="P11:P12"/>
    <mergeCell ref="P17:P18"/>
    <mergeCell ref="P22:P23"/>
    <mergeCell ref="P35:P36"/>
    <mergeCell ref="P44:P45"/>
    <mergeCell ref="P50:P51"/>
    <mergeCell ref="P56:P57"/>
    <mergeCell ref="E58:F58"/>
    <mergeCell ref="C58:D58"/>
    <mergeCell ref="G56:I56"/>
    <mergeCell ref="C50:C51"/>
    <mergeCell ref="A2:M2"/>
    <mergeCell ref="A3:M3"/>
    <mergeCell ref="A4:M4"/>
    <mergeCell ref="A5:M5"/>
    <mergeCell ref="A44:A45"/>
    <mergeCell ref="B44:B45"/>
    <mergeCell ref="C44:C45"/>
    <mergeCell ref="D44:D45"/>
    <mergeCell ref="E44:E45"/>
    <mergeCell ref="I44:I45"/>
    <mergeCell ref="F44:H44"/>
    <mergeCell ref="G11:I11"/>
    <mergeCell ref="C17:C18"/>
    <mergeCell ref="D17:D18"/>
    <mergeCell ref="E17:E18"/>
    <mergeCell ref="F17:F18"/>
    <mergeCell ref="J17:J18"/>
    <mergeCell ref="J22:J23"/>
    <mergeCell ref="A22:A23"/>
    <mergeCell ref="B22:B23"/>
    <mergeCell ref="C22:C23"/>
    <mergeCell ref="G22:I22"/>
    <mergeCell ref="K11:K12"/>
    <mergeCell ref="A11:A12"/>
    <mergeCell ref="B11:B12"/>
    <mergeCell ref="C11:C12"/>
    <mergeCell ref="D11:D12"/>
    <mergeCell ref="E11:E12"/>
    <mergeCell ref="F11:F12"/>
    <mergeCell ref="E50:F50"/>
    <mergeCell ref="G50:I50"/>
    <mergeCell ref="A17:A18"/>
    <mergeCell ref="B17:B18"/>
    <mergeCell ref="A35:A36"/>
    <mergeCell ref="B35:B36"/>
    <mergeCell ref="C35:C36"/>
    <mergeCell ref="D35:D36"/>
    <mergeCell ref="D22:D23"/>
    <mergeCell ref="E22:E23"/>
    <mergeCell ref="F22:F23"/>
    <mergeCell ref="A50:A51"/>
    <mergeCell ref="B50:B51"/>
    <mergeCell ref="A49:P49"/>
    <mergeCell ref="O11:O12"/>
    <mergeCell ref="O17:O18"/>
    <mergeCell ref="N11:N12"/>
    <mergeCell ref="O22:O23"/>
    <mergeCell ref="L17:M17"/>
    <mergeCell ref="L11:M11"/>
    <mergeCell ref="J11:J12"/>
    <mergeCell ref="N17:N18"/>
    <mergeCell ref="G17:I17"/>
    <mergeCell ref="N22:N23"/>
    <mergeCell ref="N56:N57"/>
    <mergeCell ref="J56:J57"/>
    <mergeCell ref="L56:M56"/>
    <mergeCell ref="J44:J45"/>
    <mergeCell ref="J35:J36"/>
    <mergeCell ref="N44:N45"/>
    <mergeCell ref="L22:M22"/>
    <mergeCell ref="K17:K18"/>
    <mergeCell ref="K22:K23"/>
  </mergeCells>
  <dataValidations count="2">
    <dataValidation type="list" allowBlank="1" showInputMessage="1" showErrorMessage="1" sqref="D53">
      <formula1>#REF!</formula1>
    </dataValidation>
    <dataValidation type="list" allowBlank="1" showInputMessage="1" showErrorMessage="1" sqref="D46:D47 P19 P37:P41 P52 P46:P47 P13:P14 P58 P24:P32 D19 D24:D32 D13:D14 D37:D41 D52 K19 K24:K29 K31 K37:K40">
      <formula1>#REF!</formula1>
    </dataValidation>
  </dataValidations>
  <pageMargins left="0.77622047244094494" right="0.19685039370078741" top="0.23622047244094491" bottom="0.23622047244094491" header="0.31496062992125984" footer="0.31496062992125984"/>
  <pageSetup paperSize="9" scale="56" orientation="landscape" r:id="rId1"/>
  <rowBreaks count="1" manualBreakCount="1">
    <brk id="32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E1" sqref="E1:E1048576"/>
    </sheetView>
  </sheetViews>
  <sheetFormatPr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?mso-contentType ?>
<SharedContentType xmlns="Microsoft.SharePoint.Taxonomy.ContentTypeSync" SourceId="ae61f9b1-e23d-4f49-b3d7-56b991556c4b" ContentTypeId="0x0101001A458A224826124E8B45B1D613300CFC" PreviousValue="false"/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1A458A224826124E8B45B1D613300CFC009BAB1D52D6C35B47A1C75CA1812BDF36" ma:contentTypeVersion="34" ma:contentTypeDescription="A content type to manage public (operations) IDB documents" ma:contentTypeScope="" ma:versionID="c92c2ea253c01faad4e4f7399a857d02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08435bb4c08a46c5c37ae1d3407254aa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e46fe2894295491da65140ffd2369f49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b26cdb1da78c4bb4b1c1bac2f6ac5911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g511464f9e53401d84b16fa9b379a574" minOccurs="0"/>
                <xsd:element ref="ns2:nddeef1749674d76abdbe4b239a70bc6" minOccurs="0"/>
                <xsd:element ref="ns2:b2ec7cfb18674cb8803df6b262e8b107" minOccurs="0"/>
                <xsd:element ref="ns2:Document_x0020_Language_x0020_IDB"/>
                <xsd:element ref="ns2:Division_x0020_or_x0020_Unit"/>
                <xsd:element ref="ns2:Identifier" minOccurs="0"/>
                <xsd:element ref="ns2:Fiscal_x0020_Year_x0020_IDB" minOccurs="0"/>
                <xsd:element ref="ns2:ic46d7e087fd4a108fb86518ca413cc6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Disclosed" minOccurs="0"/>
                <xsd:element ref="ns2:Record_x0020_Number" minOccurs="0"/>
                <xsd:element ref="ns2:Related_x0020_SisCor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e46fe2894295491da65140ffd2369f49" ma:index="11" ma:taxonomy="true" ma:internalName="e46fe2894295491da65140ffd2369f49" ma:taxonomyFieldName="Function_x0020_Operations_x0020_IDB" ma:displayName="Function Operations IDB" ma:readOnly="false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b26cdb1da78c4bb4b1c1bac2f6ac5911" ma:index="16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g511464f9e53401d84b16fa9b379a574" ma:index="24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26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28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33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3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6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7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8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9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40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1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2" nillable="true" ma:displayName="Abstract" ma:internalName="Abstract">
      <xsd:simpleType>
        <xsd:restriction base="dms:Note"/>
      </xsd:simpleType>
    </xsd:element>
    <xsd:element name="Migration_x0020_Info" ma:index="43" nillable="true" ma:displayName="Migration Info" ma:internalName="Migration_x0020_Info">
      <xsd:simpleType>
        <xsd:restriction base="dms:Note"/>
      </xsd:simpleType>
    </xsd:element>
    <xsd:element name="SISCOR_x0020_Number" ma:index="44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5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Editor1" ma:index="46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7" nillable="true" ma:displayName="Issue Date" ma:format="DateOnly" ma:internalName="Issue_x0020_Date">
      <xsd:simpleType>
        <xsd:restriction base="dms:DateTime"/>
      </xsd:simpleType>
    </xsd:element>
    <xsd:element name="Publishing_x0020_House" ma:index="48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9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50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1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  <xsd:element name="Record_x0020_Number" ma:index="53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54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?mso-contentType ?>
<FormUrls xmlns="http://schemas.microsoft.com/sharepoint/v3/contenttype/forms/url">
  <Display>_catalogs/masterpage/ECMForms/DisclosureOperationsCT/View.aspx</Display>
  <Edit>_catalogs/masterpage/ECMForms/DisclosureOperationsCT/Edit.aspx</Edit>
</FormUrls>
</file>

<file path=customXml/item6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ccess_x0020_to_x0020_Information_x00a0_Policy xmlns="cdc7663a-08f0-4737-9e8c-148ce897a09c">Public</Access_x0020_to_x0020_Information_x00a0_Policy>
    <SISCOR_x0020_Number xmlns="cdc7663a-08f0-4737-9e8c-148ce897a09c" xsi:nil="true"/>
    <b26cdb1da78c4bb4b1c1bac2f6ac5911 xmlns="cdc7663a-08f0-4737-9e8c-148ce897a09c">
      <Terms xmlns="http://schemas.microsoft.com/office/infopath/2007/PartnerControls"/>
    </b26cdb1da78c4bb4b1c1bac2f6ac5911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Brazil</TermName>
          <TermId xmlns="http://schemas.microsoft.com/office/infopath/2007/PartnerControls">7deb27ec-6837-4974-9aa8-6cfbac841ef8</TermId>
        </TermInfo>
      </Terms>
    </ic46d7e087fd4a108fb86518ca413cc6>
    <IDBDocs_x0020_Number xmlns="cdc7663a-08f0-4737-9e8c-148ce897a09c" xsi:nil="true"/>
    <Division_x0020_or_x0020_Unit xmlns="cdc7663a-08f0-4737-9e8c-148ce897a09c">CSC/CBR</Division_x0020_or_x0020_Unit>
    <Fiscal_x0020_Year_x0020_IDB xmlns="cdc7663a-08f0-4737-9e8c-148ce897a09c">2017</Fiscal_x0020_Year_x0020_IDB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Goods and Services</TermName>
          <TermId xmlns="http://schemas.microsoft.com/office/infopath/2007/PartnerControls">5bfebf1b-9f1f-4411-b1dd-4c19b807b799</TermId>
        </TermInfo>
      </Terms>
    </e46fe2894295491da65140ffd2369f49>
    <Other_x0020_Author xmlns="cdc7663a-08f0-4737-9e8c-148ce897a09c" xsi:nil="true"/>
    <Migration_x0020_Info xmlns="cdc7663a-08f0-4737-9e8c-148ce897a09c" xsi:nil="true"/>
    <Approval_x0020_Number xmlns="cdc7663a-08f0-4737-9e8c-148ce897a09c">2791/OC-BR;</Approval_x0020_Number>
    <Phase xmlns="cdc7663a-08f0-4737-9e8c-148ce897a09c">ACTIVE</Phase>
    <Document_x0020_Author xmlns="cdc7663a-08f0-4737-9e8c-148ce897a09c">Sousa, Katia de Oliveira</Document_x0020_Author>
    <b2ec7cfb18674cb8803df6b262e8b107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PENSIONS ＆ SOCIAL SECURITY</TermName>
          <TermId xmlns="http://schemas.microsoft.com/office/infopath/2007/PartnerControls">4b35807b-c90d-4831-b87a-a93d2a9213d9</TermId>
        </TermInfo>
      </Terms>
    </b2ec7cfb18674cb8803df6b262e8b107>
    <Business_x0020_Area xmlns="cdc7663a-08f0-4737-9e8c-148ce897a09c">ESG</Business_x0020_Area>
    <Key_x0020_Document xmlns="cdc7663a-08f0-4737-9e8c-148ce897a09c">false</Key_x0020_Document>
    <Document_x0020_Language_x0020_IDB xmlns="cdc7663a-08f0-4737-9e8c-148ce897a09c">Portuguese</Document_x0020_Language_x0020_IDB>
    <Project_x0020_Document_x0020_Type xmlns="cdc7663a-08f0-4737-9e8c-148ce897a09c" xsi:nil="true"/>
    <g511464f9e53401d84b16fa9b379a574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ORC</TermName>
          <TermId xmlns="http://schemas.microsoft.com/office/infopath/2007/PartnerControls">c028a4b2-ad8b-4cf4-9cac-a2ae6a778e23</TermId>
        </TermInfo>
      </Terms>
    </g511464f9e53401d84b16fa9b379a574>
    <Related_x0020_SisCor_x0020_Number xmlns="cdc7663a-08f0-4737-9e8c-148ce897a09c" xsi:nil="true"/>
    <TaxCatchAll xmlns="cdc7663a-08f0-4737-9e8c-148ce897a09c">
      <Value>33</Value>
      <Value>30</Value>
      <Value>80</Value>
      <Value>51</Value>
      <Value>7</Value>
    </TaxCatchAll>
    <Operation_x0020_Type xmlns="cdc7663a-08f0-4737-9e8c-148ce897a09c">Loan Operation</Operation_x0020_Type>
    <Package_x0020_Code xmlns="cdc7663a-08f0-4737-9e8c-148ce897a09c" xsi:nil="true"/>
    <Identifier xmlns="cdc7663a-08f0-4737-9e8c-148ce897a09c" xsi:nil="true"/>
    <Project_x0020_Number xmlns="cdc7663a-08f0-4737-9e8c-148ce897a09c">BR-L1269</Project_x0020_Number>
    <nddeef1749674d76abdbe4b239a70b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SOCIAL INVESTMENT</TermName>
          <TermId xmlns="http://schemas.microsoft.com/office/infopath/2007/PartnerControls">3f908695-d5b5-49f6-941f-76876b39564f</TermId>
        </TermInfo>
      </Terms>
    </nddeef1749674d76abdbe4b239a70bc6>
    <Record_x0020_Number xmlns="cdc7663a-08f0-4737-9e8c-148ce897a09c">R0001740573</Record_x0020_Number>
    <_dlc_DocId xmlns="cdc7663a-08f0-4737-9e8c-148ce897a09c">EZSHARE-2013024041-6</_dlc_DocId>
    <_dlc_DocIdUrl xmlns="cdc7663a-08f0-4737-9e8c-148ce897a09c">
      <Url>https://idbg.sharepoint.com/teams/EZ-BR-LON/BR-L1269/_layouts/15/DocIdRedir.aspx?ID=EZSHARE-2013024041-6</Url>
      <Description>EZSHARE-2013024041-6</Description>
    </_dlc_DocIdUrl>
    <Disclosure_x0020_Activity xmlns="cdc7663a-08f0-4737-9e8c-148ce897a09c">Procurement Plan</Disclosure_x0020_Activity>
    <Issue_x0020_Date xmlns="cdc7663a-08f0-4737-9e8c-148ce897a09c" xsi:nil="true"/>
    <KP_x0020_Topics xmlns="cdc7663a-08f0-4737-9e8c-148ce897a09c" xsi:nil="true"/>
    <Disclosed xmlns="cdc7663a-08f0-4737-9e8c-148ce897a09c">false</Disclosed>
    <Publication_x0020_Type xmlns="cdc7663a-08f0-4737-9e8c-148ce897a09c" xsi:nil="true"/>
    <Editor1 xmlns="cdc7663a-08f0-4737-9e8c-148ce897a09c" xsi:nil="true"/>
    <Region xmlns="cdc7663a-08f0-4737-9e8c-148ce897a09c" xsi:nil="true"/>
    <Webtopic xmlns="cdc7663a-08f0-4737-9e8c-148ce897a09c" xsi:nil="true"/>
    <Abstract xmlns="cdc7663a-08f0-4737-9e8c-148ce897a09c" xsi:nil="true"/>
    <Publishing_x0020_House xmlns="cdc7663a-08f0-4737-9e8c-148ce897a09c" xsi:nil="true"/>
  </documentManagement>
</p:properties>
</file>

<file path=customXml/itemProps1.xml><?xml version="1.0" encoding="utf-8"?>
<ds:datastoreItem xmlns:ds="http://schemas.openxmlformats.org/officeDocument/2006/customXml" ds:itemID="{AB18923C-D32F-4B59-870D-49A31BC72CD0}"/>
</file>

<file path=customXml/itemProps2.xml><?xml version="1.0" encoding="utf-8"?>
<ds:datastoreItem xmlns:ds="http://schemas.openxmlformats.org/officeDocument/2006/customXml" ds:itemID="{63710DC4-8115-4EEE-A4D5-7FEF1A70B210}"/>
</file>

<file path=customXml/itemProps3.xml><?xml version="1.0" encoding="utf-8"?>
<ds:datastoreItem xmlns:ds="http://schemas.openxmlformats.org/officeDocument/2006/customXml" ds:itemID="{73710E9D-2D09-447C-B1D1-227D276DB4BA}"/>
</file>

<file path=customXml/itemProps4.xml><?xml version="1.0" encoding="utf-8"?>
<ds:datastoreItem xmlns:ds="http://schemas.openxmlformats.org/officeDocument/2006/customXml" ds:itemID="{AE33F5B0-C4D3-4FB1-8D0D-BE15C632451C}"/>
</file>

<file path=customXml/itemProps5.xml><?xml version="1.0" encoding="utf-8"?>
<ds:datastoreItem xmlns:ds="http://schemas.openxmlformats.org/officeDocument/2006/customXml" ds:itemID="{A58EFF31-2CD8-4F42-A35D-BF779C6C69AE}"/>
</file>

<file path=customXml/itemProps6.xml><?xml version="1.0" encoding="utf-8"?>
<ds:datastoreItem xmlns:ds="http://schemas.openxmlformats.org/officeDocument/2006/customXml" ds:itemID="{FD94D9AE-3D09-49B8-98AB-7599E3B8B5B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5</vt:i4>
      </vt:variant>
    </vt:vector>
  </HeadingPairs>
  <TitlesOfParts>
    <vt:vector size="5" baseType="lpstr">
      <vt:lpstr>Estructura del Proyecto</vt:lpstr>
      <vt:lpstr>Plan de Adquisiciones</vt:lpstr>
      <vt:lpstr>Instruções</vt:lpstr>
      <vt:lpstr>Detalhe Plano de Aquisções</vt:lpstr>
      <vt:lpstr>Sheet1</vt:lpstr>
    </vt:vector>
  </TitlesOfParts>
  <Company>Inter-American Development Bank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Bruno Costa</dc:creator>
  <cp:keywords/>
  <cp:lastModifiedBy>Larissa Marques Correia Garcia</cp:lastModifiedBy>
  <cp:lastPrinted>2016-12-09T14:15:51Z</cp:lastPrinted>
  <dcterms:created xsi:type="dcterms:W3CDTF">2011-03-30T14:45:37Z</dcterms:created>
  <dcterms:modified xsi:type="dcterms:W3CDTF">2017-10-24T15:43:48Z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3" name="Function Operations IDB">
    <vt:lpwstr>7;#Goods and Services|5bfebf1b-9f1f-4411-b1dd-4c19b807b799</vt:lpwstr>
  </property>
  <property fmtid="{D5CDD505-2E9C-101B-9397-08002B2CF9AE}" pid="4" name="TaxKeyword">
    <vt:lpwstr/>
  </property>
  <property fmtid="{D5CDD505-2E9C-101B-9397-08002B2CF9AE}" pid="5" name="TaxKeywordTaxHTField">
    <vt:lpwstr/>
  </property>
  <property fmtid="{D5CDD505-2E9C-101B-9397-08002B2CF9AE}" pid="6" name="Series Operations IDB">
    <vt:lpwstr/>
  </property>
  <property fmtid="{D5CDD505-2E9C-101B-9397-08002B2CF9AE}" pid="7" name="Sub-Sector">
    <vt:lpwstr>80;#PENSIONS ＆ SOCIAL SECURITY|4b35807b-c90d-4831-b87a-a93d2a9213d9</vt:lpwstr>
  </property>
  <property fmtid="{D5CDD505-2E9C-101B-9397-08002B2CF9AE}" pid="8" name="Fund IDB">
    <vt:lpwstr>33;#ORC|c028a4b2-ad8b-4cf4-9cac-a2ae6a778e23</vt:lpwstr>
  </property>
  <property fmtid="{D5CDD505-2E9C-101B-9397-08002B2CF9AE}" pid="9" name="Country">
    <vt:lpwstr>30;#Brazil|7deb27ec-6837-4974-9aa8-6cfbac841ef8</vt:lpwstr>
  </property>
  <property fmtid="{D5CDD505-2E9C-101B-9397-08002B2CF9AE}" pid="10" name="Sector IDB">
    <vt:lpwstr>51;#SOCIAL INVESTMENT|3f908695-d5b5-49f6-941f-76876b39564f</vt:lpwstr>
  </property>
  <property fmtid="{D5CDD505-2E9C-101B-9397-08002B2CF9AE}" pid="11" name="_dlc_DocIdItemGuid">
    <vt:lpwstr>a279f5b7-90b8-41a3-a536-4e294e5e9650</vt:lpwstr>
  </property>
  <property fmtid="{D5CDD505-2E9C-101B-9397-08002B2CF9AE}" pid="12" name="Disclosure Activity">
    <vt:lpwstr>Procurement Plan</vt:lpwstr>
  </property>
  <property fmtid="{D5CDD505-2E9C-101B-9397-08002B2CF9AE}" pid="13" name="ContentTypeId">
    <vt:lpwstr>0x0101001A458A224826124E8B45B1D613300CFC009BAB1D52D6C35B47A1C75CA1812BDF36</vt:lpwstr>
  </property>
</Properties>
</file>