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6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EC-TCP/EC-T1391/15 LifeCycle Milestones/"/>
    </mc:Choice>
  </mc:AlternateContent>
  <xr:revisionPtr revIDLastSave="1" documentId="13_ncr:1_{D65E095D-6EF1-45AE-AC22-7F60E45AF743}" xr6:coauthVersionLast="37" xr6:coauthVersionMax="37" xr10:uidLastSave="{6DBFB37C-43DD-4EEE-A15C-40E2962DF93E}"/>
  <bookViews>
    <workbookView xWindow="0" yWindow="0" windowWidth="28800" windowHeight="11325" xr2:uid="{00000000-000D-0000-FFFF-FFFF00000000}"/>
  </bookViews>
  <sheets>
    <sheet name="Sheet1" sheetId="1" r:id="rId1"/>
    <sheet name="Sheet2" sheetId="2" r:id="rId2"/>
  </sheets>
  <definedNames>
    <definedName name="_Hlk527044734" localSheetId="0">Sheet1!$D$16</definedName>
    <definedName name="_xlnm.Print_Area" localSheetId="0">Sheet1!$A$1:$O$27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1" i="1" l="1"/>
  <c r="H21" i="1"/>
  <c r="H15" i="1" l="1"/>
  <c r="H18" i="1" l="1"/>
  <c r="H19" i="1"/>
  <c r="H20" i="1" l="1"/>
  <c r="E21" i="1"/>
  <c r="I20" i="1" l="1"/>
  <c r="I15" i="1"/>
  <c r="I18" i="1"/>
  <c r="I19" i="1"/>
  <c r="H16" i="1"/>
  <c r="I16" i="1" s="1"/>
  <c r="H17" i="1"/>
  <c r="I17" i="1" s="1"/>
  <c r="H14" i="1"/>
  <c r="I14" i="1" s="1"/>
  <c r="K21" i="1" l="1"/>
  <c r="J21" i="1"/>
</calcChain>
</file>

<file path=xl/sharedStrings.xml><?xml version="1.0" encoding="utf-8"?>
<sst xmlns="http://schemas.openxmlformats.org/spreadsheetml/2006/main" count="120" uniqueCount="79">
  <si>
    <t>Banco Interamericano de Desarrollo</t>
  </si>
  <si>
    <t>PLAN DE ADQUISICIONES PARA OPERACIONES EJECUTADAS POR EL BANCO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</si>
  <si>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</si>
  <si>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</si>
  <si>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</si>
  <si>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</si>
  <si>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</si>
  <si>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</si>
  <si>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</si>
  <si>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</si>
  <si>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</si>
  <si>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</si>
  <si>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</si>
  <si>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</si>
  <si>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</si>
  <si>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</si>
  <si>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</si>
  <si>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</si>
  <si>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</si>
  <si>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</si>
  <si>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</si>
  <si>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</si>
  <si>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</si>
  <si>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</si>
  <si>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</si>
  <si>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</si>
  <si>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</si>
  <si>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</si>
  <si>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</si>
  <si>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Firma Consultora           (GN-2765)</t>
  </si>
  <si>
    <t>SCS</t>
  </si>
  <si>
    <t>Suma Alzada</t>
  </si>
  <si>
    <t>Shopping</t>
  </si>
  <si>
    <t>Consultor Individual     (AM-650)</t>
  </si>
  <si>
    <t>CCI</t>
  </si>
  <si>
    <t>Componente 2</t>
  </si>
  <si>
    <t>Componente 3</t>
  </si>
  <si>
    <t>Compra Corporativa      (GN-2303)</t>
  </si>
  <si>
    <t>C. Servicio de no Consultoría</t>
  </si>
  <si>
    <t>SD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</si>
  <si>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</si>
  <si>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</si>
  <si>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</si>
  <si>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Consultor Individual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</si>
  <si>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</si>
  <si>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</si>
  <si>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</si>
  <si>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</si>
  <si>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</si>
  <si>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</si>
  <si>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</si>
  <si>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</si>
  <si>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</si>
  <si>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B. Bienes (2)(iii)</t>
  </si>
  <si>
    <t>Convenio Marco</t>
  </si>
  <si>
    <t>Bienes incluidos en RFP de Firma Consultora</t>
  </si>
  <si>
    <t>Componente 4</t>
  </si>
  <si>
    <t>SCI</t>
  </si>
  <si>
    <t>Componente 5</t>
  </si>
  <si>
    <t xml:space="preserve">TO </t>
  </si>
  <si>
    <t>Agencia Ejecutora:  Banco Interamericano de Desarrollo</t>
  </si>
  <si>
    <t>6 meses</t>
  </si>
  <si>
    <t>Juan Luis Gómez</t>
  </si>
  <si>
    <t>País: Ecuador</t>
  </si>
  <si>
    <t>Número de Proyecto: EC-T1391</t>
  </si>
  <si>
    <t>Diseminación de los resultados y actividades de la CT y Evaluación de las actividades.</t>
  </si>
  <si>
    <t>3 meses</t>
  </si>
  <si>
    <t>Desarrollo del Marco Normativo de la nueva administración tributaria integrada: la revisión del marco normativo que rige el SRI y el SENAE;  y (ii) la elaboración de una propuesta de reforma legal para anclar la creación de la nueva institución.</t>
  </si>
  <si>
    <t>La elaboración de una propuesta de creación del registro/catastro común de contribuyentes</t>
  </si>
  <si>
    <t>La elaboración de una propuesta de integración de bases de datos en plataforma común</t>
  </si>
  <si>
    <t>El diseño  de una estrategia de fiscalización integrada</t>
  </si>
  <si>
    <t>8 meses</t>
  </si>
  <si>
    <t>Anexo IV - EC-T1391</t>
  </si>
  <si>
    <r>
      <t xml:space="preserve">Periodo cubierto por el Plan: </t>
    </r>
    <r>
      <rPr>
        <sz val="11"/>
        <color theme="1"/>
        <rFont val="Calibri"/>
        <family val="2"/>
        <scheme val="minor"/>
      </rPr>
      <t>[24 meses] Del 1 de diciembre de 2018 al 30 de noviembre de 2020</t>
    </r>
  </si>
  <si>
    <t>Nombre del Proyecto: Fortalecimiento de la Eficiencia de la Gestión de Ingresos Públicos de Ecuador</t>
  </si>
  <si>
    <t xml:space="preserve">Desarrollo de la estrategia de implementación de la administración tributaria integrada: (i) el diagnóstico de la capacidad institucional de las dos agencias, el SRI y el SENAE para enfrentar la fusión. Incluyendo la definición de opciones de implementación: a) fusión por absorción; b) creación de una nueva entidad; (ii) la elaboración de la Hoja de Ruta de corto y mediano plazo para la fusión en los aspectos organizativos, administrativos, legales, financieros y de recursos humanos, incluyendo la creación de una Fuerza de Tarea; </t>
  </si>
  <si>
    <t>La elaboración del Borrador del Plan Estratégico inicial de la nueva institución</t>
  </si>
  <si>
    <t>10 meses</t>
  </si>
  <si>
    <t>UDR: CEC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</si>
</sst>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1">
    <xf numFmtId="0" fontId="0" fillId="0" borderId="0" xfId="0"/>
    <xf numFmtId="0" fontId="5" fillId="0" borderId="0" xfId="0" applyFont="1"/>
    <xf numFmtId="164" fontId="5" fillId="0" borderId="0" xfId="2" applyNumberFormat="1" applyFont="1"/>
    <xf numFmtId="9" fontId="5" fillId="0" borderId="0" xfId="2" applyFont="1"/>
    <xf numFmtId="0" fontId="6" fillId="0" borderId="0" xfId="0" applyFont="1"/>
    <xf numFmtId="0" fontId="7" fillId="2" borderId="1" xfId="0" applyFont="1" applyFill="1" applyBorder="1" applyAlignment="1">
      <alignment horizontal="centerContinuous" vertical="center"/>
    </xf>
    <xf numFmtId="0" fontId="7" fillId="2" borderId="2" xfId="0" applyFont="1" applyFill="1" applyBorder="1" applyAlignment="1">
      <alignment horizontal="centerContinuous" vertical="center"/>
    </xf>
    <xf numFmtId="164" fontId="7" fillId="2" borderId="2" xfId="2" applyNumberFormat="1" applyFont="1" applyFill="1" applyBorder="1" applyAlignment="1">
      <alignment horizontal="centerContinuous" vertical="center"/>
    </xf>
    <xf numFmtId="9" fontId="7" fillId="2" borderId="2" xfId="2" applyFont="1" applyFill="1" applyBorder="1" applyAlignment="1">
      <alignment horizontal="centerContinuous" vertical="center"/>
    </xf>
    <xf numFmtId="0" fontId="7" fillId="2" borderId="3" xfId="0" applyFont="1" applyFill="1" applyBorder="1" applyAlignment="1">
      <alignment horizontal="centerContinuous" vertical="center"/>
    </xf>
    <xf numFmtId="0" fontId="6" fillId="0" borderId="0" xfId="0" applyFont="1" applyAlignment="1">
      <alignment horizontal="center"/>
    </xf>
    <xf numFmtId="0" fontId="8" fillId="0" borderId="17" xfId="0" applyFont="1" applyBorder="1" applyAlignment="1">
      <alignment horizontal="left"/>
    </xf>
    <xf numFmtId="165" fontId="5" fillId="0" borderId="28" xfId="1" applyNumberFormat="1" applyFont="1" applyBorder="1" applyAlignment="1">
      <alignment horizontal="left"/>
    </xf>
    <xf numFmtId="164" fontId="5" fillId="0" borderId="28" xfId="2" applyNumberFormat="1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9" fontId="5" fillId="0" borderId="28" xfId="2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13" xfId="0" applyFont="1" applyBorder="1"/>
    <xf numFmtId="0" fontId="5" fillId="0" borderId="0" xfId="0" applyFont="1" applyBorder="1"/>
    <xf numFmtId="164" fontId="5" fillId="0" borderId="0" xfId="2" applyNumberFormat="1" applyFont="1" applyBorder="1"/>
    <xf numFmtId="9" fontId="5" fillId="0" borderId="0" xfId="2" applyFont="1" applyBorder="1"/>
    <xf numFmtId="0" fontId="5" fillId="0" borderId="14" xfId="0" applyFont="1" applyBorder="1"/>
    <xf numFmtId="0" fontId="7" fillId="2" borderId="9" xfId="0" applyFont="1" applyFill="1" applyBorder="1" applyAlignment="1">
      <alignment horizontal="center" vertical="center" wrapText="1"/>
    </xf>
    <xf numFmtId="9" fontId="7" fillId="2" borderId="5" xfId="2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5" xfId="2" applyNumberFormat="1" applyFont="1" applyFill="1" applyBorder="1" applyAlignment="1">
      <alignment horizontal="center" vertical="center" wrapText="1"/>
    </xf>
    <xf numFmtId="0" fontId="9" fillId="0" borderId="20" xfId="3" applyFont="1" applyFill="1" applyBorder="1" applyAlignment="1">
      <alignment vertical="center" wrapText="1"/>
    </xf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164" fontId="5" fillId="0" borderId="5" xfId="2" applyNumberFormat="1" applyFont="1" applyBorder="1"/>
    <xf numFmtId="9" fontId="5" fillId="0" borderId="5" xfId="2" applyFont="1" applyBorder="1"/>
    <xf numFmtId="166" fontId="5" fillId="0" borderId="5" xfId="0" applyNumberFormat="1" applyFont="1" applyBorder="1"/>
    <xf numFmtId="0" fontId="5" fillId="0" borderId="7" xfId="0" applyFont="1" applyBorder="1"/>
    <xf numFmtId="0" fontId="9" fillId="0" borderId="21" xfId="3" applyFont="1" applyFill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34" xfId="3" applyFont="1" applyFill="1" applyBorder="1" applyAlignment="1">
      <alignment vertical="center" wrapText="1"/>
    </xf>
    <xf numFmtId="0" fontId="8" fillId="0" borderId="8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165" fontId="8" fillId="0" borderId="9" xfId="1" applyNumberFormat="1" applyFont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9" fontId="8" fillId="0" borderId="9" xfId="2" applyFont="1" applyBorder="1" applyAlignment="1">
      <alignment vertical="center"/>
    </xf>
    <xf numFmtId="0" fontId="8" fillId="3" borderId="17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7" fillId="0" borderId="23" xfId="3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/>
    </xf>
    <xf numFmtId="164" fontId="5" fillId="0" borderId="0" xfId="2" applyNumberFormat="1" applyFont="1" applyBorder="1" applyAlignment="1">
      <alignment horizontal="left"/>
    </xf>
    <xf numFmtId="9" fontId="5" fillId="0" borderId="0" xfId="2" applyFont="1" applyBorder="1" applyAlignment="1">
      <alignment horizontal="left"/>
    </xf>
    <xf numFmtId="0" fontId="10" fillId="4" borderId="0" xfId="0" applyFont="1" applyFill="1"/>
    <xf numFmtId="0" fontId="6" fillId="4" borderId="0" xfId="0" applyFont="1" applyFill="1"/>
    <xf numFmtId="164" fontId="6" fillId="0" borderId="0" xfId="2" applyNumberFormat="1" applyFont="1"/>
    <xf numFmtId="9" fontId="6" fillId="0" borderId="0" xfId="2" applyFont="1"/>
    <xf numFmtId="0" fontId="6" fillId="4" borderId="5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0" fontId="6" fillId="4" borderId="16" xfId="0" applyFont="1" applyFill="1" applyBorder="1"/>
    <xf numFmtId="0" fontId="7" fillId="2" borderId="9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vertical="center" wrapText="1"/>
    </xf>
    <xf numFmtId="165" fontId="5" fillId="5" borderId="5" xfId="1" applyNumberFormat="1" applyFont="1" applyFill="1" applyBorder="1" applyAlignment="1">
      <alignment vertical="center"/>
    </xf>
    <xf numFmtId="0" fontId="5" fillId="5" borderId="5" xfId="0" applyFont="1" applyFill="1" applyBorder="1" applyAlignment="1">
      <alignment vertical="center"/>
    </xf>
    <xf numFmtId="9" fontId="5" fillId="5" borderId="5" xfId="2" applyFont="1" applyFill="1" applyBorder="1" applyAlignment="1">
      <alignment vertical="center"/>
    </xf>
    <xf numFmtId="166" fontId="5" fillId="5" borderId="6" xfId="0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165" fontId="5" fillId="0" borderId="5" xfId="1" applyNumberFormat="1" applyFont="1" applyFill="1" applyBorder="1" applyAlignment="1">
      <alignment vertical="center"/>
    </xf>
    <xf numFmtId="166" fontId="5" fillId="0" borderId="5" xfId="0" applyNumberFormat="1" applyFont="1" applyFill="1" applyBorder="1" applyAlignment="1">
      <alignment vertical="center"/>
    </xf>
    <xf numFmtId="166" fontId="5" fillId="0" borderId="6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justify" vertical="center"/>
    </xf>
    <xf numFmtId="0" fontId="5" fillId="0" borderId="17" xfId="0" applyFont="1" applyFill="1" applyBorder="1" applyAlignment="1">
      <alignment horizontal="justify" vertical="center"/>
    </xf>
    <xf numFmtId="0" fontId="9" fillId="0" borderId="35" xfId="3" applyFont="1" applyFill="1" applyBorder="1" applyAlignment="1">
      <alignment vertical="center" wrapText="1"/>
    </xf>
    <xf numFmtId="165" fontId="5" fillId="0" borderId="5" xfId="1" applyNumberFormat="1" applyFont="1" applyBorder="1" applyAlignment="1">
      <alignment vertical="center"/>
    </xf>
    <xf numFmtId="9" fontId="5" fillId="0" borderId="5" xfId="2" applyFont="1" applyBorder="1" applyAlignment="1">
      <alignment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29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5" fillId="0" borderId="31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 wrapText="1"/>
    </xf>
    <xf numFmtId="0" fontId="5" fillId="0" borderId="33" xfId="0" applyFont="1" applyBorder="1" applyAlignment="1">
      <alignment horizontal="left" vertical="top" wrapText="1"/>
    </xf>
    <xf numFmtId="0" fontId="5" fillId="0" borderId="31" xfId="0" applyFont="1" applyBorder="1" applyAlignment="1">
      <alignment horizontal="left" vertical="top"/>
    </xf>
    <xf numFmtId="0" fontId="5" fillId="0" borderId="32" xfId="0" applyFont="1" applyBorder="1" applyAlignment="1">
      <alignment horizontal="left" vertical="top"/>
    </xf>
    <xf numFmtId="0" fontId="5" fillId="0" borderId="33" xfId="0" applyFont="1" applyBorder="1" applyAlignment="1">
      <alignment horizontal="left" vertical="top"/>
    </xf>
    <xf numFmtId="0" fontId="8" fillId="5" borderId="27" xfId="0" applyFont="1" applyFill="1" applyBorder="1" applyAlignment="1">
      <alignment horizontal="left"/>
    </xf>
    <xf numFmtId="0" fontId="8" fillId="5" borderId="28" xfId="0" applyFont="1" applyFill="1" applyBorder="1" applyAlignment="1">
      <alignment horizontal="left"/>
    </xf>
    <xf numFmtId="0" fontId="8" fillId="5" borderId="30" xfId="0" applyFont="1" applyFill="1" applyBorder="1" applyAlignment="1">
      <alignment horizontal="left"/>
    </xf>
    <xf numFmtId="0" fontId="8" fillId="0" borderId="10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left"/>
    </xf>
    <xf numFmtId="0" fontId="7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10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2"/>
  <sheetViews>
    <sheetView tabSelected="1" zoomScale="70" zoomScaleNormal="70" zoomScaleSheetLayoutView="90" workbookViewId="0">
      <selection activeCell="Q18" sqref="Q18"/>
    </sheetView>
  </sheetViews>
  <sheetFormatPr defaultColWidth="8.85546875" defaultRowHeight="15" outlineLevelRow="1" x14ac:dyDescent="0.25"/>
  <cols>
    <col min="1" max="1" width="16.85546875" style="4" customWidth="1"/>
    <col min="2" max="2" width="23.42578125" style="4" customWidth="1"/>
    <col min="3" max="3" width="20.42578125" style="4" customWidth="1"/>
    <col min="4" max="4" width="45.85546875" style="4" customWidth="1"/>
    <col min="5" max="5" width="18.7109375" style="4" bestFit="1" customWidth="1"/>
    <col min="6" max="6" width="13.28515625" style="4" customWidth="1"/>
    <col min="7" max="7" width="17.42578125" style="4" customWidth="1"/>
    <col min="8" max="8" width="13.140625" style="4" customWidth="1"/>
    <col min="9" max="9" width="6.42578125" style="58" customWidth="1"/>
    <col min="10" max="10" width="13.140625" style="4" customWidth="1"/>
    <col min="11" max="11" width="6" style="59" customWidth="1"/>
    <col min="12" max="14" width="13.7109375" style="4" customWidth="1"/>
    <col min="15" max="15" width="30.85546875" style="4" customWidth="1"/>
    <col min="16" max="17" width="8.85546875" style="4"/>
    <col min="18" max="18" width="9" style="4" customWidth="1"/>
    <col min="19" max="19" width="0.42578125" style="4" hidden="1" customWidth="1"/>
    <col min="20" max="16384" width="8.85546875" style="4"/>
  </cols>
  <sheetData>
    <row r="1" spans="1:21" x14ac:dyDescent="0.25">
      <c r="M1" s="83" t="s">
        <v>72</v>
      </c>
      <c r="N1" s="83"/>
    </row>
    <row r="2" spans="1:21" ht="14.85" customHeight="1" x14ac:dyDescent="0.25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 t="s">
        <v>0</v>
      </c>
      <c r="N2" s="1"/>
      <c r="O2" s="1"/>
    </row>
    <row r="3" spans="1:21" ht="14.85" customHeight="1" x14ac:dyDescent="0.25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</row>
    <row r="4" spans="1:21" ht="9" customHeight="1" thickBot="1" x14ac:dyDescent="0.3">
      <c r="A4" s="1"/>
      <c r="B4" s="1"/>
      <c r="C4" s="1"/>
      <c r="D4" s="1"/>
      <c r="E4" s="1"/>
      <c r="F4" s="1"/>
      <c r="G4" s="1"/>
      <c r="H4" s="1"/>
      <c r="I4" s="2"/>
      <c r="J4" s="1"/>
      <c r="K4" s="3"/>
      <c r="L4" s="1"/>
      <c r="M4" s="1"/>
      <c r="N4" s="1"/>
      <c r="O4" s="1"/>
    </row>
    <row r="5" spans="1:21" ht="24.75" customHeight="1" x14ac:dyDescent="0.25">
      <c r="A5" s="5" t="s">
        <v>1</v>
      </c>
      <c r="B5" s="6"/>
      <c r="C5" s="6"/>
      <c r="D5" s="6"/>
      <c r="E5" s="6"/>
      <c r="F5" s="6"/>
      <c r="G5" s="6"/>
      <c r="H5" s="6"/>
      <c r="I5" s="7"/>
      <c r="J5" s="6"/>
      <c r="K5" s="8"/>
      <c r="L5" s="6"/>
      <c r="M5" s="6"/>
      <c r="N5" s="6"/>
      <c r="O5" s="9"/>
      <c r="P5" s="10"/>
      <c r="Q5" s="10"/>
      <c r="R5" s="10"/>
      <c r="S5" s="10"/>
      <c r="T5" s="10"/>
      <c r="U5" s="10"/>
    </row>
    <row r="6" spans="1:21" ht="14.85" customHeight="1" x14ac:dyDescent="0.25">
      <c r="A6" s="84" t="s">
        <v>63</v>
      </c>
      <c r="B6" s="85"/>
      <c r="C6" s="85"/>
      <c r="D6" s="85"/>
      <c r="E6" s="85"/>
      <c r="F6" s="86"/>
      <c r="G6" s="89" t="s">
        <v>60</v>
      </c>
      <c r="H6" s="89"/>
      <c r="I6" s="89"/>
      <c r="J6" s="89"/>
      <c r="K6" s="89"/>
      <c r="L6" s="89"/>
      <c r="M6" s="89"/>
      <c r="N6" s="90"/>
      <c r="O6" s="11" t="s">
        <v>78</v>
      </c>
    </row>
    <row r="7" spans="1:21" ht="15" customHeight="1" x14ac:dyDescent="0.25">
      <c r="A7" s="84" t="s">
        <v>64</v>
      </c>
      <c r="B7" s="85"/>
      <c r="C7" s="85"/>
      <c r="D7" s="85"/>
      <c r="E7" s="86"/>
      <c r="F7" s="87" t="s">
        <v>74</v>
      </c>
      <c r="G7" s="85"/>
      <c r="H7" s="85"/>
      <c r="I7" s="85"/>
      <c r="J7" s="85"/>
      <c r="K7" s="85"/>
      <c r="L7" s="85"/>
      <c r="M7" s="85"/>
      <c r="N7" s="85"/>
      <c r="O7" s="88"/>
    </row>
    <row r="8" spans="1:21" ht="20.25" customHeight="1" thickBot="1" x14ac:dyDescent="0.3">
      <c r="A8" s="97" t="s">
        <v>73</v>
      </c>
      <c r="B8" s="98"/>
      <c r="C8" s="98"/>
      <c r="D8" s="98"/>
      <c r="E8" s="99"/>
      <c r="F8" s="107" t="s">
        <v>2</v>
      </c>
      <c r="G8" s="107"/>
      <c r="H8" s="12">
        <v>175000</v>
      </c>
      <c r="I8" s="13"/>
      <c r="J8" s="14"/>
      <c r="K8" s="15"/>
      <c r="L8" s="14"/>
      <c r="M8" s="14"/>
      <c r="N8" s="14"/>
      <c r="O8" s="16"/>
    </row>
    <row r="9" spans="1:21" ht="4.7" customHeight="1" x14ac:dyDescent="0.25">
      <c r="A9" s="17"/>
      <c r="B9" s="18"/>
      <c r="C9" s="18"/>
      <c r="D9" s="18"/>
      <c r="E9" s="18"/>
      <c r="F9" s="18"/>
      <c r="G9" s="18"/>
      <c r="H9" s="18"/>
      <c r="I9" s="19"/>
      <c r="J9" s="18"/>
      <c r="K9" s="20"/>
      <c r="L9" s="18"/>
      <c r="M9" s="18"/>
      <c r="N9" s="18"/>
      <c r="O9" s="21"/>
    </row>
    <row r="10" spans="1:21" ht="39" customHeight="1" x14ac:dyDescent="0.25">
      <c r="A10" s="108" t="s">
        <v>3</v>
      </c>
      <c r="B10" s="80" t="s">
        <v>4</v>
      </c>
      <c r="C10" s="80" t="s">
        <v>5</v>
      </c>
      <c r="D10" s="80" t="s">
        <v>6</v>
      </c>
      <c r="E10" s="80" t="s">
        <v>7</v>
      </c>
      <c r="F10" s="80" t="s">
        <v>8</v>
      </c>
      <c r="G10" s="80" t="s">
        <v>9</v>
      </c>
      <c r="H10" s="104" t="s">
        <v>10</v>
      </c>
      <c r="I10" s="105"/>
      <c r="J10" s="105"/>
      <c r="K10" s="106"/>
      <c r="L10" s="80" t="s">
        <v>11</v>
      </c>
      <c r="M10" s="80" t="s">
        <v>12</v>
      </c>
      <c r="N10" s="80" t="s">
        <v>13</v>
      </c>
      <c r="O10" s="102" t="s">
        <v>14</v>
      </c>
    </row>
    <row r="11" spans="1:21" ht="29.25" customHeight="1" thickBot="1" x14ac:dyDescent="0.3">
      <c r="A11" s="109"/>
      <c r="B11" s="81"/>
      <c r="C11" s="81"/>
      <c r="D11" s="81"/>
      <c r="E11" s="81"/>
      <c r="F11" s="81"/>
      <c r="G11" s="81"/>
      <c r="H11" s="104" t="s">
        <v>15</v>
      </c>
      <c r="I11" s="106"/>
      <c r="J11" s="22" t="s">
        <v>16</v>
      </c>
      <c r="K11" s="23"/>
      <c r="L11" s="81"/>
      <c r="M11" s="81"/>
      <c r="N11" s="81"/>
      <c r="O11" s="103"/>
    </row>
    <row r="12" spans="1:21" ht="28.5" customHeight="1" x14ac:dyDescent="0.25">
      <c r="A12" s="110"/>
      <c r="B12" s="82"/>
      <c r="C12" s="82"/>
      <c r="D12" s="82"/>
      <c r="E12" s="82"/>
      <c r="F12" s="82"/>
      <c r="G12" s="82"/>
      <c r="H12" s="24" t="s">
        <v>17</v>
      </c>
      <c r="I12" s="25" t="s">
        <v>18</v>
      </c>
      <c r="J12" s="24" t="s">
        <v>17</v>
      </c>
      <c r="K12" s="23" t="s">
        <v>18</v>
      </c>
      <c r="L12" s="81"/>
      <c r="M12" s="81"/>
      <c r="N12" s="81"/>
      <c r="O12" s="103"/>
      <c r="S12" s="26" t="s">
        <v>19</v>
      </c>
    </row>
    <row r="13" spans="1:21" ht="0.95" customHeight="1" x14ac:dyDescent="0.25">
      <c r="A13" s="27" t="s">
        <v>20</v>
      </c>
      <c r="B13" s="27" t="s">
        <v>21</v>
      </c>
      <c r="C13" s="28" t="s">
        <v>22</v>
      </c>
      <c r="D13" s="29" t="s">
        <v>23</v>
      </c>
      <c r="E13" s="30"/>
      <c r="F13" s="30" t="s">
        <v>24</v>
      </c>
      <c r="G13" s="30" t="s">
        <v>25</v>
      </c>
      <c r="H13" s="30"/>
      <c r="I13" s="31"/>
      <c r="J13" s="30"/>
      <c r="K13" s="32"/>
      <c r="L13" s="33">
        <v>42430</v>
      </c>
      <c r="M13" s="33"/>
      <c r="N13" s="64"/>
      <c r="O13" s="34"/>
      <c r="S13" s="35" t="s">
        <v>26</v>
      </c>
    </row>
    <row r="14" spans="1:21" s="40" customFormat="1" ht="123.6" customHeight="1" x14ac:dyDescent="0.25">
      <c r="A14" s="36" t="s">
        <v>27</v>
      </c>
      <c r="B14" s="37" t="s">
        <v>28</v>
      </c>
      <c r="C14" s="38" t="s">
        <v>33</v>
      </c>
      <c r="D14" s="65" t="s">
        <v>75</v>
      </c>
      <c r="E14" s="66">
        <v>50000</v>
      </c>
      <c r="F14" s="67" t="s">
        <v>34</v>
      </c>
      <c r="G14" s="67" t="s">
        <v>31</v>
      </c>
      <c r="H14" s="66">
        <f>E14</f>
        <v>50000</v>
      </c>
      <c r="I14" s="79">
        <f>H14/$E$21</f>
        <v>0.2857142857142857</v>
      </c>
      <c r="J14" s="66">
        <v>0</v>
      </c>
      <c r="K14" s="68">
        <v>0</v>
      </c>
      <c r="L14" s="72">
        <v>43439</v>
      </c>
      <c r="M14" s="72">
        <v>43485</v>
      </c>
      <c r="N14" s="69" t="s">
        <v>77</v>
      </c>
      <c r="O14" s="39"/>
      <c r="S14" s="35" t="s">
        <v>32</v>
      </c>
    </row>
    <row r="15" spans="1:21" s="40" customFormat="1" ht="43.15" customHeight="1" x14ac:dyDescent="0.25">
      <c r="A15" s="36" t="s">
        <v>27</v>
      </c>
      <c r="B15" s="37" t="s">
        <v>28</v>
      </c>
      <c r="C15" s="38" t="s">
        <v>33</v>
      </c>
      <c r="D15" s="65" t="s">
        <v>76</v>
      </c>
      <c r="E15" s="66">
        <v>25000</v>
      </c>
      <c r="F15" s="67" t="s">
        <v>34</v>
      </c>
      <c r="G15" s="67" t="s">
        <v>31</v>
      </c>
      <c r="H15" s="66">
        <f>E15</f>
        <v>25000</v>
      </c>
      <c r="I15" s="79">
        <f>H15/$E$21</f>
        <v>0.14285714285714285</v>
      </c>
      <c r="J15" s="66">
        <v>0</v>
      </c>
      <c r="K15" s="68">
        <v>0</v>
      </c>
      <c r="L15" s="72">
        <v>43603</v>
      </c>
      <c r="M15" s="72">
        <v>43664</v>
      </c>
      <c r="N15" s="73" t="s">
        <v>61</v>
      </c>
      <c r="O15" s="39"/>
      <c r="S15" s="41"/>
    </row>
    <row r="16" spans="1:21" s="40" customFormat="1" ht="69" customHeight="1" x14ac:dyDescent="0.25">
      <c r="A16" s="36" t="s">
        <v>35</v>
      </c>
      <c r="B16" s="37" t="s">
        <v>28</v>
      </c>
      <c r="C16" s="38" t="s">
        <v>33</v>
      </c>
      <c r="D16" s="65" t="s">
        <v>67</v>
      </c>
      <c r="E16" s="66">
        <v>25000</v>
      </c>
      <c r="F16" s="70" t="s">
        <v>34</v>
      </c>
      <c r="G16" s="70" t="s">
        <v>31</v>
      </c>
      <c r="H16" s="66">
        <f t="shared" ref="H16:H20" si="0">E16</f>
        <v>25000</v>
      </c>
      <c r="I16" s="79">
        <f>H16/$E$21</f>
        <v>0.14285714285714285</v>
      </c>
      <c r="J16" s="71">
        <v>0</v>
      </c>
      <c r="K16" s="68">
        <v>0</v>
      </c>
      <c r="L16" s="72">
        <v>43482</v>
      </c>
      <c r="M16" s="72">
        <v>43541</v>
      </c>
      <c r="N16" s="73" t="s">
        <v>61</v>
      </c>
      <c r="O16" s="74"/>
      <c r="S16" s="41"/>
    </row>
    <row r="17" spans="1:19" s="40" customFormat="1" ht="25.5" x14ac:dyDescent="0.25">
      <c r="A17" s="36" t="s">
        <v>36</v>
      </c>
      <c r="B17" s="37" t="s">
        <v>28</v>
      </c>
      <c r="C17" s="38" t="s">
        <v>33</v>
      </c>
      <c r="D17" s="65" t="s">
        <v>68</v>
      </c>
      <c r="E17" s="66">
        <v>20000</v>
      </c>
      <c r="F17" s="70" t="s">
        <v>34</v>
      </c>
      <c r="G17" s="70" t="s">
        <v>31</v>
      </c>
      <c r="H17" s="66">
        <f t="shared" si="0"/>
        <v>20000</v>
      </c>
      <c r="I17" s="79">
        <f>H17/$E$21</f>
        <v>0.11428571428571428</v>
      </c>
      <c r="J17" s="71">
        <v>0</v>
      </c>
      <c r="K17" s="68">
        <v>0</v>
      </c>
      <c r="L17" s="72">
        <v>43541</v>
      </c>
      <c r="M17" s="72">
        <v>43602</v>
      </c>
      <c r="N17" s="73" t="s">
        <v>61</v>
      </c>
      <c r="O17" s="75"/>
      <c r="S17" s="41"/>
    </row>
    <row r="18" spans="1:19" s="40" customFormat="1" ht="25.5" x14ac:dyDescent="0.25">
      <c r="A18" s="36" t="s">
        <v>36</v>
      </c>
      <c r="B18" s="37" t="s">
        <v>28</v>
      </c>
      <c r="C18" s="38" t="s">
        <v>33</v>
      </c>
      <c r="D18" s="65" t="s">
        <v>69</v>
      </c>
      <c r="E18" s="66">
        <v>20000</v>
      </c>
      <c r="F18" s="70" t="s">
        <v>34</v>
      </c>
      <c r="G18" s="70" t="s">
        <v>31</v>
      </c>
      <c r="H18" s="66">
        <f t="shared" ref="H18:H19" si="1">E18</f>
        <v>20000</v>
      </c>
      <c r="I18" s="79">
        <f t="shared" ref="I18:I19" si="2">H18/$E$21</f>
        <v>0.11428571428571428</v>
      </c>
      <c r="J18" s="71">
        <v>0</v>
      </c>
      <c r="K18" s="68">
        <v>0</v>
      </c>
      <c r="L18" s="72">
        <v>43573</v>
      </c>
      <c r="M18" s="72">
        <v>43634</v>
      </c>
      <c r="N18" s="73" t="s">
        <v>61</v>
      </c>
      <c r="O18" s="76"/>
      <c r="S18" s="77"/>
    </row>
    <row r="19" spans="1:19" s="40" customFormat="1" ht="25.5" x14ac:dyDescent="0.25">
      <c r="A19" s="36" t="s">
        <v>36</v>
      </c>
      <c r="B19" s="37" t="s">
        <v>28</v>
      </c>
      <c r="C19" s="38" t="s">
        <v>33</v>
      </c>
      <c r="D19" s="65" t="s">
        <v>70</v>
      </c>
      <c r="E19" s="66">
        <v>25000</v>
      </c>
      <c r="F19" s="70" t="s">
        <v>34</v>
      </c>
      <c r="G19" s="70" t="s">
        <v>31</v>
      </c>
      <c r="H19" s="66">
        <f t="shared" si="1"/>
        <v>25000</v>
      </c>
      <c r="I19" s="79">
        <f t="shared" si="2"/>
        <v>0.14285714285714285</v>
      </c>
      <c r="J19" s="71">
        <v>0</v>
      </c>
      <c r="K19" s="68">
        <v>0</v>
      </c>
      <c r="L19" s="72">
        <v>43635</v>
      </c>
      <c r="M19" s="72">
        <v>43696</v>
      </c>
      <c r="N19" s="73" t="s">
        <v>71</v>
      </c>
      <c r="O19" s="76"/>
      <c r="S19" s="77"/>
    </row>
    <row r="20" spans="1:19" s="40" customFormat="1" ht="25.5" x14ac:dyDescent="0.25">
      <c r="A20" s="36" t="s">
        <v>56</v>
      </c>
      <c r="B20" s="37" t="s">
        <v>28</v>
      </c>
      <c r="C20" s="38" t="s">
        <v>33</v>
      </c>
      <c r="D20" s="38" t="s">
        <v>65</v>
      </c>
      <c r="E20" s="78">
        <v>10000</v>
      </c>
      <c r="F20" s="70" t="s">
        <v>34</v>
      </c>
      <c r="G20" s="70" t="s">
        <v>31</v>
      </c>
      <c r="H20" s="66">
        <f t="shared" si="0"/>
        <v>10000</v>
      </c>
      <c r="I20" s="79">
        <f>H20/$E$21</f>
        <v>5.7142857142857141E-2</v>
      </c>
      <c r="J20" s="71">
        <v>0</v>
      </c>
      <c r="K20" s="68">
        <v>0</v>
      </c>
      <c r="L20" s="72">
        <v>43999</v>
      </c>
      <c r="M20" s="72">
        <v>44060</v>
      </c>
      <c r="N20" s="73" t="s">
        <v>66</v>
      </c>
      <c r="O20" s="76"/>
      <c r="S20" s="77"/>
    </row>
    <row r="21" spans="1:19" s="48" customFormat="1" ht="35.25" customHeight="1" thickBot="1" x14ac:dyDescent="0.3">
      <c r="A21" s="42" t="s">
        <v>40</v>
      </c>
      <c r="B21" s="100" t="s">
        <v>62</v>
      </c>
      <c r="C21" s="101"/>
      <c r="D21" s="43" t="s">
        <v>41</v>
      </c>
      <c r="E21" s="44">
        <f>SUM(E14:E20)</f>
        <v>175000</v>
      </c>
      <c r="F21" s="45"/>
      <c r="G21" s="45"/>
      <c r="H21" s="44">
        <f>+SUM(H14:H20)</f>
        <v>175000</v>
      </c>
      <c r="I21" s="46">
        <f>+SUM(I14:I20)</f>
        <v>1</v>
      </c>
      <c r="J21" s="44">
        <f>SUM(J14:J17)</f>
        <v>0</v>
      </c>
      <c r="K21" s="46">
        <f>AVERAGE(K14:K17)</f>
        <v>0</v>
      </c>
      <c r="L21" s="45"/>
      <c r="M21" s="45"/>
      <c r="N21" s="45"/>
      <c r="O21" s="47"/>
      <c r="S21" s="49"/>
    </row>
    <row r="22" spans="1:19" ht="14.25" customHeight="1" thickBot="1" x14ac:dyDescent="0.3">
      <c r="A22" s="91" t="s">
        <v>42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3"/>
    </row>
    <row r="23" spans="1:19" ht="15.75" thickBot="1" x14ac:dyDescent="0.3">
      <c r="A23" s="91"/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3"/>
    </row>
    <row r="24" spans="1:19" ht="14.85" customHeight="1" thickBot="1" x14ac:dyDescent="0.3">
      <c r="A24" s="91"/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3"/>
    </row>
    <row r="25" spans="1:19" s="50" customFormat="1" ht="17.850000000000001" customHeight="1" thickBot="1" x14ac:dyDescent="0.3">
      <c r="A25" s="94" t="s">
        <v>43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6"/>
    </row>
    <row r="26" spans="1:19" s="51" customFormat="1" ht="27.75" customHeight="1" thickBot="1" x14ac:dyDescent="0.3">
      <c r="A26" s="91" t="s">
        <v>44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3"/>
    </row>
    <row r="27" spans="1:19" s="52" customFormat="1" ht="26.45" customHeight="1" thickBot="1" x14ac:dyDescent="0.3">
      <c r="A27" s="91" t="s">
        <v>45</v>
      </c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3"/>
    </row>
    <row r="28" spans="1:19" x14ac:dyDescent="0.25">
      <c r="A28" s="53"/>
      <c r="B28" s="53"/>
      <c r="C28" s="53"/>
      <c r="D28" s="53"/>
      <c r="E28" s="53"/>
      <c r="F28" s="53"/>
      <c r="G28" s="53"/>
      <c r="H28" s="53"/>
      <c r="I28" s="54"/>
      <c r="J28" s="53"/>
      <c r="K28" s="55"/>
      <c r="L28" s="53"/>
      <c r="M28" s="53"/>
      <c r="N28" s="53"/>
      <c r="O28" s="53"/>
    </row>
    <row r="29" spans="1:19" x14ac:dyDescent="0.25">
      <c r="A29" s="53"/>
      <c r="B29" s="53"/>
      <c r="C29" s="53"/>
      <c r="D29" s="53"/>
      <c r="E29" s="53"/>
      <c r="F29" s="53"/>
      <c r="G29" s="53"/>
      <c r="H29" s="53"/>
      <c r="I29" s="54"/>
      <c r="J29" s="53"/>
      <c r="K29" s="55"/>
      <c r="L29" s="53"/>
      <c r="M29" s="53"/>
      <c r="N29" s="53"/>
      <c r="O29" s="53"/>
    </row>
    <row r="30" spans="1:19" x14ac:dyDescent="0.25">
      <c r="A30" s="53"/>
      <c r="B30" s="53"/>
      <c r="C30" s="53"/>
      <c r="D30" s="53"/>
      <c r="E30" s="53"/>
      <c r="F30" s="53"/>
      <c r="G30" s="53"/>
      <c r="H30" s="53"/>
      <c r="I30" s="54"/>
      <c r="J30" s="53"/>
      <c r="K30" s="55"/>
      <c r="L30" s="53"/>
      <c r="M30" s="53"/>
      <c r="N30" s="53"/>
      <c r="O30" s="53"/>
    </row>
    <row r="31" spans="1:19" x14ac:dyDescent="0.25">
      <c r="A31" s="53"/>
      <c r="B31" s="53"/>
      <c r="C31" s="53"/>
      <c r="D31" s="53"/>
      <c r="E31" s="53"/>
      <c r="F31" s="53"/>
      <c r="G31" s="53"/>
      <c r="H31" s="53"/>
      <c r="I31" s="54"/>
      <c r="J31" s="53"/>
      <c r="K31" s="55"/>
      <c r="L31" s="53"/>
      <c r="M31" s="53"/>
      <c r="N31" s="53"/>
      <c r="O31" s="53"/>
    </row>
    <row r="32" spans="1:19" x14ac:dyDescent="0.25">
      <c r="A32" s="53"/>
      <c r="B32" s="53"/>
      <c r="C32" s="53"/>
      <c r="D32" s="53"/>
      <c r="E32" s="53"/>
      <c r="F32" s="53"/>
      <c r="G32" s="53"/>
      <c r="H32" s="53"/>
      <c r="I32" s="54"/>
      <c r="J32" s="53"/>
      <c r="K32" s="55"/>
      <c r="L32" s="53"/>
      <c r="M32" s="53"/>
      <c r="N32" s="53"/>
      <c r="O32" s="53"/>
    </row>
    <row r="33" spans="1:15" x14ac:dyDescent="0.25">
      <c r="A33" s="53"/>
      <c r="B33" s="53"/>
      <c r="C33" s="53"/>
      <c r="D33" s="53"/>
      <c r="E33" s="53"/>
      <c r="F33" s="53"/>
      <c r="G33" s="53"/>
      <c r="H33" s="53"/>
      <c r="I33" s="54"/>
      <c r="J33" s="53"/>
      <c r="K33" s="55"/>
      <c r="L33" s="53"/>
      <c r="M33" s="53"/>
      <c r="N33" s="53"/>
      <c r="O33" s="53"/>
    </row>
    <row r="34" spans="1:15" hidden="1" outlineLevel="1" x14ac:dyDescent="0.25">
      <c r="A34" s="56" t="s">
        <v>46</v>
      </c>
      <c r="B34" s="57"/>
    </row>
    <row r="35" spans="1:15" ht="15" hidden="1" customHeight="1" outlineLevel="1" x14ac:dyDescent="0.25">
      <c r="A35" s="60" t="s">
        <v>47</v>
      </c>
      <c r="B35" s="60" t="s">
        <v>48</v>
      </c>
      <c r="C35" s="60" t="s">
        <v>49</v>
      </c>
      <c r="D35" s="60" t="s">
        <v>50</v>
      </c>
      <c r="E35" s="60" t="s">
        <v>17</v>
      </c>
      <c r="F35" s="60" t="s">
        <v>51</v>
      </c>
      <c r="G35" s="60" t="s">
        <v>52</v>
      </c>
      <c r="H35" s="60"/>
    </row>
    <row r="36" spans="1:15" hidden="1" outlineLevel="1" x14ac:dyDescent="0.25">
      <c r="A36" s="60" t="s">
        <v>27</v>
      </c>
      <c r="B36" s="60" t="s">
        <v>28</v>
      </c>
      <c r="C36" s="61" t="s">
        <v>33</v>
      </c>
      <c r="D36" s="60"/>
      <c r="E36" s="60"/>
      <c r="F36" s="60" t="s">
        <v>39</v>
      </c>
      <c r="G36" s="60" t="s">
        <v>31</v>
      </c>
      <c r="H36" s="60"/>
    </row>
    <row r="37" spans="1:15" hidden="1" outlineLevel="1" x14ac:dyDescent="0.25">
      <c r="A37" s="60" t="s">
        <v>35</v>
      </c>
      <c r="B37" s="60" t="s">
        <v>53</v>
      </c>
      <c r="C37" s="62" t="s">
        <v>29</v>
      </c>
      <c r="D37" s="60"/>
      <c r="E37" s="60"/>
      <c r="F37" s="63" t="s">
        <v>34</v>
      </c>
      <c r="G37" s="60" t="s">
        <v>54</v>
      </c>
      <c r="H37" s="60"/>
    </row>
    <row r="38" spans="1:15" hidden="1" outlineLevel="1" x14ac:dyDescent="0.25">
      <c r="A38" s="60" t="s">
        <v>36</v>
      </c>
      <c r="B38" s="60" t="s">
        <v>38</v>
      </c>
      <c r="C38" s="61" t="s">
        <v>55</v>
      </c>
      <c r="D38" s="60"/>
      <c r="E38" s="60"/>
      <c r="F38" s="60" t="s">
        <v>30</v>
      </c>
      <c r="G38" s="60"/>
      <c r="H38" s="60"/>
    </row>
    <row r="39" spans="1:15" hidden="1" outlineLevel="1" x14ac:dyDescent="0.25">
      <c r="A39" s="60" t="s">
        <v>56</v>
      </c>
      <c r="B39" s="60"/>
      <c r="C39" s="61" t="s">
        <v>37</v>
      </c>
      <c r="D39" s="60"/>
      <c r="E39" s="60"/>
      <c r="F39" s="60" t="s">
        <v>57</v>
      </c>
      <c r="G39" s="60"/>
      <c r="H39" s="60"/>
    </row>
    <row r="40" spans="1:15" hidden="1" outlineLevel="1" x14ac:dyDescent="0.25">
      <c r="A40" s="60" t="s">
        <v>58</v>
      </c>
      <c r="B40" s="60"/>
      <c r="C40" s="60"/>
      <c r="D40" s="60"/>
      <c r="E40" s="60"/>
      <c r="F40" s="60" t="s">
        <v>59</v>
      </c>
      <c r="G40" s="60"/>
      <c r="H40" s="60"/>
    </row>
    <row r="41" spans="1:15" hidden="1" outlineLevel="1" x14ac:dyDescent="0.25">
      <c r="A41" s="57"/>
      <c r="B41" s="57"/>
      <c r="C41" s="57"/>
      <c r="D41" s="57"/>
      <c r="E41" s="57"/>
      <c r="F41" s="60"/>
      <c r="G41" s="57"/>
      <c r="H41" s="57"/>
    </row>
    <row r="42" spans="1:15" collapsed="1" x14ac:dyDescent="0.25"/>
  </sheetData>
  <mergeCells count="25">
    <mergeCell ref="A22:O24"/>
    <mergeCell ref="A25:O25"/>
    <mergeCell ref="A26:O26"/>
    <mergeCell ref="A27:O27"/>
    <mergeCell ref="A8:E8"/>
    <mergeCell ref="B21:C21"/>
    <mergeCell ref="E10:E12"/>
    <mergeCell ref="F10:F12"/>
    <mergeCell ref="N10:N12"/>
    <mergeCell ref="G10:G12"/>
    <mergeCell ref="L10:L12"/>
    <mergeCell ref="O10:O12"/>
    <mergeCell ref="H10:K10"/>
    <mergeCell ref="H11:I11"/>
    <mergeCell ref="F8:G8"/>
    <mergeCell ref="A10:A12"/>
    <mergeCell ref="B10:B12"/>
    <mergeCell ref="C10:C12"/>
    <mergeCell ref="D10:D12"/>
    <mergeCell ref="M10:M12"/>
    <mergeCell ref="M1:N1"/>
    <mergeCell ref="A6:F6"/>
    <mergeCell ref="F7:O7"/>
    <mergeCell ref="G6:N6"/>
    <mergeCell ref="A7:E7"/>
  </mergeCells>
  <dataValidations count="5">
    <dataValidation type="list" allowBlank="1" showInputMessage="1" showErrorMessage="1" sqref="A13:A20" xr:uid="{00000000-0002-0000-0000-000001000000}">
      <formula1>$A$35:$A$40</formula1>
    </dataValidation>
    <dataValidation type="list" allowBlank="1" showInputMessage="1" showErrorMessage="1" sqref="B13:B20" xr:uid="{00000000-0002-0000-0000-000002000000}">
      <formula1>$B$35:$B$40</formula1>
    </dataValidation>
    <dataValidation type="list" allowBlank="1" showInputMessage="1" showErrorMessage="1" sqref="C13:C20" xr:uid="{00000000-0002-0000-0000-000003000000}">
      <formula1>$C$35:$C$40</formula1>
    </dataValidation>
    <dataValidation type="list" allowBlank="1" showInputMessage="1" showErrorMessage="1" sqref="G13:G20" xr:uid="{00000000-0002-0000-0000-000004000000}">
      <formula1>$G$35:$G$37</formula1>
    </dataValidation>
    <dataValidation type="list" allowBlank="1" showInputMessage="1" showErrorMessage="1" sqref="F13:F20" xr:uid="{00000000-0002-0000-0000-000005000000}">
      <formula1>$F$35:$F$41</formula1>
    </dataValidation>
  </dataValidations>
  <pageMargins left="0.2" right="0.2" top="0.6" bottom="0.6" header="0.27" footer="0.27"/>
  <pageSetup paperSize="5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8FD57-804D-4396-AA03-A87951F5F588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10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5F0B5D9A77CEA4887F10E1E09979244" ma:contentTypeVersion="1229" ma:contentTypeDescription="A content type to manage public (operations) IDB documents" ma:contentTypeScope="" ma:versionID="9706d4ac5d6695bce488de5281523eb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b18b3661d6ec23c714d8beaf4106e4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EC-T139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5F0B5D9A77CEA4887F10E1E09979244" ma:contentTypeVersion="927" ma:contentTypeDescription="A content type to manage public (operations) IDB documents" ma:contentTypeScope="" ma:versionID="9ac58bb68d9c8a5134c1d014ff72e79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8a3b99276585be5cd8bba66682ede4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EC-T1391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Ecuador</TermName>
          <TermId xmlns="http://schemas.microsoft.com/office/infopath/2007/PartnerControls">8f163189-00fa-4e7c-827d-28fb5798781c</TermId>
        </TermInfo>
      </Terms>
    </ic46d7e087fd4a108fb86518ca413cc6>
    <IDBDocs_x0020_Number xmlns="cdc7663a-08f0-4737-9e8c-148ce897a09c" xsi:nil="true"/>
    <Division_x0020_or_x0020_Unit xmlns="cdc7663a-08f0-4737-9e8c-148ce897a09c">IFD/FMM</Division_x0020_or_x0020_Unit>
    <Fiscal_x0020_Year_x0020_IDB xmlns="cdc7663a-08f0-4737-9e8c-148ce897a09c">2018</Fiscal_x0020_Year_x0020_IDB>
    <Other_x0020_Author xmlns="cdc7663a-08f0-4737-9e8c-148ce897a09c">Diana Champi</Other_x0020_Author>
    <Migration_x0020_Info xmlns="cdc7663a-08f0-4737-9e8c-148ce897a09c" xsi:nil="true"/>
    <Document_x0020_Author xmlns="cdc7663a-08f0-4737-9e8c-148ce897a09c">Gomez Reino, Juan Luis</Document_x0020_Author>
    <Document_x0020_Language_x0020_IDB xmlns="cdc7663a-08f0-4737-9e8c-148ce897a09c">Spanish</Document_x0020_Language_x0020_IDB>
    <TaxCatchAll xmlns="cdc7663a-08f0-4737-9e8c-148ce897a09c">
      <Value>226</Value>
      <Value>2</Value>
      <Value>35</Value>
      <Value>8</Value>
      <Value>42</Value>
    </TaxCatchAll>
    <Identifier xmlns="cdc7663a-08f0-4737-9e8c-148ce897a09c" xsi:nil="true"/>
    <_dlc_DocId xmlns="cdc7663a-08f0-4737-9e8c-148ce897a09c">EZSHARE-2022504586-4</_dlc_DocId>
    <_dlc_DocIdUrl xmlns="cdc7663a-08f0-4737-9e8c-148ce897a09c">
      <Url>https://idbg.sharepoint.com/teams/EZ-EC-TCP/EC-T1391/_layouts/15/DocIdRedir.aspx?ID=EZSHARE-2022504586-4</Url>
      <Description>EZSHARE-2022504586-4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ATN/OC-17143-EC;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EC-T1391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R0002221040</Record_x0020_Number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Labor and Training;Labor and Training;;</Webtopic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9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10.xml><?xml version="1.0" encoding="utf-8"?>
<ds:datastoreItem xmlns:ds="http://schemas.openxmlformats.org/officeDocument/2006/customXml" ds:itemID="{9DF560F3-831E-489C-A262-2C38DB4BFE1E}"/>
</file>

<file path=customXml/itemProps2.xml><?xml version="1.0" encoding="utf-8"?>
<ds:datastoreItem xmlns:ds="http://schemas.openxmlformats.org/officeDocument/2006/customXml" ds:itemID="{1F054777-2024-4C61-B413-8CFE0737CC45}"/>
</file>

<file path=customXml/itemProps3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0724919-EA89-4C36-8D5D-E839108FBBD2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75AEEF1D-1B90-48F1-8B54-929E952EEC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6.xml><?xml version="1.0" encoding="utf-8"?>
<ds:datastoreItem xmlns:ds="http://schemas.openxmlformats.org/officeDocument/2006/customXml" ds:itemID="{2489E06D-4C66-4B30-8B54-2C73422EF66C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cdc7663a-08f0-4737-9e8c-148ce897a09c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7.xml><?xml version="1.0" encoding="utf-8"?>
<ds:datastoreItem xmlns:ds="http://schemas.openxmlformats.org/officeDocument/2006/customXml" ds:itemID="{7173C796-6554-46A3-92A1-B7E8DE6AB98D}"/>
</file>

<file path=customXml/itemProps8.xml><?xml version="1.0" encoding="utf-8"?>
<ds:datastoreItem xmlns:ds="http://schemas.openxmlformats.org/officeDocument/2006/customXml" ds:itemID="{FD815613-1106-4445-A1B4-F680F1083CD7}"/>
</file>

<file path=customXml/itemProps9.xml><?xml version="1.0" encoding="utf-8"?>
<ds:datastoreItem xmlns:ds="http://schemas.openxmlformats.org/officeDocument/2006/customXml" ds:itemID="{EFE368BC-689F-442F-8744-43B03BFE00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Sheet1!_Hlk527044734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Champi Ticona, Diana Carla</cp:lastModifiedBy>
  <cp:revision/>
  <dcterms:created xsi:type="dcterms:W3CDTF">2017-06-06T20:33:26Z</dcterms:created>
  <dcterms:modified xsi:type="dcterms:W3CDTF">2018-11-28T06:43:21Z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2;#Ecuador|8f163189-00fa-4e7c-827d-28fb5798781c</vt:lpwstr>
  </property>
  <property fmtid="{D5CDD505-2E9C-101B-9397-08002B2CF9AE}" pid="7" name="_dlc_DocIdItemGuid">
    <vt:lpwstr>01093ad0-c75c-42e3-af56-5f86e648c8dd</vt:lpwstr>
  </property>
  <property fmtid="{D5CDD505-2E9C-101B-9397-08002B2CF9AE}" pid="8" name="Stage">
    <vt:lpwstr>Support Document</vt:lpwstr>
  </property>
  <property fmtid="{D5CDD505-2E9C-101B-9397-08002B2CF9AE}" pid="9" name="Disclosed">
    <vt:bool>false</vt:bool>
  </property>
  <property fmtid="{D5CDD505-2E9C-101B-9397-08002B2CF9AE}" pid="10" name="SharedWithUsers">
    <vt:lpwstr>420;#Navia Diaz, Maria del Rosario</vt:lpwstr>
  </property>
  <property fmtid="{D5CDD505-2E9C-101B-9397-08002B2CF9AE}" pid="11" name="SV_QUERY_LIST_4F35BF76-6C0D-4D9B-82B2-816C12CF3733">
    <vt:lpwstr>empty_477D106A-C0D6-4607-AEBD-E2C9D60EA279</vt:lpwstr>
  </property>
  <property fmtid="{D5CDD505-2E9C-101B-9397-08002B2CF9AE}" pid="12" name="SV_HIDDEN_GRID_QUERY_LIST_4F35BF76-6C0D-4D9B-82B2-816C12CF3733">
    <vt:lpwstr>empty_477D106A-C0D6-4607-AEBD-E2C9D60EA279</vt:lpwstr>
  </property>
  <property fmtid="{D5CDD505-2E9C-101B-9397-08002B2CF9AE}" pid="13" name="Series Operations IDB">
    <vt:lpwstr/>
  </property>
  <property fmtid="{D5CDD505-2E9C-101B-9397-08002B2CF9AE}" pid="14" name="Sub-Sector">
    <vt:lpwstr>226;#FISCAL POLICY FOR SUSTAINABILITY AND GROWTH|6e15b5e0-ae82-4b06-920a-eef6dd27cc8b</vt:lpwstr>
  </property>
  <property fmtid="{D5CDD505-2E9C-101B-9397-08002B2CF9AE}" pid="15" name="Fund IDB">
    <vt:lpwstr>42;#TBD|d62f6e05-3e80-4abd-9bb4-5f10b4906ff6</vt:lpwstr>
  </property>
  <property fmtid="{D5CDD505-2E9C-101B-9397-08002B2CF9AE}" pid="16" name="Sector IDB">
    <vt:lpwstr>35;#REFORM / MODERNIZATION OF THE STATE|c8fda4a7-691a-4c65-b227-9825197b5cd2</vt:lpwstr>
  </property>
  <property fmtid="{D5CDD505-2E9C-101B-9397-08002B2CF9AE}" pid="17" name="Function Operations IDB">
    <vt:lpwstr>8;#Project Preparation, Planning and Design|29ca0c72-1fc4-435f-a09c-28585cb5eac9</vt:lpwstr>
  </property>
  <property fmtid="{D5CDD505-2E9C-101B-9397-08002B2CF9AE}" pid="18" name="RecordPoint_ActiveItemMoved">
    <vt:lpwstr>/teams/EZ-BO-TCP/BO-T1310/15 LifeCycle Milestones/Draft Area/Plan de Adquisiciones BO-T1310.xlsx</vt:lpwstr>
  </property>
  <property fmtid="{D5CDD505-2E9C-101B-9397-08002B2CF9AE}" pid="19" name="RecordStorageActiveId">
    <vt:lpwstr>90886103-4d70-4bf1-b364-370c3c19b079</vt:lpwstr>
  </property>
  <property fmtid="{D5CDD505-2E9C-101B-9397-08002B2CF9AE}" pid="20" name="Disclosure Activity">
    <vt:lpwstr>Approved TC document</vt:lpwstr>
  </property>
  <property fmtid="{D5CDD505-2E9C-101B-9397-08002B2CF9AE}" pid="21" name="ContentTypeId">
    <vt:lpwstr>0x0101001A458A224826124E8B45B1D613300CFC0055F0B5D9A77CEA4887F10E1E09979244</vt:lpwstr>
  </property>
</Properties>
</file>