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drickj\Desktop\"/>
    </mc:Choice>
  </mc:AlternateContent>
  <xr:revisionPtr revIDLastSave="0" documentId="8_{71113FBA-C97F-4228-9E27-9CFD3CD094AA}" xr6:coauthVersionLast="36" xr6:coauthVersionMax="36" xr10:uidLastSave="{00000000-0000-0000-0000-000000000000}"/>
  <bookViews>
    <workbookView xWindow="0" yWindow="0" windowWidth="13800" windowHeight="3972" xr2:uid="{C6F4F0E2-37B2-43AA-9358-718831DBD86F}"/>
  </bookViews>
  <sheets>
    <sheet name="PPM" sheetId="2" r:id="rId1"/>
    <sheet name="Sheet1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2" i="2" l="1"/>
  <c r="F63" i="2" s="1"/>
  <c r="F53" i="2"/>
  <c r="F37" i="2"/>
  <c r="F27" i="2"/>
  <c r="F22" i="2"/>
  <c r="F16" i="2"/>
  <c r="K6" i="1" l="1"/>
  <c r="C5" i="1"/>
  <c r="F11" i="1"/>
  <c r="C3" i="1"/>
</calcChain>
</file>

<file path=xl/sharedStrings.xml><?xml version="1.0" encoding="utf-8"?>
<sst xmlns="http://schemas.openxmlformats.org/spreadsheetml/2006/main" count="211" uniqueCount="106">
  <si>
    <t>325*18</t>
  </si>
  <si>
    <t>300*18</t>
  </si>
  <si>
    <t>Fleuriot (ANKA)</t>
  </si>
  <si>
    <t>Kay Tet (Damien)</t>
  </si>
  <si>
    <t>CST (balle de 10 pneus)</t>
  </si>
  <si>
    <t>Agence d'Exécution</t>
  </si>
  <si>
    <t>Ministère de l'Agriculture des Ressources Natureles et du développement Rural</t>
  </si>
  <si>
    <t>Unité d'Exécution</t>
  </si>
  <si>
    <t>Numéro et nom du programme</t>
  </si>
  <si>
    <t>HA-L1107 - Programme d'Innovations Technologiques pour l'Agriculture et l'Agroforesterie(PITAG)</t>
  </si>
  <si>
    <t xml:space="preserve">Date de préparation </t>
  </si>
  <si>
    <t>Janvier 2018</t>
  </si>
  <si>
    <t xml:space="preserve">Date de révision </t>
  </si>
  <si>
    <t>Période couverte par le PPM</t>
  </si>
  <si>
    <t>Août 2017 à décembre 2018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</si>
  <si>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</si>
  <si>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</si>
  <si>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</si>
  <si>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</si>
  <si>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</si>
  <si>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Montant estimatif</t>
  </si>
  <si>
    <t>Dates estimatives</t>
  </si>
  <si>
    <t>Commentaires                    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</si>
  <si>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</si>
  <si>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</si>
  <si>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</si>
  <si>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</si>
  <si>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(PI) </t>
  </si>
  <si>
    <t>Date de signature du contrat</t>
  </si>
  <si>
    <t>1- BIENS ET SERVICES CONNEXES (B)</t>
  </si>
  <si>
    <t>MARNDR/PITAG/B/AOI-___/</t>
  </si>
  <si>
    <t>Acquisition de véhicules tout terrain</t>
  </si>
  <si>
    <t>AOI</t>
  </si>
  <si>
    <t>Ex Ante</t>
  </si>
  <si>
    <t>février 2018</t>
  </si>
  <si>
    <t>mai 2018</t>
  </si>
  <si>
    <t>En attente</t>
  </si>
  <si>
    <t>Produits (3, 4)</t>
  </si>
  <si>
    <t>Acquisition d'équipement et de materiels de bureau</t>
  </si>
  <si>
    <t>Février 2018</t>
  </si>
  <si>
    <t>avril 2018</t>
  </si>
  <si>
    <t>MARNDR/PITAG/B/CP-___/</t>
  </si>
  <si>
    <t xml:space="preserve">Produits 4              </t>
  </si>
  <si>
    <t>Acquisition de motocyclettes tout terrain</t>
  </si>
  <si>
    <t>CP</t>
  </si>
  <si>
    <t>Ex Post</t>
  </si>
  <si>
    <t>SOUS-TOTAL 1</t>
  </si>
  <si>
    <t>2- TRAVAUX (T)</t>
  </si>
  <si>
    <t>SOUS-TOTAL 2</t>
  </si>
  <si>
    <t>3- SERVICES NON CONSULTATIFS (SNC)</t>
  </si>
  <si>
    <t>SOUS-TOTAL 3</t>
  </si>
  <si>
    <t xml:space="preserve">4- BUREAUX DE SERVICES-CONSEILS                                                                                                                                            </t>
  </si>
  <si>
    <t>MARNDR/PITAG/PI/SFQ-01/18</t>
  </si>
  <si>
    <t>produit 4</t>
  </si>
  <si>
    <t>Opérateur de Gestion des incitations et assistance technique</t>
  </si>
  <si>
    <t>SFQ</t>
  </si>
  <si>
    <t>août 2017</t>
  </si>
  <si>
    <t>En cours</t>
  </si>
  <si>
    <t>MARNDR/PITAG/PI/SFQ-____/18</t>
  </si>
  <si>
    <t>produit 1</t>
  </si>
  <si>
    <t>Consultant  pour mise en oeuvre de 6 sous programme de recherche</t>
  </si>
  <si>
    <t>janvier 2018</t>
  </si>
  <si>
    <t>juin 2018</t>
  </si>
  <si>
    <t>MARNDR/PITAG/PI/SFQC-03/18</t>
  </si>
  <si>
    <t>Produit 4</t>
  </si>
  <si>
    <t>Consultant pour l'adaptation du système informatisé de gestion des incitations (SIGI) - Relance</t>
  </si>
  <si>
    <t>SFQC</t>
  </si>
  <si>
    <t>MARNDR/PITAG/PI/SFQC-__/18</t>
  </si>
  <si>
    <t>Consultant pour la formation des fournisseurs</t>
  </si>
  <si>
    <t>septembre 2018</t>
  </si>
  <si>
    <t>Consultant pour l'Audit Financier</t>
  </si>
  <si>
    <t>févier 2018</t>
  </si>
  <si>
    <t>mars 2018</t>
  </si>
  <si>
    <t>Consultant pour l'audit technique des incitations</t>
  </si>
  <si>
    <t>SOUS-TOTAL 4</t>
  </si>
  <si>
    <t xml:space="preserve">5- CONSULTANTS INDIVIDUELS         (CI)                                                                                                                                                              </t>
  </si>
  <si>
    <t>MARNDR/PITAG/CI/QCIN-__/18</t>
  </si>
  <si>
    <t>Produit 3</t>
  </si>
  <si>
    <t>Recrutement de 5 techniciens de terrain</t>
  </si>
  <si>
    <t>QCIN</t>
  </si>
  <si>
    <t>en attente</t>
  </si>
  <si>
    <t>Recrutement de 3 assistants aux responsables d'antennes</t>
  </si>
  <si>
    <t>MARNDR/PITAG/CI/QCII-__/18</t>
  </si>
  <si>
    <t>Recrutement d'un Conseiller technique d'appui</t>
  </si>
  <si>
    <t>QCII</t>
  </si>
  <si>
    <t>Recrutement de 3 superviseurs de programmes de recherche</t>
  </si>
  <si>
    <t>Recrutement de 3 responsables d'antennes departementales</t>
  </si>
  <si>
    <t>fevrier 2018</t>
  </si>
  <si>
    <t>Recrutement  d'un assistant responsable de la gestion financiere</t>
  </si>
  <si>
    <t>Recrutement d'un auditeur interne</t>
  </si>
  <si>
    <t>Recrutement d'un charge de suivi et d'appui aux projets</t>
  </si>
  <si>
    <t>Recrutement d'un specialiste en Passation de Marches</t>
  </si>
  <si>
    <t>Consultant pour Etude eau/pompage</t>
  </si>
  <si>
    <t>Consultant pour Etude especes invasives</t>
  </si>
  <si>
    <t>MARNDR/PITAG/CI/SED-_/18</t>
  </si>
  <si>
    <t xml:space="preserve">Consultant pour assistance technique a la maitrise d'ouvrage/Adaptation du système informatisé de gestion des incitations (SIGI) </t>
  </si>
  <si>
    <t>SED</t>
  </si>
  <si>
    <t>Michel Rosio - clause 5.4 (d) - GN-2350-9</t>
  </si>
  <si>
    <t>SOUS-TOTAL 5</t>
  </si>
  <si>
    <t>6- DÉPENSES OPÉRATIONNELLES  (DO)</t>
  </si>
  <si>
    <t>SOUS-TOTAL 6</t>
  </si>
  <si>
    <t>TOTAL 1+2+3+4+5+6</t>
  </si>
  <si>
    <r>
      <rPr>
        <b/>
        <sz val="10.5"/>
        <rFont val="Times New Roman"/>
        <family val="1"/>
      </rPr>
      <t xml:space="preserve">(1) LE NUMERO DE REFERENCE </t>
    </r>
    <r>
      <rPr>
        <sz val="10.5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</si>
  <si>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0.5"/>
        <rFont val="Times New Roman"/>
        <family val="1"/>
      </rPr>
      <t>(2) METHODE DE PDM</t>
    </r>
    <r>
      <rPr>
        <sz val="10.5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</si>
  <si>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0.5"/>
        <rFont val="Times New Roman"/>
        <family val="1"/>
      </rPr>
      <t>(3) ENTENTE DIRECTE</t>
    </r>
    <r>
      <rPr>
        <sz val="10.5"/>
        <rFont val="Times New Roman"/>
        <family val="1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</si>
  <si>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10.5"/>
        <rFont val="Times New Roman"/>
        <family val="1"/>
      </rPr>
      <t>(4) STATUT</t>
    </r>
    <r>
      <rPr>
        <sz val="10.5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</si>
</sst>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[$-40C]d\ mmmm\ yyyy;@"/>
    <numFmt numFmtId="165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sz val="10.5"/>
      <color theme="1"/>
      <name val="Calibri"/>
      <family val="2"/>
      <scheme val="minor"/>
    </font>
    <font>
      <sz val="10"/>
      <name val="Arial"/>
      <family val="2"/>
    </font>
    <font>
      <b/>
      <sz val="10.5"/>
      <color indexed="9"/>
      <name val="Times New Roman"/>
      <family val="1"/>
    </font>
    <font>
      <sz val="10.5"/>
      <name val="Times New Roman"/>
      <family val="1"/>
    </font>
    <font>
      <sz val="10.5"/>
      <color indexed="9"/>
      <name val="Times New Roman"/>
      <family val="1"/>
    </font>
    <font>
      <i/>
      <sz val="10.5"/>
      <name val="Times New Roman"/>
      <family val="1"/>
    </font>
    <font>
      <i/>
      <sz val="10.5"/>
      <color theme="1"/>
      <name val="Calibri"/>
      <family val="2"/>
      <scheme val="minor"/>
    </font>
    <font>
      <b/>
      <i/>
      <sz val="10.5"/>
      <color theme="1"/>
      <name val="Times New Roman"/>
      <family val="1"/>
    </font>
    <font>
      <b/>
      <i/>
      <sz val="10.5"/>
      <name val="Times New Roman"/>
      <family val="1"/>
    </font>
    <font>
      <b/>
      <sz val="10.5"/>
      <name val="Times New Roman"/>
      <family val="1"/>
    </font>
    <font>
      <b/>
      <sz val="10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0" fillId="2" borderId="1" xfId="0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vertical="top"/>
    </xf>
    <xf numFmtId="0" fontId="4" fillId="3" borderId="3" xfId="0" applyFont="1" applyFill="1" applyBorder="1" applyAlignment="1">
      <alignment horizontal="justify" vertical="top"/>
    </xf>
    <xf numFmtId="0" fontId="4" fillId="3" borderId="4" xfId="0" applyFont="1" applyFill="1" applyBorder="1" applyAlignment="1">
      <alignment horizontal="justify" vertical="top"/>
    </xf>
    <xf numFmtId="0" fontId="5" fillId="0" borderId="0" xfId="0" applyFont="1"/>
    <xf numFmtId="0" fontId="3" fillId="3" borderId="5" xfId="0" applyFont="1" applyFill="1" applyBorder="1" applyAlignment="1">
      <alignment vertical="top"/>
    </xf>
    <xf numFmtId="0" fontId="4" fillId="3" borderId="6" xfId="0" applyFont="1" applyFill="1" applyBorder="1" applyAlignment="1">
      <alignment horizontal="justify" vertical="top"/>
    </xf>
    <xf numFmtId="0" fontId="4" fillId="3" borderId="7" xfId="0" applyFont="1" applyFill="1" applyBorder="1" applyAlignment="1">
      <alignment horizontal="justify" vertical="top"/>
    </xf>
    <xf numFmtId="0" fontId="4" fillId="3" borderId="8" xfId="0" applyFont="1" applyFill="1" applyBorder="1" applyAlignment="1">
      <alignment horizontal="justify" vertical="top"/>
    </xf>
    <xf numFmtId="0" fontId="3" fillId="3" borderId="5" xfId="0" applyFont="1" applyFill="1" applyBorder="1" applyAlignment="1">
      <alignment vertical="top" wrapText="1"/>
    </xf>
    <xf numFmtId="0" fontId="4" fillId="3" borderId="9" xfId="0" applyFont="1" applyFill="1" applyBorder="1" applyAlignment="1">
      <alignment horizontal="justify" vertical="top" wrapText="1"/>
    </xf>
    <xf numFmtId="0" fontId="4" fillId="3" borderId="10" xfId="0" applyFont="1" applyFill="1" applyBorder="1" applyAlignment="1">
      <alignment horizontal="justify" vertical="top" wrapText="1"/>
    </xf>
    <xf numFmtId="0" fontId="4" fillId="3" borderId="11" xfId="0" applyFont="1" applyFill="1" applyBorder="1" applyAlignment="1">
      <alignment horizontal="justify" vertical="top" wrapText="1"/>
    </xf>
    <xf numFmtId="0" fontId="3" fillId="3" borderId="12" xfId="0" applyFont="1" applyFill="1" applyBorder="1" applyAlignment="1">
      <alignment vertical="top" wrapText="1"/>
    </xf>
    <xf numFmtId="0" fontId="4" fillId="3" borderId="13" xfId="0" applyFont="1" applyFill="1" applyBorder="1" applyAlignment="1">
      <alignment horizontal="justify" vertical="top" wrapText="1"/>
    </xf>
    <xf numFmtId="0" fontId="4" fillId="3" borderId="14" xfId="0" applyFont="1" applyFill="1" applyBorder="1" applyAlignment="1">
      <alignment horizontal="justify" vertical="top" wrapText="1"/>
    </xf>
    <xf numFmtId="0" fontId="4" fillId="3" borderId="15" xfId="0" applyFont="1" applyFill="1" applyBorder="1" applyAlignment="1">
      <alignment horizontal="justify" vertical="top" wrapText="1"/>
    </xf>
    <xf numFmtId="0" fontId="7" fillId="0" borderId="16" xfId="2" applyFont="1" applyFill="1" applyBorder="1" applyAlignment="1">
      <alignment horizontal="left" vertical="top" wrapText="1"/>
    </xf>
    <xf numFmtId="0" fontId="8" fillId="0" borderId="16" xfId="2" applyFont="1" applyFill="1" applyBorder="1" applyAlignment="1">
      <alignment vertical="top"/>
    </xf>
    <xf numFmtId="0" fontId="9" fillId="4" borderId="17" xfId="2" applyFont="1" applyFill="1" applyBorder="1" applyAlignment="1">
      <alignment horizontal="center" vertical="top" wrapText="1"/>
    </xf>
    <xf numFmtId="0" fontId="9" fillId="4" borderId="18" xfId="2" applyFont="1" applyFill="1" applyBorder="1" applyAlignment="1">
      <alignment horizontal="center" vertical="top" wrapText="1"/>
    </xf>
    <xf numFmtId="0" fontId="9" fillId="4" borderId="18" xfId="2" applyFont="1" applyFill="1" applyBorder="1" applyAlignment="1">
      <alignment horizontal="center" vertical="top"/>
    </xf>
    <xf numFmtId="0" fontId="9" fillId="4" borderId="19" xfId="2" applyFont="1" applyFill="1" applyBorder="1" applyAlignment="1">
      <alignment horizontal="center" vertical="top" wrapText="1"/>
    </xf>
    <xf numFmtId="0" fontId="9" fillId="4" borderId="5" xfId="2" applyFont="1" applyFill="1" applyBorder="1" applyAlignment="1">
      <alignment horizontal="center" vertical="top" wrapText="1"/>
    </xf>
    <xf numFmtId="0" fontId="9" fillId="4" borderId="1" xfId="2" applyFont="1" applyFill="1" applyBorder="1" applyAlignment="1">
      <alignment horizontal="center" vertical="top" wrapText="1"/>
    </xf>
    <xf numFmtId="0" fontId="9" fillId="4" borderId="1" xfId="2" applyFont="1" applyFill="1" applyBorder="1" applyAlignment="1">
      <alignment horizontal="center" vertical="top" wrapText="1"/>
    </xf>
    <xf numFmtId="0" fontId="9" fillId="4" borderId="20" xfId="2" applyFont="1" applyFill="1" applyBorder="1" applyAlignment="1">
      <alignment horizontal="center" vertical="top" wrapText="1"/>
    </xf>
    <xf numFmtId="0" fontId="7" fillId="4" borderId="2" xfId="2" applyFont="1" applyFill="1" applyBorder="1" applyAlignment="1">
      <alignment horizontal="left" vertical="top" wrapText="1"/>
    </xf>
    <xf numFmtId="0" fontId="7" fillId="4" borderId="3" xfId="2" applyFont="1" applyFill="1" applyBorder="1" applyAlignment="1">
      <alignment horizontal="left" vertical="top" wrapText="1"/>
    </xf>
    <xf numFmtId="0" fontId="9" fillId="4" borderId="20" xfId="2" applyFont="1" applyFill="1" applyBorder="1" applyAlignment="1">
      <alignment horizontal="center" vertical="top" wrapText="1"/>
    </xf>
    <xf numFmtId="0" fontId="8" fillId="3" borderId="5" xfId="2" applyFont="1" applyFill="1" applyBorder="1" applyAlignment="1">
      <alignment horizontal="justify" vertical="top" wrapText="1"/>
    </xf>
    <xf numFmtId="41" fontId="5" fillId="3" borderId="1" xfId="0" applyNumberFormat="1" applyFont="1" applyFill="1" applyBorder="1" applyAlignment="1" applyProtection="1">
      <alignment horizontal="justify" vertical="top"/>
      <protection locked="0"/>
    </xf>
    <xf numFmtId="164" fontId="5" fillId="3" borderId="1" xfId="0" applyNumberFormat="1" applyFont="1" applyFill="1" applyBorder="1" applyAlignment="1">
      <alignment horizontal="justify" vertical="top"/>
    </xf>
    <xf numFmtId="0" fontId="8" fillId="3" borderId="1" xfId="2" applyFont="1" applyFill="1" applyBorder="1" applyAlignment="1">
      <alignment horizontal="justify" vertical="top" wrapText="1"/>
    </xf>
    <xf numFmtId="4" fontId="8" fillId="3" borderId="1" xfId="3" applyNumberFormat="1" applyFont="1" applyFill="1" applyBorder="1" applyAlignment="1">
      <alignment horizontal="justify" vertical="top" wrapText="1"/>
    </xf>
    <xf numFmtId="9" fontId="8" fillId="3" borderId="1" xfId="2" applyNumberFormat="1" applyFont="1" applyFill="1" applyBorder="1" applyAlignment="1">
      <alignment horizontal="justify" vertical="top" wrapText="1"/>
    </xf>
    <xf numFmtId="0" fontId="8" fillId="3" borderId="20" xfId="2" applyFont="1" applyFill="1" applyBorder="1" applyAlignment="1">
      <alignment horizontal="justify" vertical="top"/>
    </xf>
    <xf numFmtId="41" fontId="5" fillId="3" borderId="1" xfId="0" applyNumberFormat="1" applyFont="1" applyFill="1" applyBorder="1" applyAlignment="1">
      <alignment horizontal="justify" vertical="top" wrapText="1"/>
    </xf>
    <xf numFmtId="165" fontId="8" fillId="3" borderId="1" xfId="3" applyFont="1" applyFill="1" applyBorder="1" applyAlignment="1">
      <alignment horizontal="justify" vertical="top" wrapText="1"/>
    </xf>
    <xf numFmtId="0" fontId="10" fillId="5" borderId="5" xfId="2" applyFont="1" applyFill="1" applyBorder="1" applyAlignment="1">
      <alignment horizontal="justify" vertical="top" wrapText="1"/>
    </xf>
    <xf numFmtId="41" fontId="11" fillId="5" borderId="1" xfId="0" applyNumberFormat="1" applyFont="1" applyFill="1" applyBorder="1" applyAlignment="1">
      <alignment horizontal="justify" vertical="top" wrapText="1"/>
    </xf>
    <xf numFmtId="0" fontId="10" fillId="5" borderId="1" xfId="2" applyFont="1" applyFill="1" applyBorder="1" applyAlignment="1">
      <alignment horizontal="justify" vertical="top" wrapText="1"/>
    </xf>
    <xf numFmtId="4" fontId="10" fillId="5" borderId="1" xfId="3" applyNumberFormat="1" applyFont="1" applyFill="1" applyBorder="1" applyAlignment="1">
      <alignment horizontal="justify" vertical="top" wrapText="1"/>
    </xf>
    <xf numFmtId="9" fontId="10" fillId="5" borderId="1" xfId="2" applyNumberFormat="1" applyFont="1" applyFill="1" applyBorder="1" applyAlignment="1">
      <alignment horizontal="justify" vertical="top" wrapText="1"/>
    </xf>
    <xf numFmtId="164" fontId="11" fillId="5" borderId="1" xfId="0" applyNumberFormat="1" applyFont="1" applyFill="1" applyBorder="1" applyAlignment="1">
      <alignment horizontal="justify" vertical="top"/>
    </xf>
    <xf numFmtId="0" fontId="10" fillId="5" borderId="20" xfId="2" applyFont="1" applyFill="1" applyBorder="1" applyAlignment="1">
      <alignment horizontal="justify" vertical="top"/>
    </xf>
    <xf numFmtId="0" fontId="11" fillId="0" borderId="0" xfId="0" applyFont="1"/>
    <xf numFmtId="0" fontId="2" fillId="0" borderId="12" xfId="0" applyFont="1" applyBorder="1" applyAlignment="1">
      <alignment horizontal="justify" vertical="top"/>
    </xf>
    <xf numFmtId="0" fontId="2" fillId="0" borderId="21" xfId="0" applyFont="1" applyBorder="1" applyAlignment="1">
      <alignment horizontal="justify" vertical="top"/>
    </xf>
    <xf numFmtId="0" fontId="2" fillId="0" borderId="22" xfId="0" applyFont="1" applyBorder="1" applyAlignment="1">
      <alignment horizontal="justify" vertical="top"/>
    </xf>
    <xf numFmtId="0" fontId="7" fillId="4" borderId="17" xfId="2" applyFont="1" applyFill="1" applyBorder="1" applyAlignment="1">
      <alignment horizontal="justify" vertical="top" wrapText="1"/>
    </xf>
    <xf numFmtId="0" fontId="7" fillId="4" borderId="18" xfId="2" applyFont="1" applyFill="1" applyBorder="1" applyAlignment="1">
      <alignment horizontal="justify" vertical="top" wrapText="1"/>
    </xf>
    <xf numFmtId="0" fontId="8" fillId="6" borderId="19" xfId="2" applyFont="1" applyFill="1" applyBorder="1" applyAlignment="1">
      <alignment horizontal="justify" vertical="top"/>
    </xf>
    <xf numFmtId="0" fontId="7" fillId="0" borderId="5" xfId="2" applyFont="1" applyFill="1" applyBorder="1" applyAlignment="1">
      <alignment horizontal="justify" vertical="top" wrapText="1"/>
    </xf>
    <xf numFmtId="0" fontId="7" fillId="0" borderId="1" xfId="2" applyFont="1" applyFill="1" applyBorder="1" applyAlignment="1">
      <alignment horizontal="justify" vertical="top" wrapText="1"/>
    </xf>
    <xf numFmtId="0" fontId="8" fillId="0" borderId="20" xfId="2" applyFont="1" applyFill="1" applyBorder="1" applyAlignment="1">
      <alignment horizontal="justify" vertical="top"/>
    </xf>
    <xf numFmtId="0" fontId="8" fillId="0" borderId="5" xfId="2" applyFont="1" applyFill="1" applyBorder="1" applyAlignment="1">
      <alignment horizontal="justify" vertical="top" wrapText="1"/>
    </xf>
    <xf numFmtId="0" fontId="8" fillId="0" borderId="1" xfId="2" applyFont="1" applyFill="1" applyBorder="1" applyAlignment="1">
      <alignment horizontal="justify" vertical="top" wrapText="1"/>
    </xf>
    <xf numFmtId="44" fontId="8" fillId="0" borderId="1" xfId="2" applyNumberFormat="1" applyFont="1" applyFill="1" applyBorder="1" applyAlignment="1">
      <alignment horizontal="justify" vertical="top" wrapText="1"/>
    </xf>
    <xf numFmtId="0" fontId="8" fillId="0" borderId="20" xfId="2" applyFont="1" applyBorder="1" applyAlignment="1">
      <alignment horizontal="justify" vertical="top"/>
    </xf>
    <xf numFmtId="0" fontId="12" fillId="5" borderId="1" xfId="0" applyFont="1" applyFill="1" applyBorder="1" applyAlignment="1">
      <alignment horizontal="justify" vertical="top"/>
    </xf>
    <xf numFmtId="0" fontId="12" fillId="5" borderId="20" xfId="0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justify" vertical="top"/>
    </xf>
    <xf numFmtId="41" fontId="5" fillId="3" borderId="1" xfId="0" applyNumberFormat="1" applyFont="1" applyFill="1" applyBorder="1" applyAlignment="1">
      <alignment horizontal="justify" vertical="top"/>
    </xf>
    <xf numFmtId="0" fontId="2" fillId="3" borderId="20" xfId="0" applyFont="1" applyFill="1" applyBorder="1" applyAlignment="1">
      <alignment horizontal="justify" vertical="top"/>
    </xf>
    <xf numFmtId="165" fontId="5" fillId="3" borderId="1" xfId="3" applyFont="1" applyFill="1" applyBorder="1" applyAlignment="1" applyProtection="1">
      <alignment horizontal="justify" vertical="top"/>
      <protection locked="0"/>
    </xf>
    <xf numFmtId="0" fontId="7" fillId="4" borderId="19" xfId="2" applyFont="1" applyFill="1" applyBorder="1" applyAlignment="1">
      <alignment horizontal="justify" vertical="top" wrapText="1"/>
    </xf>
    <xf numFmtId="0" fontId="2" fillId="3" borderId="1" xfId="2" applyFont="1" applyFill="1" applyBorder="1" applyAlignment="1">
      <alignment horizontal="justify" vertical="top" wrapText="1"/>
    </xf>
    <xf numFmtId="0" fontId="2" fillId="3" borderId="5" xfId="2" applyFont="1" applyFill="1" applyBorder="1" applyAlignment="1">
      <alignment horizontal="justify" vertical="top" wrapText="1"/>
    </xf>
    <xf numFmtId="9" fontId="2" fillId="3" borderId="1" xfId="2" applyNumberFormat="1" applyFont="1" applyFill="1" applyBorder="1" applyAlignment="1">
      <alignment horizontal="justify" vertical="top" wrapText="1"/>
    </xf>
    <xf numFmtId="41" fontId="8" fillId="5" borderId="1" xfId="2" applyNumberFormat="1" applyFont="1" applyFill="1" applyBorder="1" applyAlignment="1">
      <alignment horizontal="justify" vertical="top" wrapText="1"/>
    </xf>
    <xf numFmtId="41" fontId="8" fillId="5" borderId="20" xfId="2" applyNumberFormat="1" applyFont="1" applyFill="1" applyBorder="1" applyAlignment="1">
      <alignment horizontal="justify" vertical="top" wrapText="1"/>
    </xf>
    <xf numFmtId="0" fontId="2" fillId="0" borderId="12" xfId="0" applyFont="1" applyBorder="1" applyAlignment="1">
      <alignment horizontal="justify"/>
    </xf>
    <xf numFmtId="0" fontId="2" fillId="0" borderId="21" xfId="0" applyFont="1" applyBorder="1" applyAlignment="1">
      <alignment horizontal="justify"/>
    </xf>
    <xf numFmtId="0" fontId="2" fillId="0" borderId="22" xfId="0" applyFont="1" applyBorder="1" applyAlignment="1">
      <alignment horizontal="justify"/>
    </xf>
    <xf numFmtId="0" fontId="7" fillId="4" borderId="17" xfId="2" applyFont="1" applyFill="1" applyBorder="1" applyAlignment="1">
      <alignment horizontal="justify" vertical="center" wrapText="1"/>
    </xf>
    <xf numFmtId="0" fontId="7" fillId="4" borderId="18" xfId="2" applyFont="1" applyFill="1" applyBorder="1" applyAlignment="1">
      <alignment horizontal="justify" vertical="center" wrapText="1"/>
    </xf>
    <xf numFmtId="0" fontId="7" fillId="4" borderId="19" xfId="2" applyFont="1" applyFill="1" applyBorder="1" applyAlignment="1">
      <alignment horizontal="justify" vertical="center" wrapText="1"/>
    </xf>
    <xf numFmtId="0" fontId="8" fillId="3" borderId="5" xfId="2" applyFont="1" applyFill="1" applyBorder="1" applyAlignment="1">
      <alignment horizontal="justify" vertical="center" wrapText="1"/>
    </xf>
    <xf numFmtId="41" fontId="5" fillId="3" borderId="1" xfId="0" applyNumberFormat="1" applyFont="1" applyFill="1" applyBorder="1" applyAlignment="1" applyProtection="1">
      <alignment horizontal="justify"/>
      <protection locked="0"/>
    </xf>
    <xf numFmtId="0" fontId="8" fillId="3" borderId="1" xfId="2" applyFont="1" applyFill="1" applyBorder="1" applyAlignment="1">
      <alignment horizontal="justify" vertical="center" wrapText="1"/>
    </xf>
    <xf numFmtId="9" fontId="8" fillId="3" borderId="1" xfId="2" applyNumberFormat="1" applyFont="1" applyFill="1" applyBorder="1" applyAlignment="1">
      <alignment horizontal="justify" vertical="center" wrapText="1"/>
    </xf>
    <xf numFmtId="0" fontId="2" fillId="3" borderId="1" xfId="2" applyFont="1" applyFill="1" applyBorder="1" applyAlignment="1">
      <alignment horizontal="justify" wrapText="1"/>
    </xf>
    <xf numFmtId="0" fontId="2" fillId="3" borderId="20" xfId="0" applyFont="1" applyFill="1" applyBorder="1" applyAlignment="1">
      <alignment horizontal="justify"/>
    </xf>
    <xf numFmtId="164" fontId="5" fillId="3" borderId="1" xfId="0" applyNumberFormat="1" applyFont="1" applyFill="1" applyBorder="1" applyAlignment="1">
      <alignment horizontal="justify"/>
    </xf>
    <xf numFmtId="14" fontId="5" fillId="3" borderId="1" xfId="0" applyNumberFormat="1" applyFont="1" applyFill="1" applyBorder="1" applyAlignment="1" applyProtection="1">
      <alignment horizontal="justify" wrapText="1"/>
      <protection locked="0"/>
    </xf>
    <xf numFmtId="41" fontId="5" fillId="3" borderId="1" xfId="0" applyNumberFormat="1" applyFont="1" applyFill="1" applyBorder="1" applyAlignment="1">
      <alignment horizontal="justify"/>
    </xf>
    <xf numFmtId="0" fontId="2" fillId="3" borderId="1" xfId="0" applyFont="1" applyFill="1" applyBorder="1" applyAlignment="1">
      <alignment horizontal="justify"/>
    </xf>
    <xf numFmtId="0" fontId="13" fillId="3" borderId="5" xfId="2" applyFont="1" applyFill="1" applyBorder="1" applyAlignment="1">
      <alignment horizontal="justify" vertical="center" wrapText="1"/>
    </xf>
    <xf numFmtId="41" fontId="14" fillId="7" borderId="1" xfId="2" applyNumberFormat="1" applyFont="1" applyFill="1" applyBorder="1" applyAlignment="1">
      <alignment horizontal="justify" vertical="center" wrapText="1"/>
    </xf>
    <xf numFmtId="41" fontId="14" fillId="7" borderId="20" xfId="2" applyNumberFormat="1" applyFont="1" applyFill="1" applyBorder="1" applyAlignment="1">
      <alignment horizontal="justify" vertical="center" wrapText="1"/>
    </xf>
    <xf numFmtId="0" fontId="15" fillId="0" borderId="0" xfId="0" applyFont="1"/>
    <xf numFmtId="0" fontId="7" fillId="0" borderId="5" xfId="2" applyFont="1" applyFill="1" applyBorder="1" applyAlignment="1">
      <alignment horizontal="justify" vertical="center" wrapText="1"/>
    </xf>
    <xf numFmtId="0" fontId="7" fillId="0" borderId="1" xfId="2" applyFont="1" applyFill="1" applyBorder="1" applyAlignment="1">
      <alignment horizontal="justify" vertical="center" wrapText="1"/>
    </xf>
    <xf numFmtId="0" fontId="7" fillId="0" borderId="20" xfId="2" applyFont="1" applyFill="1" applyBorder="1" applyAlignment="1">
      <alignment horizontal="justify" vertical="center" wrapText="1"/>
    </xf>
    <xf numFmtId="0" fontId="5" fillId="0" borderId="5" xfId="0" applyFont="1" applyFill="1" applyBorder="1"/>
    <xf numFmtId="0" fontId="9" fillId="0" borderId="1" xfId="2" applyFont="1" applyFill="1" applyBorder="1" applyAlignment="1">
      <alignment horizontal="justify" vertical="center" wrapText="1"/>
    </xf>
    <xf numFmtId="0" fontId="9" fillId="0" borderId="20" xfId="2" applyFont="1" applyFill="1" applyBorder="1" applyAlignment="1">
      <alignment horizontal="justify" vertical="center" wrapText="1"/>
    </xf>
    <xf numFmtId="0" fontId="13" fillId="5" borderId="12" xfId="2" applyFont="1" applyFill="1" applyBorder="1" applyAlignment="1">
      <alignment horizontal="justify" vertical="center" wrapText="1"/>
    </xf>
    <xf numFmtId="0" fontId="14" fillId="5" borderId="21" xfId="2" applyFont="1" applyFill="1" applyBorder="1" applyAlignment="1">
      <alignment horizontal="justify" vertical="center" wrapText="1"/>
    </xf>
    <xf numFmtId="0" fontId="3" fillId="5" borderId="21" xfId="0" applyFont="1" applyFill="1" applyBorder="1" applyAlignment="1">
      <alignment horizontal="justify"/>
    </xf>
    <xf numFmtId="0" fontId="3" fillId="5" borderId="22" xfId="0" applyFont="1" applyFill="1" applyBorder="1" applyAlignment="1">
      <alignment horizontal="justify"/>
    </xf>
    <xf numFmtId="0" fontId="14" fillId="8" borderId="23" xfId="2" applyFont="1" applyFill="1" applyBorder="1" applyAlignment="1">
      <alignment horizontal="left" vertical="center" wrapText="1"/>
    </xf>
    <xf numFmtId="0" fontId="7" fillId="8" borderId="24" xfId="2" applyFont="1" applyFill="1" applyBorder="1" applyAlignment="1">
      <alignment horizontal="left" vertical="center" wrapText="1"/>
    </xf>
    <xf numFmtId="4" fontId="7" fillId="8" borderId="24" xfId="2" applyNumberFormat="1" applyFont="1" applyFill="1" applyBorder="1" applyAlignment="1">
      <alignment horizontal="left" vertical="center" wrapText="1"/>
    </xf>
    <xf numFmtId="0" fontId="7" fillId="8" borderId="25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8" fillId="7" borderId="1" xfId="2" applyFont="1" applyFill="1" applyBorder="1" applyAlignment="1">
      <alignment horizontal="left" vertical="center" wrapText="1"/>
    </xf>
    <xf numFmtId="0" fontId="8" fillId="7" borderId="9" xfId="2" applyFont="1" applyFill="1" applyBorder="1" applyAlignment="1">
      <alignment horizontal="center" vertical="center" wrapText="1"/>
    </xf>
    <xf numFmtId="0" fontId="8" fillId="7" borderId="10" xfId="2" applyFont="1" applyFill="1" applyBorder="1" applyAlignment="1">
      <alignment horizontal="center" vertical="center" wrapText="1"/>
    </xf>
    <xf numFmtId="0" fontId="8" fillId="7" borderId="26" xfId="2" applyFont="1" applyFill="1" applyBorder="1" applyAlignment="1">
      <alignment horizontal="center" vertical="center" wrapText="1"/>
    </xf>
    <xf numFmtId="0" fontId="8" fillId="7" borderId="1" xfId="2" applyFont="1" applyFill="1" applyBorder="1" applyAlignment="1">
      <alignment vertical="center" wrapText="1"/>
    </xf>
    <xf numFmtId="0" fontId="8" fillId="7" borderId="1" xfId="2" applyFont="1" applyFill="1" applyBorder="1" applyAlignment="1">
      <alignment horizontal="center" vertical="center" wrapText="1"/>
    </xf>
    <xf numFmtId="0" fontId="8" fillId="7" borderId="0" xfId="2" applyFont="1" applyFill="1" applyBorder="1" applyAlignment="1">
      <alignment vertical="center" wrapText="1"/>
    </xf>
    <xf numFmtId="0" fontId="8" fillId="7" borderId="0" xfId="2" applyFont="1" applyFill="1" applyBorder="1" applyAlignment="1">
      <alignment horizontal="center" vertical="center" wrapText="1"/>
    </xf>
    <xf numFmtId="0" fontId="2" fillId="7" borderId="0" xfId="0" applyFont="1" applyFill="1"/>
    <xf numFmtId="0" fontId="5" fillId="0" borderId="0" xfId="0" applyFont="1" applyAlignment="1">
      <alignment horizontal="center"/>
    </xf>
  </cellXfs>
  <cellStyles count="4">
    <cellStyle name="Currency" xfId="1" builtinId="4"/>
    <cellStyle name="Currency 2" xfId="3" xr:uid="{15331AB8-5DFD-4D13-892D-E876D77F1DCB}"/>
    <cellStyle name="Normal" xfId="0" builtinId="0"/>
    <cellStyle name="Normal 2" xfId="2" xr:uid="{3DFC1B5E-808F-445C-9335-B070AF8F2F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022CE-9935-4F14-93A6-75BDEBA28CA7}">
  <dimension ref="A1:L72"/>
  <sheetViews>
    <sheetView tabSelected="1" zoomScale="85" zoomScaleNormal="85" workbookViewId="0">
      <selection activeCell="F63" sqref="F63"/>
    </sheetView>
  </sheetViews>
  <sheetFormatPr defaultColWidth="9.33203125" defaultRowHeight="14.4" x14ac:dyDescent="0.3"/>
  <cols>
    <col min="1" max="1" width="31.109375" style="9" customWidth="1"/>
    <col min="2" max="2" width="9.33203125" style="123" customWidth="1"/>
    <col min="3" max="3" width="25" style="9" customWidth="1"/>
    <col min="4" max="4" width="9.6640625" style="9" customWidth="1"/>
    <col min="5" max="5" width="11.33203125" style="9" customWidth="1"/>
    <col min="6" max="6" width="15.6640625" style="9" customWidth="1"/>
    <col min="7" max="8" width="11.44140625" style="9" customWidth="1"/>
    <col min="9" max="9" width="14.33203125" style="9" customWidth="1"/>
    <col min="10" max="10" width="16.5546875" style="9" customWidth="1"/>
    <col min="11" max="11" width="14" style="9" customWidth="1"/>
    <col min="12" max="12" width="13.33203125" style="9" customWidth="1"/>
    <col min="13" max="16384" width="9.33203125" style="9"/>
  </cols>
  <sheetData>
    <row r="1" spans="1:12" x14ac:dyDescent="0.3">
      <c r="A1" s="4"/>
      <c r="B1" s="5"/>
      <c r="C1" s="6" t="s">
        <v>5</v>
      </c>
      <c r="D1" s="7" t="s">
        <v>6</v>
      </c>
      <c r="E1" s="7"/>
      <c r="F1" s="7"/>
      <c r="G1" s="7"/>
      <c r="H1" s="7"/>
      <c r="I1" s="7"/>
      <c r="J1" s="8"/>
      <c r="K1" s="4"/>
      <c r="L1" s="4"/>
    </row>
    <row r="2" spans="1:12" ht="15" customHeight="1" x14ac:dyDescent="0.3">
      <c r="A2" s="4"/>
      <c r="B2" s="5"/>
      <c r="C2" s="10" t="s">
        <v>7</v>
      </c>
      <c r="D2" s="11" t="s">
        <v>6</v>
      </c>
      <c r="E2" s="12"/>
      <c r="F2" s="12"/>
      <c r="G2" s="12"/>
      <c r="H2" s="12"/>
      <c r="I2" s="12"/>
      <c r="J2" s="13"/>
      <c r="K2" s="4"/>
      <c r="L2" s="4"/>
    </row>
    <row r="3" spans="1:12" ht="27.6" x14ac:dyDescent="0.3">
      <c r="A3" s="4"/>
      <c r="B3" s="5"/>
      <c r="C3" s="14" t="s">
        <v>8</v>
      </c>
      <c r="D3" s="15" t="s">
        <v>9</v>
      </c>
      <c r="E3" s="16"/>
      <c r="F3" s="16"/>
      <c r="G3" s="16"/>
      <c r="H3" s="16"/>
      <c r="I3" s="16"/>
      <c r="J3" s="17"/>
      <c r="K3" s="4"/>
      <c r="L3" s="4"/>
    </row>
    <row r="4" spans="1:12" x14ac:dyDescent="0.3">
      <c r="A4" s="4"/>
      <c r="B4" s="5"/>
      <c r="C4" s="10" t="s">
        <v>10</v>
      </c>
      <c r="D4" s="15" t="s">
        <v>11</v>
      </c>
      <c r="E4" s="16"/>
      <c r="F4" s="16"/>
      <c r="G4" s="16"/>
      <c r="H4" s="16"/>
      <c r="I4" s="16"/>
      <c r="J4" s="17"/>
      <c r="K4" s="4"/>
      <c r="L4" s="4"/>
    </row>
    <row r="5" spans="1:12" x14ac:dyDescent="0.3">
      <c r="A5" s="4"/>
      <c r="B5" s="5"/>
      <c r="C5" s="10" t="s">
        <v>12</v>
      </c>
      <c r="D5" s="15"/>
      <c r="E5" s="16"/>
      <c r="F5" s="16"/>
      <c r="G5" s="16"/>
      <c r="H5" s="16"/>
      <c r="I5" s="16"/>
      <c r="J5" s="17"/>
      <c r="K5" s="4"/>
      <c r="L5" s="4"/>
    </row>
    <row r="6" spans="1:12" ht="28.2" thickBot="1" x14ac:dyDescent="0.35">
      <c r="A6" s="4"/>
      <c r="B6" s="5"/>
      <c r="C6" s="18" t="s">
        <v>13</v>
      </c>
      <c r="D6" s="19" t="s">
        <v>14</v>
      </c>
      <c r="E6" s="20"/>
      <c r="F6" s="20"/>
      <c r="G6" s="20"/>
      <c r="H6" s="20"/>
      <c r="I6" s="20"/>
      <c r="J6" s="21"/>
      <c r="K6" s="4"/>
      <c r="L6" s="4"/>
    </row>
    <row r="7" spans="1:12" x14ac:dyDescent="0.3">
      <c r="A7" s="4"/>
      <c r="B7" s="5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15" thickBot="1" x14ac:dyDescent="0.3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1:12" x14ac:dyDescent="0.3">
      <c r="A9" s="24" t="s">
        <v>15</v>
      </c>
      <c r="B9" s="25" t="s">
        <v>16</v>
      </c>
      <c r="C9" s="25" t="s">
        <v>17</v>
      </c>
      <c r="D9" s="25" t="s">
        <v>18</v>
      </c>
      <c r="E9" s="25" t="s">
        <v>19</v>
      </c>
      <c r="F9" s="25" t="s">
        <v>20</v>
      </c>
      <c r="G9" s="26"/>
      <c r="H9" s="26"/>
      <c r="I9" s="25" t="s">
        <v>21</v>
      </c>
      <c r="J9" s="25"/>
      <c r="K9" s="25" t="s">
        <v>22</v>
      </c>
      <c r="L9" s="27" t="s">
        <v>23</v>
      </c>
    </row>
    <row r="10" spans="1:12" ht="97.2" thickBot="1" x14ac:dyDescent="0.35">
      <c r="A10" s="28"/>
      <c r="B10" s="29"/>
      <c r="C10" s="29"/>
      <c r="D10" s="29"/>
      <c r="E10" s="29"/>
      <c r="F10" s="30" t="s">
        <v>24</v>
      </c>
      <c r="G10" s="30" t="s">
        <v>25</v>
      </c>
      <c r="H10" s="30" t="s">
        <v>26</v>
      </c>
      <c r="I10" s="30" t="s">
        <v>27</v>
      </c>
      <c r="J10" s="30" t="s">
        <v>28</v>
      </c>
      <c r="K10" s="29"/>
      <c r="L10" s="31"/>
    </row>
    <row r="11" spans="1:12" x14ac:dyDescent="0.3">
      <c r="A11" s="32" t="s">
        <v>29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4"/>
    </row>
    <row r="12" spans="1:12" ht="27.6" x14ac:dyDescent="0.3">
      <c r="A12" s="35" t="s">
        <v>30</v>
      </c>
      <c r="B12" s="36"/>
      <c r="C12" s="35" t="s">
        <v>31</v>
      </c>
      <c r="D12" s="37" t="s">
        <v>32</v>
      </c>
      <c r="E12" s="38" t="s">
        <v>33</v>
      </c>
      <c r="F12" s="39">
        <v>495000</v>
      </c>
      <c r="G12" s="40">
        <v>1</v>
      </c>
      <c r="H12" s="38"/>
      <c r="I12" s="38" t="s">
        <v>34</v>
      </c>
      <c r="J12" s="38" t="s">
        <v>35</v>
      </c>
      <c r="K12" s="37"/>
      <c r="L12" s="41" t="s">
        <v>36</v>
      </c>
    </row>
    <row r="13" spans="1:12" ht="28.8" x14ac:dyDescent="0.3">
      <c r="A13" s="35" t="s">
        <v>30</v>
      </c>
      <c r="B13" s="36" t="s">
        <v>37</v>
      </c>
      <c r="C13" s="35" t="s">
        <v>38</v>
      </c>
      <c r="D13" s="37" t="s">
        <v>32</v>
      </c>
      <c r="E13" s="38" t="s">
        <v>33</v>
      </c>
      <c r="F13" s="39">
        <v>129500</v>
      </c>
      <c r="G13" s="40">
        <v>1</v>
      </c>
      <c r="H13" s="38"/>
      <c r="I13" s="38" t="s">
        <v>39</v>
      </c>
      <c r="J13" s="38" t="s">
        <v>40</v>
      </c>
      <c r="K13" s="37"/>
      <c r="L13" s="41" t="s">
        <v>36</v>
      </c>
    </row>
    <row r="14" spans="1:12" ht="28.8" x14ac:dyDescent="0.3">
      <c r="A14" s="35" t="s">
        <v>41</v>
      </c>
      <c r="B14" s="42" t="s">
        <v>42</v>
      </c>
      <c r="C14" s="35" t="s">
        <v>43</v>
      </c>
      <c r="D14" s="37" t="s">
        <v>44</v>
      </c>
      <c r="E14" s="38" t="s">
        <v>45</v>
      </c>
      <c r="F14" s="39">
        <v>80000</v>
      </c>
      <c r="G14" s="40">
        <v>1</v>
      </c>
      <c r="H14" s="38"/>
      <c r="I14" s="38" t="s">
        <v>39</v>
      </c>
      <c r="J14" s="38" t="s">
        <v>40</v>
      </c>
      <c r="K14" s="38"/>
      <c r="L14" s="41" t="s">
        <v>36</v>
      </c>
    </row>
    <row r="15" spans="1:12" x14ac:dyDescent="0.3">
      <c r="A15" s="35"/>
      <c r="B15" s="42"/>
      <c r="C15" s="42"/>
      <c r="D15" s="37"/>
      <c r="E15" s="38"/>
      <c r="F15" s="43"/>
      <c r="G15" s="40"/>
      <c r="H15" s="38"/>
      <c r="I15" s="38"/>
      <c r="J15" s="37"/>
      <c r="K15" s="38"/>
      <c r="L15" s="41"/>
    </row>
    <row r="16" spans="1:12" s="51" customFormat="1" x14ac:dyDescent="0.3">
      <c r="A16" s="44" t="s">
        <v>46</v>
      </c>
      <c r="B16" s="45"/>
      <c r="C16" s="45"/>
      <c r="D16" s="46"/>
      <c r="E16" s="46"/>
      <c r="F16" s="47">
        <f>SUM(F12:F15)</f>
        <v>704500</v>
      </c>
      <c r="G16" s="48"/>
      <c r="H16" s="46"/>
      <c r="I16" s="46"/>
      <c r="J16" s="49"/>
      <c r="K16" s="46"/>
      <c r="L16" s="50"/>
    </row>
    <row r="17" spans="1:12" ht="15" thickBot="1" x14ac:dyDescent="0.35">
      <c r="A17" s="52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4"/>
    </row>
    <row r="18" spans="1:12" x14ac:dyDescent="0.3">
      <c r="A18" s="55" t="s">
        <v>47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7"/>
    </row>
    <row r="19" spans="1:12" x14ac:dyDescent="0.3">
      <c r="A19" s="58"/>
      <c r="B19" s="59"/>
      <c r="C19" s="38"/>
      <c r="D19" s="59"/>
      <c r="E19" s="59"/>
      <c r="F19" s="59"/>
      <c r="G19" s="59"/>
      <c r="H19" s="59"/>
      <c r="I19" s="59"/>
      <c r="J19" s="59"/>
      <c r="K19" s="59"/>
      <c r="L19" s="60"/>
    </row>
    <row r="20" spans="1:12" x14ac:dyDescent="0.3">
      <c r="A20" s="58"/>
      <c r="B20" s="59"/>
      <c r="C20" s="38"/>
      <c r="D20" s="59"/>
      <c r="E20" s="59"/>
      <c r="F20" s="59"/>
      <c r="G20" s="59"/>
      <c r="H20" s="59"/>
      <c r="I20" s="59"/>
      <c r="J20" s="59"/>
      <c r="K20" s="59"/>
      <c r="L20" s="60"/>
    </row>
    <row r="21" spans="1:12" x14ac:dyDescent="0.3">
      <c r="A21" s="61"/>
      <c r="B21" s="62"/>
      <c r="C21" s="38"/>
      <c r="D21" s="62"/>
      <c r="E21" s="62"/>
      <c r="F21" s="62"/>
      <c r="G21" s="62"/>
      <c r="H21" s="62"/>
      <c r="I21" s="63"/>
      <c r="J21" s="62"/>
      <c r="K21" s="62"/>
      <c r="L21" s="64"/>
    </row>
    <row r="22" spans="1:12" s="51" customFormat="1" x14ac:dyDescent="0.3">
      <c r="A22" s="44" t="s">
        <v>48</v>
      </c>
      <c r="B22" s="65"/>
      <c r="C22" s="65"/>
      <c r="D22" s="65"/>
      <c r="E22" s="65"/>
      <c r="F22" s="39">
        <f>SUM(F19:F21)</f>
        <v>0</v>
      </c>
      <c r="G22" s="65"/>
      <c r="H22" s="65"/>
      <c r="I22" s="65"/>
      <c r="J22" s="65"/>
      <c r="K22" s="65"/>
      <c r="L22" s="66"/>
    </row>
    <row r="23" spans="1:12" ht="15" thickBot="1" x14ac:dyDescent="0.35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4"/>
    </row>
    <row r="24" spans="1:12" x14ac:dyDescent="0.3">
      <c r="A24" s="55" t="s">
        <v>49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7"/>
    </row>
    <row r="25" spans="1:12" x14ac:dyDescent="0.3">
      <c r="A25" s="35"/>
      <c r="B25" s="36"/>
      <c r="C25" s="38"/>
      <c r="D25" s="67"/>
      <c r="E25" s="38"/>
      <c r="F25" s="39"/>
      <c r="G25" s="40"/>
      <c r="H25" s="38"/>
      <c r="I25" s="38"/>
      <c r="J25" s="68"/>
      <c r="K25" s="38"/>
      <c r="L25" s="69"/>
    </row>
    <row r="26" spans="1:12" x14ac:dyDescent="0.3">
      <c r="A26" s="35"/>
      <c r="B26" s="36"/>
      <c r="C26" s="42"/>
      <c r="D26" s="67"/>
      <c r="E26" s="38"/>
      <c r="F26" s="70"/>
      <c r="G26" s="40"/>
      <c r="H26" s="38"/>
      <c r="I26" s="38"/>
      <c r="J26" s="68"/>
      <c r="K26" s="38"/>
      <c r="L26" s="69"/>
    </row>
    <row r="27" spans="1:12" x14ac:dyDescent="0.3">
      <c r="A27" s="44" t="s">
        <v>50</v>
      </c>
      <c r="B27" s="45"/>
      <c r="C27" s="45"/>
      <c r="D27" s="46"/>
      <c r="E27" s="46"/>
      <c r="F27" s="47">
        <f>SUM(F25:F26)</f>
        <v>0</v>
      </c>
      <c r="G27" s="48"/>
      <c r="H27" s="46"/>
      <c r="I27" s="46"/>
      <c r="J27" s="49"/>
      <c r="K27" s="46"/>
      <c r="L27" s="50"/>
    </row>
    <row r="28" spans="1:12" ht="15" thickBot="1" x14ac:dyDescent="0.3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4"/>
    </row>
    <row r="29" spans="1:12" x14ac:dyDescent="0.3">
      <c r="A29" s="55" t="s">
        <v>51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71"/>
    </row>
    <row r="30" spans="1:12" ht="41.4" x14ac:dyDescent="0.3">
      <c r="A30" s="35" t="s">
        <v>52</v>
      </c>
      <c r="B30" s="38" t="s">
        <v>53</v>
      </c>
      <c r="C30" s="38" t="s">
        <v>54</v>
      </c>
      <c r="D30" s="67" t="s">
        <v>55</v>
      </c>
      <c r="E30" s="38" t="s">
        <v>33</v>
      </c>
      <c r="F30" s="39">
        <v>9750000</v>
      </c>
      <c r="G30" s="40">
        <v>1</v>
      </c>
      <c r="H30" s="38"/>
      <c r="I30" s="38" t="s">
        <v>56</v>
      </c>
      <c r="J30" s="68" t="s">
        <v>35</v>
      </c>
      <c r="K30" s="67"/>
      <c r="L30" s="69" t="s">
        <v>57</v>
      </c>
    </row>
    <row r="31" spans="1:12" ht="41.4" x14ac:dyDescent="0.3">
      <c r="A31" s="35" t="s">
        <v>58</v>
      </c>
      <c r="B31" s="38" t="s">
        <v>59</v>
      </c>
      <c r="C31" s="38" t="s">
        <v>60</v>
      </c>
      <c r="D31" s="67" t="s">
        <v>55</v>
      </c>
      <c r="E31" s="38" t="s">
        <v>33</v>
      </c>
      <c r="F31" s="39">
        <v>9118000</v>
      </c>
      <c r="G31" s="40">
        <v>1</v>
      </c>
      <c r="H31" s="38"/>
      <c r="I31" s="38" t="s">
        <v>61</v>
      </c>
      <c r="J31" s="72" t="s">
        <v>62</v>
      </c>
      <c r="K31" s="67"/>
      <c r="L31" s="69" t="s">
        <v>36</v>
      </c>
    </row>
    <row r="32" spans="1:12" ht="55.2" x14ac:dyDescent="0.3">
      <c r="A32" s="35" t="s">
        <v>63</v>
      </c>
      <c r="B32" s="36" t="s">
        <v>64</v>
      </c>
      <c r="C32" s="38" t="s">
        <v>65</v>
      </c>
      <c r="D32" s="67" t="s">
        <v>66</v>
      </c>
      <c r="E32" s="38" t="s">
        <v>33</v>
      </c>
      <c r="F32" s="39">
        <v>380000</v>
      </c>
      <c r="G32" s="40">
        <v>1</v>
      </c>
      <c r="H32" s="38"/>
      <c r="I32" s="38" t="s">
        <v>61</v>
      </c>
      <c r="J32" s="68" t="s">
        <v>40</v>
      </c>
      <c r="K32" s="67"/>
      <c r="L32" s="69" t="s">
        <v>36</v>
      </c>
    </row>
    <row r="33" spans="1:12" ht="27.6" x14ac:dyDescent="0.3">
      <c r="A33" s="73" t="s">
        <v>67</v>
      </c>
      <c r="B33" s="36" t="s">
        <v>64</v>
      </c>
      <c r="C33" s="72" t="s">
        <v>68</v>
      </c>
      <c r="D33" s="67" t="s">
        <v>66</v>
      </c>
      <c r="E33" s="72" t="s">
        <v>33</v>
      </c>
      <c r="F33" s="39">
        <v>300000</v>
      </c>
      <c r="G33" s="74">
        <v>1</v>
      </c>
      <c r="H33" s="72"/>
      <c r="I33" s="72" t="s">
        <v>62</v>
      </c>
      <c r="J33" s="72" t="s">
        <v>69</v>
      </c>
      <c r="K33" s="67"/>
      <c r="L33" s="69" t="s">
        <v>36</v>
      </c>
    </row>
    <row r="34" spans="1:12" ht="27.6" x14ac:dyDescent="0.3">
      <c r="A34" s="35" t="s">
        <v>67</v>
      </c>
      <c r="B34" s="38"/>
      <c r="C34" s="38" t="s">
        <v>70</v>
      </c>
      <c r="D34" s="67" t="s">
        <v>66</v>
      </c>
      <c r="E34" s="38" t="s">
        <v>33</v>
      </c>
      <c r="F34" s="39">
        <v>150000</v>
      </c>
      <c r="G34" s="40">
        <v>1</v>
      </c>
      <c r="H34" s="38"/>
      <c r="I34" s="38" t="s">
        <v>71</v>
      </c>
      <c r="J34" s="72" t="s">
        <v>72</v>
      </c>
      <c r="K34" s="67"/>
      <c r="L34" s="69" t="s">
        <v>36</v>
      </c>
    </row>
    <row r="35" spans="1:12" ht="27.6" x14ac:dyDescent="0.3">
      <c r="A35" s="35" t="s">
        <v>67</v>
      </c>
      <c r="B35" s="36" t="s">
        <v>64</v>
      </c>
      <c r="C35" s="38" t="s">
        <v>73</v>
      </c>
      <c r="D35" s="67" t="s">
        <v>66</v>
      </c>
      <c r="E35" s="38" t="s">
        <v>33</v>
      </c>
      <c r="F35" s="39">
        <v>200000</v>
      </c>
      <c r="G35" s="40">
        <v>1</v>
      </c>
      <c r="H35" s="38"/>
      <c r="I35" s="38" t="s">
        <v>62</v>
      </c>
      <c r="J35" s="38" t="s">
        <v>69</v>
      </c>
      <c r="K35" s="67"/>
      <c r="L35" s="69" t="s">
        <v>36</v>
      </c>
    </row>
    <row r="36" spans="1:12" x14ac:dyDescent="0.3">
      <c r="B36" s="9"/>
    </row>
    <row r="37" spans="1:12" x14ac:dyDescent="0.3">
      <c r="A37" s="44" t="s">
        <v>74</v>
      </c>
      <c r="B37" s="75"/>
      <c r="C37" s="75"/>
      <c r="D37" s="75"/>
      <c r="E37" s="75"/>
      <c r="F37" s="47">
        <f>SUM(F30:F35)</f>
        <v>19898000</v>
      </c>
      <c r="G37" s="75"/>
      <c r="H37" s="75"/>
      <c r="I37" s="75"/>
      <c r="J37" s="75"/>
      <c r="K37" s="75"/>
      <c r="L37" s="76"/>
    </row>
    <row r="38" spans="1:12" ht="15" thickBot="1" x14ac:dyDescent="0.35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9"/>
    </row>
    <row r="39" spans="1:12" x14ac:dyDescent="0.3">
      <c r="A39" s="80" t="s">
        <v>75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2"/>
    </row>
    <row r="40" spans="1:12" ht="27.6" x14ac:dyDescent="0.3">
      <c r="A40" s="83" t="s">
        <v>76</v>
      </c>
      <c r="B40" s="84" t="s">
        <v>77</v>
      </c>
      <c r="C40" s="38" t="s">
        <v>78</v>
      </c>
      <c r="D40" s="85" t="s">
        <v>79</v>
      </c>
      <c r="E40" s="85" t="s">
        <v>33</v>
      </c>
      <c r="F40" s="39">
        <v>585000</v>
      </c>
      <c r="G40" s="86">
        <v>1</v>
      </c>
      <c r="H40" s="85"/>
      <c r="I40" s="85" t="s">
        <v>72</v>
      </c>
      <c r="J40" s="87" t="s">
        <v>35</v>
      </c>
      <c r="K40" s="85"/>
      <c r="L40" s="88" t="s">
        <v>80</v>
      </c>
    </row>
    <row r="41" spans="1:12" ht="27.6" x14ac:dyDescent="0.3">
      <c r="A41" s="83" t="s">
        <v>76</v>
      </c>
      <c r="B41" s="84" t="s">
        <v>53</v>
      </c>
      <c r="C41" s="38" t="s">
        <v>81</v>
      </c>
      <c r="D41" s="85" t="s">
        <v>79</v>
      </c>
      <c r="E41" s="85" t="s">
        <v>33</v>
      </c>
      <c r="F41" s="39">
        <v>543400</v>
      </c>
      <c r="G41" s="86">
        <v>1</v>
      </c>
      <c r="H41" s="85"/>
      <c r="I41" s="85" t="s">
        <v>62</v>
      </c>
      <c r="J41" s="89" t="s">
        <v>69</v>
      </c>
      <c r="K41" s="85"/>
      <c r="L41" s="88" t="s">
        <v>80</v>
      </c>
    </row>
    <row r="42" spans="1:12" ht="27.6" x14ac:dyDescent="0.3">
      <c r="A42" s="83" t="s">
        <v>82</v>
      </c>
      <c r="B42" s="84" t="s">
        <v>77</v>
      </c>
      <c r="C42" s="38" t="s">
        <v>83</v>
      </c>
      <c r="D42" s="85" t="s">
        <v>84</v>
      </c>
      <c r="E42" s="85" t="s">
        <v>33</v>
      </c>
      <c r="F42" s="39">
        <v>540000</v>
      </c>
      <c r="G42" s="86">
        <v>1</v>
      </c>
      <c r="H42" s="85"/>
      <c r="I42" s="85" t="s">
        <v>40</v>
      </c>
      <c r="J42" s="90" t="s">
        <v>69</v>
      </c>
      <c r="K42" s="85"/>
      <c r="L42" s="88" t="s">
        <v>80</v>
      </c>
    </row>
    <row r="43" spans="1:12" ht="41.4" x14ac:dyDescent="0.3">
      <c r="A43" s="83" t="s">
        <v>76</v>
      </c>
      <c r="B43" s="84" t="s">
        <v>77</v>
      </c>
      <c r="C43" s="38" t="s">
        <v>85</v>
      </c>
      <c r="D43" s="85" t="s">
        <v>79</v>
      </c>
      <c r="E43" s="85" t="s">
        <v>33</v>
      </c>
      <c r="F43" s="39">
        <v>487500</v>
      </c>
      <c r="G43" s="86">
        <v>1</v>
      </c>
      <c r="H43" s="85"/>
      <c r="I43" s="85" t="s">
        <v>40</v>
      </c>
      <c r="J43" s="87" t="s">
        <v>62</v>
      </c>
      <c r="K43" s="85"/>
      <c r="L43" s="88" t="s">
        <v>80</v>
      </c>
    </row>
    <row r="44" spans="1:12" ht="41.4" x14ac:dyDescent="0.3">
      <c r="A44" s="83" t="s">
        <v>76</v>
      </c>
      <c r="B44" s="84" t="s">
        <v>53</v>
      </c>
      <c r="C44" s="38" t="s">
        <v>86</v>
      </c>
      <c r="D44" s="85" t="s">
        <v>79</v>
      </c>
      <c r="E44" s="85" t="s">
        <v>33</v>
      </c>
      <c r="F44" s="39">
        <v>308750</v>
      </c>
      <c r="G44" s="86">
        <v>1</v>
      </c>
      <c r="H44" s="85"/>
      <c r="I44" s="85" t="s">
        <v>87</v>
      </c>
      <c r="J44" s="89" t="s">
        <v>40</v>
      </c>
      <c r="K44" s="85"/>
      <c r="L44" s="88" t="s">
        <v>80</v>
      </c>
    </row>
    <row r="45" spans="1:12" ht="41.4" x14ac:dyDescent="0.3">
      <c r="A45" s="83" t="s">
        <v>76</v>
      </c>
      <c r="B45" s="84"/>
      <c r="C45" s="38" t="s">
        <v>88</v>
      </c>
      <c r="D45" s="85" t="s">
        <v>79</v>
      </c>
      <c r="E45" s="85" t="s">
        <v>33</v>
      </c>
      <c r="F45" s="39">
        <v>195000</v>
      </c>
      <c r="G45" s="86">
        <v>1</v>
      </c>
      <c r="H45" s="85"/>
      <c r="I45" s="85" t="s">
        <v>34</v>
      </c>
      <c r="J45" s="89" t="s">
        <v>40</v>
      </c>
      <c r="K45" s="85"/>
      <c r="L45" s="88" t="s">
        <v>80</v>
      </c>
    </row>
    <row r="46" spans="1:12" ht="27.6" x14ac:dyDescent="0.3">
      <c r="A46" s="83" t="s">
        <v>76</v>
      </c>
      <c r="B46" s="84"/>
      <c r="C46" s="38" t="s">
        <v>89</v>
      </c>
      <c r="D46" s="85" t="s">
        <v>79</v>
      </c>
      <c r="E46" s="85" t="s">
        <v>33</v>
      </c>
      <c r="F46" s="39">
        <v>195000</v>
      </c>
      <c r="G46" s="86">
        <v>1</v>
      </c>
      <c r="H46" s="85"/>
      <c r="I46" s="85" t="s">
        <v>62</v>
      </c>
      <c r="J46" s="89" t="s">
        <v>69</v>
      </c>
      <c r="K46" s="85"/>
      <c r="L46" s="88" t="s">
        <v>80</v>
      </c>
    </row>
    <row r="47" spans="1:12" ht="27.6" x14ac:dyDescent="0.3">
      <c r="A47" s="83" t="s">
        <v>76</v>
      </c>
      <c r="B47" s="84" t="s">
        <v>77</v>
      </c>
      <c r="C47" s="38" t="s">
        <v>90</v>
      </c>
      <c r="D47" s="85" t="s">
        <v>79</v>
      </c>
      <c r="E47" s="85" t="s">
        <v>33</v>
      </c>
      <c r="F47" s="39">
        <v>162500</v>
      </c>
      <c r="G47" s="86">
        <v>1</v>
      </c>
      <c r="H47" s="85"/>
      <c r="I47" s="85" t="s">
        <v>40</v>
      </c>
      <c r="J47" s="89" t="s">
        <v>62</v>
      </c>
      <c r="K47" s="85"/>
      <c r="L47" s="88" t="s">
        <v>80</v>
      </c>
    </row>
    <row r="48" spans="1:12" ht="27.6" x14ac:dyDescent="0.3">
      <c r="A48" s="83" t="s">
        <v>76</v>
      </c>
      <c r="B48" s="84"/>
      <c r="C48" s="38" t="s">
        <v>91</v>
      </c>
      <c r="D48" s="85" t="s">
        <v>79</v>
      </c>
      <c r="E48" s="85" t="s">
        <v>33</v>
      </c>
      <c r="F48" s="39">
        <v>162500</v>
      </c>
      <c r="G48" s="86">
        <v>1</v>
      </c>
      <c r="H48" s="85"/>
      <c r="I48" s="85" t="s">
        <v>72</v>
      </c>
      <c r="J48" s="89" t="s">
        <v>40</v>
      </c>
      <c r="K48" s="85"/>
      <c r="L48" s="88" t="s">
        <v>80</v>
      </c>
    </row>
    <row r="49" spans="1:12" ht="27.6" x14ac:dyDescent="0.3">
      <c r="A49" s="83" t="s">
        <v>76</v>
      </c>
      <c r="B49" s="84" t="s">
        <v>64</v>
      </c>
      <c r="C49" s="38" t="s">
        <v>92</v>
      </c>
      <c r="D49" s="85" t="s">
        <v>79</v>
      </c>
      <c r="E49" s="85" t="s">
        <v>33</v>
      </c>
      <c r="F49" s="39">
        <v>50000</v>
      </c>
      <c r="G49" s="86">
        <v>1</v>
      </c>
      <c r="H49" s="85"/>
      <c r="I49" s="85" t="s">
        <v>72</v>
      </c>
      <c r="J49" s="91" t="s">
        <v>62</v>
      </c>
      <c r="K49" s="92"/>
      <c r="L49" s="88" t="s">
        <v>36</v>
      </c>
    </row>
    <row r="50" spans="1:12" ht="27.6" x14ac:dyDescent="0.3">
      <c r="A50" s="83" t="s">
        <v>76</v>
      </c>
      <c r="B50" s="84" t="s">
        <v>64</v>
      </c>
      <c r="C50" s="38" t="s">
        <v>93</v>
      </c>
      <c r="D50" s="85" t="s">
        <v>79</v>
      </c>
      <c r="E50" s="85" t="s">
        <v>33</v>
      </c>
      <c r="F50" s="39">
        <v>50000</v>
      </c>
      <c r="G50" s="86">
        <v>1</v>
      </c>
      <c r="H50" s="85"/>
      <c r="I50" s="85" t="s">
        <v>72</v>
      </c>
      <c r="J50" s="87" t="s">
        <v>62</v>
      </c>
      <c r="K50" s="92"/>
      <c r="L50" s="88" t="s">
        <v>36</v>
      </c>
    </row>
    <row r="51" spans="1:12" ht="69" x14ac:dyDescent="0.3">
      <c r="A51" s="73" t="s">
        <v>94</v>
      </c>
      <c r="B51" s="36" t="s">
        <v>64</v>
      </c>
      <c r="C51" s="72" t="s">
        <v>95</v>
      </c>
      <c r="D51" s="85" t="s">
        <v>96</v>
      </c>
      <c r="E51" s="72" t="s">
        <v>33</v>
      </c>
      <c r="F51" s="39">
        <v>42000</v>
      </c>
      <c r="G51" s="74">
        <v>1</v>
      </c>
      <c r="H51" s="72"/>
      <c r="I51" s="72" t="s">
        <v>34</v>
      </c>
      <c r="J51" s="68" t="s">
        <v>72</v>
      </c>
      <c r="K51" s="67" t="s">
        <v>97</v>
      </c>
      <c r="L51" s="69" t="s">
        <v>36</v>
      </c>
    </row>
    <row r="52" spans="1:12" x14ac:dyDescent="0.3">
      <c r="A52" s="73"/>
      <c r="B52" s="36"/>
      <c r="C52" s="72"/>
      <c r="D52" s="67"/>
      <c r="E52" s="72"/>
      <c r="F52" s="70"/>
      <c r="G52" s="74"/>
      <c r="H52" s="72"/>
      <c r="I52" s="72"/>
      <c r="J52" s="68"/>
      <c r="K52" s="67"/>
      <c r="L52" s="69"/>
    </row>
    <row r="53" spans="1:12" s="96" customFormat="1" x14ac:dyDescent="0.3">
      <c r="A53" s="93" t="s">
        <v>98</v>
      </c>
      <c r="B53" s="94"/>
      <c r="C53" s="94"/>
      <c r="D53" s="94"/>
      <c r="E53" s="94"/>
      <c r="F53" s="47">
        <f>SUM(F40:F52)</f>
        <v>3321650</v>
      </c>
      <c r="G53" s="94"/>
      <c r="H53" s="94"/>
      <c r="I53" s="94"/>
      <c r="J53" s="94"/>
      <c r="K53" s="94"/>
      <c r="L53" s="95"/>
    </row>
    <row r="54" spans="1:12" ht="15" thickBot="1" x14ac:dyDescent="0.35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9"/>
    </row>
    <row r="55" spans="1:12" x14ac:dyDescent="0.3">
      <c r="A55" s="80" t="s">
        <v>99</v>
      </c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2"/>
    </row>
    <row r="56" spans="1:12" x14ac:dyDescent="0.3">
      <c r="A56" s="97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9"/>
    </row>
    <row r="57" spans="1:12" x14ac:dyDescent="0.3">
      <c r="A57" s="97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9"/>
    </row>
    <row r="58" spans="1:12" x14ac:dyDescent="0.3">
      <c r="A58" s="97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9"/>
    </row>
    <row r="59" spans="1:12" x14ac:dyDescent="0.3">
      <c r="A59" s="97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9"/>
    </row>
    <row r="60" spans="1:12" x14ac:dyDescent="0.3">
      <c r="A60" s="100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2"/>
    </row>
    <row r="61" spans="1:12" x14ac:dyDescent="0.3">
      <c r="A61" s="100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2"/>
    </row>
    <row r="62" spans="1:12" s="96" customFormat="1" ht="15" thickBot="1" x14ac:dyDescent="0.35">
      <c r="A62" s="103" t="s">
        <v>100</v>
      </c>
      <c r="B62" s="104"/>
      <c r="C62" s="104"/>
      <c r="D62" s="104"/>
      <c r="E62" s="104"/>
      <c r="F62" s="47">
        <f>SUM(F56:F61)</f>
        <v>0</v>
      </c>
      <c r="G62" s="104"/>
      <c r="H62" s="104"/>
      <c r="I62" s="104"/>
      <c r="J62" s="104"/>
      <c r="K62" s="105"/>
      <c r="L62" s="106"/>
    </row>
    <row r="63" spans="1:12" ht="15" thickBot="1" x14ac:dyDescent="0.35">
      <c r="A63" s="107" t="s">
        <v>101</v>
      </c>
      <c r="B63" s="108"/>
      <c r="C63" s="108"/>
      <c r="D63" s="108"/>
      <c r="E63" s="108"/>
      <c r="F63" s="109">
        <f>SUM(F62,F53,F37,F27,F22,F16)</f>
        <v>23924150</v>
      </c>
      <c r="G63" s="108"/>
      <c r="H63" s="108"/>
      <c r="I63" s="108"/>
      <c r="J63" s="108"/>
      <c r="K63" s="108"/>
      <c r="L63" s="110"/>
    </row>
    <row r="64" spans="1:12" x14ac:dyDescent="0.3">
      <c r="A64" s="111"/>
      <c r="B64" s="111"/>
      <c r="C64" s="111"/>
      <c r="D64" s="111"/>
      <c r="E64" s="111"/>
      <c r="F64" s="112"/>
      <c r="G64" s="111"/>
      <c r="H64" s="111"/>
      <c r="I64" s="111"/>
      <c r="J64" s="4"/>
      <c r="K64" s="4"/>
      <c r="L64" s="4"/>
    </row>
    <row r="65" spans="1:12" x14ac:dyDescent="0.3">
      <c r="A65" s="111"/>
      <c r="B65" s="111"/>
      <c r="C65" s="111"/>
      <c r="D65" s="111"/>
      <c r="E65" s="113"/>
      <c r="F65" s="113"/>
      <c r="G65" s="111"/>
      <c r="H65" s="111"/>
      <c r="I65" s="111"/>
      <c r="J65" s="4"/>
      <c r="K65" s="4"/>
      <c r="L65" s="4"/>
    </row>
    <row r="66" spans="1:12" x14ac:dyDescent="0.3">
      <c r="A66" s="114" t="s">
        <v>102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</row>
    <row r="67" spans="1:12" x14ac:dyDescent="0.3">
      <c r="A67" s="115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7"/>
    </row>
    <row r="68" spans="1:12" ht="72" customHeight="1" x14ac:dyDescent="0.3">
      <c r="A68" s="118" t="s">
        <v>103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</row>
    <row r="69" spans="1:12" x14ac:dyDescent="0.3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</row>
    <row r="70" spans="1:12" ht="39.75" customHeight="1" x14ac:dyDescent="0.3">
      <c r="A70" s="114" t="s">
        <v>104</v>
      </c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</row>
    <row r="71" spans="1:12" x14ac:dyDescent="0.3">
      <c r="A71" s="120"/>
      <c r="B71" s="121"/>
      <c r="C71" s="120"/>
      <c r="D71" s="120"/>
      <c r="E71" s="120"/>
      <c r="F71" s="120"/>
      <c r="G71" s="120"/>
      <c r="H71" s="120"/>
      <c r="I71" s="120"/>
      <c r="J71" s="122"/>
      <c r="K71" s="122"/>
      <c r="L71" s="122"/>
    </row>
    <row r="72" spans="1:12" ht="23.25" customHeight="1" x14ac:dyDescent="0.3">
      <c r="A72" s="114" t="s">
        <v>105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</row>
  </sheetData>
  <mergeCells count="37">
    <mergeCell ref="A66:L66"/>
    <mergeCell ref="A67:L67"/>
    <mergeCell ref="A68:L68"/>
    <mergeCell ref="A69:L69"/>
    <mergeCell ref="A70:L70"/>
    <mergeCell ref="A72:L72"/>
    <mergeCell ref="A39:L39"/>
    <mergeCell ref="A55:L55"/>
    <mergeCell ref="A64:A65"/>
    <mergeCell ref="B64:B65"/>
    <mergeCell ref="C64:C65"/>
    <mergeCell ref="D64:D65"/>
    <mergeCell ref="E64:F64"/>
    <mergeCell ref="G64:G65"/>
    <mergeCell ref="H64:H65"/>
    <mergeCell ref="I64:I65"/>
    <mergeCell ref="L9:L10"/>
    <mergeCell ref="A11:K11"/>
    <mergeCell ref="A18:K18"/>
    <mergeCell ref="A24:K24"/>
    <mergeCell ref="A29:I29"/>
    <mergeCell ref="J29:L29"/>
    <mergeCell ref="A8:K8"/>
    <mergeCell ref="A9:A10"/>
    <mergeCell ref="B9:B10"/>
    <mergeCell ref="C9:C10"/>
    <mergeCell ref="D9:D10"/>
    <mergeCell ref="E9:E10"/>
    <mergeCell ref="F9:H9"/>
    <mergeCell ref="I9:J9"/>
    <mergeCell ref="K9:K10"/>
    <mergeCell ref="D1:J1"/>
    <mergeCell ref="D2:J2"/>
    <mergeCell ref="D3:J3"/>
    <mergeCell ref="D4:J4"/>
    <mergeCell ref="D5:J5"/>
    <mergeCell ref="D6:J6"/>
  </mergeCells>
  <dataValidations count="2">
    <dataValidation type="list" allowBlank="1" showInputMessage="1" showErrorMessage="1" sqref="D21 D16 D27 D62" xr:uid="{FECDC00C-504A-408D-BC2D-6683BD7269EF}">
      <formula1>#REF!</formula1>
    </dataValidation>
    <dataValidation type="list" allowBlank="1" showInputMessage="1" showErrorMessage="1" sqref="D40:D50" xr:uid="{237A0725-85E8-4863-97EE-64A0811AA421}">
      <formula1>#REF!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98FDF-929A-4C64-9FE9-19FCA02EEE36}">
  <dimension ref="B2:K11"/>
  <sheetViews>
    <sheetView workbookViewId="0">
      <selection activeCell="K7" sqref="K7"/>
    </sheetView>
  </sheetViews>
  <sheetFormatPr defaultRowHeight="14.4" x14ac:dyDescent="0.3"/>
  <cols>
    <col min="2" max="2" width="26.109375" customWidth="1"/>
    <col min="3" max="3" width="20.33203125" customWidth="1"/>
    <col min="4" max="4" width="16.21875" customWidth="1"/>
    <col min="6" max="6" width="38.44140625" customWidth="1"/>
  </cols>
  <sheetData>
    <row r="2" spans="2:11" x14ac:dyDescent="0.3">
      <c r="B2" s="3" t="s">
        <v>4</v>
      </c>
      <c r="C2" s="1" t="s">
        <v>2</v>
      </c>
      <c r="D2" s="1" t="s">
        <v>3</v>
      </c>
    </row>
    <row r="3" spans="2:11" x14ac:dyDescent="0.3">
      <c r="B3" s="1" t="s">
        <v>0</v>
      </c>
      <c r="C3" s="2">
        <f>235*72.25/5</f>
        <v>3395.75</v>
      </c>
      <c r="D3" s="2">
        <v>3400</v>
      </c>
      <c r="E3">
        <v>340</v>
      </c>
    </row>
    <row r="4" spans="2:11" x14ac:dyDescent="0.3">
      <c r="B4" s="1"/>
      <c r="C4" s="2"/>
      <c r="D4" s="2">
        <v>3450</v>
      </c>
    </row>
    <row r="5" spans="2:11" x14ac:dyDescent="0.3">
      <c r="B5" s="1" t="s">
        <v>1</v>
      </c>
      <c r="C5" s="2">
        <f>215*72.25/5</f>
        <v>3106.75</v>
      </c>
      <c r="D5" s="2">
        <v>2800</v>
      </c>
    </row>
    <row r="6" spans="2:11" x14ac:dyDescent="0.3">
      <c r="K6">
        <f>30000*5/70</f>
        <v>2142.8571428571427</v>
      </c>
    </row>
    <row r="11" spans="2:11" x14ac:dyDescent="0.3">
      <c r="F11">
        <f>724/235</f>
        <v>3.0808510638297872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0BF0AB701F5D748AB78EAB9E24BBD43" ma:contentTypeVersion="399" ma:contentTypeDescription="A content type to manage public (operations) IDB documents" ma:contentTypeScope="" ma:versionID="bd28b1e044f32e8701f8ef40874630c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9460444752e1f10a841646c9cc76d6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4359/GR-HA;</Approval_x0020_Number>
    <Phase xmlns="cdc7663a-08f0-4737-9e8c-148ce897a09c">ACTIVE</Phase>
    <Document_x0020_Author xmlns="cdc7663a-08f0-4737-9e8c-148ce897a09c">Joseph, Cedrick Guy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42</Value>
      <Value>8</Value>
      <Value>41</Value>
      <Value>40</Value>
      <Value>39</Value>
      <Value>86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HA-L1107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>R0002878523</Record_x0020_Number>
    <_dlc_DocId xmlns="cdc7663a-08f0-4737-9e8c-148ce897a09c">EZSHARE-2053365213-37</_dlc_DocId>
    <_dlc_DocIdUrl xmlns="cdc7663a-08f0-4737-9e8c-148ce897a09c">
      <Url>https://idbg.sharepoint.com/teams/EZ-HA-LON/HA-L1107/_layouts/15/DocIdRedir.aspx?ID=EZSHARE-2053365213-37</Url>
      <Description>EZSHARE-2053365213-37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Information Technology and Communications;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1224E62-75E7-4227-A504-70ED394FF627}"/>
</file>

<file path=customXml/itemProps2.xml><?xml version="1.0" encoding="utf-8"?>
<ds:datastoreItem xmlns:ds="http://schemas.openxmlformats.org/officeDocument/2006/customXml" ds:itemID="{7A44CC78-2BD1-41BD-95F9-C28F6EAC247D}"/>
</file>

<file path=customXml/itemProps3.xml><?xml version="1.0" encoding="utf-8"?>
<ds:datastoreItem xmlns:ds="http://schemas.openxmlformats.org/officeDocument/2006/customXml" ds:itemID="{2EBA68FF-9759-4876-A7D9-95E85F97BDE5}"/>
</file>

<file path=customXml/itemProps4.xml><?xml version="1.0" encoding="utf-8"?>
<ds:datastoreItem xmlns:ds="http://schemas.openxmlformats.org/officeDocument/2006/customXml" ds:itemID="{CC7EF565-73C7-4C08-8022-76E315B5376E}"/>
</file>

<file path=customXml/itemProps5.xml><?xml version="1.0" encoding="utf-8"?>
<ds:datastoreItem xmlns:ds="http://schemas.openxmlformats.org/officeDocument/2006/customXml" ds:itemID="{87C0A81A-7432-4C71-9775-50D6C0436228}"/>
</file>

<file path=customXml/itemProps6.xml><?xml version="1.0" encoding="utf-8"?>
<ds:datastoreItem xmlns:ds="http://schemas.openxmlformats.org/officeDocument/2006/customXml" ds:itemID="{9DD52603-7142-40E8-BBE5-82669AFF1900}"/>
</file>

<file path=customXml/itemProps7.xml><?xml version="1.0" encoding="utf-8"?>
<ds:datastoreItem xmlns:ds="http://schemas.openxmlformats.org/officeDocument/2006/customXml" ds:itemID="{A8FC2DFC-0CF8-4222-947B-CB9DFE84F6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PPM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Joseph, Cedrick Guy</dc:creator>
  <cp:keywords/>
  <cp:lastModifiedBy>Joseph, Cedrick Guy</cp:lastModifiedBy>
  <dcterms:created xsi:type="dcterms:W3CDTF">2018-10-02T16:40:53Z</dcterms:created>
  <dcterms:modified xsi:type="dcterms:W3CDTF">2018-10-04T16:33:01Z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86;#Procurement Plan|37ebb4f7-eb23-48d3-8efe-6bfd14035730</vt:lpwstr>
  </property>
  <property fmtid="{D5CDD505-2E9C-101B-9397-08002B2CF9AE}" pid="6" name="Sub-Sector">
    <vt:lpwstr>41;#AGRICULTURAL TECHNOLOGY ADOPTION|db8b8452-d8b2-4894-b528-07e8f73b4d05</vt:lpwstr>
  </property>
  <property fmtid="{D5CDD505-2E9C-101B-9397-08002B2CF9AE}" pid="7" name="Fund IDB">
    <vt:lpwstr>40;#GRF|91c131c5-8288-4ee4-8c9c-34395b8e8fd9</vt:lpwstr>
  </property>
  <property fmtid="{D5CDD505-2E9C-101B-9397-08002B2CF9AE}" pid="8" name="Country">
    <vt:lpwstr>42;#Haiti|77a11ace-c854-4e9c-9e19-c924bca0dd43</vt:lpwstr>
  </property>
  <property fmtid="{D5CDD505-2E9C-101B-9397-08002B2CF9AE}" pid="9" name="Sector IDB">
    <vt:lpwstr>39;#AGRICULTURE AND RURAL DEVELOPMENT|d219a801-c2c3-4618-9f55-1bc987044feb</vt:lpwstr>
  </property>
  <property fmtid="{D5CDD505-2E9C-101B-9397-08002B2CF9AE}" pid="10" name="Function Operations IDB">
    <vt:lpwstr>8;#Goods and Services|5bfebf1b-9f1f-4411-b1dd-4c19b807b799</vt:lpwstr>
  </property>
  <property fmtid="{D5CDD505-2E9C-101B-9397-08002B2CF9AE}" pid="11" name="_dlc_DocIdItemGuid">
    <vt:lpwstr>e181cae1-ee6e-4b9f-a214-0fa93206469a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0x0101001A458A224826124E8B45B1D613300CFC0050BF0AB701F5D748AB78EAB9E24BBD43</vt:lpwstr>
  </property>
</Properties>
</file>