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9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elm\Documents\DATA.IDB\IFD-ICS\2. HO-L1187\3. VERSIONES POST QRR\REVISION POD - ENE 18\ANEXOS VM\FEB 23-RUDDY\COMMENT CID + VPS MARCH 05\"/>
    </mc:Choice>
  </mc:AlternateContent>
  <bookViews>
    <workbookView xWindow="0" yWindow="0" windowWidth="24000" windowHeight="10755" xr2:uid="{A6B92691-2C19-4331-B268-DE5CB5C1CCBD}"/>
  </bookViews>
  <sheets>
    <sheet name="PA - HO-L1187" sheetId="1" r:id="rId1"/>
  </sheets>
  <definedNames>
    <definedName name="_xlnm.Print_Area" localSheetId="0">'PA - HO-L1187'!$A$1:$O$208</definedName>
  </definedNames>
  <calcPr calcId="171026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B10" i="1" s="1"/>
  <c r="B11" i="1" s="1"/>
  <c r="B13" i="1" s="1"/>
  <c r="B14" i="1" s="1"/>
  <c r="B15" i="1" s="1"/>
  <c r="B16" i="1" s="1"/>
  <c r="B17" i="1" s="1"/>
  <c r="B18" i="1" s="1"/>
  <c r="B20" i="1" s="1"/>
  <c r="B21" i="1" s="1"/>
  <c r="B22" i="1" s="1"/>
  <c r="B23" i="1" s="1"/>
  <c r="B24" i="1" s="1"/>
  <c r="B25" i="1" s="1"/>
  <c r="B26" i="1" s="1"/>
  <c r="B27" i="1" s="1"/>
  <c r="I16" i="1"/>
  <c r="O16" i="1"/>
  <c r="I17" i="1"/>
  <c r="O17" i="1"/>
  <c r="I18" i="1"/>
  <c r="O18" i="1"/>
  <c r="O19" i="1"/>
  <c r="O20" i="1"/>
  <c r="O21" i="1"/>
  <c r="O27" i="1" s="1"/>
  <c r="O22" i="1"/>
  <c r="O23" i="1"/>
  <c r="O24" i="1"/>
  <c r="O25" i="1"/>
  <c r="O26" i="1"/>
  <c r="I114" i="1"/>
  <c r="I120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N206" i="1"/>
  <c r="N207" i="1"/>
  <c r="I195" i="1"/>
  <c r="I159" i="1" l="1"/>
  <c r="I208" i="1"/>
  <c r="I57" i="1" l="1"/>
</calcChain>
</file>

<file path=xl/sharedStrings.xml><?xml version="1.0" encoding="utf-8"?>
<sst xmlns="http://schemas.openxmlformats.org/spreadsheetml/2006/main" count="1001" uniqueCount="353">
  <si>
    <t>HO-L1187</t>
  </si>
  <si>
    <t xml:space="preserve">PLAN DE ADQUISICIONES </t>
  </si>
  <si>
    <t>PRINCIPALES PROCESOS DE ADQUISICIONES</t>
  </si>
  <si>
    <t>Número de Item Presupuesto:</t>
  </si>
  <si>
    <t>Descripción adicional:</t>
  </si>
  <si>
    <t>Monto Estimado, en u$s :</t>
  </si>
  <si>
    <t>Costo Unitario</t>
  </si>
  <si>
    <t>Cantidad:</t>
  </si>
  <si>
    <t>COMPONENTE 1</t>
  </si>
  <si>
    <t>Proyecto de Integración Urbana, colonias 25 de Enero, Australia, Nueva España, Nueva Galilea y La Huerta </t>
  </si>
  <si>
    <t>LPI</t>
  </si>
  <si>
    <t>Proyecto de Integración Urbana Colonias Monte de los Olivos, Nueva Jerusalén, Brisas del Mogote </t>
  </si>
  <si>
    <t>Supervisión de Obras proyecto de integración Urbana, colonias 25 de Enero, Australia, Nueva España, Nueva Galilea y La Huerta </t>
  </si>
  <si>
    <t>SBCC </t>
  </si>
  <si>
    <t>Supervisión de Obras Colonia Monte de los Olivos, Nueva Jerusalén, Brisas del Mogote </t>
  </si>
  <si>
    <t>COMPONENTE 2</t>
  </si>
  <si>
    <t>2.3.6.1</t>
  </si>
  <si>
    <t>Unidades móviles equipadas para el desarrollo de actividades comunitarias</t>
  </si>
  <si>
    <t>LPN</t>
  </si>
  <si>
    <t>2.7.2.4</t>
  </si>
  <si>
    <t>3 estudios de profundidad cuantitativos y cualitativos de seguridad ciudadana (percepción y victimación; estudios sobre fenomenos criminales - violencia domésticas-;  pandillas o narcomenudeo)</t>
  </si>
  <si>
    <t>SBCC</t>
  </si>
  <si>
    <t>2.8.1</t>
  </si>
  <si>
    <t>Implementación estrategia de comunicación de la oferta de servicios disponibles de prevención y atención a víctimas</t>
  </si>
  <si>
    <t>2.4.1.3; 2.4.2.3</t>
  </si>
  <si>
    <t>Equipamiento Jefatura</t>
  </si>
  <si>
    <t>Concepto</t>
  </si>
  <si>
    <t>Monto</t>
  </si>
  <si>
    <t>2.4.1.2; 2.4.2.2</t>
  </si>
  <si>
    <t>Supervisión de Obra</t>
  </si>
  <si>
    <t>CCII</t>
  </si>
  <si>
    <t>Construcción Obra de Jefatura Departamental de Policía</t>
  </si>
  <si>
    <t>CCIN</t>
  </si>
  <si>
    <t>COMPONENTE 3</t>
  </si>
  <si>
    <t>CD</t>
  </si>
  <si>
    <t>3.2.1.1</t>
  </si>
  <si>
    <t>Consultoría de Diseño de Obras ANAPO</t>
  </si>
  <si>
    <t>3.1.4.4</t>
  </si>
  <si>
    <t>Plataforma tecnológica para académica-administrativa y de investigación de la ANAPO</t>
  </si>
  <si>
    <t>3.2.1.4</t>
  </si>
  <si>
    <t>Equipamiento ANAPO</t>
  </si>
  <si>
    <t>Bienes LPI</t>
  </si>
  <si>
    <t>3.2.1.3</t>
  </si>
  <si>
    <t>Consultoría para la Supervisión de Obras ANAPO</t>
  </si>
  <si>
    <t>Bienes LPN</t>
  </si>
  <si>
    <t>Remodelación de los espacios académicos y administrativos para el Sistema Educativo Policial (obra)</t>
  </si>
  <si>
    <t>3.1.5.2</t>
  </si>
  <si>
    <t>Remodelación de los espacios académicos y administrativos para el Sistema Educativo Policial (supervisión)</t>
  </si>
  <si>
    <t>CP</t>
  </si>
  <si>
    <t>3.5.1</t>
  </si>
  <si>
    <r>
      <t>Equipamiento especializado para laboratorios criminalisticos (Laboratorios moviles y equipo para edificio lab DPI)</t>
    </r>
    <r>
      <rPr>
        <b/>
        <strike/>
        <sz val="11"/>
        <color theme="1"/>
        <rFont val="Calibri"/>
        <family val="2"/>
        <scheme val="minor"/>
      </rPr>
      <t/>
    </r>
  </si>
  <si>
    <t>Otros: Gastos operativos/Convenio</t>
  </si>
  <si>
    <t>3.2.1.2</t>
  </si>
  <si>
    <t>Ejecución de Obras ANAPO</t>
  </si>
  <si>
    <t>TOTAL</t>
  </si>
  <si>
    <t>CONSULTORÍAS FIRMAS</t>
  </si>
  <si>
    <t>Año</t>
  </si>
  <si>
    <t>Número de Adquisición:</t>
  </si>
  <si>
    <t>Componente Asociado :</t>
  </si>
  <si>
    <t>Unidad Ejecutora:</t>
  </si>
  <si>
    <t>Actividad:</t>
  </si>
  <si>
    <t xml:space="preserve">Monto Estimado </t>
  </si>
  <si>
    <t>Fechas</t>
  </si>
  <si>
    <t>Comentarios</t>
  </si>
  <si>
    <t>Monto Estimado % BID:</t>
  </si>
  <si>
    <t>Monto Estimado % Contraparte:</t>
  </si>
  <si>
    <t>Aviso de Expresiones de Interés</t>
  </si>
  <si>
    <t>Firma del Contrato</t>
  </si>
  <si>
    <t>2.3.4.1</t>
  </si>
  <si>
    <t>SEDS</t>
  </si>
  <si>
    <t xml:space="preserve">Desarrollo de Protocolos de Patrullaje </t>
  </si>
  <si>
    <t>2.3.5.1</t>
  </si>
  <si>
    <t xml:space="preserve">Equipo informático  </t>
  </si>
  <si>
    <t>Supervisión de Obra de Jefatura</t>
  </si>
  <si>
    <t>3 procesos</t>
  </si>
  <si>
    <t>2.6.1.2</t>
  </si>
  <si>
    <t>Capacitación a Funcionarios de la Unidad Técnica Intermunicipal para el desarrollo de planes</t>
  </si>
  <si>
    <t>-</t>
  </si>
  <si>
    <t>Diseño de la Curricula para formación continua de los coordinadores de observatorios de convivencia y seguridad ciudadana (incluye desarrollo de la Curricula; diseño del material bibliográfico y capacitacion a docentes</t>
  </si>
  <si>
    <t>Capacitación inicial para el análisis de datos (70 funcionarios de observatorios -incuye 10 funcionarios nacionales-y 25 del comité operativo)</t>
  </si>
  <si>
    <t>Capacitación en Estadísticas básicas, herramientas estadísticas avanzadas,  avanzado, calidad de datos, análisis descriptivo)</t>
  </si>
  <si>
    <t>Definición estratégica y opeativa de los observatorios (gestión por resultados ): incluye definición de productos a análisis  a suminstrar, resultados e impactos, usuarios, beneficiarios inmediatos y mediatos - estandares de calidad de la producción (matriz de producción externa)- Plan de operaciones y presupuesto</t>
  </si>
  <si>
    <t>(iii) estrategia de comunicación a través de campañas y consultas sociales para promover medidas y valores para la reducción de violencias, respeto por  las normas legales, morales, culturales y el uso de la oferta de servicios disponibles de prevención y atención a víctimas.</t>
  </si>
  <si>
    <t>Varios procesos</t>
  </si>
  <si>
    <t>Consultoría de Diseño de Obras  - ANAPO</t>
  </si>
  <si>
    <t>Consultoría para la Supervisión de Obras - ANAPO</t>
  </si>
  <si>
    <t>3.3.1.10</t>
  </si>
  <si>
    <t>Test psicométricos para aspirantes a ingresar a la Policia Nacional</t>
  </si>
  <si>
    <t>3.3.1.11</t>
  </si>
  <si>
    <t>Capacitación de investigación  - Direccion de Investigacion de Asuntos Disciplinarios policiales</t>
  </si>
  <si>
    <t>(ii) Equipamiento especializado para laboratorios criminalisticos (Laboratorios moviles y equipo para edificio lab DPI)</t>
  </si>
  <si>
    <t>3.6.1</t>
  </si>
  <si>
    <t xml:space="preserve">Implementación del Sistema de información Integral </t>
  </si>
  <si>
    <t>4.2.1</t>
  </si>
  <si>
    <t>Diseño e implementación del Modelo de Evaluación</t>
  </si>
  <si>
    <t>Auditoría</t>
  </si>
  <si>
    <t>3.1.1.1</t>
  </si>
  <si>
    <t>IDECOAS/FHIS</t>
  </si>
  <si>
    <t>Diseño de Obras ( Incluye Licencia Ambiental) Colonias 25 de Enero, Australia, Nueva España, Nueva Galilea y La Huerta</t>
  </si>
  <si>
    <t>Supervisión de Obras  Colonias 25 de Enero, Australia, Nueva España, Nueva Galilea y La Huerta</t>
  </si>
  <si>
    <t xml:space="preserve">Diseño de Obras ( Incluye Licencia Ambiental) colonias Monte de los Olivos, Nueva Jerusalen, Brisas del Mogote </t>
  </si>
  <si>
    <t xml:space="preserve">Supervisión de Obras colonias Monte de los Olivos, Nueva Jerusalen, Brisas del Mogote </t>
  </si>
  <si>
    <t>Consultoría para Auditoría Externa</t>
  </si>
  <si>
    <t>N/A</t>
  </si>
  <si>
    <t>CONSULTORÍAS INDIVIDUOS</t>
  </si>
  <si>
    <t>No Objeción a los TdR de la Actividad</t>
  </si>
  <si>
    <t>Definición del alcance del servicio, diseño de protocolos y capacitación - Centro de Conciliación TGU</t>
  </si>
  <si>
    <t>Personal de atención (abogado) - Centro de Conciliación TGU</t>
  </si>
  <si>
    <t>Personal de atención (abogado) - Centro de Conciliación SPS</t>
  </si>
  <si>
    <t>2.2.1.1</t>
  </si>
  <si>
    <t>Definición de los servicio, desarrollo de protocolos y capacitación - Servicios de respuestas a emergencias policiales</t>
  </si>
  <si>
    <t>2.3.1.1</t>
  </si>
  <si>
    <t xml:space="preserve"> Diseño de Infraestructura de datos </t>
  </si>
  <si>
    <t>2.3.2.1</t>
  </si>
  <si>
    <t>Infraestructura de datos (voz y data)</t>
  </si>
  <si>
    <t>2.3.2.2</t>
  </si>
  <si>
    <t>Estaciones de trabajo para los sistemas de informacion</t>
  </si>
  <si>
    <t>2.3.3</t>
  </si>
  <si>
    <t xml:space="preserve">Definición de los servicio, desarrollo de protocolos y capacitación </t>
  </si>
  <si>
    <t>2.6.1.1.1</t>
  </si>
  <si>
    <t>Proceso de contratación experto internacional  ( 1 proceso 3CVs) (USD 300 diarios por 120 dias año 1, mas USD 250 viatico diario y USD 1000 por 6 visitas) (AÑO 2 son 80 días mas viatico y 4 pasajes)</t>
  </si>
  <si>
    <t>1 proceso</t>
  </si>
  <si>
    <t>2.6.1.1.2</t>
  </si>
  <si>
    <t>Proceso de contratación de expertos locales ( 5 procesos 3CVs) (2años)</t>
  </si>
  <si>
    <t>5 procesos</t>
  </si>
  <si>
    <t>2.6.1.3</t>
  </si>
  <si>
    <t>Experto en el ámbito del Viceministerio para el monitoreo y evaluacíon de los planes municipales (dos años)</t>
  </si>
  <si>
    <t>Equipo multidisciplinario (sociologo, politólogo, sicologo, antroplogo, economista, experto en metodología de investigación de las ciencias sociales, comunicador, experto en políticas públicas y experto en análisis de la información). Tres años</t>
  </si>
  <si>
    <t>Producción de texto (redacción, corrección, diagramación)</t>
  </si>
  <si>
    <t>3.1.4.1</t>
  </si>
  <si>
    <t>Rediseño y desarrollo organizacional de la ANAPO (dos consultores - Experto Internacional y Experto Nacional)</t>
  </si>
  <si>
    <t>3.1.4.3</t>
  </si>
  <si>
    <t xml:space="preserve">Producción de texto (redacción, corrección, diagramación) para licenciaturas y especialidades </t>
  </si>
  <si>
    <t>3.3.1.1</t>
  </si>
  <si>
    <t>Rediseño y desarrollo organizacional de la Dirección de Investigación de Asuntos Disciplinarios policiales (dos consultores - Experto Internacional y Experto Nacional)</t>
  </si>
  <si>
    <t>3.3.1.2</t>
  </si>
  <si>
    <t>Rediseño y Ajustes Protocolos - Direccion de Investigacion de Asuntos Disciplinarios policiales</t>
  </si>
  <si>
    <t>3.3.1.3</t>
  </si>
  <si>
    <t>Abogados (5) - Direccion de Investigacion de Asuntos Disciplinarios policiales</t>
  </si>
  <si>
    <t>3.3.1.4</t>
  </si>
  <si>
    <t>Analistas  Financieros (3) - Direccion de Investigacion de Asuntos Disciplinarios policiales</t>
  </si>
  <si>
    <t>3.3.1.5</t>
  </si>
  <si>
    <t>Toxicologos (3) - Direccion de Investigacion de Asuntos Disciplinarios policiales</t>
  </si>
  <si>
    <t>3.3.1.6</t>
  </si>
  <si>
    <t>Psicologos (3) - Direccion de Investigacion de Asuntos Disciplinarios policiales</t>
  </si>
  <si>
    <t>3.3.1.7</t>
  </si>
  <si>
    <t>Consultores para el acompañamiento de la puesta en funcionamiento (2) - Internacional (500*100=U$S 50000) y una nacional (3,000)por mes</t>
  </si>
  <si>
    <t>3.4.1.1.1</t>
  </si>
  <si>
    <t>Docentes para ITP (40 docentes- 100% primero año y 50% segundo año)</t>
  </si>
  <si>
    <t>3.4.1.2.1</t>
  </si>
  <si>
    <t>Gestor Pedagógico Curricular -  gestión pedagógica curricular y administrativa</t>
  </si>
  <si>
    <t>3.4.1.2.2</t>
  </si>
  <si>
    <t>Gestor Administrativo Financiero -  gestión pedagógica curricular y administrativa</t>
  </si>
  <si>
    <t>3.4.1.2.3</t>
  </si>
  <si>
    <t>Gestor de TICs -  gestión pedagógica curricular y administrativa</t>
  </si>
  <si>
    <t>3.4.1.2.4</t>
  </si>
  <si>
    <t>Gestor de recursos de información -  gestión pedagógica curricular y administrativa</t>
  </si>
  <si>
    <t>3.4.1.3.1</t>
  </si>
  <si>
    <t>Coordinador de Gestión Infotecnología - Plataforma b-learning</t>
  </si>
  <si>
    <t>3.4.1.3.2</t>
  </si>
  <si>
    <t>Coordinador de Gestión gestion pedagógica virtual - Plataforma b-learning</t>
  </si>
  <si>
    <t>3.4.1.3.3</t>
  </si>
  <si>
    <t>Diseñadores de Contenidos digitales (dos) - Plataforma b-learning</t>
  </si>
  <si>
    <t>4.2.2</t>
  </si>
  <si>
    <t>Evaluación intermedia</t>
  </si>
  <si>
    <t>4.2.3</t>
  </si>
  <si>
    <t>Informe final</t>
  </si>
  <si>
    <t>3.1.4.2</t>
  </si>
  <si>
    <t>Asesores Pedagógicos (dos)</t>
  </si>
  <si>
    <t>2 procesos</t>
  </si>
  <si>
    <t>Definición del alcance del servicio, diseño de protocolos, capacitación e inversión</t>
  </si>
  <si>
    <t>Contador Asistente Financiero</t>
  </si>
  <si>
    <t>Asistente de Adquisiciones</t>
  </si>
  <si>
    <t>Evaluador y Formulador de Proyectos</t>
  </si>
  <si>
    <t>UNIDAD EJECUTORA</t>
  </si>
  <si>
    <t>Coordinador del programa</t>
  </si>
  <si>
    <t>Continuidad de Servicios</t>
  </si>
  <si>
    <t>Coordinadores de componente</t>
  </si>
  <si>
    <t>Especialista Financiero</t>
  </si>
  <si>
    <t>Especialista Adquisiciones</t>
  </si>
  <si>
    <t>Especialista Seguimiento y Evaluacion</t>
  </si>
  <si>
    <t>Planificador y Presupuesto</t>
  </si>
  <si>
    <t>Asistente Administrativo</t>
  </si>
  <si>
    <t>coordinador ucp</t>
  </si>
  <si>
    <t>Asistente Técnico 1</t>
  </si>
  <si>
    <t>Asistente Técnico 2</t>
  </si>
  <si>
    <t>Especialista en Adquisiciones</t>
  </si>
  <si>
    <t>Coordinador Deportivo</t>
  </si>
  <si>
    <t>Especialista social 1</t>
  </si>
  <si>
    <t>Especialista social 2</t>
  </si>
  <si>
    <t>Especialista social 3</t>
  </si>
  <si>
    <t>Especialista Urbano 1</t>
  </si>
  <si>
    <t>Especialista Urbano 2</t>
  </si>
  <si>
    <t>Especialista Urbano 3</t>
  </si>
  <si>
    <t>Promotor Social 1</t>
  </si>
  <si>
    <t>Promotor Social 2</t>
  </si>
  <si>
    <t>Promotor Social 3</t>
  </si>
  <si>
    <t>Promotor Social 4</t>
  </si>
  <si>
    <t>Promotor Social 5</t>
  </si>
  <si>
    <t>Promotor Social 6</t>
  </si>
  <si>
    <t>Promotor Social 7</t>
  </si>
  <si>
    <t>Promotor Social 8</t>
  </si>
  <si>
    <t>Promotor Social 9</t>
  </si>
  <si>
    <t>Promotor Social 10</t>
  </si>
  <si>
    <t>BIENES Y SERVICIOS</t>
  </si>
  <si>
    <t>Aviso Especial de Adquisiciones</t>
  </si>
  <si>
    <t>Ampliar el Sistema de información para la recolección y análisis de datos incluye equipamiento y licencias</t>
  </si>
  <si>
    <t>4 procesos</t>
  </si>
  <si>
    <t>Equipamiento de Obra de Jefatura</t>
  </si>
  <si>
    <t>Equipamiento - ANAPO</t>
  </si>
  <si>
    <t>3.3.1.8</t>
  </si>
  <si>
    <t>Adquisición del sistema de información para la gestión de la Dirección de Investigación de Asuntos Disciplinarios policiales</t>
  </si>
  <si>
    <t>3.3.1.9</t>
  </si>
  <si>
    <t>Kits de reactivos para pruebas toxicológicas para 10000 aspirantes (ITP y ANAPO)</t>
  </si>
  <si>
    <t>2.2.1.2</t>
  </si>
  <si>
    <t>Repodrucción de material de apoyo - Capacitación Protocolos Servicios de respuestas a emergencias policiales</t>
  </si>
  <si>
    <t>2.3.1.2</t>
  </si>
  <si>
    <t>3 Procesos</t>
  </si>
  <si>
    <t>2.3.1.3</t>
  </si>
  <si>
    <t xml:space="preserve">3 Procesos </t>
  </si>
  <si>
    <t>2.5.2.1</t>
  </si>
  <si>
    <t>Programas de Prevención Primaria</t>
  </si>
  <si>
    <t>2.5.3.1</t>
  </si>
  <si>
    <t>3.1.2.5</t>
  </si>
  <si>
    <t>Material Bibliográfico (redaccion, corrección, diagramación ) para la especialidad (10 libros)</t>
  </si>
  <si>
    <t xml:space="preserve">Adquisicion de Equipo e Implementos deportivos  (diferentes a levantamiento de pesas) </t>
  </si>
  <si>
    <t>Adquisición de materiales  para talleres de emprendimiento (varios procesos).</t>
  </si>
  <si>
    <t>varias fechas según requerimiento</t>
  </si>
  <si>
    <t>Adquisición de servicio de meriendas para talleres del programa de Deportes  y valores (varios procesos), año 2018</t>
  </si>
  <si>
    <t>Adquisición de servicio de meriendas para talleres del programa de Deportes  y valores (varios procesos), año 2019</t>
  </si>
  <si>
    <t>Adquisición de servicio de transporte para talleres del programa de Deportes  y valores (varios procesos), año 2018</t>
  </si>
  <si>
    <t>Adquisición de servicio de transporte para talleres del programa de Deportes  y valores (varios procesos), año 2019</t>
  </si>
  <si>
    <t>Adquisición de insumos para talleres de convivencia (transporte, alimentación y hospedaje), año 2018.</t>
  </si>
  <si>
    <t>Adquisición de insumos para talleres de convivencia (transporte, alimentación y hospedaje), año 2019</t>
  </si>
  <si>
    <t>Adquisición de uniformes y camisetas para entrenamientos deportivos año 2018</t>
  </si>
  <si>
    <t>Adquisición de uniformes y camisetas para entrenamientos deportivos año 2019</t>
  </si>
  <si>
    <t>Contratación de servicios de No Consultoria entrenadores deportivos para enseñanza de deportes (10 entrenadores)</t>
  </si>
  <si>
    <t>Adquisición de vehículo</t>
  </si>
  <si>
    <t>OBRAS</t>
  </si>
  <si>
    <t xml:space="preserve">Construcción de Obra de Jefatura </t>
  </si>
  <si>
    <t>Contrucción de Obra de Jefatura</t>
  </si>
  <si>
    <t>Readecuacion de área fisica</t>
  </si>
  <si>
    <t>Plataforma tecnológica académica-administrativa y de investigación de la ANAPO</t>
  </si>
  <si>
    <t>Remodelación de los espacios académicos y administrativos para el Sistema Educativo Policial // U.N.P.H.-SEDS | PN (Obra)</t>
  </si>
  <si>
    <t>Ejecución de Obras - ANAPO</t>
  </si>
  <si>
    <t>Proyecto de Integración Urbana Colonias 25 de Enero, Australia, Nueva España, Nueva Galilea y La Huerta.</t>
  </si>
  <si>
    <t xml:space="preserve">Proyecto de Integración Urbana colonias Monte de los Olivos, Nueva Jerusalen, Brisas del Mogote </t>
  </si>
  <si>
    <t>Ex-ante</t>
  </si>
  <si>
    <t>SCC</t>
  </si>
  <si>
    <t xml:space="preserve">Varios procesos: Logísticas de las actividades </t>
  </si>
  <si>
    <t xml:space="preserve">Soporte técnico a la Infraestructura de datos (voz y data) </t>
  </si>
  <si>
    <t>Supervisión de Remodelación de los espacios académicos y administrativos para el Sistema Educativo Policial // U.N.P.H.-SEDS | PN</t>
  </si>
  <si>
    <t>Soporte técnico a Estaciones de trabajo para los sistemas de información</t>
  </si>
  <si>
    <t>Consultoría para la Definición del alcance del servicio, diseño de protocolos y capacitación para el servicio de Policia Escolar (prueba piloto)</t>
  </si>
  <si>
    <t>5.1.1.2</t>
  </si>
  <si>
    <t>5.1.1.3</t>
  </si>
  <si>
    <t>5.1.1.4</t>
  </si>
  <si>
    <t>5.1.1.5</t>
  </si>
  <si>
    <t>5.1.1.6</t>
  </si>
  <si>
    <t>5.1.1.7</t>
  </si>
  <si>
    <t>5.1.1.8</t>
  </si>
  <si>
    <t>5.1.1.9</t>
  </si>
  <si>
    <t>5.1.1.10</t>
  </si>
  <si>
    <t>Especialista Contable (Asistente financiero)</t>
  </si>
  <si>
    <t>Thu 8/30/18</t>
  </si>
  <si>
    <t>Fri 1/4/19</t>
  </si>
  <si>
    <t>Personal técnico en uso de equipamiento y tecnologías de la información para análisis estratégicos de Investigación Criminal (IC) capacitado.</t>
  </si>
  <si>
    <t>3.5.2</t>
  </si>
  <si>
    <t>2.4.1.1.1.1</t>
  </si>
  <si>
    <t>2.4.1.2.1.1</t>
  </si>
  <si>
    <t>2.4.1.2.1.2</t>
  </si>
  <si>
    <t xml:space="preserve">2.4.1.1.1.2
</t>
  </si>
  <si>
    <t>2.4.1.1.2</t>
  </si>
  <si>
    <t>2.4.1.2.2</t>
  </si>
  <si>
    <t>2.5.1.1</t>
  </si>
  <si>
    <t>2.4.1.1.1.1; 2.4.1.2.1.1</t>
  </si>
  <si>
    <t>2.7.1.1.1</t>
  </si>
  <si>
    <t>2.7.1.1.2</t>
  </si>
  <si>
    <t>2.7.1.1.3</t>
  </si>
  <si>
    <t>2.7.1.1.4</t>
  </si>
  <si>
    <t>2.7.1.2.2</t>
  </si>
  <si>
    <t>2.7.1.2.4</t>
  </si>
  <si>
    <t>2.7.1.2.5</t>
  </si>
  <si>
    <r>
      <t xml:space="preserve">Método de Adquisición
</t>
    </r>
    <r>
      <rPr>
        <i/>
        <sz val="11"/>
        <rFont val="Calibri"/>
        <family val="2"/>
        <scheme val="minor"/>
      </rPr>
      <t>(Seleccionar una de las opciones)</t>
    </r>
    <r>
      <rPr>
        <sz val="11"/>
        <rFont val="Calibri"/>
        <family val="2"/>
        <scheme val="minor"/>
      </rPr>
      <t>:</t>
    </r>
  </si>
  <si>
    <r>
      <t xml:space="preserve">Método de Revisión </t>
    </r>
    <r>
      <rPr>
        <i/>
        <sz val="11"/>
        <rFont val="Calibri"/>
        <family val="2"/>
        <scheme val="minor"/>
      </rPr>
      <t>(Seleccionar una de las opciones)</t>
    </r>
    <r>
      <rPr>
        <sz val="11"/>
        <rFont val="Calibri"/>
        <family val="2"/>
        <scheme val="minor"/>
      </rPr>
      <t>:</t>
    </r>
  </si>
  <si>
    <t>4.4.1</t>
  </si>
  <si>
    <t>4.4.2</t>
  </si>
  <si>
    <t>4.4.3</t>
  </si>
  <si>
    <t>4.4.5</t>
  </si>
  <si>
    <t>Asistente de Adquisiciones (1)</t>
  </si>
  <si>
    <t>4.4.4</t>
  </si>
  <si>
    <t>4.4.6</t>
  </si>
  <si>
    <t>4.4.7</t>
  </si>
  <si>
    <t>4.4.8</t>
  </si>
  <si>
    <t>Contador (asistente financiero)</t>
  </si>
  <si>
    <t>1.2.4.1</t>
  </si>
  <si>
    <t>1.1.1.1.1</t>
  </si>
  <si>
    <t>1.1.1.1.3</t>
  </si>
  <si>
    <t>1.1.1.2.1</t>
  </si>
  <si>
    <t>3.1.2.1.1.1</t>
  </si>
  <si>
    <t>3.1.2.1.1.2</t>
  </si>
  <si>
    <t>Consultoria para el rediseño organizacional del Sistema formación y profesionalización Policial (SFP)</t>
  </si>
  <si>
    <t xml:space="preserve">Diseño Curricular (experto curricular) de 4 cursos de ascensos para la escala de oficiales de Policias y de 5 cursos para ascensos para la escala básica
</t>
  </si>
  <si>
    <t>1.1.1.1.2</t>
  </si>
  <si>
    <t>1.1.1.2.2</t>
  </si>
  <si>
    <t>1.1.1.2.3</t>
  </si>
  <si>
    <t>4.3.1</t>
  </si>
  <si>
    <t>1.2.1.4.2</t>
  </si>
  <si>
    <t>SERVICIOS DIFERENTE A CONSULTORÍA</t>
  </si>
  <si>
    <t xml:space="preserve">12 contratos similares dentro del mismo informe de evaluación para los entrenadores deportivos. </t>
  </si>
  <si>
    <t>Inspector de Obra (2)</t>
  </si>
  <si>
    <t>Equipos e Implementos Levantamiento de Pesas</t>
  </si>
  <si>
    <t>1.2.1.4.3.1</t>
  </si>
  <si>
    <t>1.2.1.4.3.2</t>
  </si>
  <si>
    <t>1.2.1.4.4</t>
  </si>
  <si>
    <t>Adquisición de uniformes y camisetas para entrenamientos deportivos año 2020</t>
  </si>
  <si>
    <t>Adquisición de uniformes y camisetas para entrenamientos deportivos año 2021</t>
  </si>
  <si>
    <t>Adquisición de uniformes y camisetas para entrenamientos deportivos año 2022</t>
  </si>
  <si>
    <t>1.2.1.4.5</t>
  </si>
  <si>
    <t>1.2.1.4.6</t>
  </si>
  <si>
    <t>1.2.1.3</t>
  </si>
  <si>
    <t>1.2.1.2</t>
  </si>
  <si>
    <t>1.2.1.5.2</t>
  </si>
  <si>
    <t>Equipo de Animación Digital</t>
  </si>
  <si>
    <t>Consultoría para Instructores de Animación Digital</t>
  </si>
  <si>
    <t>1.2.1.5.1</t>
  </si>
  <si>
    <t>2.1.1.1.1</t>
  </si>
  <si>
    <t>2.1.1.1.2</t>
  </si>
  <si>
    <t>2.1.1.2.1</t>
  </si>
  <si>
    <t>2.1.1.3.2</t>
  </si>
  <si>
    <t>2.1.1.3.3</t>
  </si>
  <si>
    <t>2.1.1.3.4</t>
  </si>
  <si>
    <t>2.1.1.3.5</t>
  </si>
  <si>
    <t>2.1.1.4.2</t>
  </si>
  <si>
    <t>2.1.1.4.3</t>
  </si>
  <si>
    <t>2.1.1.4.4</t>
  </si>
  <si>
    <t>2.1.1.4.5</t>
  </si>
  <si>
    <t>psicólogo - Atención a Victimas de violencia intrafamiliar SPS</t>
  </si>
  <si>
    <t>Trabajador Social - Atención a Victimas de violencia intrafamiliar SPS</t>
  </si>
  <si>
    <t>Médico - Atención a Victimas de violencia intrafamiliar SPS</t>
  </si>
  <si>
    <t>Enfermera - Atención a Victimas de violencia intrafamiliar SPS</t>
  </si>
  <si>
    <t>Enfermera - Atención a Victimas de violencia intrafamiliar TGU</t>
  </si>
  <si>
    <t>Médico - Atención a Victimas de violencia intrafamiliar TGU</t>
  </si>
  <si>
    <t>Trabajador Social - Atención a Victimas de violencia intrafamiliar TGU</t>
  </si>
  <si>
    <t>psiologo - Atención a Victimas de violencia intrafamiliar TGU</t>
  </si>
  <si>
    <t>BIENES LPN</t>
  </si>
  <si>
    <t>3.2.1.1.5</t>
  </si>
  <si>
    <t xml:space="preserve">Fuente de generación de electricidad para asegurar que la planta tratadora actual de la ANAPO </t>
  </si>
  <si>
    <t>1.2.1.1</t>
  </si>
  <si>
    <t>3.2.1.1.4</t>
  </si>
  <si>
    <t>2.7.1.1.8</t>
  </si>
  <si>
    <t>2.7.1.1.6</t>
  </si>
  <si>
    <t xml:space="preserve">Definición estratégica y opeativa para la implementación de la capacitación de los funcionarios de observatorios locales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</si>
</sst>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_-* #,##0\ _€_-;\-* #,##0\ _€_-;_-* &quot;-&quot;??\ _€_-;_-@_-"/>
    <numFmt numFmtId="166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trike/>
      <sz val="11"/>
      <color theme="1"/>
      <name val="Calibri"/>
      <family val="2"/>
      <scheme val="minor"/>
    </font>
    <font>
      <sz val="9"/>
      <name val="Calibri"/>
      <family val="2"/>
    </font>
    <font>
      <b/>
      <sz val="9"/>
      <name val="Calibri"/>
      <family val="2"/>
    </font>
    <font>
      <sz val="9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98">
    <xf numFmtId="0" fontId="0" fillId="0" borderId="0" xfId="0"/>
    <xf numFmtId="0" fontId="4" fillId="3" borderId="2" xfId="3" applyFont="1" applyFill="1" applyBorder="1" applyAlignment="1">
      <alignment horizontal="center" vertical="center" wrapText="1"/>
    </xf>
    <xf numFmtId="165" fontId="4" fillId="3" borderId="2" xfId="1" applyNumberFormat="1" applyFont="1" applyFill="1" applyBorder="1" applyAlignment="1">
      <alignment horizontal="center" vertical="center" wrapText="1"/>
    </xf>
    <xf numFmtId="0" fontId="3" fillId="3" borderId="2" xfId="3" applyFont="1" applyFill="1" applyBorder="1" applyAlignment="1">
      <alignment horizontal="center" vertical="top" wrapText="1"/>
    </xf>
    <xf numFmtId="10" fontId="3" fillId="3" borderId="2" xfId="2" applyNumberFormat="1" applyFont="1" applyFill="1" applyBorder="1" applyAlignment="1">
      <alignment horizontal="center" vertical="top" wrapText="1"/>
    </xf>
    <xf numFmtId="0" fontId="3" fillId="3" borderId="2" xfId="3" applyNumberFormat="1" applyFont="1" applyFill="1" applyBorder="1" applyAlignment="1">
      <alignment horizontal="center" vertical="top" wrapText="1"/>
    </xf>
    <xf numFmtId="0" fontId="3" fillId="0" borderId="7" xfId="3" applyFont="1" applyFill="1" applyBorder="1" applyAlignment="1">
      <alignment horizontal="center" vertical="top" wrapText="1"/>
    </xf>
    <xf numFmtId="0" fontId="3" fillId="0" borderId="7" xfId="3" applyFont="1" applyFill="1" applyBorder="1" applyAlignment="1">
      <alignment horizontal="center" vertical="center" wrapText="1"/>
    </xf>
    <xf numFmtId="0" fontId="3" fillId="0" borderId="2" xfId="3" applyNumberFormat="1" applyFont="1" applyFill="1" applyBorder="1" applyAlignment="1">
      <alignment horizontal="center" vertical="top" wrapText="1"/>
    </xf>
    <xf numFmtId="0" fontId="3" fillId="0" borderId="2" xfId="3" applyFont="1" applyFill="1" applyBorder="1" applyAlignment="1">
      <alignment horizontal="left" vertical="top" wrapText="1"/>
    </xf>
    <xf numFmtId="0" fontId="3" fillId="0" borderId="7" xfId="3" applyFont="1" applyFill="1" applyBorder="1" applyAlignment="1">
      <alignment horizontal="left" vertical="top" wrapText="1"/>
    </xf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right" vertical="top" wrapText="1"/>
    </xf>
    <xf numFmtId="0" fontId="5" fillId="0" borderId="2" xfId="0" applyFont="1" applyBorder="1" applyAlignment="1">
      <alignment horizontal="center" vertical="top" wrapText="1"/>
    </xf>
    <xf numFmtId="3" fontId="5" fillId="0" borderId="2" xfId="0" applyNumberFormat="1" applyFont="1" applyBorder="1" applyAlignment="1">
      <alignment vertical="top" wrapText="1"/>
    </xf>
    <xf numFmtId="2" fontId="5" fillId="0" borderId="2" xfId="0" applyNumberFormat="1" applyFont="1" applyBorder="1" applyAlignment="1">
      <alignment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 wrapText="1"/>
    </xf>
    <xf numFmtId="14" fontId="5" fillId="0" borderId="2" xfId="0" applyNumberFormat="1" applyFont="1" applyBorder="1" applyAlignment="1">
      <alignment horizontal="righ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right" vertical="top" wrapText="1"/>
    </xf>
    <xf numFmtId="0" fontId="5" fillId="0" borderId="2" xfId="0" applyFont="1" applyFill="1" applyBorder="1" applyAlignment="1">
      <alignment horizontal="center" vertical="top" wrapText="1"/>
    </xf>
    <xf numFmtId="3" fontId="5" fillId="0" borderId="2" xfId="0" applyNumberFormat="1" applyFont="1" applyFill="1" applyBorder="1" applyAlignment="1">
      <alignment vertical="top" wrapText="1"/>
    </xf>
    <xf numFmtId="2" fontId="5" fillId="0" borderId="2" xfId="0" applyNumberFormat="1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top" wrapText="1"/>
    </xf>
    <xf numFmtId="0" fontId="6" fillId="2" borderId="0" xfId="0" applyFont="1" applyFill="1"/>
    <xf numFmtId="0" fontId="7" fillId="2" borderId="0" xfId="0" applyFont="1" applyFill="1" applyAlignment="1">
      <alignment horizontal="left"/>
    </xf>
    <xf numFmtId="0" fontId="7" fillId="2" borderId="0" xfId="0" applyFont="1" applyFill="1" applyAlignment="1">
      <alignment horizontal="center" vertical="center"/>
    </xf>
    <xf numFmtId="3" fontId="5" fillId="0" borderId="2" xfId="0" applyNumberFormat="1" applyFont="1" applyBorder="1" applyAlignment="1">
      <alignment horizontal="center" vertical="top" wrapText="1"/>
    </xf>
    <xf numFmtId="3" fontId="5" fillId="2" borderId="2" xfId="0" applyNumberFormat="1" applyFont="1" applyFill="1" applyBorder="1" applyAlignment="1">
      <alignment vertical="top" wrapText="1"/>
    </xf>
    <xf numFmtId="164" fontId="6" fillId="2" borderId="0" xfId="1" applyFont="1" applyFill="1"/>
    <xf numFmtId="9" fontId="6" fillId="2" borderId="0" xfId="2" applyNumberFormat="1" applyFont="1" applyFill="1"/>
    <xf numFmtId="3" fontId="10" fillId="5" borderId="2" xfId="0" applyNumberFormat="1" applyFont="1" applyFill="1" applyBorder="1" applyAlignment="1">
      <alignment vertical="top" wrapText="1"/>
    </xf>
    <xf numFmtId="14" fontId="5" fillId="0" borderId="2" xfId="0" applyNumberFormat="1" applyFont="1" applyBorder="1" applyAlignment="1">
      <alignment vertical="top" wrapText="1"/>
    </xf>
    <xf numFmtId="0" fontId="6" fillId="2" borderId="0" xfId="0" applyFont="1" applyFill="1" applyAlignment="1">
      <alignment horizontal="center" vertical="center"/>
    </xf>
    <xf numFmtId="166" fontId="6" fillId="2" borderId="0" xfId="2" applyNumberFormat="1" applyFont="1" applyFill="1"/>
    <xf numFmtId="3" fontId="6" fillId="2" borderId="0" xfId="0" applyNumberFormat="1" applyFont="1" applyFill="1"/>
    <xf numFmtId="0" fontId="6" fillId="2" borderId="0" xfId="0" applyFont="1" applyFill="1" applyAlignment="1">
      <alignment horizontal="left" vertical="center"/>
    </xf>
    <xf numFmtId="0" fontId="4" fillId="3" borderId="3" xfId="3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 wrapText="1"/>
    </xf>
    <xf numFmtId="14" fontId="5" fillId="0" borderId="2" xfId="0" applyNumberFormat="1" applyFont="1" applyFill="1" applyBorder="1" applyAlignment="1">
      <alignment horizontal="right" vertical="top" wrapText="1"/>
    </xf>
    <xf numFmtId="0" fontId="5" fillId="0" borderId="2" xfId="0" applyFont="1" applyBorder="1" applyAlignment="1">
      <alignment horizontal="left" vertical="center" wrapText="1"/>
    </xf>
    <xf numFmtId="3" fontId="5" fillId="0" borderId="2" xfId="0" applyNumberFormat="1" applyFont="1" applyBorder="1" applyAlignment="1">
      <alignment horizontal="right" vertical="center" wrapText="1"/>
    </xf>
    <xf numFmtId="2" fontId="5" fillId="0" borderId="2" xfId="0" applyNumberFormat="1" applyFont="1" applyBorder="1" applyAlignment="1">
      <alignment horizontal="right" vertical="center" wrapText="1"/>
    </xf>
    <xf numFmtId="14" fontId="5" fillId="0" borderId="2" xfId="0" applyNumberFormat="1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vertical="top" wrapText="1"/>
    </xf>
    <xf numFmtId="0" fontId="5" fillId="2" borderId="2" xfId="0" applyFont="1" applyFill="1" applyBorder="1" applyAlignment="1">
      <alignment vertical="top"/>
    </xf>
    <xf numFmtId="0" fontId="5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left" vertical="center" wrapText="1"/>
    </xf>
    <xf numFmtId="3" fontId="5" fillId="0" borderId="2" xfId="0" applyNumberFormat="1" applyFont="1" applyFill="1" applyBorder="1" applyAlignment="1">
      <alignment vertical="center" wrapText="1"/>
    </xf>
    <xf numFmtId="2" fontId="5" fillId="0" borderId="2" xfId="0" applyNumberFormat="1" applyFont="1" applyFill="1" applyBorder="1" applyAlignment="1">
      <alignment vertical="center" wrapText="1"/>
    </xf>
    <xf numFmtId="14" fontId="5" fillId="0" borderId="2" xfId="0" applyNumberFormat="1" applyFont="1" applyFill="1" applyBorder="1" applyAlignment="1">
      <alignment horizontal="right" vertical="center" wrapText="1"/>
    </xf>
    <xf numFmtId="0" fontId="6" fillId="2" borderId="0" xfId="0" applyFont="1" applyFill="1" applyAlignment="1">
      <alignment vertical="center"/>
    </xf>
    <xf numFmtId="0" fontId="5" fillId="2" borderId="2" xfId="0" applyFont="1" applyFill="1" applyBorder="1" applyAlignment="1">
      <alignment horizontal="right" vertical="top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top" wrapText="1"/>
    </xf>
    <xf numFmtId="2" fontId="5" fillId="2" borderId="2" xfId="0" applyNumberFormat="1" applyFont="1" applyFill="1" applyBorder="1" applyAlignment="1">
      <alignment vertical="top" wrapText="1"/>
    </xf>
    <xf numFmtId="0" fontId="3" fillId="3" borderId="6" xfId="3" applyFont="1" applyFill="1" applyBorder="1" applyAlignment="1">
      <alignment horizontal="center" vertical="top" wrapText="1"/>
    </xf>
    <xf numFmtId="0" fontId="3" fillId="3" borderId="7" xfId="3" applyFont="1" applyFill="1" applyBorder="1" applyAlignment="1">
      <alignment horizontal="center" vertical="top" wrapText="1"/>
    </xf>
    <xf numFmtId="0" fontId="3" fillId="3" borderId="3" xfId="3" applyFont="1" applyFill="1" applyBorder="1" applyAlignment="1">
      <alignment horizontal="center" vertical="top"/>
    </xf>
    <xf numFmtId="0" fontId="3" fillId="3" borderId="4" xfId="3" applyFont="1" applyFill="1" applyBorder="1" applyAlignment="1">
      <alignment horizontal="center" vertical="top"/>
    </xf>
    <xf numFmtId="0" fontId="3" fillId="3" borderId="5" xfId="3" applyFont="1" applyFill="1" applyBorder="1" applyAlignment="1">
      <alignment horizontal="center" vertical="top"/>
    </xf>
    <xf numFmtId="0" fontId="3" fillId="3" borderId="3" xfId="3" applyNumberFormat="1" applyFont="1" applyFill="1" applyBorder="1" applyAlignment="1">
      <alignment horizontal="center" vertical="top" wrapText="1"/>
    </xf>
    <xf numFmtId="0" fontId="3" fillId="3" borderId="5" xfId="3" applyNumberFormat="1" applyFont="1" applyFill="1" applyBorder="1" applyAlignment="1">
      <alignment horizontal="center" vertical="top" wrapText="1"/>
    </xf>
    <xf numFmtId="0" fontId="10" fillId="5" borderId="3" xfId="0" applyFont="1" applyFill="1" applyBorder="1" applyAlignment="1">
      <alignment horizontal="right" vertical="top" wrapText="1"/>
    </xf>
    <xf numFmtId="0" fontId="10" fillId="5" borderId="4" xfId="0" applyFont="1" applyFill="1" applyBorder="1" applyAlignment="1">
      <alignment horizontal="right" vertical="top" wrapText="1"/>
    </xf>
    <xf numFmtId="0" fontId="10" fillId="5" borderId="5" xfId="0" applyFont="1" applyFill="1" applyBorder="1" applyAlignment="1">
      <alignment horizontal="right" vertical="top" wrapText="1"/>
    </xf>
    <xf numFmtId="0" fontId="9" fillId="5" borderId="3" xfId="0" applyFont="1" applyFill="1" applyBorder="1" applyAlignment="1">
      <alignment horizontal="center"/>
    </xf>
    <xf numFmtId="0" fontId="9" fillId="5" borderId="4" xfId="0" applyFont="1" applyFill="1" applyBorder="1" applyAlignment="1">
      <alignment horizontal="center"/>
    </xf>
    <xf numFmtId="0" fontId="9" fillId="5" borderId="5" xfId="0" applyFont="1" applyFill="1" applyBorder="1" applyAlignment="1">
      <alignment horizontal="center"/>
    </xf>
    <xf numFmtId="0" fontId="4" fillId="4" borderId="3" xfId="3" applyFont="1" applyFill="1" applyBorder="1" applyAlignment="1">
      <alignment horizontal="left" vertical="top" wrapText="1"/>
    </xf>
    <xf numFmtId="0" fontId="4" fillId="4" borderId="4" xfId="3" applyFont="1" applyFill="1" applyBorder="1" applyAlignment="1">
      <alignment horizontal="left" vertical="top" wrapText="1"/>
    </xf>
    <xf numFmtId="0" fontId="4" fillId="4" borderId="5" xfId="3" applyFont="1" applyFill="1" applyBorder="1" applyAlignment="1">
      <alignment horizontal="left" vertical="top" wrapText="1"/>
    </xf>
    <xf numFmtId="0" fontId="3" fillId="3" borderId="6" xfId="3" applyFont="1" applyFill="1" applyBorder="1" applyAlignment="1">
      <alignment horizontal="center" vertical="center" wrapText="1"/>
    </xf>
    <xf numFmtId="0" fontId="3" fillId="3" borderId="7" xfId="3" applyFont="1" applyFill="1" applyBorder="1" applyAlignment="1">
      <alignment horizontal="center" vertical="center" wrapText="1"/>
    </xf>
    <xf numFmtId="0" fontId="3" fillId="3" borderId="6" xfId="3" applyFont="1" applyFill="1" applyBorder="1" applyAlignment="1">
      <alignment horizontal="right" vertical="top" wrapText="1"/>
    </xf>
    <xf numFmtId="0" fontId="3" fillId="3" borderId="7" xfId="3" applyFont="1" applyFill="1" applyBorder="1" applyAlignment="1">
      <alignment horizontal="right" vertical="top" wrapText="1"/>
    </xf>
    <xf numFmtId="0" fontId="4" fillId="3" borderId="3" xfId="3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left" vertical="center" wrapText="1"/>
    </xf>
    <xf numFmtId="0" fontId="3" fillId="0" borderId="4" xfId="3" applyFont="1" applyFill="1" applyBorder="1" applyAlignment="1">
      <alignment horizontal="left" vertical="center" wrapText="1"/>
    </xf>
    <xf numFmtId="0" fontId="3" fillId="0" borderId="5" xfId="3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3" fillId="2" borderId="3" xfId="3" applyFont="1" applyFill="1" applyBorder="1" applyAlignment="1">
      <alignment horizontal="left" vertical="center" wrapText="1"/>
    </xf>
    <xf numFmtId="0" fontId="3" fillId="2" borderId="5" xfId="3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/>
    </xf>
    <xf numFmtId="0" fontId="3" fillId="3" borderId="8" xfId="3" applyFont="1" applyFill="1" applyBorder="1" applyAlignment="1">
      <alignment horizontal="center" vertical="center" wrapText="1"/>
    </xf>
    <xf numFmtId="0" fontId="3" fillId="3" borderId="9" xfId="3" applyFont="1" applyFill="1" applyBorder="1" applyAlignment="1">
      <alignment horizontal="center" vertical="center" wrapText="1"/>
    </xf>
    <xf numFmtId="0" fontId="3" fillId="3" borderId="10" xfId="3" applyFont="1" applyFill="1" applyBorder="1" applyAlignment="1">
      <alignment horizontal="center" vertical="center" wrapText="1"/>
    </xf>
    <xf numFmtId="0" fontId="3" fillId="3" borderId="11" xfId="3" applyFont="1" applyFill="1" applyBorder="1" applyAlignment="1">
      <alignment horizontal="center" vertical="center" wrapText="1"/>
    </xf>
    <xf numFmtId="0" fontId="3" fillId="3" borderId="1" xfId="3" applyFont="1" applyFill="1" applyBorder="1" applyAlignment="1">
      <alignment horizontal="center" vertical="center" wrapText="1"/>
    </xf>
    <xf numFmtId="0" fontId="3" fillId="3" borderId="12" xfId="3" applyFont="1" applyFill="1" applyBorder="1" applyAlignment="1">
      <alignment horizontal="center" vertical="center" wrapText="1"/>
    </xf>
  </cellXfs>
  <cellStyles count="4">
    <cellStyle name="Comma" xfId="1" builtinId="3"/>
    <cellStyle name="Normal" xfId="0" builtinId="0"/>
    <cellStyle name="Normal 2" xfId="3" xr:uid="{74BEB3AC-55C0-4D3E-B82E-C8865B3C1E0C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60BBD1-492F-4A6E-AC32-11843D60FB81}">
  <dimension ref="A1:O222"/>
  <sheetViews>
    <sheetView tabSelected="1" view="pageBreakPreview" zoomScaleNormal="85" zoomScaleSheetLayoutView="100" workbookViewId="0">
      <selection activeCell="A164" sqref="A164:O173"/>
    </sheetView>
  </sheetViews>
  <sheetFormatPr defaultRowHeight="15" x14ac:dyDescent="0.25"/>
  <cols>
    <col min="1" max="1" width="10.85546875" style="27" customWidth="1"/>
    <col min="2" max="2" width="10.28515625" style="27" customWidth="1"/>
    <col min="3" max="3" width="12.5703125" style="27" customWidth="1"/>
    <col min="4" max="4" width="11.42578125" style="27" customWidth="1"/>
    <col min="5" max="5" width="14.85546875" style="36" bestFit="1" customWidth="1"/>
    <col min="6" max="6" width="9" style="27" customWidth="1"/>
    <col min="7" max="7" width="44.28515625" style="27" customWidth="1"/>
    <col min="8" max="8" width="12" style="27" customWidth="1"/>
    <col min="9" max="9" width="11.7109375" style="27" customWidth="1"/>
    <col min="10" max="10" width="9.140625" style="27"/>
    <col min="11" max="11" width="11" style="27" customWidth="1"/>
    <col min="12" max="12" width="13.7109375" style="27" customWidth="1"/>
    <col min="13" max="13" width="11.42578125" style="27" customWidth="1"/>
    <col min="14" max="14" width="11.28515625" style="27" bestFit="1" customWidth="1"/>
    <col min="15" max="15" width="20.7109375" style="27" customWidth="1"/>
    <col min="16" max="16384" width="9.140625" style="27"/>
  </cols>
  <sheetData>
    <row r="1" spans="1:15" ht="15.75" x14ac:dyDescent="0.25">
      <c r="B1" s="28" t="s">
        <v>0</v>
      </c>
      <c r="C1" s="28"/>
      <c r="D1" s="28"/>
      <c r="E1" s="29"/>
      <c r="F1" s="28"/>
      <c r="G1" s="28"/>
    </row>
    <row r="2" spans="1:15" ht="15.75" x14ac:dyDescent="0.25">
      <c r="B2" s="28" t="s">
        <v>1</v>
      </c>
      <c r="C2" s="28"/>
      <c r="D2" s="28"/>
      <c r="E2" s="29"/>
      <c r="F2" s="28"/>
      <c r="G2" s="28"/>
    </row>
    <row r="3" spans="1:15" ht="15.75" x14ac:dyDescent="0.25">
      <c r="A3" s="28"/>
      <c r="B3" s="28"/>
      <c r="C3" s="28"/>
      <c r="D3" s="28"/>
      <c r="E3" s="29"/>
      <c r="F3" s="28"/>
      <c r="G3" s="28"/>
    </row>
    <row r="4" spans="1:15" ht="15.75" x14ac:dyDescent="0.25">
      <c r="A4" s="28"/>
      <c r="B4" s="91" t="s">
        <v>2</v>
      </c>
      <c r="C4" s="91"/>
      <c r="D4" s="91"/>
      <c r="E4" s="91"/>
      <c r="F4" s="91"/>
      <c r="G4" s="91"/>
      <c r="H4" s="91"/>
      <c r="I4" s="91"/>
      <c r="J4" s="91"/>
      <c r="K4" s="91"/>
    </row>
    <row r="5" spans="1:15" ht="28.5" customHeight="1" x14ac:dyDescent="0.25">
      <c r="B5" s="77"/>
      <c r="C5" s="77" t="s">
        <v>3</v>
      </c>
      <c r="D5" s="92" t="s">
        <v>4</v>
      </c>
      <c r="E5" s="93"/>
      <c r="F5" s="93"/>
      <c r="G5" s="94"/>
      <c r="H5" s="77" t="s">
        <v>283</v>
      </c>
      <c r="I5" s="77" t="s">
        <v>5</v>
      </c>
      <c r="J5" s="77" t="s">
        <v>6</v>
      </c>
      <c r="K5" s="77" t="s">
        <v>7</v>
      </c>
    </row>
    <row r="6" spans="1:15" ht="23.25" customHeight="1" x14ac:dyDescent="0.25">
      <c r="B6" s="78"/>
      <c r="C6" s="78"/>
      <c r="D6" s="95"/>
      <c r="E6" s="96"/>
      <c r="F6" s="96"/>
      <c r="G6" s="97"/>
      <c r="H6" s="78"/>
      <c r="I6" s="78"/>
      <c r="J6" s="78"/>
      <c r="K6" s="78"/>
    </row>
    <row r="7" spans="1:15" ht="23.25" customHeight="1" x14ac:dyDescent="0.25">
      <c r="B7" s="86" t="s">
        <v>8</v>
      </c>
      <c r="C7" s="87"/>
      <c r="D7" s="87"/>
      <c r="E7" s="87"/>
      <c r="F7" s="87"/>
      <c r="G7" s="87"/>
      <c r="H7" s="87"/>
      <c r="I7" s="87"/>
      <c r="J7" s="87"/>
      <c r="K7" s="88"/>
    </row>
    <row r="8" spans="1:15" ht="23.25" customHeight="1" x14ac:dyDescent="0.25">
      <c r="B8" s="16">
        <v>1</v>
      </c>
      <c r="C8" s="16" t="s">
        <v>303</v>
      </c>
      <c r="D8" s="83" t="s">
        <v>9</v>
      </c>
      <c r="E8" s="84"/>
      <c r="F8" s="84"/>
      <c r="G8" s="85"/>
      <c r="H8" s="13" t="s">
        <v>10</v>
      </c>
      <c r="I8" s="14">
        <v>4924500</v>
      </c>
      <c r="J8" s="14"/>
      <c r="K8" s="30"/>
    </row>
    <row r="9" spans="1:15" ht="23.25" customHeight="1" x14ac:dyDescent="0.25">
      <c r="B9" s="16">
        <f>+B8+1</f>
        <v>2</v>
      </c>
      <c r="C9" s="16" t="s">
        <v>304</v>
      </c>
      <c r="D9" s="83" t="s">
        <v>11</v>
      </c>
      <c r="E9" s="84"/>
      <c r="F9" s="84"/>
      <c r="G9" s="85"/>
      <c r="H9" s="13" t="s">
        <v>10</v>
      </c>
      <c r="I9" s="14">
        <v>7408947</v>
      </c>
      <c r="J9" s="14"/>
      <c r="K9" s="30"/>
    </row>
    <row r="10" spans="1:15" ht="23.25" customHeight="1" x14ac:dyDescent="0.25">
      <c r="B10" s="16">
        <f t="shared" ref="B10:B11" si="0">+B9+1</f>
        <v>3</v>
      </c>
      <c r="C10" s="16" t="s">
        <v>297</v>
      </c>
      <c r="D10" s="83" t="s">
        <v>12</v>
      </c>
      <c r="E10" s="84"/>
      <c r="F10" s="84"/>
      <c r="G10" s="85"/>
      <c r="H10" s="13" t="s">
        <v>13</v>
      </c>
      <c r="I10" s="14">
        <v>590940</v>
      </c>
      <c r="J10" s="14"/>
      <c r="K10" s="30"/>
    </row>
    <row r="11" spans="1:15" ht="23.25" customHeight="1" x14ac:dyDescent="0.25">
      <c r="B11" s="16">
        <f t="shared" si="0"/>
        <v>4</v>
      </c>
      <c r="C11" s="16" t="s">
        <v>305</v>
      </c>
      <c r="D11" s="83" t="s">
        <v>14</v>
      </c>
      <c r="E11" s="84"/>
      <c r="F11" s="84"/>
      <c r="G11" s="85"/>
      <c r="H11" s="13" t="s">
        <v>13</v>
      </c>
      <c r="I11" s="14">
        <v>891941</v>
      </c>
      <c r="J11" s="14"/>
      <c r="K11" s="30"/>
    </row>
    <row r="12" spans="1:15" x14ac:dyDescent="0.25">
      <c r="B12" s="86" t="s">
        <v>15</v>
      </c>
      <c r="C12" s="87"/>
      <c r="D12" s="87"/>
      <c r="E12" s="87"/>
      <c r="F12" s="87"/>
      <c r="G12" s="87"/>
      <c r="H12" s="87"/>
      <c r="I12" s="87"/>
      <c r="J12" s="87"/>
      <c r="K12" s="88"/>
    </row>
    <row r="13" spans="1:15" ht="15" customHeight="1" x14ac:dyDescent="0.25">
      <c r="B13" s="16">
        <f>+B11+1</f>
        <v>5</v>
      </c>
      <c r="C13" s="16" t="s">
        <v>16</v>
      </c>
      <c r="D13" s="83" t="s">
        <v>17</v>
      </c>
      <c r="E13" s="84"/>
      <c r="F13" s="84"/>
      <c r="G13" s="85"/>
      <c r="H13" s="13" t="s">
        <v>18</v>
      </c>
      <c r="I13" s="14">
        <v>450000</v>
      </c>
      <c r="J13" s="14">
        <v>112500</v>
      </c>
      <c r="K13" s="30">
        <v>4</v>
      </c>
    </row>
    <row r="14" spans="1:15" ht="21.75" customHeight="1" x14ac:dyDescent="0.25">
      <c r="B14" s="16">
        <f>B13+1</f>
        <v>6</v>
      </c>
      <c r="C14" s="16" t="s">
        <v>19</v>
      </c>
      <c r="D14" s="83" t="s">
        <v>20</v>
      </c>
      <c r="E14" s="84"/>
      <c r="F14" s="84"/>
      <c r="G14" s="85"/>
      <c r="H14" s="13" t="s">
        <v>21</v>
      </c>
      <c r="I14" s="14">
        <v>600000</v>
      </c>
      <c r="J14" s="14">
        <v>200000</v>
      </c>
      <c r="K14" s="30">
        <v>3</v>
      </c>
    </row>
    <row r="15" spans="1:15" ht="23.25" customHeight="1" x14ac:dyDescent="0.25">
      <c r="B15" s="16">
        <f t="shared" ref="B15:B18" si="1">B14+1</f>
        <v>7</v>
      </c>
      <c r="C15" s="16" t="s">
        <v>22</v>
      </c>
      <c r="D15" s="83" t="s">
        <v>23</v>
      </c>
      <c r="E15" s="84"/>
      <c r="F15" s="84"/>
      <c r="G15" s="85"/>
      <c r="H15" s="13" t="s">
        <v>21</v>
      </c>
      <c r="I15" s="14">
        <v>720000</v>
      </c>
      <c r="J15" s="14"/>
      <c r="K15" s="30"/>
      <c r="M15" s="40" t="s">
        <v>26</v>
      </c>
      <c r="N15" s="41"/>
      <c r="O15" s="1" t="s">
        <v>27</v>
      </c>
    </row>
    <row r="16" spans="1:15" ht="15" customHeight="1" x14ac:dyDescent="0.25">
      <c r="B16" s="16">
        <f t="shared" si="1"/>
        <v>8</v>
      </c>
      <c r="C16" s="16" t="s">
        <v>24</v>
      </c>
      <c r="D16" s="83" t="s">
        <v>25</v>
      </c>
      <c r="E16" s="84"/>
      <c r="F16" s="84"/>
      <c r="G16" s="85"/>
      <c r="H16" s="13" t="s">
        <v>10</v>
      </c>
      <c r="I16" s="14">
        <f>+I167+I168</f>
        <v>1056960.6057617445</v>
      </c>
      <c r="J16" s="14">
        <v>264240.15144043614</v>
      </c>
      <c r="K16" s="30">
        <v>4</v>
      </c>
      <c r="M16" s="89" t="s">
        <v>30</v>
      </c>
      <c r="N16" s="90"/>
      <c r="O16" s="31">
        <f>+SUMIFS($I$33:$I$207,$H$33:$H$207,$M$16)</f>
        <v>537900</v>
      </c>
    </row>
    <row r="17" spans="1:15" ht="15" customHeight="1" x14ac:dyDescent="0.25">
      <c r="B17" s="16">
        <f t="shared" si="1"/>
        <v>9</v>
      </c>
      <c r="C17" s="16" t="s">
        <v>28</v>
      </c>
      <c r="D17" s="83" t="s">
        <v>29</v>
      </c>
      <c r="E17" s="84"/>
      <c r="F17" s="84"/>
      <c r="G17" s="85"/>
      <c r="H17" s="13" t="s">
        <v>21</v>
      </c>
      <c r="I17" s="14">
        <f>+I35+I34</f>
        <v>1394335</v>
      </c>
      <c r="J17" s="14">
        <v>348583.75</v>
      </c>
      <c r="K17" s="30">
        <v>4</v>
      </c>
      <c r="M17" s="89" t="s">
        <v>32</v>
      </c>
      <c r="N17" s="90"/>
      <c r="O17" s="31">
        <f>+SUMIFS($I$33:$I$207,$H$33:$H$207,$M$17)</f>
        <v>4753100</v>
      </c>
    </row>
    <row r="18" spans="1:15" ht="23.25" customHeight="1" x14ac:dyDescent="0.25">
      <c r="B18" s="16">
        <f t="shared" si="1"/>
        <v>10</v>
      </c>
      <c r="C18" s="16" t="s">
        <v>275</v>
      </c>
      <c r="D18" s="83" t="s">
        <v>31</v>
      </c>
      <c r="E18" s="84"/>
      <c r="F18" s="84"/>
      <c r="G18" s="85"/>
      <c r="H18" s="13" t="s">
        <v>10</v>
      </c>
      <c r="I18" s="14">
        <f>+I200+I201</f>
        <v>12952704</v>
      </c>
      <c r="J18" s="14">
        <v>3238176</v>
      </c>
      <c r="K18" s="30">
        <v>4</v>
      </c>
      <c r="L18" s="32"/>
      <c r="M18" s="89" t="s">
        <v>34</v>
      </c>
      <c r="N18" s="90"/>
      <c r="O18" s="31">
        <f>+SUMIFS($I$33:$I$207,$H$33:$H$207,$M$18)</f>
        <v>3691000</v>
      </c>
    </row>
    <row r="19" spans="1:15" ht="21.75" customHeight="1" x14ac:dyDescent="0.25">
      <c r="B19" s="86" t="s">
        <v>33</v>
      </c>
      <c r="C19" s="87"/>
      <c r="D19" s="87"/>
      <c r="E19" s="87"/>
      <c r="F19" s="87"/>
      <c r="G19" s="87"/>
      <c r="H19" s="87"/>
      <c r="I19" s="87"/>
      <c r="J19" s="87"/>
      <c r="K19" s="88"/>
      <c r="M19" s="89" t="s">
        <v>10</v>
      </c>
      <c r="N19" s="90"/>
      <c r="O19" s="31">
        <f>+SUMIFS($I$33:$I$207,$H$33:$H$207,$M$19)</f>
        <v>31401150.940000001</v>
      </c>
    </row>
    <row r="20" spans="1:15" ht="15" customHeight="1" x14ac:dyDescent="0.25">
      <c r="B20" s="16">
        <f>+B18+1</f>
        <v>11</v>
      </c>
      <c r="C20" s="16" t="s">
        <v>35</v>
      </c>
      <c r="D20" s="83" t="s">
        <v>36</v>
      </c>
      <c r="E20" s="84"/>
      <c r="F20" s="84"/>
      <c r="G20" s="85"/>
      <c r="H20" s="13" t="s">
        <v>21</v>
      </c>
      <c r="I20" s="14">
        <v>375000</v>
      </c>
      <c r="J20" s="14"/>
      <c r="K20" s="14"/>
      <c r="L20" s="33"/>
      <c r="M20" s="89" t="s">
        <v>18</v>
      </c>
      <c r="N20" s="90"/>
      <c r="O20" s="31">
        <f>+SUMIFS($I$33:$I$207,$H$33:$H$207,$M$20)</f>
        <v>1735000</v>
      </c>
    </row>
    <row r="21" spans="1:15" ht="15" customHeight="1" x14ac:dyDescent="0.25">
      <c r="B21" s="16">
        <f>+B20+1</f>
        <v>12</v>
      </c>
      <c r="C21" s="16" t="s">
        <v>37</v>
      </c>
      <c r="D21" s="83" t="s">
        <v>38</v>
      </c>
      <c r="E21" s="84"/>
      <c r="F21" s="84"/>
      <c r="G21" s="85"/>
      <c r="H21" s="13" t="s">
        <v>10</v>
      </c>
      <c r="I21" s="14">
        <v>490000</v>
      </c>
      <c r="J21" s="14"/>
      <c r="K21" s="14"/>
      <c r="M21" s="89" t="s">
        <v>41</v>
      </c>
      <c r="N21" s="90"/>
      <c r="O21" s="31">
        <f>+SUMIFS($I$33:$I$207,$H$33:$H$207,$M$21)</f>
        <v>1700000</v>
      </c>
    </row>
    <row r="22" spans="1:15" ht="15" customHeight="1" x14ac:dyDescent="0.25">
      <c r="B22" s="16">
        <f t="shared" ref="B22:B27" si="2">+B21+1</f>
        <v>13</v>
      </c>
      <c r="C22" s="16" t="s">
        <v>39</v>
      </c>
      <c r="D22" s="83" t="s">
        <v>40</v>
      </c>
      <c r="E22" s="84"/>
      <c r="F22" s="84"/>
      <c r="G22" s="85"/>
      <c r="H22" s="13" t="s">
        <v>18</v>
      </c>
      <c r="I22" s="14">
        <v>750000</v>
      </c>
      <c r="J22" s="14"/>
      <c r="K22" s="14"/>
      <c r="M22" s="89" t="s">
        <v>44</v>
      </c>
      <c r="N22" s="90"/>
      <c r="O22" s="31">
        <f>+SUMIFS($I$33:$I$207,$H$33:$H$207,$M$22)</f>
        <v>3758960.6057617445</v>
      </c>
    </row>
    <row r="23" spans="1:15" ht="15" customHeight="1" x14ac:dyDescent="0.25">
      <c r="B23" s="16">
        <f t="shared" si="2"/>
        <v>14</v>
      </c>
      <c r="C23" s="16" t="s">
        <v>42</v>
      </c>
      <c r="D23" s="83" t="s">
        <v>43</v>
      </c>
      <c r="E23" s="84"/>
      <c r="F23" s="84"/>
      <c r="G23" s="85"/>
      <c r="H23" s="13" t="s">
        <v>21</v>
      </c>
      <c r="I23" s="14">
        <v>750000</v>
      </c>
      <c r="J23" s="14"/>
      <c r="K23" s="14"/>
      <c r="M23" s="89" t="s">
        <v>21</v>
      </c>
      <c r="N23" s="90"/>
      <c r="O23" s="31">
        <f>+SUMIFS($I$33:$I$207,$H$33:$H$207,$M$23)</f>
        <v>9182038.3599999994</v>
      </c>
    </row>
    <row r="24" spans="1:15" ht="22.5" customHeight="1" x14ac:dyDescent="0.25">
      <c r="B24" s="16">
        <f t="shared" si="2"/>
        <v>15</v>
      </c>
      <c r="C24" s="16" t="s">
        <v>46</v>
      </c>
      <c r="D24" s="83" t="s">
        <v>45</v>
      </c>
      <c r="E24" s="84"/>
      <c r="F24" s="84"/>
      <c r="G24" s="85"/>
      <c r="H24" s="13" t="s">
        <v>10</v>
      </c>
      <c r="I24" s="14">
        <v>1200000</v>
      </c>
      <c r="J24" s="14"/>
      <c r="K24" s="14"/>
      <c r="M24" s="89" t="s">
        <v>248</v>
      </c>
      <c r="N24" s="90"/>
      <c r="O24" s="31">
        <f>+SUMIFS($I$33:$I$207,$H$33:$H$207,$M$24)</f>
        <v>997500</v>
      </c>
    </row>
    <row r="25" spans="1:15" ht="20.25" customHeight="1" x14ac:dyDescent="0.25">
      <c r="B25" s="16">
        <f t="shared" si="2"/>
        <v>16</v>
      </c>
      <c r="C25" s="16" t="s">
        <v>46</v>
      </c>
      <c r="D25" s="83" t="s">
        <v>47</v>
      </c>
      <c r="E25" s="84"/>
      <c r="F25" s="84"/>
      <c r="G25" s="85"/>
      <c r="H25" s="13" t="s">
        <v>18</v>
      </c>
      <c r="I25" s="14">
        <v>150000</v>
      </c>
      <c r="J25" s="14"/>
      <c r="K25" s="14"/>
      <c r="M25" s="89" t="s">
        <v>48</v>
      </c>
      <c r="N25" s="90"/>
      <c r="O25" s="31">
        <f>+SUMIFS($I$33:$I$207,$H$33:$H$207,$M$25)</f>
        <v>657000</v>
      </c>
    </row>
    <row r="26" spans="1:15" ht="24.75" customHeight="1" x14ac:dyDescent="0.25">
      <c r="B26" s="16">
        <f t="shared" si="2"/>
        <v>17</v>
      </c>
      <c r="C26" s="16" t="s">
        <v>49</v>
      </c>
      <c r="D26" s="83" t="s">
        <v>50</v>
      </c>
      <c r="E26" s="84"/>
      <c r="F26" s="84"/>
      <c r="G26" s="85"/>
      <c r="H26" s="13" t="s">
        <v>10</v>
      </c>
      <c r="I26" s="14">
        <v>1550000</v>
      </c>
      <c r="J26" s="14"/>
      <c r="K26" s="14"/>
      <c r="M26" s="89" t="s">
        <v>51</v>
      </c>
      <c r="N26" s="90"/>
      <c r="O26" s="31">
        <f>102850+132500</f>
        <v>235350</v>
      </c>
    </row>
    <row r="27" spans="1:15" ht="15" customHeight="1" x14ac:dyDescent="0.25">
      <c r="B27" s="16">
        <f t="shared" si="2"/>
        <v>18</v>
      </c>
      <c r="C27" s="16" t="s">
        <v>52</v>
      </c>
      <c r="D27" s="83" t="s">
        <v>53</v>
      </c>
      <c r="E27" s="84"/>
      <c r="F27" s="84"/>
      <c r="G27" s="85"/>
      <c r="H27" s="13" t="s">
        <v>10</v>
      </c>
      <c r="I27" s="14">
        <v>5625000</v>
      </c>
      <c r="J27" s="14"/>
      <c r="K27" s="14"/>
      <c r="M27" s="81" t="s">
        <v>54</v>
      </c>
      <c r="N27" s="82"/>
      <c r="O27" s="2">
        <f>SUM(O16:O26)</f>
        <v>58648999.905761741</v>
      </c>
    </row>
    <row r="28" spans="1:15" ht="15.75" x14ac:dyDescent="0.25">
      <c r="A28" s="28"/>
      <c r="B28" s="28"/>
      <c r="C28" s="28"/>
      <c r="D28" s="28"/>
      <c r="E28" s="29"/>
      <c r="F28" s="28"/>
      <c r="G28" s="28"/>
    </row>
    <row r="29" spans="1:15" ht="15.75" x14ac:dyDescent="0.25">
      <c r="A29" s="28"/>
      <c r="B29" s="28"/>
      <c r="C29" s="28"/>
      <c r="D29" s="28"/>
      <c r="E29" s="29"/>
      <c r="F29" s="28"/>
      <c r="G29" s="28"/>
    </row>
    <row r="30" spans="1:15" x14ac:dyDescent="0.25">
      <c r="A30" s="74" t="s">
        <v>55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6"/>
    </row>
    <row r="31" spans="1:15" x14ac:dyDescent="0.25">
      <c r="A31" s="61" t="s">
        <v>56</v>
      </c>
      <c r="B31" s="61" t="s">
        <v>57</v>
      </c>
      <c r="C31" s="61" t="s">
        <v>3</v>
      </c>
      <c r="D31" s="61" t="s">
        <v>58</v>
      </c>
      <c r="E31" s="61" t="s">
        <v>59</v>
      </c>
      <c r="F31" s="61" t="s">
        <v>60</v>
      </c>
      <c r="G31" s="61" t="s">
        <v>4</v>
      </c>
      <c r="H31" s="61" t="s">
        <v>283</v>
      </c>
      <c r="I31" s="63" t="s">
        <v>61</v>
      </c>
      <c r="J31" s="64"/>
      <c r="K31" s="65"/>
      <c r="L31" s="61" t="s">
        <v>284</v>
      </c>
      <c r="M31" s="66" t="s">
        <v>62</v>
      </c>
      <c r="N31" s="67"/>
      <c r="O31" s="3" t="s">
        <v>63</v>
      </c>
    </row>
    <row r="32" spans="1:15" ht="36" x14ac:dyDescent="0.25">
      <c r="A32" s="62"/>
      <c r="B32" s="62"/>
      <c r="C32" s="62"/>
      <c r="D32" s="62"/>
      <c r="E32" s="62"/>
      <c r="F32" s="62"/>
      <c r="G32" s="62"/>
      <c r="H32" s="62"/>
      <c r="I32" s="3" t="s">
        <v>5</v>
      </c>
      <c r="J32" s="4" t="s">
        <v>64</v>
      </c>
      <c r="K32" s="4" t="s">
        <v>65</v>
      </c>
      <c r="L32" s="62"/>
      <c r="M32" s="5" t="s">
        <v>66</v>
      </c>
      <c r="N32" s="5" t="s">
        <v>67</v>
      </c>
      <c r="O32" s="3"/>
    </row>
    <row r="33" spans="1:15" x14ac:dyDescent="0.25">
      <c r="A33" s="11"/>
      <c r="B33" s="12"/>
      <c r="C33" s="17" t="s">
        <v>68</v>
      </c>
      <c r="D33" s="12">
        <v>2</v>
      </c>
      <c r="E33" s="16" t="s">
        <v>69</v>
      </c>
      <c r="F33" s="12"/>
      <c r="G33" s="17" t="s">
        <v>70</v>
      </c>
      <c r="H33" s="13" t="s">
        <v>21</v>
      </c>
      <c r="I33" s="14">
        <v>300000</v>
      </c>
      <c r="J33" s="15">
        <v>100</v>
      </c>
      <c r="K33" s="15">
        <v>0</v>
      </c>
      <c r="L33" s="16" t="s">
        <v>247</v>
      </c>
      <c r="M33" s="18">
        <v>43706</v>
      </c>
      <c r="N33" s="18">
        <v>43738</v>
      </c>
      <c r="O33" s="19"/>
    </row>
    <row r="34" spans="1:15" ht="24" x14ac:dyDescent="0.25">
      <c r="A34" s="11"/>
      <c r="B34" s="12"/>
      <c r="C34" s="17" t="s">
        <v>271</v>
      </c>
      <c r="D34" s="12">
        <v>2</v>
      </c>
      <c r="E34" s="16" t="s">
        <v>69</v>
      </c>
      <c r="F34" s="12"/>
      <c r="G34" s="17" t="s">
        <v>73</v>
      </c>
      <c r="H34" s="13" t="s">
        <v>21</v>
      </c>
      <c r="I34" s="14">
        <v>348583.75</v>
      </c>
      <c r="J34" s="15">
        <v>100</v>
      </c>
      <c r="K34" s="15">
        <v>0</v>
      </c>
      <c r="L34" s="16" t="s">
        <v>247</v>
      </c>
      <c r="M34" s="18" t="s">
        <v>264</v>
      </c>
      <c r="N34" s="18" t="s">
        <v>265</v>
      </c>
      <c r="O34" s="19"/>
    </row>
    <row r="35" spans="1:15" x14ac:dyDescent="0.25">
      <c r="A35" s="11"/>
      <c r="B35" s="12"/>
      <c r="C35" s="17" t="s">
        <v>270</v>
      </c>
      <c r="D35" s="12">
        <v>2</v>
      </c>
      <c r="E35" s="16" t="s">
        <v>69</v>
      </c>
      <c r="F35" s="12"/>
      <c r="G35" s="17" t="s">
        <v>73</v>
      </c>
      <c r="H35" s="13" t="s">
        <v>21</v>
      </c>
      <c r="I35" s="14">
        <v>1045751.25</v>
      </c>
      <c r="J35" s="15">
        <v>100</v>
      </c>
      <c r="K35" s="15">
        <v>0</v>
      </c>
      <c r="L35" s="16" t="s">
        <v>247</v>
      </c>
      <c r="M35" s="18" t="s">
        <v>264</v>
      </c>
      <c r="N35" s="18" t="s">
        <v>265</v>
      </c>
      <c r="O35" s="19" t="s">
        <v>74</v>
      </c>
    </row>
    <row r="36" spans="1:15" ht="24" x14ac:dyDescent="0.25">
      <c r="A36" s="11"/>
      <c r="B36" s="12"/>
      <c r="C36" s="17" t="s">
        <v>75</v>
      </c>
      <c r="D36" s="12">
        <v>2</v>
      </c>
      <c r="E36" s="16" t="s">
        <v>69</v>
      </c>
      <c r="F36" s="12"/>
      <c r="G36" s="17" t="s">
        <v>76</v>
      </c>
      <c r="H36" s="13" t="s">
        <v>248</v>
      </c>
      <c r="I36" s="14">
        <v>50000</v>
      </c>
      <c r="J36" s="15">
        <v>100</v>
      </c>
      <c r="K36" s="15">
        <v>0</v>
      </c>
      <c r="L36" s="16" t="s">
        <v>247</v>
      </c>
      <c r="M36" s="18"/>
      <c r="N36" s="18"/>
      <c r="O36" s="19" t="s">
        <v>77</v>
      </c>
    </row>
    <row r="37" spans="1:15" ht="60" x14ac:dyDescent="0.25">
      <c r="A37" s="11"/>
      <c r="B37" s="12"/>
      <c r="C37" s="17" t="s">
        <v>276</v>
      </c>
      <c r="D37" s="12">
        <v>2</v>
      </c>
      <c r="E37" s="16" t="s">
        <v>69</v>
      </c>
      <c r="F37" s="12"/>
      <c r="G37" s="17" t="s">
        <v>78</v>
      </c>
      <c r="H37" s="13" t="s">
        <v>248</v>
      </c>
      <c r="I37" s="14">
        <v>200000</v>
      </c>
      <c r="J37" s="15">
        <v>100</v>
      </c>
      <c r="K37" s="15">
        <v>0</v>
      </c>
      <c r="L37" s="16" t="s">
        <v>247</v>
      </c>
      <c r="M37" s="18">
        <v>43707</v>
      </c>
      <c r="N37" s="18">
        <v>43829</v>
      </c>
      <c r="O37" s="19"/>
    </row>
    <row r="38" spans="1:15" ht="36" x14ac:dyDescent="0.25">
      <c r="A38" s="11"/>
      <c r="B38" s="12"/>
      <c r="C38" s="17" t="s">
        <v>277</v>
      </c>
      <c r="D38" s="12">
        <v>2</v>
      </c>
      <c r="E38" s="16" t="s">
        <v>69</v>
      </c>
      <c r="F38" s="12"/>
      <c r="G38" s="17" t="s">
        <v>79</v>
      </c>
      <c r="H38" s="13" t="s">
        <v>248</v>
      </c>
      <c r="I38" s="14">
        <v>142500</v>
      </c>
      <c r="J38" s="15">
        <v>100</v>
      </c>
      <c r="K38" s="15">
        <v>0</v>
      </c>
      <c r="L38" s="16" t="s">
        <v>247</v>
      </c>
      <c r="M38" s="18">
        <v>43707</v>
      </c>
      <c r="N38" s="18">
        <v>43829</v>
      </c>
      <c r="O38" s="19"/>
    </row>
    <row r="39" spans="1:15" ht="36" x14ac:dyDescent="0.25">
      <c r="A39" s="11"/>
      <c r="B39" s="12"/>
      <c r="C39" s="17" t="s">
        <v>278</v>
      </c>
      <c r="D39" s="12">
        <v>2</v>
      </c>
      <c r="E39" s="16" t="s">
        <v>69</v>
      </c>
      <c r="F39" s="12"/>
      <c r="G39" s="17" t="s">
        <v>80</v>
      </c>
      <c r="H39" s="13" t="s">
        <v>248</v>
      </c>
      <c r="I39" s="14">
        <v>105000</v>
      </c>
      <c r="J39" s="15">
        <v>100</v>
      </c>
      <c r="K39" s="15">
        <v>0</v>
      </c>
      <c r="L39" s="16" t="s">
        <v>247</v>
      </c>
      <c r="M39" s="18">
        <v>43707</v>
      </c>
      <c r="N39" s="18">
        <v>43829</v>
      </c>
      <c r="O39" s="19"/>
    </row>
    <row r="40" spans="1:15" ht="84" x14ac:dyDescent="0.25">
      <c r="A40" s="11"/>
      <c r="B40" s="12"/>
      <c r="C40" s="17" t="s">
        <v>279</v>
      </c>
      <c r="D40" s="12">
        <v>2</v>
      </c>
      <c r="E40" s="16" t="s">
        <v>69</v>
      </c>
      <c r="F40" s="12"/>
      <c r="G40" s="17" t="s">
        <v>81</v>
      </c>
      <c r="H40" s="13" t="s">
        <v>248</v>
      </c>
      <c r="I40" s="14">
        <v>80000</v>
      </c>
      <c r="J40" s="15">
        <v>100</v>
      </c>
      <c r="K40" s="15">
        <v>0</v>
      </c>
      <c r="L40" s="16" t="s">
        <v>247</v>
      </c>
      <c r="M40" s="18">
        <v>43707</v>
      </c>
      <c r="N40" s="18">
        <v>43829</v>
      </c>
      <c r="O40" s="19"/>
    </row>
    <row r="41" spans="1:15" ht="48" x14ac:dyDescent="0.25">
      <c r="A41" s="11"/>
      <c r="B41" s="12"/>
      <c r="C41" s="17" t="s">
        <v>281</v>
      </c>
      <c r="D41" s="12">
        <v>2</v>
      </c>
      <c r="E41" s="16" t="s">
        <v>69</v>
      </c>
      <c r="F41" s="12"/>
      <c r="G41" s="17" t="s">
        <v>20</v>
      </c>
      <c r="H41" s="13" t="s">
        <v>21</v>
      </c>
      <c r="I41" s="14">
        <v>600000</v>
      </c>
      <c r="J41" s="15">
        <v>100</v>
      </c>
      <c r="K41" s="15">
        <v>0</v>
      </c>
      <c r="L41" s="16" t="s">
        <v>247</v>
      </c>
      <c r="M41" s="18">
        <v>43342</v>
      </c>
      <c r="N41" s="18">
        <v>43469</v>
      </c>
      <c r="O41" s="19" t="s">
        <v>74</v>
      </c>
    </row>
    <row r="42" spans="1:15" ht="72" x14ac:dyDescent="0.25">
      <c r="A42" s="11"/>
      <c r="B42" s="12"/>
      <c r="C42" s="17" t="s">
        <v>22</v>
      </c>
      <c r="D42" s="12">
        <v>2</v>
      </c>
      <c r="E42" s="16" t="s">
        <v>69</v>
      </c>
      <c r="F42" s="12"/>
      <c r="G42" s="17" t="s">
        <v>82</v>
      </c>
      <c r="H42" s="13" t="s">
        <v>21</v>
      </c>
      <c r="I42" s="14">
        <v>720000</v>
      </c>
      <c r="J42" s="15">
        <v>100</v>
      </c>
      <c r="K42" s="15">
        <v>0</v>
      </c>
      <c r="L42" s="16" t="s">
        <v>247</v>
      </c>
      <c r="M42" s="18">
        <v>43648</v>
      </c>
      <c r="N42" s="18">
        <v>43768</v>
      </c>
      <c r="O42" s="19" t="s">
        <v>83</v>
      </c>
    </row>
    <row r="43" spans="1:15" x14ac:dyDescent="0.25">
      <c r="A43" s="11"/>
      <c r="B43" s="12"/>
      <c r="C43" s="17" t="s">
        <v>35</v>
      </c>
      <c r="D43" s="12">
        <v>3</v>
      </c>
      <c r="E43" s="16" t="s">
        <v>69</v>
      </c>
      <c r="F43" s="12"/>
      <c r="G43" s="17" t="s">
        <v>84</v>
      </c>
      <c r="H43" s="13" t="s">
        <v>21</v>
      </c>
      <c r="I43" s="14">
        <v>375000</v>
      </c>
      <c r="J43" s="15">
        <v>100</v>
      </c>
      <c r="K43" s="15">
        <v>0</v>
      </c>
      <c r="L43" s="16" t="s">
        <v>247</v>
      </c>
      <c r="M43" s="18"/>
      <c r="N43" s="18"/>
      <c r="O43" s="19"/>
    </row>
    <row r="44" spans="1:15" x14ac:dyDescent="0.25">
      <c r="A44" s="11"/>
      <c r="B44" s="12"/>
      <c r="C44" s="17" t="s">
        <v>42</v>
      </c>
      <c r="D44" s="12">
        <v>3</v>
      </c>
      <c r="E44" s="16" t="s">
        <v>69</v>
      </c>
      <c r="F44" s="12"/>
      <c r="G44" s="17" t="s">
        <v>85</v>
      </c>
      <c r="H44" s="13" t="s">
        <v>21</v>
      </c>
      <c r="I44" s="14">
        <v>750000</v>
      </c>
      <c r="J44" s="15">
        <v>100</v>
      </c>
      <c r="K44" s="15">
        <v>0</v>
      </c>
      <c r="L44" s="16" t="s">
        <v>247</v>
      </c>
      <c r="M44" s="18"/>
      <c r="N44" s="18"/>
      <c r="O44" s="19"/>
    </row>
    <row r="45" spans="1:15" ht="24" x14ac:dyDescent="0.25">
      <c r="A45" s="11"/>
      <c r="B45" s="12"/>
      <c r="C45" s="17" t="s">
        <v>86</v>
      </c>
      <c r="D45" s="12">
        <v>3</v>
      </c>
      <c r="E45" s="16" t="s">
        <v>69</v>
      </c>
      <c r="F45" s="12"/>
      <c r="G45" s="17" t="s">
        <v>87</v>
      </c>
      <c r="H45" s="13" t="s">
        <v>21</v>
      </c>
      <c r="I45" s="14">
        <v>450000</v>
      </c>
      <c r="J45" s="15">
        <v>100</v>
      </c>
      <c r="K45" s="15">
        <v>0</v>
      </c>
      <c r="L45" s="16" t="s">
        <v>247</v>
      </c>
      <c r="M45" s="18"/>
      <c r="N45" s="18"/>
      <c r="O45" s="19"/>
    </row>
    <row r="46" spans="1:15" ht="24" x14ac:dyDescent="0.25">
      <c r="A46" s="11"/>
      <c r="B46" s="12"/>
      <c r="C46" s="17" t="s">
        <v>88</v>
      </c>
      <c r="D46" s="12">
        <v>3</v>
      </c>
      <c r="E46" s="16" t="s">
        <v>69</v>
      </c>
      <c r="F46" s="12"/>
      <c r="G46" s="17" t="s">
        <v>89</v>
      </c>
      <c r="H46" s="13" t="s">
        <v>21</v>
      </c>
      <c r="I46" s="14">
        <v>1293150</v>
      </c>
      <c r="J46" s="15">
        <v>100</v>
      </c>
      <c r="K46" s="15">
        <v>0</v>
      </c>
      <c r="L46" s="16" t="s">
        <v>247</v>
      </c>
      <c r="M46" s="18"/>
      <c r="N46" s="18"/>
      <c r="O46" s="19"/>
    </row>
    <row r="47" spans="1:15" ht="48" x14ac:dyDescent="0.25">
      <c r="A47" s="11"/>
      <c r="B47" s="12"/>
      <c r="C47" s="17" t="s">
        <v>267</v>
      </c>
      <c r="D47" s="12">
        <v>3</v>
      </c>
      <c r="E47" s="16" t="s">
        <v>69</v>
      </c>
      <c r="F47" s="12"/>
      <c r="G47" s="17" t="s">
        <v>266</v>
      </c>
      <c r="H47" s="13" t="s">
        <v>21</v>
      </c>
      <c r="I47" s="14">
        <v>250000</v>
      </c>
      <c r="J47" s="15">
        <v>100</v>
      </c>
      <c r="K47" s="15">
        <v>0</v>
      </c>
      <c r="L47" s="16" t="s">
        <v>247</v>
      </c>
      <c r="M47" s="18">
        <v>44238</v>
      </c>
      <c r="N47" s="18">
        <v>44358</v>
      </c>
      <c r="O47" s="19"/>
    </row>
    <row r="48" spans="1:15" x14ac:dyDescent="0.25">
      <c r="A48" s="11"/>
      <c r="B48" s="12"/>
      <c r="C48" s="17" t="s">
        <v>91</v>
      </c>
      <c r="D48" s="12">
        <v>3</v>
      </c>
      <c r="E48" s="16" t="s">
        <v>69</v>
      </c>
      <c r="F48" s="12"/>
      <c r="G48" s="17" t="s">
        <v>92</v>
      </c>
      <c r="H48" s="13" t="s">
        <v>21</v>
      </c>
      <c r="I48" s="14">
        <v>250000</v>
      </c>
      <c r="J48" s="15">
        <v>100</v>
      </c>
      <c r="K48" s="15">
        <v>0</v>
      </c>
      <c r="L48" s="16" t="s">
        <v>247</v>
      </c>
      <c r="M48" s="18">
        <v>43349</v>
      </c>
      <c r="N48" s="18">
        <v>43448</v>
      </c>
      <c r="O48" s="19"/>
    </row>
    <row r="49" spans="1:15" x14ac:dyDescent="0.25">
      <c r="A49" s="11"/>
      <c r="B49" s="12"/>
      <c r="C49" s="17" t="s">
        <v>93</v>
      </c>
      <c r="D49" s="12"/>
      <c r="E49" s="16" t="s">
        <v>69</v>
      </c>
      <c r="F49" s="12"/>
      <c r="G49" s="17" t="s">
        <v>94</v>
      </c>
      <c r="H49" s="13" t="s">
        <v>21</v>
      </c>
      <c r="I49" s="14">
        <v>700000</v>
      </c>
      <c r="J49" s="15">
        <v>100</v>
      </c>
      <c r="K49" s="15">
        <v>0</v>
      </c>
      <c r="L49" s="16" t="s">
        <v>247</v>
      </c>
      <c r="M49" s="18"/>
      <c r="N49" s="18"/>
      <c r="O49" s="19"/>
    </row>
    <row r="50" spans="1:15" x14ac:dyDescent="0.25">
      <c r="A50" s="11"/>
      <c r="B50" s="12"/>
      <c r="C50" s="17">
        <v>5.3</v>
      </c>
      <c r="D50" s="12"/>
      <c r="E50" s="16" t="s">
        <v>69</v>
      </c>
      <c r="F50" s="12"/>
      <c r="G50" s="17" t="s">
        <v>95</v>
      </c>
      <c r="H50" s="13" t="s">
        <v>248</v>
      </c>
      <c r="I50" s="14">
        <v>150000</v>
      </c>
      <c r="J50" s="15">
        <v>100</v>
      </c>
      <c r="K50" s="15">
        <v>0</v>
      </c>
      <c r="L50" s="16" t="s">
        <v>247</v>
      </c>
      <c r="M50" s="18">
        <v>43342</v>
      </c>
      <c r="N50" s="18">
        <v>43469</v>
      </c>
      <c r="O50" s="19"/>
    </row>
    <row r="51" spans="1:15" ht="36" x14ac:dyDescent="0.25">
      <c r="A51" s="11">
        <v>2018</v>
      </c>
      <c r="B51" s="12"/>
      <c r="C51" s="17" t="s">
        <v>296</v>
      </c>
      <c r="D51" s="12">
        <v>1</v>
      </c>
      <c r="E51" s="16" t="s">
        <v>97</v>
      </c>
      <c r="F51" s="12"/>
      <c r="G51" s="17" t="s">
        <v>98</v>
      </c>
      <c r="H51" s="13" t="s">
        <v>21</v>
      </c>
      <c r="I51" s="14">
        <v>246225</v>
      </c>
      <c r="J51" s="15">
        <v>100</v>
      </c>
      <c r="K51" s="15">
        <v>0</v>
      </c>
      <c r="L51" s="16" t="s">
        <v>247</v>
      </c>
      <c r="M51" s="18">
        <v>42751</v>
      </c>
      <c r="N51" s="18">
        <v>42900</v>
      </c>
      <c r="O51" s="19"/>
    </row>
    <row r="52" spans="1:15" ht="24" x14ac:dyDescent="0.25">
      <c r="A52" s="11">
        <v>2018</v>
      </c>
      <c r="B52" s="12"/>
      <c r="C52" s="17" t="s">
        <v>297</v>
      </c>
      <c r="D52" s="12">
        <v>1</v>
      </c>
      <c r="E52" s="16" t="s">
        <v>97</v>
      </c>
      <c r="F52" s="12"/>
      <c r="G52" s="17" t="s">
        <v>99</v>
      </c>
      <c r="H52" s="13" t="s">
        <v>21</v>
      </c>
      <c r="I52" s="14">
        <v>590940</v>
      </c>
      <c r="J52" s="15">
        <v>100</v>
      </c>
      <c r="K52" s="15">
        <v>0</v>
      </c>
      <c r="L52" s="16" t="s">
        <v>247</v>
      </c>
      <c r="M52" s="18">
        <v>43228</v>
      </c>
      <c r="N52" s="18">
        <v>43335</v>
      </c>
      <c r="O52" s="19"/>
    </row>
    <row r="53" spans="1:15" ht="36" x14ac:dyDescent="0.25">
      <c r="A53" s="11">
        <v>2018</v>
      </c>
      <c r="B53" s="12"/>
      <c r="C53" s="17" t="s">
        <v>298</v>
      </c>
      <c r="D53" s="12">
        <v>1</v>
      </c>
      <c r="E53" s="16" t="s">
        <v>97</v>
      </c>
      <c r="F53" s="12"/>
      <c r="G53" s="17" t="s">
        <v>100</v>
      </c>
      <c r="H53" s="13" t="s">
        <v>21</v>
      </c>
      <c r="I53" s="14">
        <v>370447.35999999999</v>
      </c>
      <c r="J53" s="15">
        <v>100</v>
      </c>
      <c r="K53" s="15">
        <v>0</v>
      </c>
      <c r="L53" s="16" t="s">
        <v>247</v>
      </c>
      <c r="M53" s="18">
        <v>43290</v>
      </c>
      <c r="N53" s="18">
        <v>43402</v>
      </c>
      <c r="O53" s="19"/>
    </row>
    <row r="54" spans="1:15" ht="24" x14ac:dyDescent="0.25">
      <c r="A54" s="11">
        <v>2018</v>
      </c>
      <c r="B54" s="12"/>
      <c r="C54" s="17" t="s">
        <v>305</v>
      </c>
      <c r="D54" s="12">
        <v>1</v>
      </c>
      <c r="E54" s="16" t="s">
        <v>97</v>
      </c>
      <c r="F54" s="12"/>
      <c r="G54" s="17" t="s">
        <v>101</v>
      </c>
      <c r="H54" s="13" t="s">
        <v>21</v>
      </c>
      <c r="I54" s="14">
        <v>891941</v>
      </c>
      <c r="J54" s="15">
        <v>100</v>
      </c>
      <c r="K54" s="15">
        <v>0</v>
      </c>
      <c r="L54" s="16" t="s">
        <v>247</v>
      </c>
      <c r="M54" s="18">
        <v>43767</v>
      </c>
      <c r="N54" s="18">
        <v>43885</v>
      </c>
      <c r="O54" s="19"/>
    </row>
    <row r="55" spans="1:15" ht="36" x14ac:dyDescent="0.25">
      <c r="A55" s="11"/>
      <c r="B55" s="6"/>
      <c r="C55" s="17" t="s">
        <v>46</v>
      </c>
      <c r="D55" s="12">
        <v>3</v>
      </c>
      <c r="E55" s="7" t="s">
        <v>69</v>
      </c>
      <c r="F55" s="6"/>
      <c r="G55" s="10" t="s">
        <v>251</v>
      </c>
      <c r="H55" s="13" t="s">
        <v>248</v>
      </c>
      <c r="I55" s="14">
        <v>150000</v>
      </c>
      <c r="J55" s="15">
        <v>100</v>
      </c>
      <c r="K55" s="15">
        <v>0</v>
      </c>
      <c r="L55" s="16" t="s">
        <v>247</v>
      </c>
      <c r="M55" s="8"/>
      <c r="N55" s="8"/>
      <c r="O55" s="9"/>
    </row>
    <row r="56" spans="1:15" x14ac:dyDescent="0.25">
      <c r="A56" s="11">
        <v>2018</v>
      </c>
      <c r="B56" s="12"/>
      <c r="C56" s="17" t="s">
        <v>306</v>
      </c>
      <c r="D56" s="12">
        <v>1</v>
      </c>
      <c r="E56" s="16" t="s">
        <v>97</v>
      </c>
      <c r="F56" s="12"/>
      <c r="G56" s="17" t="s">
        <v>102</v>
      </c>
      <c r="H56" s="13" t="s">
        <v>248</v>
      </c>
      <c r="I56" s="14">
        <v>120000</v>
      </c>
      <c r="J56" s="15">
        <v>100</v>
      </c>
      <c r="K56" s="15">
        <v>0</v>
      </c>
      <c r="L56" s="16" t="s">
        <v>247</v>
      </c>
      <c r="M56" s="18" t="s">
        <v>103</v>
      </c>
      <c r="N56" s="18">
        <v>43310</v>
      </c>
      <c r="O56" s="19"/>
    </row>
    <row r="57" spans="1:15" x14ac:dyDescent="0.25">
      <c r="A57" s="68" t="s">
        <v>54</v>
      </c>
      <c r="B57" s="69"/>
      <c r="C57" s="69"/>
      <c r="D57" s="69"/>
      <c r="E57" s="69"/>
      <c r="F57" s="69"/>
      <c r="G57" s="69"/>
      <c r="H57" s="70"/>
      <c r="I57" s="34">
        <f>SUM(I33:I56)</f>
        <v>10179538.359999999</v>
      </c>
      <c r="J57" s="71"/>
      <c r="K57" s="72"/>
      <c r="L57" s="72"/>
      <c r="M57" s="72"/>
      <c r="N57" s="72"/>
      <c r="O57" s="73"/>
    </row>
    <row r="60" spans="1:15" x14ac:dyDescent="0.25">
      <c r="A60" s="74" t="s">
        <v>104</v>
      </c>
      <c r="B60" s="75"/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5"/>
      <c r="O60" s="76"/>
    </row>
    <row r="61" spans="1:15" x14ac:dyDescent="0.25">
      <c r="A61" s="61" t="s">
        <v>56</v>
      </c>
      <c r="B61" s="61" t="s">
        <v>57</v>
      </c>
      <c r="C61" s="61" t="s">
        <v>3</v>
      </c>
      <c r="D61" s="61" t="s">
        <v>58</v>
      </c>
      <c r="E61" s="77" t="s">
        <v>59</v>
      </c>
      <c r="F61" s="61" t="s">
        <v>60</v>
      </c>
      <c r="G61" s="61" t="s">
        <v>4</v>
      </c>
      <c r="H61" s="61" t="s">
        <v>283</v>
      </c>
      <c r="I61" s="63" t="s">
        <v>61</v>
      </c>
      <c r="J61" s="64"/>
      <c r="K61" s="65"/>
      <c r="L61" s="61" t="s">
        <v>284</v>
      </c>
      <c r="M61" s="66" t="s">
        <v>62</v>
      </c>
      <c r="N61" s="67"/>
      <c r="O61" s="3" t="s">
        <v>63</v>
      </c>
    </row>
    <row r="62" spans="1:15" ht="36" x14ac:dyDescent="0.25">
      <c r="A62" s="62"/>
      <c r="B62" s="62"/>
      <c r="C62" s="62"/>
      <c r="D62" s="62"/>
      <c r="E62" s="78"/>
      <c r="F62" s="62"/>
      <c r="G62" s="62"/>
      <c r="H62" s="62"/>
      <c r="I62" s="3" t="s">
        <v>5</v>
      </c>
      <c r="J62" s="4" t="s">
        <v>64</v>
      </c>
      <c r="K62" s="4" t="s">
        <v>65</v>
      </c>
      <c r="L62" s="62"/>
      <c r="M62" s="5" t="s">
        <v>105</v>
      </c>
      <c r="N62" s="5" t="s">
        <v>67</v>
      </c>
      <c r="O62" s="3"/>
    </row>
    <row r="63" spans="1:15" ht="24" x14ac:dyDescent="0.25">
      <c r="A63" s="11"/>
      <c r="B63" s="11"/>
      <c r="C63" s="17" t="s">
        <v>326</v>
      </c>
      <c r="D63" s="11">
        <v>2</v>
      </c>
      <c r="E63" s="16" t="s">
        <v>69</v>
      </c>
      <c r="F63" s="11"/>
      <c r="G63" s="17" t="s">
        <v>106</v>
      </c>
      <c r="H63" s="13" t="s">
        <v>32</v>
      </c>
      <c r="I63" s="14">
        <v>50000</v>
      </c>
      <c r="J63" s="15">
        <v>100</v>
      </c>
      <c r="K63" s="15">
        <v>0</v>
      </c>
      <c r="L63" s="16" t="s">
        <v>247</v>
      </c>
      <c r="M63" s="18">
        <v>43707</v>
      </c>
      <c r="N63" s="18">
        <v>43738</v>
      </c>
      <c r="O63" s="11"/>
    </row>
    <row r="64" spans="1:15" ht="24" x14ac:dyDescent="0.25">
      <c r="A64" s="11"/>
      <c r="B64" s="11"/>
      <c r="C64" s="17" t="s">
        <v>327</v>
      </c>
      <c r="D64" s="11">
        <v>2</v>
      </c>
      <c r="E64" s="16" t="s">
        <v>69</v>
      </c>
      <c r="F64" s="11"/>
      <c r="G64" s="17" t="s">
        <v>107</v>
      </c>
      <c r="H64" s="13" t="s">
        <v>32</v>
      </c>
      <c r="I64" s="14">
        <v>18000</v>
      </c>
      <c r="J64" s="15">
        <v>100</v>
      </c>
      <c r="K64" s="15">
        <v>0</v>
      </c>
      <c r="L64" s="16" t="s">
        <v>247</v>
      </c>
      <c r="M64" s="18">
        <v>43707</v>
      </c>
      <c r="N64" s="18">
        <v>43738</v>
      </c>
      <c r="O64" s="11"/>
    </row>
    <row r="65" spans="1:15" ht="24" x14ac:dyDescent="0.25">
      <c r="A65" s="11"/>
      <c r="B65" s="11"/>
      <c r="C65" s="17" t="s">
        <v>328</v>
      </c>
      <c r="D65" s="11">
        <v>2</v>
      </c>
      <c r="E65" s="16" t="s">
        <v>69</v>
      </c>
      <c r="F65" s="11"/>
      <c r="G65" s="17" t="s">
        <v>108</v>
      </c>
      <c r="H65" s="13" t="s">
        <v>32</v>
      </c>
      <c r="I65" s="14">
        <v>54000</v>
      </c>
      <c r="J65" s="15">
        <v>100</v>
      </c>
      <c r="K65" s="15">
        <v>0</v>
      </c>
      <c r="L65" s="16" t="s">
        <v>247</v>
      </c>
      <c r="M65" s="18">
        <v>43585</v>
      </c>
      <c r="N65" s="18">
        <v>43614</v>
      </c>
      <c r="O65" s="11" t="s">
        <v>74</v>
      </c>
    </row>
    <row r="66" spans="1:15" ht="24" x14ac:dyDescent="0.25">
      <c r="A66" s="11"/>
      <c r="B66" s="11"/>
      <c r="C66" s="17" t="s">
        <v>329</v>
      </c>
      <c r="D66" s="11">
        <v>2</v>
      </c>
      <c r="E66" s="16" t="s">
        <v>69</v>
      </c>
      <c r="F66" s="11"/>
      <c r="G66" s="17" t="s">
        <v>344</v>
      </c>
      <c r="H66" s="13" t="s">
        <v>32</v>
      </c>
      <c r="I66" s="14">
        <v>54000</v>
      </c>
      <c r="J66" s="15">
        <v>100</v>
      </c>
      <c r="K66" s="15">
        <v>0</v>
      </c>
      <c r="L66" s="16" t="s">
        <v>247</v>
      </c>
      <c r="M66" s="18">
        <v>43585</v>
      </c>
      <c r="N66" s="18">
        <v>43614</v>
      </c>
      <c r="O66" s="11"/>
    </row>
    <row r="67" spans="1:15" ht="24" x14ac:dyDescent="0.25">
      <c r="A67" s="11"/>
      <c r="B67" s="11"/>
      <c r="C67" s="17" t="s">
        <v>330</v>
      </c>
      <c r="D67" s="11">
        <v>2</v>
      </c>
      <c r="E67" s="16" t="s">
        <v>69</v>
      </c>
      <c r="F67" s="11"/>
      <c r="G67" s="17" t="s">
        <v>343</v>
      </c>
      <c r="H67" s="13" t="s">
        <v>32</v>
      </c>
      <c r="I67" s="14">
        <v>54000</v>
      </c>
      <c r="J67" s="15">
        <v>100</v>
      </c>
      <c r="K67" s="15">
        <v>0</v>
      </c>
      <c r="L67" s="16" t="s">
        <v>247</v>
      </c>
      <c r="M67" s="18">
        <v>43585</v>
      </c>
      <c r="N67" s="18">
        <v>43614</v>
      </c>
      <c r="O67" s="11"/>
    </row>
    <row r="68" spans="1:15" ht="24" x14ac:dyDescent="0.25">
      <c r="A68" s="11"/>
      <c r="B68" s="11"/>
      <c r="C68" s="17" t="s">
        <v>331</v>
      </c>
      <c r="D68" s="11">
        <v>2</v>
      </c>
      <c r="E68" s="16" t="s">
        <v>69</v>
      </c>
      <c r="F68" s="11"/>
      <c r="G68" s="17" t="s">
        <v>342</v>
      </c>
      <c r="H68" s="13" t="s">
        <v>32</v>
      </c>
      <c r="I68" s="14">
        <v>54000</v>
      </c>
      <c r="J68" s="15">
        <v>100</v>
      </c>
      <c r="K68" s="15">
        <v>0</v>
      </c>
      <c r="L68" s="16" t="s">
        <v>247</v>
      </c>
      <c r="M68" s="18">
        <v>43585</v>
      </c>
      <c r="N68" s="18">
        <v>43614</v>
      </c>
      <c r="O68" s="11"/>
    </row>
    <row r="69" spans="1:15" ht="24" x14ac:dyDescent="0.25">
      <c r="A69" s="11"/>
      <c r="B69" s="11"/>
      <c r="C69" s="17" t="s">
        <v>332</v>
      </c>
      <c r="D69" s="11">
        <v>2</v>
      </c>
      <c r="E69" s="16" t="s">
        <v>69</v>
      </c>
      <c r="F69" s="11"/>
      <c r="G69" s="17" t="s">
        <v>341</v>
      </c>
      <c r="H69" s="13" t="s">
        <v>32</v>
      </c>
      <c r="I69" s="14">
        <v>36000</v>
      </c>
      <c r="J69" s="15">
        <v>100</v>
      </c>
      <c r="K69" s="15">
        <v>0</v>
      </c>
      <c r="L69" s="16" t="s">
        <v>247</v>
      </c>
      <c r="M69" s="18">
        <v>43585</v>
      </c>
      <c r="N69" s="18">
        <v>43614</v>
      </c>
      <c r="O69" s="11"/>
    </row>
    <row r="70" spans="1:15" ht="24" x14ac:dyDescent="0.25">
      <c r="A70" s="11"/>
      <c r="B70" s="11"/>
      <c r="C70" s="11" t="s">
        <v>333</v>
      </c>
      <c r="D70" s="11">
        <v>2</v>
      </c>
      <c r="E70" s="16" t="s">
        <v>69</v>
      </c>
      <c r="F70" s="11"/>
      <c r="G70" s="17" t="s">
        <v>337</v>
      </c>
      <c r="H70" s="13" t="s">
        <v>32</v>
      </c>
      <c r="I70" s="14">
        <v>18000</v>
      </c>
      <c r="J70" s="15">
        <v>100</v>
      </c>
      <c r="K70" s="15">
        <v>0</v>
      </c>
      <c r="L70" s="16" t="s">
        <v>247</v>
      </c>
      <c r="M70" s="18">
        <v>43585</v>
      </c>
      <c r="N70" s="18">
        <v>43614</v>
      </c>
      <c r="O70" s="11"/>
    </row>
    <row r="71" spans="1:15" ht="24" x14ac:dyDescent="0.25">
      <c r="A71" s="11"/>
      <c r="B71" s="11"/>
      <c r="C71" s="11" t="s">
        <v>334</v>
      </c>
      <c r="D71" s="11">
        <v>2</v>
      </c>
      <c r="E71" s="16" t="s">
        <v>69</v>
      </c>
      <c r="F71" s="11"/>
      <c r="G71" s="17" t="s">
        <v>338</v>
      </c>
      <c r="H71" s="13" t="s">
        <v>32</v>
      </c>
      <c r="I71" s="14">
        <v>18000</v>
      </c>
      <c r="J71" s="15">
        <v>100</v>
      </c>
      <c r="K71" s="15">
        <v>0</v>
      </c>
      <c r="L71" s="16" t="s">
        <v>247</v>
      </c>
      <c r="M71" s="18">
        <v>43585</v>
      </c>
      <c r="N71" s="18">
        <v>43614</v>
      </c>
      <c r="O71" s="11"/>
    </row>
    <row r="72" spans="1:15" ht="24" x14ac:dyDescent="0.25">
      <c r="A72" s="11"/>
      <c r="B72" s="11"/>
      <c r="C72" s="11" t="s">
        <v>335</v>
      </c>
      <c r="D72" s="11">
        <v>2</v>
      </c>
      <c r="E72" s="16" t="s">
        <v>69</v>
      </c>
      <c r="F72" s="11"/>
      <c r="G72" s="17" t="s">
        <v>339</v>
      </c>
      <c r="H72" s="13" t="s">
        <v>32</v>
      </c>
      <c r="I72" s="14">
        <v>18000</v>
      </c>
      <c r="J72" s="15">
        <v>100</v>
      </c>
      <c r="K72" s="15">
        <v>0</v>
      </c>
      <c r="L72" s="16" t="s">
        <v>247</v>
      </c>
      <c r="M72" s="18">
        <v>43585</v>
      </c>
      <c r="N72" s="18">
        <v>43614</v>
      </c>
      <c r="O72" s="11"/>
    </row>
    <row r="73" spans="1:15" ht="24" x14ac:dyDescent="0.25">
      <c r="A73" s="11"/>
      <c r="B73" s="11"/>
      <c r="C73" s="11" t="s">
        <v>336</v>
      </c>
      <c r="D73" s="11">
        <v>2</v>
      </c>
      <c r="E73" s="16" t="s">
        <v>69</v>
      </c>
      <c r="F73" s="11"/>
      <c r="G73" s="17" t="s">
        <v>340</v>
      </c>
      <c r="H73" s="13" t="s">
        <v>32</v>
      </c>
      <c r="I73" s="14">
        <v>12000</v>
      </c>
      <c r="J73" s="15">
        <v>100</v>
      </c>
      <c r="K73" s="15">
        <v>0</v>
      </c>
      <c r="L73" s="16" t="s">
        <v>247</v>
      </c>
      <c r="M73" s="18">
        <v>43585</v>
      </c>
      <c r="N73" s="18">
        <v>43614</v>
      </c>
      <c r="O73" s="11"/>
    </row>
    <row r="74" spans="1:15" ht="36" x14ac:dyDescent="0.25">
      <c r="A74" s="11"/>
      <c r="B74" s="11"/>
      <c r="C74" s="17" t="s">
        <v>109</v>
      </c>
      <c r="D74" s="11">
        <v>2</v>
      </c>
      <c r="E74" s="16" t="s">
        <v>69</v>
      </c>
      <c r="F74" s="11"/>
      <c r="G74" s="17" t="s">
        <v>110</v>
      </c>
      <c r="H74" s="13" t="s">
        <v>32</v>
      </c>
      <c r="I74" s="14">
        <v>50000</v>
      </c>
      <c r="J74" s="15">
        <v>100</v>
      </c>
      <c r="K74" s="15">
        <v>0</v>
      </c>
      <c r="L74" s="16" t="s">
        <v>247</v>
      </c>
      <c r="M74" s="18">
        <v>43707</v>
      </c>
      <c r="N74" s="18">
        <v>43738</v>
      </c>
      <c r="O74" s="11"/>
    </row>
    <row r="75" spans="1:15" x14ac:dyDescent="0.25">
      <c r="A75" s="11"/>
      <c r="B75" s="11"/>
      <c r="C75" s="17" t="s">
        <v>111</v>
      </c>
      <c r="D75" s="11">
        <v>2</v>
      </c>
      <c r="E75" s="16" t="s">
        <v>69</v>
      </c>
      <c r="F75" s="11"/>
      <c r="G75" s="17" t="s">
        <v>112</v>
      </c>
      <c r="H75" s="13" t="s">
        <v>32</v>
      </c>
      <c r="I75" s="14">
        <v>50000</v>
      </c>
      <c r="J75" s="15">
        <v>100</v>
      </c>
      <c r="K75" s="15">
        <v>0</v>
      </c>
      <c r="L75" s="16" t="s">
        <v>247</v>
      </c>
      <c r="M75" s="18">
        <v>43334</v>
      </c>
      <c r="N75" s="18">
        <v>43355</v>
      </c>
      <c r="O75" s="11"/>
    </row>
    <row r="76" spans="1:15" ht="24" x14ac:dyDescent="0.25">
      <c r="A76" s="11"/>
      <c r="B76" s="11"/>
      <c r="C76" s="17" t="s">
        <v>113</v>
      </c>
      <c r="D76" s="11">
        <v>2</v>
      </c>
      <c r="E76" s="16" t="s">
        <v>69</v>
      </c>
      <c r="F76" s="11"/>
      <c r="G76" s="17" t="s">
        <v>250</v>
      </c>
      <c r="H76" s="13" t="s">
        <v>32</v>
      </c>
      <c r="I76" s="14">
        <v>50000</v>
      </c>
      <c r="J76" s="15">
        <v>100</v>
      </c>
      <c r="K76" s="15">
        <v>0</v>
      </c>
      <c r="L76" s="16" t="s">
        <v>247</v>
      </c>
      <c r="M76" s="11"/>
      <c r="N76" s="11"/>
      <c r="O76" s="11"/>
    </row>
    <row r="77" spans="1:15" ht="24" x14ac:dyDescent="0.25">
      <c r="A77" s="11"/>
      <c r="B77" s="11"/>
      <c r="C77" s="17" t="s">
        <v>115</v>
      </c>
      <c r="D77" s="11">
        <v>2</v>
      </c>
      <c r="E77" s="16" t="s">
        <v>69</v>
      </c>
      <c r="F77" s="11"/>
      <c r="G77" s="17" t="s">
        <v>252</v>
      </c>
      <c r="H77" s="13" t="s">
        <v>32</v>
      </c>
      <c r="I77" s="14">
        <v>15000</v>
      </c>
      <c r="J77" s="15">
        <v>100</v>
      </c>
      <c r="K77" s="15">
        <v>0</v>
      </c>
      <c r="L77" s="16" t="s">
        <v>247</v>
      </c>
      <c r="M77" s="11"/>
      <c r="N77" s="11"/>
      <c r="O77" s="11"/>
    </row>
    <row r="78" spans="1:15" ht="24" x14ac:dyDescent="0.25">
      <c r="A78" s="11"/>
      <c r="B78" s="11"/>
      <c r="C78" s="17" t="s">
        <v>117</v>
      </c>
      <c r="D78" s="11">
        <v>2</v>
      </c>
      <c r="E78" s="16" t="s">
        <v>69</v>
      </c>
      <c r="F78" s="11"/>
      <c r="G78" s="17" t="s">
        <v>118</v>
      </c>
      <c r="H78" s="13" t="s">
        <v>32</v>
      </c>
      <c r="I78" s="14">
        <v>50000</v>
      </c>
      <c r="J78" s="15">
        <v>100</v>
      </c>
      <c r="K78" s="15">
        <v>0</v>
      </c>
      <c r="L78" s="16" t="s">
        <v>247</v>
      </c>
      <c r="M78" s="11"/>
      <c r="N78" s="11"/>
      <c r="O78" s="11"/>
    </row>
    <row r="79" spans="1:15" ht="48" x14ac:dyDescent="0.25">
      <c r="A79" s="11"/>
      <c r="B79" s="11"/>
      <c r="C79" s="17" t="s">
        <v>119</v>
      </c>
      <c r="D79" s="11">
        <v>2</v>
      </c>
      <c r="E79" s="16" t="s">
        <v>69</v>
      </c>
      <c r="F79" s="11"/>
      <c r="G79" s="17" t="s">
        <v>120</v>
      </c>
      <c r="H79" s="13" t="s">
        <v>30</v>
      </c>
      <c r="I79" s="14">
        <v>120000</v>
      </c>
      <c r="J79" s="15">
        <v>100</v>
      </c>
      <c r="K79" s="15">
        <v>0</v>
      </c>
      <c r="L79" s="16" t="s">
        <v>247</v>
      </c>
      <c r="M79" s="18">
        <v>43707</v>
      </c>
      <c r="N79" s="18">
        <v>43738</v>
      </c>
      <c r="O79" s="11" t="s">
        <v>121</v>
      </c>
    </row>
    <row r="80" spans="1:15" ht="24" x14ac:dyDescent="0.25">
      <c r="A80" s="11"/>
      <c r="B80" s="11"/>
      <c r="C80" s="17" t="s">
        <v>122</v>
      </c>
      <c r="D80" s="11">
        <v>2</v>
      </c>
      <c r="E80" s="16" t="s">
        <v>69</v>
      </c>
      <c r="F80" s="11"/>
      <c r="G80" s="17" t="s">
        <v>123</v>
      </c>
      <c r="H80" s="13" t="s">
        <v>32</v>
      </c>
      <c r="I80" s="14">
        <v>200000</v>
      </c>
      <c r="J80" s="15">
        <v>100</v>
      </c>
      <c r="K80" s="15">
        <v>0</v>
      </c>
      <c r="L80" s="16" t="s">
        <v>247</v>
      </c>
      <c r="M80" s="18">
        <v>43707</v>
      </c>
      <c r="N80" s="18">
        <v>43738</v>
      </c>
      <c r="O80" s="11" t="s">
        <v>124</v>
      </c>
    </row>
    <row r="81" spans="1:15" ht="36" x14ac:dyDescent="0.25">
      <c r="A81" s="11"/>
      <c r="B81" s="11"/>
      <c r="C81" s="17" t="s">
        <v>125</v>
      </c>
      <c r="D81" s="11">
        <v>2</v>
      </c>
      <c r="E81" s="16" t="s">
        <v>69</v>
      </c>
      <c r="F81" s="11"/>
      <c r="G81" s="17" t="s">
        <v>126</v>
      </c>
      <c r="H81" s="13" t="s">
        <v>32</v>
      </c>
      <c r="I81" s="14">
        <v>60000</v>
      </c>
      <c r="J81" s="15">
        <v>100</v>
      </c>
      <c r="K81" s="15">
        <v>0</v>
      </c>
      <c r="L81" s="16" t="s">
        <v>247</v>
      </c>
      <c r="M81" s="18">
        <v>43707</v>
      </c>
      <c r="N81" s="18">
        <v>43738</v>
      </c>
      <c r="O81" s="11" t="s">
        <v>121</v>
      </c>
    </row>
    <row r="82" spans="1:15" ht="36" x14ac:dyDescent="0.25">
      <c r="A82" s="11"/>
      <c r="B82" s="12"/>
      <c r="C82" s="17" t="s">
        <v>351</v>
      </c>
      <c r="D82" s="11">
        <v>2</v>
      </c>
      <c r="E82" s="16" t="s">
        <v>69</v>
      </c>
      <c r="F82" s="12"/>
      <c r="G82" s="26" t="s">
        <v>352</v>
      </c>
      <c r="H82" s="13" t="s">
        <v>30</v>
      </c>
      <c r="I82" s="23">
        <v>100000</v>
      </c>
      <c r="J82" s="15">
        <v>100</v>
      </c>
      <c r="K82" s="15">
        <v>0</v>
      </c>
      <c r="L82" s="16" t="s">
        <v>247</v>
      </c>
      <c r="M82" s="18">
        <v>43707</v>
      </c>
      <c r="N82" s="18">
        <v>43738</v>
      </c>
      <c r="O82" s="11"/>
    </row>
    <row r="83" spans="1:15" ht="60" x14ac:dyDescent="0.25">
      <c r="A83" s="11"/>
      <c r="B83" s="12"/>
      <c r="C83" s="17" t="s">
        <v>350</v>
      </c>
      <c r="D83" s="11">
        <v>2</v>
      </c>
      <c r="E83" s="16" t="s">
        <v>69</v>
      </c>
      <c r="F83" s="12"/>
      <c r="G83" s="26" t="s">
        <v>127</v>
      </c>
      <c r="H83" s="13" t="s">
        <v>32</v>
      </c>
      <c r="I83" s="23">
        <v>810000</v>
      </c>
      <c r="J83" s="15">
        <v>100</v>
      </c>
      <c r="K83" s="15">
        <v>0</v>
      </c>
      <c r="L83" s="16" t="s">
        <v>247</v>
      </c>
      <c r="M83" s="18">
        <v>43585</v>
      </c>
      <c r="N83" s="18">
        <v>43614</v>
      </c>
      <c r="O83" s="11" t="s">
        <v>83</v>
      </c>
    </row>
    <row r="84" spans="1:15" ht="24" x14ac:dyDescent="0.25">
      <c r="A84" s="11"/>
      <c r="B84" s="12"/>
      <c r="C84" s="17" t="s">
        <v>96</v>
      </c>
      <c r="D84" s="11">
        <v>3</v>
      </c>
      <c r="E84" s="16" t="s">
        <v>69</v>
      </c>
      <c r="F84" s="12"/>
      <c r="G84" s="26" t="s">
        <v>301</v>
      </c>
      <c r="H84" s="13" t="s">
        <v>32</v>
      </c>
      <c r="I84" s="23">
        <v>70600</v>
      </c>
      <c r="J84" s="15">
        <v>100</v>
      </c>
      <c r="K84" s="15">
        <v>0</v>
      </c>
      <c r="L84" s="16" t="s">
        <v>247</v>
      </c>
      <c r="M84" s="18">
        <v>43349</v>
      </c>
      <c r="N84" s="18">
        <v>43371</v>
      </c>
      <c r="O84" s="11"/>
    </row>
    <row r="85" spans="1:15" ht="48" x14ac:dyDescent="0.25">
      <c r="A85" s="11"/>
      <c r="B85" s="12"/>
      <c r="C85" s="17" t="s">
        <v>299</v>
      </c>
      <c r="D85" s="11">
        <v>3</v>
      </c>
      <c r="E85" s="16" t="s">
        <v>69</v>
      </c>
      <c r="F85" s="12"/>
      <c r="G85" s="26" t="s">
        <v>302</v>
      </c>
      <c r="H85" s="13" t="s">
        <v>32</v>
      </c>
      <c r="I85" s="23">
        <v>60000</v>
      </c>
      <c r="J85" s="15">
        <v>100</v>
      </c>
      <c r="K85" s="15">
        <v>0</v>
      </c>
      <c r="L85" s="16" t="s">
        <v>247</v>
      </c>
      <c r="M85" s="18">
        <v>43349</v>
      </c>
      <c r="N85" s="18">
        <v>43371</v>
      </c>
      <c r="O85" s="11"/>
    </row>
    <row r="86" spans="1:15" ht="24" x14ac:dyDescent="0.25">
      <c r="A86" s="11"/>
      <c r="B86" s="12"/>
      <c r="C86" s="17" t="s">
        <v>300</v>
      </c>
      <c r="D86" s="11">
        <v>3</v>
      </c>
      <c r="E86" s="16" t="s">
        <v>69</v>
      </c>
      <c r="F86" s="12"/>
      <c r="G86" s="26" t="s">
        <v>128</v>
      </c>
      <c r="H86" s="13" t="s">
        <v>32</v>
      </c>
      <c r="I86" s="23">
        <v>164500</v>
      </c>
      <c r="J86" s="15">
        <v>100</v>
      </c>
      <c r="K86" s="15">
        <v>0</v>
      </c>
      <c r="L86" s="16" t="s">
        <v>247</v>
      </c>
      <c r="M86" s="18">
        <v>43349</v>
      </c>
      <c r="N86" s="18">
        <v>43371</v>
      </c>
      <c r="O86" s="11"/>
    </row>
    <row r="87" spans="1:15" ht="36" x14ac:dyDescent="0.25">
      <c r="A87" s="11"/>
      <c r="B87" s="12"/>
      <c r="C87" s="17" t="s">
        <v>129</v>
      </c>
      <c r="D87" s="11">
        <v>3</v>
      </c>
      <c r="E87" s="16" t="s">
        <v>69</v>
      </c>
      <c r="F87" s="12"/>
      <c r="G87" s="26" t="s">
        <v>130</v>
      </c>
      <c r="H87" s="13" t="s">
        <v>30</v>
      </c>
      <c r="I87" s="23">
        <v>210000</v>
      </c>
      <c r="J87" s="15">
        <v>100</v>
      </c>
      <c r="K87" s="15">
        <v>0</v>
      </c>
      <c r="L87" s="16" t="s">
        <v>247</v>
      </c>
      <c r="M87" s="12"/>
      <c r="N87" s="12"/>
      <c r="O87" s="11" t="s">
        <v>74</v>
      </c>
    </row>
    <row r="88" spans="1:15" ht="24" x14ac:dyDescent="0.25">
      <c r="A88" s="11"/>
      <c r="B88" s="12"/>
      <c r="C88" s="17" t="s">
        <v>131</v>
      </c>
      <c r="D88" s="11">
        <v>3</v>
      </c>
      <c r="E88" s="16" t="s">
        <v>69</v>
      </c>
      <c r="F88" s="12"/>
      <c r="G88" s="26" t="s">
        <v>132</v>
      </c>
      <c r="H88" s="13" t="s">
        <v>32</v>
      </c>
      <c r="I88" s="23">
        <v>210000</v>
      </c>
      <c r="J88" s="15">
        <v>100</v>
      </c>
      <c r="K88" s="15">
        <v>0</v>
      </c>
      <c r="L88" s="16" t="s">
        <v>247</v>
      </c>
      <c r="M88" s="12"/>
      <c r="N88" s="12"/>
      <c r="O88" s="11"/>
    </row>
    <row r="89" spans="1:15" ht="48" x14ac:dyDescent="0.25">
      <c r="A89" s="11"/>
      <c r="B89" s="12"/>
      <c r="C89" s="17" t="s">
        <v>133</v>
      </c>
      <c r="D89" s="11">
        <v>3</v>
      </c>
      <c r="E89" s="16" t="s">
        <v>69</v>
      </c>
      <c r="F89" s="12"/>
      <c r="G89" s="26" t="s">
        <v>134</v>
      </c>
      <c r="H89" s="13" t="s">
        <v>30</v>
      </c>
      <c r="I89" s="23">
        <v>21900</v>
      </c>
      <c r="J89" s="15">
        <v>100</v>
      </c>
      <c r="K89" s="15">
        <v>0</v>
      </c>
      <c r="L89" s="16" t="s">
        <v>247</v>
      </c>
      <c r="M89" s="12"/>
      <c r="N89" s="12"/>
      <c r="O89" s="11"/>
    </row>
    <row r="90" spans="1:15" ht="24" x14ac:dyDescent="0.25">
      <c r="A90" s="11"/>
      <c r="B90" s="12"/>
      <c r="C90" s="17" t="s">
        <v>135</v>
      </c>
      <c r="D90" s="11">
        <v>3</v>
      </c>
      <c r="E90" s="16" t="s">
        <v>69</v>
      </c>
      <c r="F90" s="12"/>
      <c r="G90" s="26" t="s">
        <v>136</v>
      </c>
      <c r="H90" s="13" t="s">
        <v>32</v>
      </c>
      <c r="I90" s="23">
        <v>50000</v>
      </c>
      <c r="J90" s="15">
        <v>100</v>
      </c>
      <c r="K90" s="15">
        <v>0</v>
      </c>
      <c r="L90" s="16" t="s">
        <v>247</v>
      </c>
      <c r="M90" s="12"/>
      <c r="N90" s="12"/>
      <c r="O90" s="11"/>
    </row>
    <row r="91" spans="1:15" ht="24" x14ac:dyDescent="0.25">
      <c r="A91" s="11"/>
      <c r="B91" s="12"/>
      <c r="C91" s="17" t="s">
        <v>137</v>
      </c>
      <c r="D91" s="11">
        <v>3</v>
      </c>
      <c r="E91" s="16" t="s">
        <v>69</v>
      </c>
      <c r="F91" s="12"/>
      <c r="G91" s="26" t="s">
        <v>138</v>
      </c>
      <c r="H91" s="13" t="s">
        <v>32</v>
      </c>
      <c r="I91" s="23">
        <v>90000</v>
      </c>
      <c r="J91" s="15">
        <v>100</v>
      </c>
      <c r="K91" s="15">
        <v>0</v>
      </c>
      <c r="L91" s="16" t="s">
        <v>247</v>
      </c>
      <c r="M91" s="12"/>
      <c r="N91" s="12"/>
      <c r="O91" s="11" t="s">
        <v>124</v>
      </c>
    </row>
    <row r="92" spans="1:15" ht="24" x14ac:dyDescent="0.25">
      <c r="A92" s="11"/>
      <c r="B92" s="12"/>
      <c r="C92" s="17" t="s">
        <v>139</v>
      </c>
      <c r="D92" s="11">
        <v>3</v>
      </c>
      <c r="E92" s="16" t="s">
        <v>69</v>
      </c>
      <c r="F92" s="12"/>
      <c r="G92" s="26" t="s">
        <v>140</v>
      </c>
      <c r="H92" s="13" t="s">
        <v>32</v>
      </c>
      <c r="I92" s="23">
        <v>54000</v>
      </c>
      <c r="J92" s="15">
        <v>100</v>
      </c>
      <c r="K92" s="15">
        <v>0</v>
      </c>
      <c r="L92" s="16" t="s">
        <v>247</v>
      </c>
      <c r="M92" s="12"/>
      <c r="N92" s="12"/>
      <c r="O92" s="11" t="s">
        <v>74</v>
      </c>
    </row>
    <row r="93" spans="1:15" ht="24" x14ac:dyDescent="0.25">
      <c r="A93" s="11"/>
      <c r="B93" s="12"/>
      <c r="C93" s="17" t="s">
        <v>141</v>
      </c>
      <c r="D93" s="11">
        <v>3</v>
      </c>
      <c r="E93" s="16" t="s">
        <v>69</v>
      </c>
      <c r="F93" s="12"/>
      <c r="G93" s="26" t="s">
        <v>142</v>
      </c>
      <c r="H93" s="13" t="s">
        <v>32</v>
      </c>
      <c r="I93" s="23">
        <v>36000</v>
      </c>
      <c r="J93" s="15">
        <v>100</v>
      </c>
      <c r="K93" s="15">
        <v>0</v>
      </c>
      <c r="L93" s="16" t="s">
        <v>247</v>
      </c>
      <c r="M93" s="12"/>
      <c r="N93" s="12"/>
      <c r="O93" s="11" t="s">
        <v>74</v>
      </c>
    </row>
    <row r="94" spans="1:15" ht="24" x14ac:dyDescent="0.25">
      <c r="A94" s="11"/>
      <c r="B94" s="12"/>
      <c r="C94" s="17" t="s">
        <v>143</v>
      </c>
      <c r="D94" s="11">
        <v>3</v>
      </c>
      <c r="E94" s="16" t="s">
        <v>69</v>
      </c>
      <c r="F94" s="12"/>
      <c r="G94" s="26" t="s">
        <v>144</v>
      </c>
      <c r="H94" s="13" t="s">
        <v>32</v>
      </c>
      <c r="I94" s="23">
        <v>36000</v>
      </c>
      <c r="J94" s="15">
        <v>100</v>
      </c>
      <c r="K94" s="15">
        <v>0</v>
      </c>
      <c r="L94" s="16" t="s">
        <v>247</v>
      </c>
      <c r="M94" s="12"/>
      <c r="N94" s="12"/>
      <c r="O94" s="11" t="s">
        <v>74</v>
      </c>
    </row>
    <row r="95" spans="1:15" ht="36" x14ac:dyDescent="0.25">
      <c r="A95" s="11"/>
      <c r="B95" s="12"/>
      <c r="C95" s="17" t="s">
        <v>145</v>
      </c>
      <c r="D95" s="11">
        <v>3</v>
      </c>
      <c r="E95" s="16" t="s">
        <v>69</v>
      </c>
      <c r="F95" s="12"/>
      <c r="G95" s="26" t="s">
        <v>146</v>
      </c>
      <c r="H95" s="13" t="s">
        <v>30</v>
      </c>
      <c r="I95" s="23">
        <v>86000</v>
      </c>
      <c r="J95" s="15">
        <v>100</v>
      </c>
      <c r="K95" s="15">
        <v>0</v>
      </c>
      <c r="L95" s="16" t="s">
        <v>247</v>
      </c>
      <c r="M95" s="12"/>
      <c r="N95" s="12"/>
      <c r="O95" s="11" t="s">
        <v>74</v>
      </c>
    </row>
    <row r="96" spans="1:15" ht="24" x14ac:dyDescent="0.25">
      <c r="A96" s="48"/>
      <c r="B96" s="57"/>
      <c r="C96" s="19" t="s">
        <v>147</v>
      </c>
      <c r="D96" s="48">
        <v>3</v>
      </c>
      <c r="E96" s="58" t="s">
        <v>69</v>
      </c>
      <c r="F96" s="57"/>
      <c r="G96" s="19" t="s">
        <v>148</v>
      </c>
      <c r="H96" s="59" t="s">
        <v>32</v>
      </c>
      <c r="I96" s="31">
        <v>810000</v>
      </c>
      <c r="J96" s="60">
        <v>100</v>
      </c>
      <c r="K96" s="60">
        <v>0</v>
      </c>
      <c r="L96" s="58" t="s">
        <v>247</v>
      </c>
      <c r="M96" s="12"/>
      <c r="N96" s="12"/>
      <c r="O96" s="11" t="s">
        <v>83</v>
      </c>
    </row>
    <row r="97" spans="1:15" ht="24" x14ac:dyDescent="0.25">
      <c r="A97" s="11"/>
      <c r="B97" s="12"/>
      <c r="C97" s="17" t="s">
        <v>149</v>
      </c>
      <c r="D97" s="11">
        <v>3</v>
      </c>
      <c r="E97" s="16" t="s">
        <v>69</v>
      </c>
      <c r="F97" s="12"/>
      <c r="G97" s="26" t="s">
        <v>150</v>
      </c>
      <c r="H97" s="13" t="s">
        <v>32</v>
      </c>
      <c r="I97" s="23">
        <v>60000</v>
      </c>
      <c r="J97" s="15">
        <v>100</v>
      </c>
      <c r="K97" s="15">
        <v>0</v>
      </c>
      <c r="L97" s="16" t="s">
        <v>247</v>
      </c>
      <c r="M97" s="12"/>
      <c r="N97" s="12"/>
      <c r="O97" s="11"/>
    </row>
    <row r="98" spans="1:15" ht="24" x14ac:dyDescent="0.25">
      <c r="A98" s="11"/>
      <c r="B98" s="12"/>
      <c r="C98" s="17" t="s">
        <v>151</v>
      </c>
      <c r="D98" s="11">
        <v>3</v>
      </c>
      <c r="E98" s="16" t="s">
        <v>69</v>
      </c>
      <c r="F98" s="12"/>
      <c r="G98" s="26" t="s">
        <v>152</v>
      </c>
      <c r="H98" s="13" t="s">
        <v>32</v>
      </c>
      <c r="I98" s="23">
        <v>42000</v>
      </c>
      <c r="J98" s="15">
        <v>100</v>
      </c>
      <c r="K98" s="15">
        <v>0</v>
      </c>
      <c r="L98" s="16" t="s">
        <v>247</v>
      </c>
      <c r="M98" s="12"/>
      <c r="N98" s="12"/>
      <c r="O98" s="11"/>
    </row>
    <row r="99" spans="1:15" ht="24" x14ac:dyDescent="0.25">
      <c r="A99" s="11"/>
      <c r="B99" s="12"/>
      <c r="C99" s="17" t="s">
        <v>153</v>
      </c>
      <c r="D99" s="11">
        <v>3</v>
      </c>
      <c r="E99" s="16" t="s">
        <v>69</v>
      </c>
      <c r="F99" s="12"/>
      <c r="G99" s="26" t="s">
        <v>154</v>
      </c>
      <c r="H99" s="13" t="s">
        <v>32</v>
      </c>
      <c r="I99" s="23">
        <v>42000</v>
      </c>
      <c r="J99" s="15">
        <v>100</v>
      </c>
      <c r="K99" s="15">
        <v>0</v>
      </c>
      <c r="L99" s="16" t="s">
        <v>247</v>
      </c>
      <c r="M99" s="12"/>
      <c r="N99" s="12"/>
      <c r="O99" s="11"/>
    </row>
    <row r="100" spans="1:15" ht="24" x14ac:dyDescent="0.25">
      <c r="A100" s="11"/>
      <c r="B100" s="12"/>
      <c r="C100" s="17" t="s">
        <v>155</v>
      </c>
      <c r="D100" s="11">
        <v>3</v>
      </c>
      <c r="E100" s="16" t="s">
        <v>69</v>
      </c>
      <c r="F100" s="12"/>
      <c r="G100" s="26" t="s">
        <v>156</v>
      </c>
      <c r="H100" s="13" t="s">
        <v>32</v>
      </c>
      <c r="I100" s="23">
        <v>42000</v>
      </c>
      <c r="J100" s="15">
        <v>100</v>
      </c>
      <c r="K100" s="15">
        <v>0</v>
      </c>
      <c r="L100" s="16" t="s">
        <v>247</v>
      </c>
      <c r="M100" s="12"/>
      <c r="N100" s="12"/>
      <c r="O100" s="11"/>
    </row>
    <row r="101" spans="1:15" ht="24" x14ac:dyDescent="0.25">
      <c r="A101" s="11"/>
      <c r="B101" s="12"/>
      <c r="C101" s="17" t="s">
        <v>157</v>
      </c>
      <c r="D101" s="11">
        <v>3</v>
      </c>
      <c r="E101" s="16" t="s">
        <v>69</v>
      </c>
      <c r="F101" s="12"/>
      <c r="G101" s="26" t="s">
        <v>158</v>
      </c>
      <c r="H101" s="13" t="s">
        <v>32</v>
      </c>
      <c r="I101" s="23">
        <v>42000</v>
      </c>
      <c r="J101" s="15">
        <v>100</v>
      </c>
      <c r="K101" s="15">
        <v>0</v>
      </c>
      <c r="L101" s="16" t="s">
        <v>247</v>
      </c>
      <c r="M101" s="12"/>
      <c r="N101" s="12"/>
      <c r="O101" s="11"/>
    </row>
    <row r="102" spans="1:15" ht="24" x14ac:dyDescent="0.25">
      <c r="A102" s="11"/>
      <c r="B102" s="12"/>
      <c r="C102" s="17" t="s">
        <v>159</v>
      </c>
      <c r="D102" s="11">
        <v>3</v>
      </c>
      <c r="E102" s="16" t="s">
        <v>69</v>
      </c>
      <c r="F102" s="12"/>
      <c r="G102" s="26" t="s">
        <v>160</v>
      </c>
      <c r="H102" s="13" t="s">
        <v>32</v>
      </c>
      <c r="I102" s="23">
        <v>36000</v>
      </c>
      <c r="J102" s="15">
        <v>100</v>
      </c>
      <c r="K102" s="15">
        <v>0</v>
      </c>
      <c r="L102" s="16" t="s">
        <v>247</v>
      </c>
      <c r="M102" s="12"/>
      <c r="N102" s="12"/>
      <c r="O102" s="11"/>
    </row>
    <row r="103" spans="1:15" ht="24" x14ac:dyDescent="0.25">
      <c r="A103" s="20"/>
      <c r="B103" s="21"/>
      <c r="C103" s="26" t="s">
        <v>161</v>
      </c>
      <c r="D103" s="20">
        <v>3</v>
      </c>
      <c r="E103" s="25" t="s">
        <v>69</v>
      </c>
      <c r="F103" s="21"/>
      <c r="G103" s="26" t="s">
        <v>162</v>
      </c>
      <c r="H103" s="22" t="s">
        <v>32</v>
      </c>
      <c r="I103" s="23">
        <v>48000</v>
      </c>
      <c r="J103" s="24">
        <v>100</v>
      </c>
      <c r="K103" s="24">
        <v>0</v>
      </c>
      <c r="L103" s="25" t="s">
        <v>247</v>
      </c>
      <c r="M103" s="21"/>
      <c r="N103" s="21"/>
      <c r="O103" s="20"/>
    </row>
    <row r="104" spans="1:15" x14ac:dyDescent="0.25">
      <c r="A104" s="20"/>
      <c r="B104" s="21"/>
      <c r="C104" s="26" t="s">
        <v>163</v>
      </c>
      <c r="D104" s="20"/>
      <c r="E104" s="25" t="s">
        <v>69</v>
      </c>
      <c r="F104" s="21"/>
      <c r="G104" s="26" t="s">
        <v>164</v>
      </c>
      <c r="H104" s="22" t="s">
        <v>32</v>
      </c>
      <c r="I104" s="23">
        <v>50000</v>
      </c>
      <c r="J104" s="24">
        <v>100</v>
      </c>
      <c r="K104" s="24">
        <v>0</v>
      </c>
      <c r="L104" s="25" t="s">
        <v>247</v>
      </c>
      <c r="M104" s="21"/>
      <c r="N104" s="21"/>
      <c r="O104" s="20"/>
    </row>
    <row r="105" spans="1:15" x14ac:dyDescent="0.25">
      <c r="A105" s="20"/>
      <c r="B105" s="21"/>
      <c r="C105" s="26" t="s">
        <v>165</v>
      </c>
      <c r="D105" s="20"/>
      <c r="E105" s="25" t="s">
        <v>69</v>
      </c>
      <c r="F105" s="21"/>
      <c r="G105" s="26" t="s">
        <v>166</v>
      </c>
      <c r="H105" s="22" t="s">
        <v>32</v>
      </c>
      <c r="I105" s="23">
        <v>30000</v>
      </c>
      <c r="J105" s="24">
        <v>100</v>
      </c>
      <c r="K105" s="24">
        <v>0</v>
      </c>
      <c r="L105" s="25" t="s">
        <v>247</v>
      </c>
      <c r="M105" s="21"/>
      <c r="N105" s="21"/>
      <c r="O105" s="20"/>
    </row>
    <row r="106" spans="1:15" x14ac:dyDescent="0.25">
      <c r="A106" s="20"/>
      <c r="B106" s="21"/>
      <c r="C106" s="26" t="s">
        <v>167</v>
      </c>
      <c r="D106" s="20">
        <v>3</v>
      </c>
      <c r="E106" s="25" t="s">
        <v>69</v>
      </c>
      <c r="F106" s="21"/>
      <c r="G106" s="26" t="s">
        <v>168</v>
      </c>
      <c r="H106" s="22" t="s">
        <v>32</v>
      </c>
      <c r="I106" s="23">
        <v>108000</v>
      </c>
      <c r="J106" s="24">
        <v>100</v>
      </c>
      <c r="K106" s="24">
        <v>0</v>
      </c>
      <c r="L106" s="25" t="s">
        <v>247</v>
      </c>
      <c r="M106" s="21"/>
      <c r="N106" s="21"/>
      <c r="O106" s="20" t="s">
        <v>169</v>
      </c>
    </row>
    <row r="107" spans="1:15" ht="24" x14ac:dyDescent="0.25">
      <c r="A107" s="20"/>
      <c r="B107" s="21"/>
      <c r="C107" s="26" t="s">
        <v>274</v>
      </c>
      <c r="D107" s="20">
        <v>2</v>
      </c>
      <c r="E107" s="25" t="s">
        <v>69</v>
      </c>
      <c r="F107" s="21"/>
      <c r="G107" s="26" t="s">
        <v>170</v>
      </c>
      <c r="H107" s="22" t="s">
        <v>32</v>
      </c>
      <c r="I107" s="23">
        <v>225000</v>
      </c>
      <c r="J107" s="24">
        <v>100</v>
      </c>
      <c r="K107" s="24">
        <v>0</v>
      </c>
      <c r="L107" s="25" t="s">
        <v>247</v>
      </c>
      <c r="M107" s="18">
        <v>43707</v>
      </c>
      <c r="N107" s="18">
        <v>43738</v>
      </c>
      <c r="O107" s="20" t="s">
        <v>74</v>
      </c>
    </row>
    <row r="108" spans="1:15" ht="36" x14ac:dyDescent="0.25">
      <c r="A108" s="20"/>
      <c r="B108" s="6"/>
      <c r="C108" s="20" t="s">
        <v>222</v>
      </c>
      <c r="D108" s="21">
        <v>2</v>
      </c>
      <c r="E108" s="7" t="s">
        <v>69</v>
      </c>
      <c r="F108" s="6"/>
      <c r="G108" s="10" t="s">
        <v>253</v>
      </c>
      <c r="H108" s="22" t="s">
        <v>32</v>
      </c>
      <c r="I108" s="23">
        <v>125000</v>
      </c>
      <c r="J108" s="24">
        <v>100</v>
      </c>
      <c r="K108" s="24">
        <v>0</v>
      </c>
      <c r="L108" s="25" t="s">
        <v>247</v>
      </c>
      <c r="M108" s="18">
        <v>43707</v>
      </c>
      <c r="N108" s="18">
        <v>43738</v>
      </c>
      <c r="O108" s="9"/>
    </row>
    <row r="109" spans="1:15" x14ac:dyDescent="0.25">
      <c r="A109" s="20">
        <v>2020</v>
      </c>
      <c r="B109" s="21"/>
      <c r="C109" s="20" t="s">
        <v>325</v>
      </c>
      <c r="D109" s="21">
        <v>1</v>
      </c>
      <c r="E109" s="25" t="s">
        <v>97</v>
      </c>
      <c r="F109" s="21"/>
      <c r="G109" s="26" t="s">
        <v>324</v>
      </c>
      <c r="H109" s="22" t="s">
        <v>32</v>
      </c>
      <c r="I109" s="23">
        <v>150000</v>
      </c>
      <c r="J109" s="24">
        <v>100</v>
      </c>
      <c r="K109" s="24">
        <v>0</v>
      </c>
      <c r="L109" s="25" t="s">
        <v>247</v>
      </c>
      <c r="M109" s="42">
        <v>43971</v>
      </c>
      <c r="N109" s="42">
        <v>44021</v>
      </c>
      <c r="O109" s="26"/>
    </row>
    <row r="110" spans="1:15" x14ac:dyDescent="0.25">
      <c r="A110" s="20">
        <v>2019</v>
      </c>
      <c r="B110" s="21"/>
      <c r="C110" s="20" t="s">
        <v>293</v>
      </c>
      <c r="D110" s="21">
        <v>1</v>
      </c>
      <c r="E110" s="25" t="s">
        <v>97</v>
      </c>
      <c r="F110" s="21"/>
      <c r="G110" s="26" t="s">
        <v>310</v>
      </c>
      <c r="H110" s="22" t="s">
        <v>32</v>
      </c>
      <c r="I110" s="23">
        <v>153000</v>
      </c>
      <c r="J110" s="24">
        <v>100</v>
      </c>
      <c r="K110" s="24">
        <v>0</v>
      </c>
      <c r="L110" s="25" t="s">
        <v>247</v>
      </c>
      <c r="M110" s="42">
        <v>43523</v>
      </c>
      <c r="N110" s="42">
        <v>43604</v>
      </c>
      <c r="O110" s="26"/>
    </row>
    <row r="111" spans="1:15" x14ac:dyDescent="0.25">
      <c r="A111" s="20">
        <v>2018</v>
      </c>
      <c r="B111" s="21"/>
      <c r="C111" s="20" t="s">
        <v>290</v>
      </c>
      <c r="D111" s="21">
        <v>1</v>
      </c>
      <c r="E111" s="25" t="s">
        <v>97</v>
      </c>
      <c r="F111" s="21"/>
      <c r="G111" s="26" t="s">
        <v>171</v>
      </c>
      <c r="H111" s="22" t="s">
        <v>32</v>
      </c>
      <c r="I111" s="23">
        <v>102000</v>
      </c>
      <c r="J111" s="24">
        <v>100</v>
      </c>
      <c r="K111" s="24">
        <v>0</v>
      </c>
      <c r="L111" s="25" t="s">
        <v>247</v>
      </c>
      <c r="M111" s="42">
        <v>43277</v>
      </c>
      <c r="N111" s="42">
        <v>43336</v>
      </c>
      <c r="O111" s="26"/>
    </row>
    <row r="112" spans="1:15" x14ac:dyDescent="0.25">
      <c r="A112" s="20">
        <v>2018</v>
      </c>
      <c r="B112" s="21"/>
      <c r="C112" s="20" t="s">
        <v>291</v>
      </c>
      <c r="D112" s="21">
        <v>1</v>
      </c>
      <c r="E112" s="25" t="s">
        <v>97</v>
      </c>
      <c r="F112" s="21"/>
      <c r="G112" s="26" t="s">
        <v>172</v>
      </c>
      <c r="H112" s="22" t="s">
        <v>32</v>
      </c>
      <c r="I112" s="23">
        <v>102000</v>
      </c>
      <c r="J112" s="24">
        <v>100</v>
      </c>
      <c r="K112" s="24">
        <v>0</v>
      </c>
      <c r="L112" s="25" t="s">
        <v>247</v>
      </c>
      <c r="M112" s="42">
        <v>43277</v>
      </c>
      <c r="N112" s="42">
        <v>43336</v>
      </c>
      <c r="O112" s="26"/>
    </row>
    <row r="113" spans="1:15" x14ac:dyDescent="0.25">
      <c r="A113" s="11">
        <v>2018</v>
      </c>
      <c r="B113" s="12"/>
      <c r="C113" s="20" t="s">
        <v>292</v>
      </c>
      <c r="D113" s="12">
        <v>1</v>
      </c>
      <c r="E113" s="16" t="s">
        <v>97</v>
      </c>
      <c r="F113" s="12"/>
      <c r="G113" s="17" t="s">
        <v>173</v>
      </c>
      <c r="H113" s="13" t="s">
        <v>32</v>
      </c>
      <c r="I113" s="14">
        <v>144000</v>
      </c>
      <c r="J113" s="15">
        <v>100</v>
      </c>
      <c r="K113" s="15">
        <v>0</v>
      </c>
      <c r="L113" s="16" t="s">
        <v>247</v>
      </c>
      <c r="M113" s="18">
        <v>43277</v>
      </c>
      <c r="N113" s="18">
        <v>43336</v>
      </c>
      <c r="O113" s="19"/>
    </row>
    <row r="114" spans="1:15" x14ac:dyDescent="0.25">
      <c r="A114" s="68" t="s">
        <v>54</v>
      </c>
      <c r="B114" s="69"/>
      <c r="C114" s="69"/>
      <c r="D114" s="69"/>
      <c r="E114" s="69"/>
      <c r="F114" s="69"/>
      <c r="G114" s="69"/>
      <c r="H114" s="70"/>
      <c r="I114" s="34">
        <f>SUM(I63:I113)</f>
        <v>5291000</v>
      </c>
      <c r="J114" s="71"/>
      <c r="K114" s="72"/>
      <c r="L114" s="72"/>
      <c r="M114" s="72"/>
      <c r="N114" s="72"/>
      <c r="O114" s="73"/>
    </row>
    <row r="116" spans="1:15" ht="15" customHeight="1" x14ac:dyDescent="0.25">
      <c r="A116" s="74" t="s">
        <v>308</v>
      </c>
      <c r="B116" s="75"/>
      <c r="C116" s="75"/>
      <c r="D116" s="75"/>
      <c r="E116" s="75"/>
      <c r="F116" s="75"/>
      <c r="G116" s="75"/>
      <c r="H116" s="75"/>
      <c r="I116" s="75"/>
      <c r="J116" s="75"/>
      <c r="K116" s="75"/>
      <c r="L116" s="75"/>
      <c r="M116" s="75"/>
      <c r="N116" s="75"/>
      <c r="O116" s="76"/>
    </row>
    <row r="117" spans="1:15" ht="15" customHeight="1" x14ac:dyDescent="0.25">
      <c r="A117" s="61" t="s">
        <v>56</v>
      </c>
      <c r="B117" s="61" t="s">
        <v>57</v>
      </c>
      <c r="C117" s="61" t="s">
        <v>3</v>
      </c>
      <c r="D117" s="79" t="s">
        <v>58</v>
      </c>
      <c r="E117" s="77" t="s">
        <v>59</v>
      </c>
      <c r="F117" s="61" t="s">
        <v>60</v>
      </c>
      <c r="G117" s="61" t="s">
        <v>4</v>
      </c>
      <c r="H117" s="61" t="s">
        <v>283</v>
      </c>
      <c r="I117" s="63" t="s">
        <v>61</v>
      </c>
      <c r="J117" s="64"/>
      <c r="K117" s="65"/>
      <c r="L117" s="61" t="s">
        <v>284</v>
      </c>
      <c r="M117" s="66" t="s">
        <v>62</v>
      </c>
      <c r="N117" s="67"/>
      <c r="O117" s="3" t="s">
        <v>63</v>
      </c>
    </row>
    <row r="118" spans="1:15" ht="36" x14ac:dyDescent="0.25">
      <c r="A118" s="62"/>
      <c r="B118" s="62"/>
      <c r="C118" s="62"/>
      <c r="D118" s="80"/>
      <c r="E118" s="78"/>
      <c r="F118" s="62"/>
      <c r="G118" s="62"/>
      <c r="H118" s="62"/>
      <c r="I118" s="3" t="s">
        <v>5</v>
      </c>
      <c r="J118" s="4" t="s">
        <v>64</v>
      </c>
      <c r="K118" s="4" t="s">
        <v>65</v>
      </c>
      <c r="L118" s="62"/>
      <c r="M118" s="5" t="s">
        <v>105</v>
      </c>
      <c r="N118" s="5" t="s">
        <v>67</v>
      </c>
      <c r="O118" s="3"/>
    </row>
    <row r="119" spans="1:15" s="39" customFormat="1" ht="60" x14ac:dyDescent="0.25">
      <c r="A119" s="43">
        <v>2018</v>
      </c>
      <c r="B119" s="43"/>
      <c r="C119" s="43" t="s">
        <v>307</v>
      </c>
      <c r="D119" s="43">
        <v>1</v>
      </c>
      <c r="E119" s="43" t="s">
        <v>97</v>
      </c>
      <c r="F119" s="43"/>
      <c r="G119" s="43" t="s">
        <v>236</v>
      </c>
      <c r="H119" s="43" t="s">
        <v>48</v>
      </c>
      <c r="I119" s="44">
        <v>396000</v>
      </c>
      <c r="J119" s="45">
        <v>100</v>
      </c>
      <c r="K119" s="45">
        <v>0</v>
      </c>
      <c r="L119" s="43" t="s">
        <v>247</v>
      </c>
      <c r="M119" s="46">
        <v>43286</v>
      </c>
      <c r="N119" s="46">
        <v>43334</v>
      </c>
      <c r="O119" s="47" t="s">
        <v>309</v>
      </c>
    </row>
    <row r="120" spans="1:15" x14ac:dyDescent="0.25">
      <c r="A120" s="68" t="s">
        <v>54</v>
      </c>
      <c r="B120" s="69"/>
      <c r="C120" s="69"/>
      <c r="D120" s="69"/>
      <c r="E120" s="69"/>
      <c r="F120" s="69"/>
      <c r="G120" s="69"/>
      <c r="H120" s="70"/>
      <c r="I120" s="34">
        <f>+I119</f>
        <v>396000</v>
      </c>
      <c r="J120" s="71"/>
      <c r="K120" s="72"/>
      <c r="L120" s="72"/>
      <c r="M120" s="72"/>
      <c r="N120" s="72"/>
      <c r="O120" s="73"/>
    </row>
    <row r="123" spans="1:15" ht="15" customHeight="1" x14ac:dyDescent="0.25">
      <c r="A123" s="74" t="s">
        <v>174</v>
      </c>
      <c r="B123" s="75"/>
      <c r="C123" s="75"/>
      <c r="D123" s="75"/>
      <c r="E123" s="75"/>
      <c r="F123" s="75"/>
      <c r="G123" s="75"/>
      <c r="H123" s="75"/>
      <c r="I123" s="75"/>
      <c r="J123" s="75"/>
      <c r="K123" s="75"/>
      <c r="L123" s="75"/>
      <c r="M123" s="75"/>
      <c r="N123" s="75"/>
      <c r="O123" s="76"/>
    </row>
    <row r="124" spans="1:15" ht="15" customHeight="1" x14ac:dyDescent="0.25">
      <c r="A124" s="61" t="s">
        <v>56</v>
      </c>
      <c r="B124" s="61" t="s">
        <v>57</v>
      </c>
      <c r="C124" s="61" t="s">
        <v>3</v>
      </c>
      <c r="D124" s="79" t="s">
        <v>58</v>
      </c>
      <c r="E124" s="77" t="s">
        <v>59</v>
      </c>
      <c r="F124" s="61" t="s">
        <v>60</v>
      </c>
      <c r="G124" s="61" t="s">
        <v>4</v>
      </c>
      <c r="H124" s="61" t="s">
        <v>283</v>
      </c>
      <c r="I124" s="63" t="s">
        <v>61</v>
      </c>
      <c r="J124" s="64"/>
      <c r="K124" s="65"/>
      <c r="L124" s="61" t="s">
        <v>284</v>
      </c>
      <c r="M124" s="66" t="s">
        <v>62</v>
      </c>
      <c r="N124" s="67"/>
      <c r="O124" s="3" t="s">
        <v>63</v>
      </c>
    </row>
    <row r="125" spans="1:15" ht="36" x14ac:dyDescent="0.25">
      <c r="A125" s="62"/>
      <c r="B125" s="62"/>
      <c r="C125" s="62"/>
      <c r="D125" s="80"/>
      <c r="E125" s="78"/>
      <c r="F125" s="62"/>
      <c r="G125" s="62"/>
      <c r="H125" s="62"/>
      <c r="I125" s="3" t="s">
        <v>5</v>
      </c>
      <c r="J125" s="4" t="s">
        <v>64</v>
      </c>
      <c r="K125" s="4" t="s">
        <v>65</v>
      </c>
      <c r="L125" s="62"/>
      <c r="M125" s="5" t="s">
        <v>105</v>
      </c>
      <c r="N125" s="5" t="s">
        <v>67</v>
      </c>
      <c r="O125" s="3"/>
    </row>
    <row r="126" spans="1:15" x14ac:dyDescent="0.25">
      <c r="A126" s="11">
        <v>2018</v>
      </c>
      <c r="B126" s="11"/>
      <c r="C126" s="17" t="s">
        <v>254</v>
      </c>
      <c r="D126" s="12"/>
      <c r="E126" s="16" t="s">
        <v>69</v>
      </c>
      <c r="F126" s="11"/>
      <c r="G126" s="11" t="s">
        <v>175</v>
      </c>
      <c r="H126" s="13" t="s">
        <v>34</v>
      </c>
      <c r="I126" s="14">
        <v>180000</v>
      </c>
      <c r="J126" s="15">
        <v>100</v>
      </c>
      <c r="K126" s="15">
        <v>0</v>
      </c>
      <c r="L126" s="16" t="s">
        <v>247</v>
      </c>
      <c r="M126" s="11"/>
      <c r="N126" s="35">
        <v>43371</v>
      </c>
      <c r="O126" s="48" t="s">
        <v>176</v>
      </c>
    </row>
    <row r="127" spans="1:15" x14ac:dyDescent="0.25">
      <c r="A127" s="11">
        <v>2018</v>
      </c>
      <c r="B127" s="11"/>
      <c r="C127" s="17" t="s">
        <v>255</v>
      </c>
      <c r="D127" s="12"/>
      <c r="E127" s="16" t="s">
        <v>69</v>
      </c>
      <c r="F127" s="11"/>
      <c r="G127" s="11" t="s">
        <v>177</v>
      </c>
      <c r="H127" s="13" t="s">
        <v>34</v>
      </c>
      <c r="I127" s="14">
        <v>105000</v>
      </c>
      <c r="J127" s="15">
        <v>100</v>
      </c>
      <c r="K127" s="15">
        <v>0</v>
      </c>
      <c r="L127" s="16" t="s">
        <v>247</v>
      </c>
      <c r="M127" s="11"/>
      <c r="N127" s="35">
        <v>43371</v>
      </c>
      <c r="O127" s="48" t="s">
        <v>176</v>
      </c>
    </row>
    <row r="128" spans="1:15" x14ac:dyDescent="0.25">
      <c r="A128" s="11">
        <v>2018</v>
      </c>
      <c r="B128" s="11"/>
      <c r="C128" s="17" t="s">
        <v>256</v>
      </c>
      <c r="D128" s="12"/>
      <c r="E128" s="16" t="s">
        <v>69</v>
      </c>
      <c r="F128" s="11"/>
      <c r="G128" s="11" t="s">
        <v>178</v>
      </c>
      <c r="H128" s="13" t="s">
        <v>34</v>
      </c>
      <c r="I128" s="14">
        <v>168000</v>
      </c>
      <c r="J128" s="15">
        <v>100</v>
      </c>
      <c r="K128" s="15">
        <v>0</v>
      </c>
      <c r="L128" s="16" t="s">
        <v>247</v>
      </c>
      <c r="M128" s="11"/>
      <c r="N128" s="35">
        <v>43371</v>
      </c>
      <c r="O128" s="48" t="s">
        <v>176</v>
      </c>
    </row>
    <row r="129" spans="1:15" x14ac:dyDescent="0.25">
      <c r="A129" s="11">
        <v>2018</v>
      </c>
      <c r="B129" s="11"/>
      <c r="C129" s="17" t="s">
        <v>257</v>
      </c>
      <c r="D129" s="12"/>
      <c r="E129" s="16" t="s">
        <v>69</v>
      </c>
      <c r="F129" s="11"/>
      <c r="G129" s="49" t="s">
        <v>263</v>
      </c>
      <c r="H129" s="13" t="s">
        <v>34</v>
      </c>
      <c r="I129" s="14">
        <v>60000</v>
      </c>
      <c r="J129" s="15">
        <v>100</v>
      </c>
      <c r="K129" s="15">
        <v>0</v>
      </c>
      <c r="L129" s="16" t="s">
        <v>247</v>
      </c>
      <c r="M129" s="11"/>
      <c r="N129" s="35">
        <v>43371</v>
      </c>
      <c r="O129" s="48" t="s">
        <v>176</v>
      </c>
    </row>
    <row r="130" spans="1:15" x14ac:dyDescent="0.25">
      <c r="A130" s="11">
        <v>2018</v>
      </c>
      <c r="B130" s="11"/>
      <c r="C130" s="17" t="s">
        <v>258</v>
      </c>
      <c r="D130" s="12"/>
      <c r="E130" s="16" t="s">
        <v>69</v>
      </c>
      <c r="F130" s="11"/>
      <c r="G130" s="49" t="s">
        <v>179</v>
      </c>
      <c r="H130" s="13" t="s">
        <v>34</v>
      </c>
      <c r="I130" s="14">
        <v>138000</v>
      </c>
      <c r="J130" s="15">
        <v>100</v>
      </c>
      <c r="K130" s="15">
        <v>0</v>
      </c>
      <c r="L130" s="16" t="s">
        <v>247</v>
      </c>
      <c r="M130" s="11"/>
      <c r="N130" s="35">
        <v>43371</v>
      </c>
      <c r="O130" s="48" t="s">
        <v>176</v>
      </c>
    </row>
    <row r="131" spans="1:15" x14ac:dyDescent="0.25">
      <c r="A131" s="11">
        <v>2018</v>
      </c>
      <c r="B131" s="11"/>
      <c r="C131" s="17" t="s">
        <v>259</v>
      </c>
      <c r="D131" s="12"/>
      <c r="E131" s="16" t="s">
        <v>69</v>
      </c>
      <c r="F131" s="11"/>
      <c r="G131" s="49" t="s">
        <v>172</v>
      </c>
      <c r="H131" s="13" t="s">
        <v>34</v>
      </c>
      <c r="I131" s="14">
        <v>60000</v>
      </c>
      <c r="J131" s="15">
        <v>100</v>
      </c>
      <c r="K131" s="15">
        <v>0</v>
      </c>
      <c r="L131" s="16" t="s">
        <v>247</v>
      </c>
      <c r="M131" s="11"/>
      <c r="N131" s="35">
        <v>43371</v>
      </c>
      <c r="O131" s="48" t="s">
        <v>176</v>
      </c>
    </row>
    <row r="132" spans="1:15" x14ac:dyDescent="0.25">
      <c r="A132" s="11">
        <v>2018</v>
      </c>
      <c r="B132" s="11"/>
      <c r="C132" s="17" t="s">
        <v>260</v>
      </c>
      <c r="D132" s="12"/>
      <c r="E132" s="16" t="s">
        <v>69</v>
      </c>
      <c r="F132" s="11"/>
      <c r="G132" s="48" t="s">
        <v>180</v>
      </c>
      <c r="H132" s="13" t="s">
        <v>34</v>
      </c>
      <c r="I132" s="14">
        <v>150000</v>
      </c>
      <c r="J132" s="15">
        <v>100</v>
      </c>
      <c r="K132" s="15">
        <v>0</v>
      </c>
      <c r="L132" s="16" t="s">
        <v>247</v>
      </c>
      <c r="M132" s="11"/>
      <c r="N132" s="35">
        <v>43371</v>
      </c>
      <c r="O132" s="48" t="s">
        <v>176</v>
      </c>
    </row>
    <row r="133" spans="1:15" x14ac:dyDescent="0.25">
      <c r="A133" s="11">
        <v>2018</v>
      </c>
      <c r="B133" s="11"/>
      <c r="C133" s="17" t="s">
        <v>261</v>
      </c>
      <c r="D133" s="12"/>
      <c r="E133" s="16" t="s">
        <v>69</v>
      </c>
      <c r="F133" s="11"/>
      <c r="G133" s="49" t="s">
        <v>181</v>
      </c>
      <c r="H133" s="13" t="s">
        <v>34</v>
      </c>
      <c r="I133" s="14">
        <v>150000</v>
      </c>
      <c r="J133" s="15">
        <v>100</v>
      </c>
      <c r="K133" s="15">
        <v>0</v>
      </c>
      <c r="L133" s="16" t="s">
        <v>247</v>
      </c>
      <c r="M133" s="11"/>
      <c r="N133" s="35">
        <v>43371</v>
      </c>
      <c r="O133" s="48" t="s">
        <v>176</v>
      </c>
    </row>
    <row r="134" spans="1:15" x14ac:dyDescent="0.25">
      <c r="A134" s="11">
        <v>2018</v>
      </c>
      <c r="B134" s="11"/>
      <c r="C134" s="17" t="s">
        <v>262</v>
      </c>
      <c r="D134" s="12"/>
      <c r="E134" s="16" t="s">
        <v>69</v>
      </c>
      <c r="F134" s="11"/>
      <c r="G134" s="49" t="s">
        <v>182</v>
      </c>
      <c r="H134" s="13" t="s">
        <v>34</v>
      </c>
      <c r="I134" s="14">
        <v>59000</v>
      </c>
      <c r="J134" s="15">
        <v>100</v>
      </c>
      <c r="K134" s="15">
        <v>0</v>
      </c>
      <c r="L134" s="16" t="s">
        <v>247</v>
      </c>
      <c r="M134" s="11"/>
      <c r="N134" s="35">
        <v>43371</v>
      </c>
      <c r="O134" s="48" t="s">
        <v>176</v>
      </c>
    </row>
    <row r="135" spans="1:15" x14ac:dyDescent="0.25">
      <c r="A135" s="11">
        <v>2018</v>
      </c>
      <c r="B135" s="12"/>
      <c r="C135" s="17" t="s">
        <v>285</v>
      </c>
      <c r="D135" s="12"/>
      <c r="E135" s="16" t="s">
        <v>97</v>
      </c>
      <c r="F135" s="12"/>
      <c r="G135" s="17" t="s">
        <v>183</v>
      </c>
      <c r="H135" s="13" t="s">
        <v>34</v>
      </c>
      <c r="I135" s="14">
        <v>210000</v>
      </c>
      <c r="J135" s="15">
        <v>100</v>
      </c>
      <c r="K135" s="15">
        <v>0</v>
      </c>
      <c r="L135" s="16" t="s">
        <v>247</v>
      </c>
      <c r="M135" s="18"/>
      <c r="N135" s="18">
        <v>43285</v>
      </c>
      <c r="O135" s="19" t="s">
        <v>176</v>
      </c>
    </row>
    <row r="136" spans="1:15" x14ac:dyDescent="0.25">
      <c r="A136" s="11">
        <v>2018</v>
      </c>
      <c r="B136" s="12"/>
      <c r="C136" s="17" t="s">
        <v>286</v>
      </c>
      <c r="D136" s="12"/>
      <c r="E136" s="16" t="s">
        <v>97</v>
      </c>
      <c r="F136" s="12"/>
      <c r="G136" s="17" t="s">
        <v>184</v>
      </c>
      <c r="H136" s="13" t="s">
        <v>34</v>
      </c>
      <c r="I136" s="14">
        <v>162000</v>
      </c>
      <c r="J136" s="15">
        <v>100</v>
      </c>
      <c r="K136" s="15">
        <v>0</v>
      </c>
      <c r="L136" s="16" t="s">
        <v>247</v>
      </c>
      <c r="M136" s="18"/>
      <c r="N136" s="18">
        <v>43285</v>
      </c>
      <c r="O136" s="19" t="s">
        <v>176</v>
      </c>
    </row>
    <row r="137" spans="1:15" x14ac:dyDescent="0.25">
      <c r="A137" s="11">
        <v>2018</v>
      </c>
      <c r="B137" s="12"/>
      <c r="C137" s="17" t="s">
        <v>286</v>
      </c>
      <c r="D137" s="12"/>
      <c r="E137" s="16" t="s">
        <v>97</v>
      </c>
      <c r="F137" s="12"/>
      <c r="G137" s="17" t="s">
        <v>185</v>
      </c>
      <c r="H137" s="13" t="s">
        <v>34</v>
      </c>
      <c r="I137" s="14">
        <v>162000</v>
      </c>
      <c r="J137" s="15">
        <v>100</v>
      </c>
      <c r="K137" s="15">
        <v>0</v>
      </c>
      <c r="L137" s="16" t="s">
        <v>247</v>
      </c>
      <c r="M137" s="18"/>
      <c r="N137" s="18">
        <v>43285</v>
      </c>
      <c r="O137" s="19" t="s">
        <v>176</v>
      </c>
    </row>
    <row r="138" spans="1:15" x14ac:dyDescent="0.25">
      <c r="A138" s="11">
        <v>2018</v>
      </c>
      <c r="B138" s="12"/>
      <c r="C138" s="17" t="s">
        <v>287</v>
      </c>
      <c r="D138" s="12"/>
      <c r="E138" s="16" t="s">
        <v>97</v>
      </c>
      <c r="F138" s="12"/>
      <c r="G138" s="17" t="s">
        <v>178</v>
      </c>
      <c r="H138" s="13" t="s">
        <v>34</v>
      </c>
      <c r="I138" s="14">
        <v>174000</v>
      </c>
      <c r="J138" s="15">
        <v>100</v>
      </c>
      <c r="K138" s="15">
        <v>0</v>
      </c>
      <c r="L138" s="16" t="s">
        <v>247</v>
      </c>
      <c r="M138" s="18"/>
      <c r="N138" s="18">
        <v>43285</v>
      </c>
      <c r="O138" s="19" t="s">
        <v>176</v>
      </c>
    </row>
    <row r="139" spans="1:15" x14ac:dyDescent="0.25">
      <c r="A139" s="11">
        <v>2018</v>
      </c>
      <c r="B139" s="12"/>
      <c r="C139" s="17" t="s">
        <v>290</v>
      </c>
      <c r="D139" s="12"/>
      <c r="E139" s="16" t="s">
        <v>97</v>
      </c>
      <c r="F139" s="12"/>
      <c r="G139" s="17" t="s">
        <v>294</v>
      </c>
      <c r="H139" s="13" t="s">
        <v>34</v>
      </c>
      <c r="I139" s="14">
        <v>102000</v>
      </c>
      <c r="J139" s="15">
        <v>100</v>
      </c>
      <c r="K139" s="15">
        <v>0</v>
      </c>
      <c r="L139" s="16" t="s">
        <v>247</v>
      </c>
      <c r="M139" s="18"/>
      <c r="N139" s="18">
        <v>43285</v>
      </c>
      <c r="O139" s="19" t="s">
        <v>176</v>
      </c>
    </row>
    <row r="140" spans="1:15" x14ac:dyDescent="0.25">
      <c r="A140" s="11">
        <v>2018</v>
      </c>
      <c r="B140" s="12"/>
      <c r="C140" s="17" t="s">
        <v>288</v>
      </c>
      <c r="D140" s="12"/>
      <c r="E140" s="16" t="s">
        <v>97</v>
      </c>
      <c r="F140" s="12"/>
      <c r="G140" s="17" t="s">
        <v>186</v>
      </c>
      <c r="H140" s="13" t="s">
        <v>34</v>
      </c>
      <c r="I140" s="14">
        <v>162000</v>
      </c>
      <c r="J140" s="15">
        <v>100</v>
      </c>
      <c r="K140" s="15">
        <v>0</v>
      </c>
      <c r="L140" s="16" t="s">
        <v>247</v>
      </c>
      <c r="M140" s="18"/>
      <c r="N140" s="18">
        <v>43285</v>
      </c>
      <c r="O140" s="19" t="s">
        <v>176</v>
      </c>
    </row>
    <row r="141" spans="1:15" x14ac:dyDescent="0.25">
      <c r="A141" s="11">
        <v>2018</v>
      </c>
      <c r="B141" s="12"/>
      <c r="C141" s="17" t="s">
        <v>291</v>
      </c>
      <c r="D141" s="12"/>
      <c r="E141" s="16" t="s">
        <v>97</v>
      </c>
      <c r="F141" s="12"/>
      <c r="G141" s="17" t="s">
        <v>289</v>
      </c>
      <c r="H141" s="13" t="s">
        <v>34</v>
      </c>
      <c r="I141" s="14">
        <v>102000</v>
      </c>
      <c r="J141" s="15">
        <v>100</v>
      </c>
      <c r="K141" s="15">
        <v>0</v>
      </c>
      <c r="L141" s="16" t="s">
        <v>247</v>
      </c>
      <c r="M141" s="18"/>
      <c r="N141" s="18">
        <v>43285</v>
      </c>
      <c r="O141" s="19" t="s">
        <v>176</v>
      </c>
    </row>
    <row r="142" spans="1:15" x14ac:dyDescent="0.25">
      <c r="A142" s="11">
        <v>2018</v>
      </c>
      <c r="B142" s="12"/>
      <c r="C142" s="17" t="s">
        <v>295</v>
      </c>
      <c r="D142" s="12"/>
      <c r="E142" s="16" t="s">
        <v>97</v>
      </c>
      <c r="F142" s="12"/>
      <c r="G142" s="17" t="s">
        <v>187</v>
      </c>
      <c r="H142" s="13" t="s">
        <v>34</v>
      </c>
      <c r="I142" s="14">
        <v>102000</v>
      </c>
      <c r="J142" s="15">
        <v>100</v>
      </c>
      <c r="K142" s="15">
        <v>0</v>
      </c>
      <c r="L142" s="16" t="s">
        <v>247</v>
      </c>
      <c r="M142" s="18"/>
      <c r="N142" s="18">
        <v>43285</v>
      </c>
      <c r="O142" s="19" t="s">
        <v>176</v>
      </c>
    </row>
    <row r="143" spans="1:15" x14ac:dyDescent="0.25">
      <c r="A143" s="11">
        <v>2018</v>
      </c>
      <c r="B143" s="12"/>
      <c r="C143" s="17" t="s">
        <v>348</v>
      </c>
      <c r="D143" s="12"/>
      <c r="E143" s="16" t="s">
        <v>97</v>
      </c>
      <c r="F143" s="12"/>
      <c r="G143" s="17" t="s">
        <v>188</v>
      </c>
      <c r="H143" s="13" t="s">
        <v>34</v>
      </c>
      <c r="I143" s="14">
        <f>102000+3500</f>
        <v>105500</v>
      </c>
      <c r="J143" s="15">
        <v>100</v>
      </c>
      <c r="K143" s="15">
        <v>0</v>
      </c>
      <c r="L143" s="16" t="s">
        <v>247</v>
      </c>
      <c r="M143" s="18"/>
      <c r="N143" s="18">
        <v>43285</v>
      </c>
      <c r="O143" s="19" t="s">
        <v>176</v>
      </c>
    </row>
    <row r="144" spans="1:15" x14ac:dyDescent="0.25">
      <c r="A144" s="11">
        <v>2018</v>
      </c>
      <c r="B144" s="12"/>
      <c r="C144" s="17" t="s">
        <v>348</v>
      </c>
      <c r="D144" s="12"/>
      <c r="E144" s="16" t="s">
        <v>97</v>
      </c>
      <c r="F144" s="12"/>
      <c r="G144" s="17" t="s">
        <v>189</v>
      </c>
      <c r="H144" s="13" t="s">
        <v>34</v>
      </c>
      <c r="I144" s="14">
        <f>102000+3500</f>
        <v>105500</v>
      </c>
      <c r="J144" s="15">
        <v>100</v>
      </c>
      <c r="K144" s="15">
        <v>0</v>
      </c>
      <c r="L144" s="16" t="s">
        <v>247</v>
      </c>
      <c r="M144" s="18"/>
      <c r="N144" s="18">
        <v>43285</v>
      </c>
      <c r="O144" s="19" t="s">
        <v>176</v>
      </c>
    </row>
    <row r="145" spans="1:15" x14ac:dyDescent="0.25">
      <c r="A145" s="11">
        <v>2018</v>
      </c>
      <c r="B145" s="12"/>
      <c r="C145" s="17" t="s">
        <v>348</v>
      </c>
      <c r="D145" s="12"/>
      <c r="E145" s="16" t="s">
        <v>97</v>
      </c>
      <c r="F145" s="12"/>
      <c r="G145" s="17" t="s">
        <v>190</v>
      </c>
      <c r="H145" s="13" t="s">
        <v>34</v>
      </c>
      <c r="I145" s="14">
        <f>102000+3500</f>
        <v>105500</v>
      </c>
      <c r="J145" s="15">
        <v>100</v>
      </c>
      <c r="K145" s="15">
        <v>0</v>
      </c>
      <c r="L145" s="16" t="s">
        <v>247</v>
      </c>
      <c r="M145" s="18"/>
      <c r="N145" s="18">
        <v>43285</v>
      </c>
      <c r="O145" s="19" t="s">
        <v>176</v>
      </c>
    </row>
    <row r="146" spans="1:15" x14ac:dyDescent="0.25">
      <c r="A146" s="11">
        <v>2018</v>
      </c>
      <c r="B146" s="12"/>
      <c r="C146" s="17" t="s">
        <v>348</v>
      </c>
      <c r="D146" s="12"/>
      <c r="E146" s="16" t="s">
        <v>97</v>
      </c>
      <c r="F146" s="12"/>
      <c r="G146" s="17" t="s">
        <v>191</v>
      </c>
      <c r="H146" s="13" t="s">
        <v>34</v>
      </c>
      <c r="I146" s="14">
        <f>144000+3500</f>
        <v>147500</v>
      </c>
      <c r="J146" s="15">
        <v>100</v>
      </c>
      <c r="K146" s="15">
        <v>0</v>
      </c>
      <c r="L146" s="16" t="s">
        <v>247</v>
      </c>
      <c r="M146" s="18"/>
      <c r="N146" s="18">
        <v>43285</v>
      </c>
      <c r="O146" s="19" t="s">
        <v>176</v>
      </c>
    </row>
    <row r="147" spans="1:15" x14ac:dyDescent="0.25">
      <c r="A147" s="11">
        <v>2018</v>
      </c>
      <c r="B147" s="12"/>
      <c r="C147" s="17" t="s">
        <v>348</v>
      </c>
      <c r="D147" s="12"/>
      <c r="E147" s="16" t="s">
        <v>97</v>
      </c>
      <c r="F147" s="12"/>
      <c r="G147" s="17" t="s">
        <v>192</v>
      </c>
      <c r="H147" s="13" t="s">
        <v>34</v>
      </c>
      <c r="I147" s="14">
        <f>144000+3500</f>
        <v>147500</v>
      </c>
      <c r="J147" s="15">
        <v>100</v>
      </c>
      <c r="K147" s="15">
        <v>0</v>
      </c>
      <c r="L147" s="16" t="s">
        <v>247</v>
      </c>
      <c r="M147" s="18"/>
      <c r="N147" s="18">
        <v>43285</v>
      </c>
      <c r="O147" s="19" t="s">
        <v>176</v>
      </c>
    </row>
    <row r="148" spans="1:15" x14ac:dyDescent="0.25">
      <c r="A148" s="11">
        <v>2018</v>
      </c>
      <c r="B148" s="12"/>
      <c r="C148" s="17" t="s">
        <v>348</v>
      </c>
      <c r="D148" s="12"/>
      <c r="E148" s="16" t="s">
        <v>97</v>
      </c>
      <c r="F148" s="12"/>
      <c r="G148" s="17" t="s">
        <v>193</v>
      </c>
      <c r="H148" s="13" t="s">
        <v>34</v>
      </c>
      <c r="I148" s="14">
        <f>144000+3500</f>
        <v>147500</v>
      </c>
      <c r="J148" s="15">
        <v>100</v>
      </c>
      <c r="K148" s="15">
        <v>0</v>
      </c>
      <c r="L148" s="16" t="s">
        <v>247</v>
      </c>
      <c r="M148" s="18"/>
      <c r="N148" s="18">
        <v>43285</v>
      </c>
      <c r="O148" s="19" t="s">
        <v>176</v>
      </c>
    </row>
    <row r="149" spans="1:15" x14ac:dyDescent="0.25">
      <c r="A149" s="11">
        <v>2018</v>
      </c>
      <c r="B149" s="12"/>
      <c r="C149" s="17" t="s">
        <v>348</v>
      </c>
      <c r="D149" s="12"/>
      <c r="E149" s="16" t="s">
        <v>97</v>
      </c>
      <c r="F149" s="12"/>
      <c r="G149" s="17" t="s">
        <v>194</v>
      </c>
      <c r="H149" s="13" t="s">
        <v>34</v>
      </c>
      <c r="I149" s="14">
        <f t="shared" ref="I149:I158" si="3">3500+65100</f>
        <v>68600</v>
      </c>
      <c r="J149" s="15">
        <v>100</v>
      </c>
      <c r="K149" s="15">
        <v>0</v>
      </c>
      <c r="L149" s="16" t="s">
        <v>247</v>
      </c>
      <c r="M149" s="18"/>
      <c r="N149" s="18">
        <v>43285</v>
      </c>
      <c r="O149" s="19" t="s">
        <v>176</v>
      </c>
    </row>
    <row r="150" spans="1:15" x14ac:dyDescent="0.25">
      <c r="A150" s="11">
        <v>2018</v>
      </c>
      <c r="B150" s="12"/>
      <c r="C150" s="17" t="s">
        <v>348</v>
      </c>
      <c r="D150" s="12"/>
      <c r="E150" s="16" t="s">
        <v>97</v>
      </c>
      <c r="F150" s="12"/>
      <c r="G150" s="17" t="s">
        <v>195</v>
      </c>
      <c r="H150" s="13" t="s">
        <v>34</v>
      </c>
      <c r="I150" s="14">
        <f t="shared" si="3"/>
        <v>68600</v>
      </c>
      <c r="J150" s="15">
        <v>100</v>
      </c>
      <c r="K150" s="15">
        <v>0</v>
      </c>
      <c r="L150" s="16" t="s">
        <v>247</v>
      </c>
      <c r="M150" s="18"/>
      <c r="N150" s="18">
        <v>43285</v>
      </c>
      <c r="O150" s="19" t="s">
        <v>176</v>
      </c>
    </row>
    <row r="151" spans="1:15" x14ac:dyDescent="0.25">
      <c r="A151" s="11">
        <v>2018</v>
      </c>
      <c r="B151" s="12"/>
      <c r="C151" s="17" t="s">
        <v>348</v>
      </c>
      <c r="D151" s="12"/>
      <c r="E151" s="16" t="s">
        <v>97</v>
      </c>
      <c r="F151" s="12"/>
      <c r="G151" s="17" t="s">
        <v>196</v>
      </c>
      <c r="H151" s="13" t="s">
        <v>34</v>
      </c>
      <c r="I151" s="14">
        <f t="shared" si="3"/>
        <v>68600</v>
      </c>
      <c r="J151" s="15">
        <v>100</v>
      </c>
      <c r="K151" s="15">
        <v>0</v>
      </c>
      <c r="L151" s="16" t="s">
        <v>247</v>
      </c>
      <c r="M151" s="18"/>
      <c r="N151" s="18">
        <v>43285</v>
      </c>
      <c r="O151" s="19" t="s">
        <v>176</v>
      </c>
    </row>
    <row r="152" spans="1:15" x14ac:dyDescent="0.25">
      <c r="A152" s="11">
        <v>2018</v>
      </c>
      <c r="B152" s="12"/>
      <c r="C152" s="17" t="s">
        <v>348</v>
      </c>
      <c r="D152" s="12"/>
      <c r="E152" s="16" t="s">
        <v>97</v>
      </c>
      <c r="F152" s="12"/>
      <c r="G152" s="17" t="s">
        <v>197</v>
      </c>
      <c r="H152" s="13" t="s">
        <v>34</v>
      </c>
      <c r="I152" s="14">
        <f t="shared" si="3"/>
        <v>68600</v>
      </c>
      <c r="J152" s="15">
        <v>100</v>
      </c>
      <c r="K152" s="15">
        <v>0</v>
      </c>
      <c r="L152" s="16" t="s">
        <v>247</v>
      </c>
      <c r="M152" s="18"/>
      <c r="N152" s="18">
        <v>43285</v>
      </c>
      <c r="O152" s="19" t="s">
        <v>176</v>
      </c>
    </row>
    <row r="153" spans="1:15" x14ac:dyDescent="0.25">
      <c r="A153" s="11">
        <v>2018</v>
      </c>
      <c r="B153" s="12"/>
      <c r="C153" s="17" t="s">
        <v>348</v>
      </c>
      <c r="D153" s="12"/>
      <c r="E153" s="16" t="s">
        <v>97</v>
      </c>
      <c r="F153" s="12"/>
      <c r="G153" s="17" t="s">
        <v>198</v>
      </c>
      <c r="H153" s="13" t="s">
        <v>34</v>
      </c>
      <c r="I153" s="14">
        <f t="shared" si="3"/>
        <v>68600</v>
      </c>
      <c r="J153" s="15">
        <v>100</v>
      </c>
      <c r="K153" s="15">
        <v>0</v>
      </c>
      <c r="L153" s="16" t="s">
        <v>247</v>
      </c>
      <c r="M153" s="18"/>
      <c r="N153" s="18">
        <v>43285</v>
      </c>
      <c r="O153" s="19" t="s">
        <v>176</v>
      </c>
    </row>
    <row r="154" spans="1:15" x14ac:dyDescent="0.25">
      <c r="A154" s="11">
        <v>2018</v>
      </c>
      <c r="B154" s="12"/>
      <c r="C154" s="17" t="s">
        <v>348</v>
      </c>
      <c r="D154" s="12"/>
      <c r="E154" s="16" t="s">
        <v>97</v>
      </c>
      <c r="F154" s="12"/>
      <c r="G154" s="17" t="s">
        <v>199</v>
      </c>
      <c r="H154" s="13" t="s">
        <v>34</v>
      </c>
      <c r="I154" s="14">
        <f t="shared" si="3"/>
        <v>68600</v>
      </c>
      <c r="J154" s="15">
        <v>100</v>
      </c>
      <c r="K154" s="15">
        <v>0</v>
      </c>
      <c r="L154" s="16" t="s">
        <v>247</v>
      </c>
      <c r="M154" s="18"/>
      <c r="N154" s="18">
        <v>43285</v>
      </c>
      <c r="O154" s="19" t="s">
        <v>176</v>
      </c>
    </row>
    <row r="155" spans="1:15" x14ac:dyDescent="0.25">
      <c r="A155" s="11">
        <v>2018</v>
      </c>
      <c r="B155" s="12"/>
      <c r="C155" s="17" t="s">
        <v>348</v>
      </c>
      <c r="D155" s="12"/>
      <c r="E155" s="16" t="s">
        <v>97</v>
      </c>
      <c r="F155" s="12"/>
      <c r="G155" s="17" t="s">
        <v>200</v>
      </c>
      <c r="H155" s="13" t="s">
        <v>34</v>
      </c>
      <c r="I155" s="14">
        <f t="shared" si="3"/>
        <v>68600</v>
      </c>
      <c r="J155" s="15">
        <v>100</v>
      </c>
      <c r="K155" s="15">
        <v>0</v>
      </c>
      <c r="L155" s="16" t="s">
        <v>247</v>
      </c>
      <c r="M155" s="18"/>
      <c r="N155" s="18">
        <v>43285</v>
      </c>
      <c r="O155" s="19" t="s">
        <v>176</v>
      </c>
    </row>
    <row r="156" spans="1:15" x14ac:dyDescent="0.25">
      <c r="A156" s="11">
        <v>2018</v>
      </c>
      <c r="B156" s="12"/>
      <c r="C156" s="17" t="s">
        <v>348</v>
      </c>
      <c r="D156" s="12"/>
      <c r="E156" s="16" t="s">
        <v>97</v>
      </c>
      <c r="F156" s="12"/>
      <c r="G156" s="17" t="s">
        <v>201</v>
      </c>
      <c r="H156" s="13" t="s">
        <v>34</v>
      </c>
      <c r="I156" s="14">
        <f t="shared" si="3"/>
        <v>68600</v>
      </c>
      <c r="J156" s="15">
        <v>100</v>
      </c>
      <c r="K156" s="15">
        <v>0</v>
      </c>
      <c r="L156" s="16" t="s">
        <v>247</v>
      </c>
      <c r="M156" s="18"/>
      <c r="N156" s="18">
        <v>43285</v>
      </c>
      <c r="O156" s="19" t="s">
        <v>176</v>
      </c>
    </row>
    <row r="157" spans="1:15" x14ac:dyDescent="0.25">
      <c r="A157" s="11">
        <v>2018</v>
      </c>
      <c r="B157" s="12"/>
      <c r="C157" s="17" t="s">
        <v>348</v>
      </c>
      <c r="D157" s="12"/>
      <c r="E157" s="16" t="s">
        <v>97</v>
      </c>
      <c r="F157" s="12"/>
      <c r="G157" s="17" t="s">
        <v>202</v>
      </c>
      <c r="H157" s="13" t="s">
        <v>34</v>
      </c>
      <c r="I157" s="14">
        <f t="shared" si="3"/>
        <v>68600</v>
      </c>
      <c r="J157" s="15">
        <v>100</v>
      </c>
      <c r="K157" s="15">
        <v>0</v>
      </c>
      <c r="L157" s="16" t="s">
        <v>247</v>
      </c>
      <c r="M157" s="18"/>
      <c r="N157" s="18">
        <v>43285</v>
      </c>
      <c r="O157" s="19" t="s">
        <v>176</v>
      </c>
    </row>
    <row r="158" spans="1:15" x14ac:dyDescent="0.25">
      <c r="A158" s="11">
        <v>2018</v>
      </c>
      <c r="B158" s="12"/>
      <c r="C158" s="17" t="s">
        <v>348</v>
      </c>
      <c r="D158" s="12"/>
      <c r="E158" s="16" t="s">
        <v>97</v>
      </c>
      <c r="F158" s="12"/>
      <c r="G158" s="17" t="s">
        <v>203</v>
      </c>
      <c r="H158" s="13" t="s">
        <v>34</v>
      </c>
      <c r="I158" s="14">
        <f t="shared" si="3"/>
        <v>68600</v>
      </c>
      <c r="J158" s="15">
        <v>100</v>
      </c>
      <c r="K158" s="15">
        <v>0</v>
      </c>
      <c r="L158" s="16" t="s">
        <v>247</v>
      </c>
      <c r="M158" s="18"/>
      <c r="N158" s="18">
        <v>43285</v>
      </c>
      <c r="O158" s="19" t="s">
        <v>176</v>
      </c>
    </row>
    <row r="159" spans="1:15" x14ac:dyDescent="0.25">
      <c r="A159" s="68" t="s">
        <v>54</v>
      </c>
      <c r="B159" s="69"/>
      <c r="C159" s="69"/>
      <c r="D159" s="69"/>
      <c r="E159" s="69"/>
      <c r="F159" s="69"/>
      <c r="G159" s="69"/>
      <c r="H159" s="70"/>
      <c r="I159" s="34">
        <f>SUM(I126:I158)</f>
        <v>3691000</v>
      </c>
      <c r="J159" s="71"/>
      <c r="K159" s="72"/>
      <c r="L159" s="72"/>
      <c r="M159" s="72"/>
      <c r="N159" s="72"/>
      <c r="O159" s="73"/>
    </row>
    <row r="161" spans="1:15" x14ac:dyDescent="0.25">
      <c r="A161" s="74" t="s">
        <v>204</v>
      </c>
      <c r="B161" s="75"/>
      <c r="C161" s="75"/>
      <c r="D161" s="75"/>
      <c r="E161" s="75"/>
      <c r="F161" s="75"/>
      <c r="G161" s="75"/>
      <c r="H161" s="75"/>
      <c r="I161" s="75"/>
      <c r="J161" s="75"/>
      <c r="K161" s="75"/>
      <c r="L161" s="75"/>
      <c r="M161" s="75"/>
      <c r="N161" s="75"/>
      <c r="O161" s="76"/>
    </row>
    <row r="162" spans="1:15" x14ac:dyDescent="0.25">
      <c r="A162" s="61" t="s">
        <v>56</v>
      </c>
      <c r="B162" s="61" t="s">
        <v>57</v>
      </c>
      <c r="C162" s="61" t="s">
        <v>3</v>
      </c>
      <c r="D162" s="61" t="s">
        <v>58</v>
      </c>
      <c r="E162" s="77" t="s">
        <v>59</v>
      </c>
      <c r="F162" s="61" t="s">
        <v>60</v>
      </c>
      <c r="G162" s="61" t="s">
        <v>4</v>
      </c>
      <c r="H162" s="61" t="s">
        <v>283</v>
      </c>
      <c r="I162" s="63" t="s">
        <v>61</v>
      </c>
      <c r="J162" s="64"/>
      <c r="K162" s="65"/>
      <c r="L162" s="61" t="s">
        <v>284</v>
      </c>
      <c r="M162" s="66" t="s">
        <v>62</v>
      </c>
      <c r="N162" s="67"/>
      <c r="O162" s="3" t="s">
        <v>63</v>
      </c>
    </row>
    <row r="163" spans="1:15" ht="48" x14ac:dyDescent="0.25">
      <c r="A163" s="62"/>
      <c r="B163" s="62"/>
      <c r="C163" s="62"/>
      <c r="D163" s="62"/>
      <c r="E163" s="78"/>
      <c r="F163" s="62"/>
      <c r="G163" s="62"/>
      <c r="H163" s="62"/>
      <c r="I163" s="3" t="s">
        <v>5</v>
      </c>
      <c r="J163" s="4" t="s">
        <v>64</v>
      </c>
      <c r="K163" s="4" t="s">
        <v>65</v>
      </c>
      <c r="L163" s="62"/>
      <c r="M163" s="5" t="s">
        <v>205</v>
      </c>
      <c r="N163" s="5" t="s">
        <v>67</v>
      </c>
      <c r="O163" s="3"/>
    </row>
    <row r="164" spans="1:15" ht="36" x14ac:dyDescent="0.25">
      <c r="A164" s="20"/>
      <c r="B164" s="6"/>
      <c r="C164" s="26" t="s">
        <v>282</v>
      </c>
      <c r="D164" s="21">
        <v>2</v>
      </c>
      <c r="E164" s="7" t="s">
        <v>69</v>
      </c>
      <c r="F164" s="6"/>
      <c r="G164" s="10" t="s">
        <v>206</v>
      </c>
      <c r="H164" s="22" t="s">
        <v>41</v>
      </c>
      <c r="I164" s="23">
        <v>150000</v>
      </c>
      <c r="J164" s="24">
        <v>100</v>
      </c>
      <c r="K164" s="24">
        <v>0</v>
      </c>
      <c r="L164" s="25" t="s">
        <v>247</v>
      </c>
      <c r="M164" s="35">
        <v>43348</v>
      </c>
      <c r="N164" s="35">
        <v>43446</v>
      </c>
      <c r="O164" s="9"/>
    </row>
    <row r="165" spans="1:15" x14ac:dyDescent="0.25">
      <c r="A165" s="20"/>
      <c r="B165" s="21"/>
      <c r="C165" s="26" t="s">
        <v>71</v>
      </c>
      <c r="D165" s="21">
        <v>2</v>
      </c>
      <c r="E165" s="25" t="s">
        <v>69</v>
      </c>
      <c r="F165" s="21"/>
      <c r="G165" s="26" t="s">
        <v>72</v>
      </c>
      <c r="H165" s="22" t="s">
        <v>41</v>
      </c>
      <c r="I165" s="23">
        <v>250000</v>
      </c>
      <c r="J165" s="24">
        <v>100</v>
      </c>
      <c r="K165" s="24">
        <v>0</v>
      </c>
      <c r="L165" s="25" t="s">
        <v>247</v>
      </c>
      <c r="M165" s="35">
        <v>44116</v>
      </c>
      <c r="N165" s="35">
        <v>44210</v>
      </c>
      <c r="O165" s="26"/>
    </row>
    <row r="166" spans="1:15" ht="24" x14ac:dyDescent="0.25">
      <c r="A166" s="20"/>
      <c r="B166" s="6"/>
      <c r="C166" s="20" t="s">
        <v>16</v>
      </c>
      <c r="D166" s="21">
        <v>2</v>
      </c>
      <c r="E166" s="7" t="s">
        <v>69</v>
      </c>
      <c r="F166" s="6"/>
      <c r="G166" s="10" t="s">
        <v>17</v>
      </c>
      <c r="H166" s="22" t="s">
        <v>44</v>
      </c>
      <c r="I166" s="23">
        <v>450000</v>
      </c>
      <c r="J166" s="24">
        <v>100</v>
      </c>
      <c r="K166" s="24">
        <v>0</v>
      </c>
      <c r="L166" s="25" t="s">
        <v>247</v>
      </c>
      <c r="M166" s="35">
        <v>44116</v>
      </c>
      <c r="N166" s="35">
        <v>44210</v>
      </c>
      <c r="O166" s="9" t="s">
        <v>207</v>
      </c>
    </row>
    <row r="167" spans="1:15" x14ac:dyDescent="0.25">
      <c r="A167" s="20"/>
      <c r="B167" s="6"/>
      <c r="C167" s="20" t="s">
        <v>272</v>
      </c>
      <c r="D167" s="21">
        <v>2</v>
      </c>
      <c r="E167" s="7" t="s">
        <v>69</v>
      </c>
      <c r="F167" s="6"/>
      <c r="G167" s="10" t="s">
        <v>208</v>
      </c>
      <c r="H167" s="22" t="s">
        <v>44</v>
      </c>
      <c r="I167" s="23">
        <v>264240.15144043614</v>
      </c>
      <c r="J167" s="24">
        <v>100</v>
      </c>
      <c r="K167" s="24">
        <v>0</v>
      </c>
      <c r="L167" s="25" t="s">
        <v>247</v>
      </c>
      <c r="M167" s="35">
        <v>43656</v>
      </c>
      <c r="N167" s="35">
        <v>43752</v>
      </c>
      <c r="O167" s="9"/>
    </row>
    <row r="168" spans="1:15" x14ac:dyDescent="0.25">
      <c r="A168" s="20"/>
      <c r="B168" s="6"/>
      <c r="C168" s="20" t="s">
        <v>273</v>
      </c>
      <c r="D168" s="21">
        <v>2</v>
      </c>
      <c r="E168" s="7" t="s">
        <v>69</v>
      </c>
      <c r="F168" s="6"/>
      <c r="G168" s="10" t="s">
        <v>208</v>
      </c>
      <c r="H168" s="22" t="s">
        <v>44</v>
      </c>
      <c r="I168" s="23">
        <v>792720.45432130841</v>
      </c>
      <c r="J168" s="24">
        <v>100</v>
      </c>
      <c r="K168" s="24">
        <v>0</v>
      </c>
      <c r="L168" s="25" t="s">
        <v>247</v>
      </c>
      <c r="M168" s="35">
        <v>43656</v>
      </c>
      <c r="N168" s="35">
        <v>43752</v>
      </c>
      <c r="O168" s="9" t="s">
        <v>74</v>
      </c>
    </row>
    <row r="169" spans="1:15" x14ac:dyDescent="0.25">
      <c r="A169" s="20"/>
      <c r="B169" s="6"/>
      <c r="C169" s="20" t="s">
        <v>349</v>
      </c>
      <c r="D169" s="21">
        <v>3</v>
      </c>
      <c r="E169" s="7" t="s">
        <v>69</v>
      </c>
      <c r="F169" s="6"/>
      <c r="G169" s="10" t="s">
        <v>209</v>
      </c>
      <c r="H169" s="22" t="s">
        <v>44</v>
      </c>
      <c r="I169" s="23">
        <v>450000</v>
      </c>
      <c r="J169" s="24">
        <v>100</v>
      </c>
      <c r="K169" s="24">
        <v>0</v>
      </c>
      <c r="L169" s="25" t="s">
        <v>247</v>
      </c>
      <c r="M169" s="8"/>
      <c r="N169" s="8"/>
      <c r="O169" s="9"/>
    </row>
    <row r="170" spans="1:15" ht="36" x14ac:dyDescent="0.25">
      <c r="A170" s="20"/>
      <c r="B170" s="6"/>
      <c r="C170" s="20" t="s">
        <v>210</v>
      </c>
      <c r="D170" s="21">
        <v>3</v>
      </c>
      <c r="E170" s="7" t="s">
        <v>69</v>
      </c>
      <c r="F170" s="6"/>
      <c r="G170" s="10" t="s">
        <v>211</v>
      </c>
      <c r="H170" s="22" t="s">
        <v>44</v>
      </c>
      <c r="I170" s="23">
        <v>140000</v>
      </c>
      <c r="J170" s="24">
        <v>100</v>
      </c>
      <c r="K170" s="24">
        <v>0</v>
      </c>
      <c r="L170" s="25" t="s">
        <v>247</v>
      </c>
      <c r="M170" s="8"/>
      <c r="N170" s="8"/>
      <c r="O170" s="9"/>
    </row>
    <row r="171" spans="1:15" ht="24" x14ac:dyDescent="0.25">
      <c r="A171" s="20"/>
      <c r="B171" s="6"/>
      <c r="C171" s="20" t="s">
        <v>212</v>
      </c>
      <c r="D171" s="21">
        <v>3</v>
      </c>
      <c r="E171" s="7" t="s">
        <v>69</v>
      </c>
      <c r="F171" s="6"/>
      <c r="G171" s="10" t="s">
        <v>213</v>
      </c>
      <c r="H171" s="22" t="s">
        <v>44</v>
      </c>
      <c r="I171" s="23">
        <v>370000</v>
      </c>
      <c r="J171" s="24">
        <v>100</v>
      </c>
      <c r="K171" s="24">
        <v>0</v>
      </c>
      <c r="L171" s="25" t="s">
        <v>247</v>
      </c>
      <c r="M171" s="8"/>
      <c r="N171" s="8"/>
      <c r="O171" s="9"/>
    </row>
    <row r="172" spans="1:15" ht="36" x14ac:dyDescent="0.25">
      <c r="A172" s="11"/>
      <c r="B172" s="12"/>
      <c r="C172" s="17" t="s">
        <v>49</v>
      </c>
      <c r="D172" s="12">
        <v>3</v>
      </c>
      <c r="E172" s="16" t="s">
        <v>69</v>
      </c>
      <c r="F172" s="12"/>
      <c r="G172" s="17" t="s">
        <v>90</v>
      </c>
      <c r="H172" s="22" t="s">
        <v>41</v>
      </c>
      <c r="I172" s="14">
        <v>1300000</v>
      </c>
      <c r="J172" s="15">
        <v>100</v>
      </c>
      <c r="K172" s="15">
        <v>0</v>
      </c>
      <c r="L172" s="16" t="s">
        <v>247</v>
      </c>
      <c r="M172" s="18">
        <v>44113</v>
      </c>
      <c r="N172" s="18">
        <v>44209</v>
      </c>
      <c r="O172" s="19"/>
    </row>
    <row r="173" spans="1:15" ht="36" x14ac:dyDescent="0.25">
      <c r="A173" s="20"/>
      <c r="B173" s="6"/>
      <c r="C173" s="20" t="s">
        <v>214</v>
      </c>
      <c r="D173" s="21">
        <v>2</v>
      </c>
      <c r="E173" s="7" t="s">
        <v>69</v>
      </c>
      <c r="F173" s="6"/>
      <c r="G173" s="10" t="s">
        <v>215</v>
      </c>
      <c r="H173" s="22" t="s">
        <v>44</v>
      </c>
      <c r="I173" s="23">
        <v>75000</v>
      </c>
      <c r="J173" s="24">
        <v>100</v>
      </c>
      <c r="K173" s="24">
        <v>0</v>
      </c>
      <c r="L173" s="25" t="s">
        <v>247</v>
      </c>
      <c r="M173" s="35">
        <v>43334</v>
      </c>
      <c r="N173" s="35">
        <v>43355</v>
      </c>
      <c r="O173" s="9"/>
    </row>
    <row r="174" spans="1:15" x14ac:dyDescent="0.25">
      <c r="A174" s="20"/>
      <c r="B174" s="6"/>
      <c r="C174" s="20" t="s">
        <v>216</v>
      </c>
      <c r="D174" s="21">
        <v>2</v>
      </c>
      <c r="E174" s="7" t="s">
        <v>69</v>
      </c>
      <c r="F174" s="6"/>
      <c r="G174" s="10" t="s">
        <v>114</v>
      </c>
      <c r="H174" s="22" t="s">
        <v>44</v>
      </c>
      <c r="I174" s="23">
        <v>475000</v>
      </c>
      <c r="J174" s="24">
        <v>100</v>
      </c>
      <c r="K174" s="24">
        <v>0</v>
      </c>
      <c r="L174" s="25" t="s">
        <v>247</v>
      </c>
      <c r="M174" s="35">
        <v>43691</v>
      </c>
      <c r="N174" s="35">
        <v>43720</v>
      </c>
      <c r="O174" s="9" t="s">
        <v>217</v>
      </c>
    </row>
    <row r="175" spans="1:15" ht="24" x14ac:dyDescent="0.25">
      <c r="A175" s="20"/>
      <c r="B175" s="6"/>
      <c r="C175" s="20" t="s">
        <v>218</v>
      </c>
      <c r="D175" s="21">
        <v>2</v>
      </c>
      <c r="E175" s="7" t="s">
        <v>69</v>
      </c>
      <c r="F175" s="6"/>
      <c r="G175" s="10" t="s">
        <v>116</v>
      </c>
      <c r="H175" s="6" t="s">
        <v>48</v>
      </c>
      <c r="I175" s="23">
        <v>45000</v>
      </c>
      <c r="J175" s="24">
        <v>100</v>
      </c>
      <c r="K175" s="24">
        <v>0</v>
      </c>
      <c r="L175" s="25" t="s">
        <v>247</v>
      </c>
      <c r="M175" s="35">
        <v>43691</v>
      </c>
      <c r="N175" s="35">
        <v>43720</v>
      </c>
      <c r="O175" s="9" t="s">
        <v>219</v>
      </c>
    </row>
    <row r="176" spans="1:15" ht="36" x14ac:dyDescent="0.25">
      <c r="A176" s="20"/>
      <c r="B176" s="6"/>
      <c r="C176" s="20" t="s">
        <v>220</v>
      </c>
      <c r="D176" s="21">
        <v>2</v>
      </c>
      <c r="E176" s="7" t="s">
        <v>69</v>
      </c>
      <c r="F176" s="6"/>
      <c r="G176" s="10" t="s">
        <v>221</v>
      </c>
      <c r="H176" s="6" t="s">
        <v>48</v>
      </c>
      <c r="I176" s="23">
        <v>80000</v>
      </c>
      <c r="J176" s="24">
        <v>100</v>
      </c>
      <c r="K176" s="24">
        <v>0</v>
      </c>
      <c r="L176" s="25" t="s">
        <v>247</v>
      </c>
      <c r="M176" s="35">
        <v>43691</v>
      </c>
      <c r="N176" s="35">
        <v>43720</v>
      </c>
      <c r="O176" s="9" t="s">
        <v>249</v>
      </c>
    </row>
    <row r="177" spans="1:15" ht="24" x14ac:dyDescent="0.25">
      <c r="A177" s="20">
        <v>2018</v>
      </c>
      <c r="B177" s="6"/>
      <c r="C177" s="20" t="s">
        <v>346</v>
      </c>
      <c r="D177" s="21">
        <v>3</v>
      </c>
      <c r="E177" s="7" t="s">
        <v>69</v>
      </c>
      <c r="F177" s="6"/>
      <c r="G177" s="10" t="s">
        <v>347</v>
      </c>
      <c r="H177" s="6" t="s">
        <v>345</v>
      </c>
      <c r="I177" s="23">
        <v>300000</v>
      </c>
      <c r="J177" s="24">
        <v>100</v>
      </c>
      <c r="K177" s="24">
        <v>0</v>
      </c>
      <c r="L177" s="25" t="s">
        <v>247</v>
      </c>
      <c r="M177" s="35">
        <v>43257</v>
      </c>
      <c r="N177" s="35">
        <v>43336</v>
      </c>
      <c r="O177" s="9"/>
    </row>
    <row r="178" spans="1:15" ht="24" x14ac:dyDescent="0.25">
      <c r="A178" s="20"/>
      <c r="B178" s="6"/>
      <c r="C178" s="20" t="s">
        <v>223</v>
      </c>
      <c r="D178" s="21">
        <v>3</v>
      </c>
      <c r="E178" s="7" t="s">
        <v>69</v>
      </c>
      <c r="F178" s="6"/>
      <c r="G178" s="26" t="s">
        <v>224</v>
      </c>
      <c r="H178" s="6" t="s">
        <v>18</v>
      </c>
      <c r="I178" s="23">
        <v>35000</v>
      </c>
      <c r="J178" s="24">
        <v>100</v>
      </c>
      <c r="K178" s="24">
        <v>0</v>
      </c>
      <c r="L178" s="25" t="s">
        <v>247</v>
      </c>
      <c r="M178" s="8"/>
      <c r="N178" s="8"/>
      <c r="O178" s="9"/>
    </row>
    <row r="179" spans="1:15" x14ac:dyDescent="0.25">
      <c r="A179" s="20">
        <v>2018</v>
      </c>
      <c r="B179" s="6"/>
      <c r="C179" s="26" t="s">
        <v>312</v>
      </c>
      <c r="D179" s="21">
        <v>1</v>
      </c>
      <c r="E179" s="25" t="s">
        <v>97</v>
      </c>
      <c r="F179" s="6"/>
      <c r="G179" s="26" t="s">
        <v>311</v>
      </c>
      <c r="H179" s="22" t="s">
        <v>44</v>
      </c>
      <c r="I179" s="23">
        <v>50000</v>
      </c>
      <c r="J179" s="24">
        <v>100</v>
      </c>
      <c r="K179" s="24">
        <v>0</v>
      </c>
      <c r="L179" s="25" t="s">
        <v>247</v>
      </c>
      <c r="M179" s="42">
        <v>43262</v>
      </c>
      <c r="N179" s="42">
        <v>43299</v>
      </c>
      <c r="O179" s="9"/>
    </row>
    <row r="180" spans="1:15" x14ac:dyDescent="0.25">
      <c r="A180" s="20">
        <v>2018</v>
      </c>
      <c r="B180" s="6"/>
      <c r="C180" s="26" t="s">
        <v>322</v>
      </c>
      <c r="D180" s="21">
        <v>1</v>
      </c>
      <c r="E180" s="25" t="s">
        <v>97</v>
      </c>
      <c r="F180" s="6"/>
      <c r="G180" s="26" t="s">
        <v>323</v>
      </c>
      <c r="H180" s="22" t="s">
        <v>44</v>
      </c>
      <c r="I180" s="23">
        <v>200000</v>
      </c>
      <c r="J180" s="24">
        <v>100</v>
      </c>
      <c r="K180" s="24">
        <v>0</v>
      </c>
      <c r="L180" s="25" t="s">
        <v>247</v>
      </c>
      <c r="M180" s="42">
        <v>43977</v>
      </c>
      <c r="N180" s="42">
        <v>44069</v>
      </c>
      <c r="O180" s="9"/>
    </row>
    <row r="181" spans="1:15" ht="24" x14ac:dyDescent="0.25">
      <c r="A181" s="20">
        <v>2018</v>
      </c>
      <c r="B181" s="21"/>
      <c r="C181" s="26" t="s">
        <v>313</v>
      </c>
      <c r="D181" s="21">
        <v>1</v>
      </c>
      <c r="E181" s="25" t="s">
        <v>97</v>
      </c>
      <c r="F181" s="21"/>
      <c r="G181" s="26" t="s">
        <v>225</v>
      </c>
      <c r="H181" s="22" t="s">
        <v>44</v>
      </c>
      <c r="I181" s="23">
        <v>50000</v>
      </c>
      <c r="J181" s="24">
        <v>100</v>
      </c>
      <c r="K181" s="24">
        <v>0</v>
      </c>
      <c r="L181" s="25" t="s">
        <v>247</v>
      </c>
      <c r="M181" s="42">
        <v>43262</v>
      </c>
      <c r="N181" s="42">
        <v>43299</v>
      </c>
      <c r="O181" s="26"/>
    </row>
    <row r="182" spans="1:15" s="56" customFormat="1" ht="48" x14ac:dyDescent="0.25">
      <c r="A182" s="50">
        <v>2018</v>
      </c>
      <c r="B182" s="51"/>
      <c r="C182" s="52" t="s">
        <v>321</v>
      </c>
      <c r="D182" s="51">
        <v>1</v>
      </c>
      <c r="E182" s="25" t="s">
        <v>97</v>
      </c>
      <c r="F182" s="51"/>
      <c r="G182" s="52" t="s">
        <v>226</v>
      </c>
      <c r="H182" s="25" t="s">
        <v>44</v>
      </c>
      <c r="I182" s="53">
        <v>30000</v>
      </c>
      <c r="J182" s="54">
        <v>100</v>
      </c>
      <c r="K182" s="54">
        <v>0</v>
      </c>
      <c r="L182" s="25" t="s">
        <v>247</v>
      </c>
      <c r="M182" s="55" t="s">
        <v>227</v>
      </c>
      <c r="N182" s="55"/>
      <c r="O182" s="52"/>
    </row>
    <row r="183" spans="1:15" s="56" customFormat="1" ht="48" x14ac:dyDescent="0.25">
      <c r="A183" s="50">
        <v>2018</v>
      </c>
      <c r="B183" s="51"/>
      <c r="C183" s="52" t="s">
        <v>318</v>
      </c>
      <c r="D183" s="51">
        <v>1</v>
      </c>
      <c r="E183" s="25" t="s">
        <v>97</v>
      </c>
      <c r="F183" s="51"/>
      <c r="G183" s="52" t="s">
        <v>228</v>
      </c>
      <c r="H183" s="25" t="s">
        <v>44</v>
      </c>
      <c r="I183" s="53">
        <v>36000</v>
      </c>
      <c r="J183" s="54">
        <v>100</v>
      </c>
      <c r="K183" s="54">
        <v>0</v>
      </c>
      <c r="L183" s="25" t="s">
        <v>247</v>
      </c>
      <c r="M183" s="55" t="s">
        <v>227</v>
      </c>
      <c r="N183" s="55"/>
      <c r="O183" s="52"/>
    </row>
    <row r="184" spans="1:15" s="56" customFormat="1" ht="48" x14ac:dyDescent="0.25">
      <c r="A184" s="50">
        <v>2019</v>
      </c>
      <c r="B184" s="51"/>
      <c r="C184" s="52" t="s">
        <v>318</v>
      </c>
      <c r="D184" s="51">
        <v>1</v>
      </c>
      <c r="E184" s="25" t="s">
        <v>97</v>
      </c>
      <c r="F184" s="51"/>
      <c r="G184" s="52" t="s">
        <v>229</v>
      </c>
      <c r="H184" s="25" t="s">
        <v>44</v>
      </c>
      <c r="I184" s="53">
        <v>36000</v>
      </c>
      <c r="J184" s="54">
        <v>100</v>
      </c>
      <c r="K184" s="54">
        <v>0</v>
      </c>
      <c r="L184" s="25" t="s">
        <v>247</v>
      </c>
      <c r="M184" s="55" t="s">
        <v>227</v>
      </c>
      <c r="N184" s="55"/>
      <c r="O184" s="52"/>
    </row>
    <row r="185" spans="1:15" s="56" customFormat="1" ht="48" x14ac:dyDescent="0.25">
      <c r="A185" s="50">
        <v>2018</v>
      </c>
      <c r="B185" s="51"/>
      <c r="C185" s="52" t="s">
        <v>319</v>
      </c>
      <c r="D185" s="51">
        <v>1</v>
      </c>
      <c r="E185" s="25" t="s">
        <v>97</v>
      </c>
      <c r="F185" s="51"/>
      <c r="G185" s="52" t="s">
        <v>230</v>
      </c>
      <c r="H185" s="25" t="s">
        <v>48</v>
      </c>
      <c r="I185" s="53">
        <v>18000</v>
      </c>
      <c r="J185" s="54">
        <v>100</v>
      </c>
      <c r="K185" s="54">
        <v>0</v>
      </c>
      <c r="L185" s="25" t="s">
        <v>247</v>
      </c>
      <c r="M185" s="55" t="s">
        <v>227</v>
      </c>
      <c r="N185" s="55"/>
      <c r="O185" s="52" t="s">
        <v>83</v>
      </c>
    </row>
    <row r="186" spans="1:15" s="56" customFormat="1" ht="48" x14ac:dyDescent="0.25">
      <c r="A186" s="50">
        <v>2018</v>
      </c>
      <c r="B186" s="51"/>
      <c r="C186" s="52" t="s">
        <v>319</v>
      </c>
      <c r="D186" s="51">
        <v>1</v>
      </c>
      <c r="E186" s="25" t="s">
        <v>97</v>
      </c>
      <c r="F186" s="51"/>
      <c r="G186" s="52" t="s">
        <v>231</v>
      </c>
      <c r="H186" s="25" t="s">
        <v>48</v>
      </c>
      <c r="I186" s="53">
        <v>18000</v>
      </c>
      <c r="J186" s="54">
        <v>100</v>
      </c>
      <c r="K186" s="54">
        <v>0</v>
      </c>
      <c r="L186" s="25" t="s">
        <v>247</v>
      </c>
      <c r="M186" s="55" t="s">
        <v>227</v>
      </c>
      <c r="N186" s="55"/>
      <c r="O186" s="52"/>
    </row>
    <row r="187" spans="1:15" s="56" customFormat="1" ht="24" x14ac:dyDescent="0.25">
      <c r="A187" s="50">
        <v>2018</v>
      </c>
      <c r="B187" s="51"/>
      <c r="C187" s="52" t="s">
        <v>320</v>
      </c>
      <c r="D187" s="51">
        <v>1</v>
      </c>
      <c r="E187" s="25" t="s">
        <v>97</v>
      </c>
      <c r="F187" s="51"/>
      <c r="G187" s="52" t="s">
        <v>232</v>
      </c>
      <c r="H187" s="25" t="s">
        <v>48</v>
      </c>
      <c r="I187" s="53">
        <v>20000</v>
      </c>
      <c r="J187" s="54">
        <v>100</v>
      </c>
      <c r="K187" s="54">
        <v>0</v>
      </c>
      <c r="L187" s="25" t="s">
        <v>247</v>
      </c>
      <c r="M187" s="55">
        <v>43255</v>
      </c>
      <c r="N187" s="55">
        <v>43310</v>
      </c>
      <c r="O187" s="52"/>
    </row>
    <row r="188" spans="1:15" s="56" customFormat="1" ht="24" x14ac:dyDescent="0.25">
      <c r="A188" s="50">
        <v>2019</v>
      </c>
      <c r="B188" s="51"/>
      <c r="C188" s="52" t="s">
        <v>320</v>
      </c>
      <c r="D188" s="51">
        <v>1</v>
      </c>
      <c r="E188" s="25" t="s">
        <v>97</v>
      </c>
      <c r="F188" s="51"/>
      <c r="G188" s="52" t="s">
        <v>233</v>
      </c>
      <c r="H188" s="25" t="s">
        <v>48</v>
      </c>
      <c r="I188" s="53">
        <v>20000</v>
      </c>
      <c r="J188" s="54">
        <v>100</v>
      </c>
      <c r="K188" s="54">
        <v>0</v>
      </c>
      <c r="L188" s="25" t="s">
        <v>247</v>
      </c>
      <c r="M188" s="55">
        <v>43471</v>
      </c>
      <c r="N188" s="55">
        <v>43526</v>
      </c>
      <c r="O188" s="52"/>
    </row>
    <row r="189" spans="1:15" ht="24" x14ac:dyDescent="0.25">
      <c r="A189" s="20">
        <v>2018</v>
      </c>
      <c r="B189" s="21"/>
      <c r="C189" s="26" t="s">
        <v>314</v>
      </c>
      <c r="D189" s="21">
        <v>1</v>
      </c>
      <c r="E189" s="25" t="s">
        <v>97</v>
      </c>
      <c r="F189" s="21"/>
      <c r="G189" s="26" t="s">
        <v>234</v>
      </c>
      <c r="H189" s="22" t="s">
        <v>48</v>
      </c>
      <c r="I189" s="23">
        <v>12000</v>
      </c>
      <c r="J189" s="24">
        <v>100</v>
      </c>
      <c r="K189" s="24">
        <v>0</v>
      </c>
      <c r="L189" s="25" t="s">
        <v>247</v>
      </c>
      <c r="M189" s="42">
        <v>43255</v>
      </c>
      <c r="N189" s="42">
        <v>43310</v>
      </c>
      <c r="O189" s="26"/>
    </row>
    <row r="190" spans="1:15" ht="24" x14ac:dyDescent="0.25">
      <c r="A190" s="20">
        <v>2019</v>
      </c>
      <c r="B190" s="21"/>
      <c r="C190" s="26" t="s">
        <v>314</v>
      </c>
      <c r="D190" s="21">
        <v>1</v>
      </c>
      <c r="E190" s="25" t="s">
        <v>97</v>
      </c>
      <c r="F190" s="21"/>
      <c r="G190" s="26" t="s">
        <v>235</v>
      </c>
      <c r="H190" s="22" t="s">
        <v>48</v>
      </c>
      <c r="I190" s="23">
        <v>12000</v>
      </c>
      <c r="J190" s="24">
        <v>100</v>
      </c>
      <c r="K190" s="24">
        <v>0</v>
      </c>
      <c r="L190" s="25" t="s">
        <v>247</v>
      </c>
      <c r="M190" s="42">
        <v>43466</v>
      </c>
      <c r="N190" s="42">
        <v>43521</v>
      </c>
      <c r="O190" s="26"/>
    </row>
    <row r="191" spans="1:15" ht="24" x14ac:dyDescent="0.25">
      <c r="A191" s="20">
        <v>2020</v>
      </c>
      <c r="B191" s="21"/>
      <c r="C191" s="26" t="s">
        <v>314</v>
      </c>
      <c r="D191" s="21">
        <v>1</v>
      </c>
      <c r="E191" s="25" t="s">
        <v>97</v>
      </c>
      <c r="F191" s="21"/>
      <c r="G191" s="26" t="s">
        <v>315</v>
      </c>
      <c r="H191" s="22" t="s">
        <v>48</v>
      </c>
      <c r="I191" s="23">
        <v>12000</v>
      </c>
      <c r="J191" s="24">
        <v>100</v>
      </c>
      <c r="K191" s="24">
        <v>0</v>
      </c>
      <c r="L191" s="25" t="s">
        <v>247</v>
      </c>
      <c r="M191" s="42">
        <v>43831</v>
      </c>
      <c r="N191" s="42">
        <v>43886</v>
      </c>
      <c r="O191" s="26"/>
    </row>
    <row r="192" spans="1:15" ht="24" x14ac:dyDescent="0.25">
      <c r="A192" s="20">
        <v>2021</v>
      </c>
      <c r="B192" s="21"/>
      <c r="C192" s="26" t="s">
        <v>314</v>
      </c>
      <c r="D192" s="21">
        <v>1</v>
      </c>
      <c r="E192" s="25" t="s">
        <v>97</v>
      </c>
      <c r="F192" s="21"/>
      <c r="G192" s="26" t="s">
        <v>316</v>
      </c>
      <c r="H192" s="22" t="s">
        <v>48</v>
      </c>
      <c r="I192" s="23">
        <v>12000</v>
      </c>
      <c r="J192" s="24">
        <v>100</v>
      </c>
      <c r="K192" s="24">
        <v>0</v>
      </c>
      <c r="L192" s="25" t="s">
        <v>247</v>
      </c>
      <c r="M192" s="42">
        <v>44197</v>
      </c>
      <c r="N192" s="42">
        <v>44252</v>
      </c>
      <c r="O192" s="26"/>
    </row>
    <row r="193" spans="1:15" ht="24" x14ac:dyDescent="0.25">
      <c r="A193" s="20">
        <v>2022</v>
      </c>
      <c r="B193" s="21"/>
      <c r="C193" s="26" t="s">
        <v>314</v>
      </c>
      <c r="D193" s="21">
        <v>1</v>
      </c>
      <c r="E193" s="25" t="s">
        <v>97</v>
      </c>
      <c r="F193" s="21"/>
      <c r="G193" s="26" t="s">
        <v>317</v>
      </c>
      <c r="H193" s="22" t="s">
        <v>48</v>
      </c>
      <c r="I193" s="23">
        <v>12000</v>
      </c>
      <c r="J193" s="24">
        <v>100</v>
      </c>
      <c r="K193" s="24">
        <v>0</v>
      </c>
      <c r="L193" s="25" t="s">
        <v>247</v>
      </c>
      <c r="M193" s="42">
        <v>44562</v>
      </c>
      <c r="N193" s="42">
        <v>44617</v>
      </c>
      <c r="O193" s="26"/>
    </row>
    <row r="194" spans="1:15" x14ac:dyDescent="0.25">
      <c r="A194" s="20">
        <v>2018</v>
      </c>
      <c r="B194" s="21"/>
      <c r="C194" s="26">
        <v>4.5</v>
      </c>
      <c r="D194" s="21">
        <v>1</v>
      </c>
      <c r="E194" s="25" t="s">
        <v>97</v>
      </c>
      <c r="F194" s="21"/>
      <c r="G194" s="26" t="s">
        <v>237</v>
      </c>
      <c r="H194" s="22" t="s">
        <v>44</v>
      </c>
      <c r="I194" s="23">
        <v>40000</v>
      </c>
      <c r="J194" s="24">
        <v>100</v>
      </c>
      <c r="K194" s="24">
        <v>0</v>
      </c>
      <c r="L194" s="25" t="s">
        <v>247</v>
      </c>
      <c r="M194" s="42">
        <v>43252</v>
      </c>
      <c r="N194" s="42">
        <v>43307</v>
      </c>
      <c r="O194" s="26"/>
    </row>
    <row r="195" spans="1:15" x14ac:dyDescent="0.25">
      <c r="A195" s="68" t="s">
        <v>54</v>
      </c>
      <c r="B195" s="69"/>
      <c r="C195" s="69"/>
      <c r="D195" s="69"/>
      <c r="E195" s="69"/>
      <c r="F195" s="69"/>
      <c r="G195" s="69"/>
      <c r="H195" s="70"/>
      <c r="I195" s="34">
        <f>SUM(I164:I194)</f>
        <v>5754960.6057617441</v>
      </c>
      <c r="J195" s="71"/>
      <c r="K195" s="72"/>
      <c r="L195" s="72"/>
      <c r="M195" s="72"/>
      <c r="N195" s="72"/>
      <c r="O195" s="73"/>
    </row>
    <row r="197" spans="1:15" x14ac:dyDescent="0.25">
      <c r="A197" s="74" t="s">
        <v>238</v>
      </c>
      <c r="B197" s="75"/>
      <c r="C197" s="75"/>
      <c r="D197" s="75"/>
      <c r="E197" s="75"/>
      <c r="F197" s="75"/>
      <c r="G197" s="75"/>
      <c r="H197" s="75"/>
      <c r="I197" s="75"/>
      <c r="J197" s="75"/>
      <c r="K197" s="75"/>
      <c r="L197" s="75"/>
      <c r="M197" s="75"/>
      <c r="N197" s="75"/>
      <c r="O197" s="76"/>
    </row>
    <row r="198" spans="1:15" ht="15" customHeight="1" x14ac:dyDescent="0.25">
      <c r="A198" s="61" t="s">
        <v>56</v>
      </c>
      <c r="B198" s="61" t="s">
        <v>57</v>
      </c>
      <c r="C198" s="61" t="s">
        <v>3</v>
      </c>
      <c r="D198" s="61" t="s">
        <v>58</v>
      </c>
      <c r="E198" s="77" t="s">
        <v>59</v>
      </c>
      <c r="F198" s="61" t="s">
        <v>60</v>
      </c>
      <c r="G198" s="61" t="s">
        <v>4</v>
      </c>
      <c r="H198" s="61" t="s">
        <v>283</v>
      </c>
      <c r="I198" s="63" t="s">
        <v>61</v>
      </c>
      <c r="J198" s="64"/>
      <c r="K198" s="65"/>
      <c r="L198" s="61" t="s">
        <v>284</v>
      </c>
      <c r="M198" s="66" t="s">
        <v>62</v>
      </c>
      <c r="N198" s="67"/>
      <c r="O198" s="3" t="s">
        <v>63</v>
      </c>
    </row>
    <row r="199" spans="1:15" ht="48" x14ac:dyDescent="0.25">
      <c r="A199" s="62"/>
      <c r="B199" s="62"/>
      <c r="C199" s="62"/>
      <c r="D199" s="62"/>
      <c r="E199" s="78"/>
      <c r="F199" s="62"/>
      <c r="G199" s="62"/>
      <c r="H199" s="62"/>
      <c r="I199" s="3" t="s">
        <v>5</v>
      </c>
      <c r="J199" s="4" t="s">
        <v>64</v>
      </c>
      <c r="K199" s="4" t="s">
        <v>65</v>
      </c>
      <c r="L199" s="62"/>
      <c r="M199" s="5" t="s">
        <v>205</v>
      </c>
      <c r="N199" s="5" t="s">
        <v>67</v>
      </c>
      <c r="O199" s="3"/>
    </row>
    <row r="200" spans="1:15" x14ac:dyDescent="0.25">
      <c r="A200" s="11"/>
      <c r="B200" s="6"/>
      <c r="C200" s="11" t="s">
        <v>268</v>
      </c>
      <c r="D200" s="12">
        <v>2</v>
      </c>
      <c r="E200" s="7" t="s">
        <v>69</v>
      </c>
      <c r="F200" s="6"/>
      <c r="G200" s="10" t="s">
        <v>239</v>
      </c>
      <c r="H200" s="13" t="s">
        <v>10</v>
      </c>
      <c r="I200" s="14">
        <v>3238176</v>
      </c>
      <c r="J200" s="15">
        <v>100</v>
      </c>
      <c r="K200" s="15">
        <v>0</v>
      </c>
      <c r="L200" s="16" t="s">
        <v>247</v>
      </c>
      <c r="M200" s="35">
        <v>43434</v>
      </c>
      <c r="N200" s="35">
        <v>43532</v>
      </c>
      <c r="O200" s="9"/>
    </row>
    <row r="201" spans="1:15" x14ac:dyDescent="0.25">
      <c r="A201" s="11"/>
      <c r="B201" s="6"/>
      <c r="C201" s="11" t="s">
        <v>269</v>
      </c>
      <c r="D201" s="12">
        <v>2</v>
      </c>
      <c r="E201" s="7" t="s">
        <v>69</v>
      </c>
      <c r="F201" s="6"/>
      <c r="G201" s="10" t="s">
        <v>240</v>
      </c>
      <c r="H201" s="13" t="s">
        <v>10</v>
      </c>
      <c r="I201" s="14">
        <v>9714528</v>
      </c>
      <c r="J201" s="15">
        <v>100</v>
      </c>
      <c r="K201" s="15">
        <v>0</v>
      </c>
      <c r="L201" s="16" t="s">
        <v>247</v>
      </c>
      <c r="M201" s="35">
        <v>43434</v>
      </c>
      <c r="N201" s="35">
        <v>43532</v>
      </c>
      <c r="O201" s="9" t="s">
        <v>74</v>
      </c>
    </row>
    <row r="202" spans="1:15" x14ac:dyDescent="0.25">
      <c r="A202" s="11"/>
      <c r="B202" s="6"/>
      <c r="C202" s="11" t="s">
        <v>280</v>
      </c>
      <c r="D202" s="12">
        <v>2</v>
      </c>
      <c r="E202" s="7" t="s">
        <v>69</v>
      </c>
      <c r="F202" s="6"/>
      <c r="G202" s="10" t="s">
        <v>241</v>
      </c>
      <c r="H202" s="13" t="s">
        <v>18</v>
      </c>
      <c r="I202" s="14">
        <v>500000</v>
      </c>
      <c r="J202" s="15">
        <v>100</v>
      </c>
      <c r="K202" s="15">
        <v>0</v>
      </c>
      <c r="L202" s="16" t="s">
        <v>247</v>
      </c>
      <c r="M202" s="35">
        <v>43769</v>
      </c>
      <c r="N202" s="35">
        <v>43865</v>
      </c>
      <c r="O202" s="9"/>
    </row>
    <row r="203" spans="1:15" ht="24" x14ac:dyDescent="0.25">
      <c r="A203" s="11"/>
      <c r="B203" s="6"/>
      <c r="C203" s="11" t="s">
        <v>37</v>
      </c>
      <c r="D203" s="12">
        <v>3</v>
      </c>
      <c r="E203" s="7" t="s">
        <v>69</v>
      </c>
      <c r="F203" s="6"/>
      <c r="G203" s="10" t="s">
        <v>242</v>
      </c>
      <c r="H203" s="13" t="s">
        <v>10</v>
      </c>
      <c r="I203" s="14">
        <v>490000</v>
      </c>
      <c r="J203" s="15">
        <v>100</v>
      </c>
      <c r="K203" s="15">
        <v>0</v>
      </c>
      <c r="L203" s="16" t="s">
        <v>247</v>
      </c>
      <c r="M203" s="8"/>
      <c r="N203" s="8"/>
      <c r="O203" s="9"/>
    </row>
    <row r="204" spans="1:15" ht="36" x14ac:dyDescent="0.25">
      <c r="A204" s="11"/>
      <c r="B204" s="6"/>
      <c r="C204" s="11" t="s">
        <v>46</v>
      </c>
      <c r="D204" s="12">
        <v>3</v>
      </c>
      <c r="E204" s="7" t="s">
        <v>69</v>
      </c>
      <c r="F204" s="6"/>
      <c r="G204" s="10" t="s">
        <v>243</v>
      </c>
      <c r="H204" s="13" t="s">
        <v>18</v>
      </c>
      <c r="I204" s="14">
        <v>1200000</v>
      </c>
      <c r="J204" s="15">
        <v>100</v>
      </c>
      <c r="K204" s="15">
        <v>0</v>
      </c>
      <c r="L204" s="16" t="s">
        <v>247</v>
      </c>
      <c r="M204" s="8"/>
      <c r="N204" s="8"/>
      <c r="O204" s="9"/>
    </row>
    <row r="205" spans="1:15" x14ac:dyDescent="0.25">
      <c r="A205" s="11"/>
      <c r="B205" s="6"/>
      <c r="C205" s="11" t="s">
        <v>52</v>
      </c>
      <c r="D205" s="12">
        <v>3</v>
      </c>
      <c r="E205" s="7" t="s">
        <v>69</v>
      </c>
      <c r="F205" s="6"/>
      <c r="G205" s="10" t="s">
        <v>244</v>
      </c>
      <c r="H205" s="13" t="s">
        <v>10</v>
      </c>
      <c r="I205" s="14">
        <v>5625000</v>
      </c>
      <c r="J205" s="15">
        <v>100</v>
      </c>
      <c r="K205" s="15">
        <v>0</v>
      </c>
      <c r="L205" s="16" t="s">
        <v>247</v>
      </c>
      <c r="M205" s="8"/>
      <c r="N205" s="8"/>
      <c r="O205" s="9"/>
    </row>
    <row r="206" spans="1:15" ht="24" x14ac:dyDescent="0.25">
      <c r="A206" s="11"/>
      <c r="B206" s="12"/>
      <c r="C206" s="11" t="s">
        <v>303</v>
      </c>
      <c r="D206" s="12">
        <v>1</v>
      </c>
      <c r="E206" s="16" t="s">
        <v>97</v>
      </c>
      <c r="F206" s="12"/>
      <c r="G206" s="17" t="s">
        <v>245</v>
      </c>
      <c r="H206" s="13" t="s">
        <v>10</v>
      </c>
      <c r="I206" s="14">
        <v>4924501</v>
      </c>
      <c r="J206" s="15">
        <v>100</v>
      </c>
      <c r="K206" s="15">
        <v>0</v>
      </c>
      <c r="L206" s="16" t="s">
        <v>247</v>
      </c>
      <c r="M206" s="18">
        <v>43284</v>
      </c>
      <c r="N206" s="18">
        <f>M206+1</f>
        <v>43285</v>
      </c>
      <c r="O206" s="19"/>
    </row>
    <row r="207" spans="1:15" ht="24" x14ac:dyDescent="0.25">
      <c r="A207" s="11"/>
      <c r="B207" s="12"/>
      <c r="C207" s="11" t="s">
        <v>304</v>
      </c>
      <c r="D207" s="12">
        <v>1</v>
      </c>
      <c r="E207" s="16" t="s">
        <v>97</v>
      </c>
      <c r="F207" s="12"/>
      <c r="G207" s="17" t="s">
        <v>246</v>
      </c>
      <c r="H207" s="13" t="s">
        <v>10</v>
      </c>
      <c r="I207" s="14">
        <v>7408945.9400000004</v>
      </c>
      <c r="J207" s="15">
        <v>100</v>
      </c>
      <c r="K207" s="15">
        <v>0</v>
      </c>
      <c r="L207" s="16" t="s">
        <v>247</v>
      </c>
      <c r="M207" s="18">
        <v>43836</v>
      </c>
      <c r="N207" s="18">
        <f>M207+1</f>
        <v>43837</v>
      </c>
      <c r="O207" s="19"/>
    </row>
    <row r="208" spans="1:15" x14ac:dyDescent="0.25">
      <c r="A208" s="68" t="s">
        <v>54</v>
      </c>
      <c r="B208" s="69"/>
      <c r="C208" s="69"/>
      <c r="D208" s="69"/>
      <c r="E208" s="69"/>
      <c r="F208" s="69"/>
      <c r="G208" s="69"/>
      <c r="H208" s="70"/>
      <c r="I208" s="34">
        <f>SUM(I200:I207)</f>
        <v>33101150.940000001</v>
      </c>
      <c r="J208" s="71"/>
      <c r="K208" s="72"/>
      <c r="L208" s="72"/>
      <c r="M208" s="72"/>
      <c r="N208" s="72"/>
      <c r="O208" s="73"/>
    </row>
    <row r="210" spans="9:9" x14ac:dyDescent="0.25">
      <c r="I210" s="37"/>
    </row>
    <row r="222" spans="9:9" x14ac:dyDescent="0.25">
      <c r="I222" s="38"/>
    </row>
  </sheetData>
  <mergeCells count="125">
    <mergeCell ref="J159:O159"/>
    <mergeCell ref="A159:H159"/>
    <mergeCell ref="M27:N27"/>
    <mergeCell ref="D27:G27"/>
    <mergeCell ref="M26:N26"/>
    <mergeCell ref="B7:K7"/>
    <mergeCell ref="D8:G8"/>
    <mergeCell ref="D9:G9"/>
    <mergeCell ref="D10:G10"/>
    <mergeCell ref="D11:G11"/>
    <mergeCell ref="B12:K12"/>
    <mergeCell ref="B4:K4"/>
    <mergeCell ref="B5:B6"/>
    <mergeCell ref="C5:C6"/>
    <mergeCell ref="D5:G6"/>
    <mergeCell ref="H5:H6"/>
    <mergeCell ref="I5:I6"/>
    <mergeCell ref="J5:J6"/>
    <mergeCell ref="K5:K6"/>
    <mergeCell ref="D18:G18"/>
    <mergeCell ref="M17:N17"/>
    <mergeCell ref="B19:K19"/>
    <mergeCell ref="M18:N18"/>
    <mergeCell ref="D20:G20"/>
    <mergeCell ref="M19:N19"/>
    <mergeCell ref="D13:G13"/>
    <mergeCell ref="D14:G14"/>
    <mergeCell ref="D15:G15"/>
    <mergeCell ref="D16:G16"/>
    <mergeCell ref="D17:G17"/>
    <mergeCell ref="M16:N16"/>
    <mergeCell ref="D24:G24"/>
    <mergeCell ref="M23:N23"/>
    <mergeCell ref="D25:G25"/>
    <mergeCell ref="M117:N117"/>
    <mergeCell ref="D26:G26"/>
    <mergeCell ref="M124:N124"/>
    <mergeCell ref="D21:G21"/>
    <mergeCell ref="M20:N20"/>
    <mergeCell ref="D22:G22"/>
    <mergeCell ref="M21:N21"/>
    <mergeCell ref="D23:G23"/>
    <mergeCell ref="M22:N22"/>
    <mergeCell ref="M24:N24"/>
    <mergeCell ref="M25:N25"/>
    <mergeCell ref="H31:H32"/>
    <mergeCell ref="I31:K31"/>
    <mergeCell ref="L31:L32"/>
    <mergeCell ref="M31:N31"/>
    <mergeCell ref="A57:H57"/>
    <mergeCell ref="J57:O57"/>
    <mergeCell ref="A30:O30"/>
    <mergeCell ref="A31:A32"/>
    <mergeCell ref="B31:B32"/>
    <mergeCell ref="C31:C32"/>
    <mergeCell ref="D31:D32"/>
    <mergeCell ref="E31:E32"/>
    <mergeCell ref="F31:F32"/>
    <mergeCell ref="G31:G32"/>
    <mergeCell ref="A60:O60"/>
    <mergeCell ref="A61:A62"/>
    <mergeCell ref="B61:B62"/>
    <mergeCell ref="C61:C62"/>
    <mergeCell ref="D61:D62"/>
    <mergeCell ref="E61:E62"/>
    <mergeCell ref="F61:F62"/>
    <mergeCell ref="G61:G62"/>
    <mergeCell ref="H61:H62"/>
    <mergeCell ref="I61:K61"/>
    <mergeCell ref="F124:F125"/>
    <mergeCell ref="G124:G125"/>
    <mergeCell ref="H124:H125"/>
    <mergeCell ref="I124:K124"/>
    <mergeCell ref="L124:L125"/>
    <mergeCell ref="L61:L62"/>
    <mergeCell ref="M61:N61"/>
    <mergeCell ref="A114:H114"/>
    <mergeCell ref="J114:O114"/>
    <mergeCell ref="A123:O123"/>
    <mergeCell ref="A124:A125"/>
    <mergeCell ref="B124:B125"/>
    <mergeCell ref="C124:C125"/>
    <mergeCell ref="D124:D125"/>
    <mergeCell ref="E124:E125"/>
    <mergeCell ref="A116:O116"/>
    <mergeCell ref="A117:A118"/>
    <mergeCell ref="B117:B118"/>
    <mergeCell ref="C117:C118"/>
    <mergeCell ref="D117:D118"/>
    <mergeCell ref="E117:E118"/>
    <mergeCell ref="F117:F118"/>
    <mergeCell ref="G117:G118"/>
    <mergeCell ref="A195:H195"/>
    <mergeCell ref="J195:O195"/>
    <mergeCell ref="A161:O161"/>
    <mergeCell ref="A162:A163"/>
    <mergeCell ref="B162:B163"/>
    <mergeCell ref="C162:C163"/>
    <mergeCell ref="D162:D163"/>
    <mergeCell ref="E162:E163"/>
    <mergeCell ref="F162:F163"/>
    <mergeCell ref="G162:G163"/>
    <mergeCell ref="H117:H118"/>
    <mergeCell ref="I117:K117"/>
    <mergeCell ref="L117:L118"/>
    <mergeCell ref="A120:H120"/>
    <mergeCell ref="J120:O120"/>
    <mergeCell ref="L198:L199"/>
    <mergeCell ref="M198:N198"/>
    <mergeCell ref="A208:H208"/>
    <mergeCell ref="J208:O208"/>
    <mergeCell ref="A197:O197"/>
    <mergeCell ref="A198:A199"/>
    <mergeCell ref="B198:B199"/>
    <mergeCell ref="C198:C199"/>
    <mergeCell ref="D198:D199"/>
    <mergeCell ref="E198:E199"/>
    <mergeCell ref="F198:F199"/>
    <mergeCell ref="G198:G199"/>
    <mergeCell ref="H198:H199"/>
    <mergeCell ref="I198:K198"/>
    <mergeCell ref="H162:H163"/>
    <mergeCell ref="I162:K162"/>
    <mergeCell ref="L162:L163"/>
    <mergeCell ref="M162:N162"/>
  </mergeCells>
  <printOptions horizontalCentered="1" verticalCentered="1"/>
  <pageMargins left="0.7" right="0.7" top="0.75" bottom="0.75" header="0.3" footer="0.3"/>
  <pageSetup scale="57" fitToHeight="4" orientation="landscape" r:id="rId1"/>
  <rowBreaks count="3" manualBreakCount="3">
    <brk id="59" max="14" man="1"/>
    <brk id="114" max="14" man="1"/>
    <brk id="195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 - HO-L1187</vt:lpstr>
      <vt:lpstr>'PA - HO-L1187'!Print_Area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Munguia Aburto, Pavel Roberto</dc:creator>
  <cp:keywords/>
  <dc:description/>
  <cp:lastModifiedBy>Munguia Aburto, Pavel Roberto</cp:lastModifiedBy>
  <cp:revision/>
  <cp:lastPrinted>2018-02-02T17:37:58Z</cp:lastPrinted>
  <dcterms:created xsi:type="dcterms:W3CDTF">2017-10-25T22:50:17Z</dcterms:created>
  <dcterms:modified xsi:type="dcterms:W3CDTF">2018-03-06T01:07:24Z</dcterms:modified>
  <cp:category/>
  <cp:contentStatus/>
</cp:coreProperties>
</file>