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xl/externalLinks/externalLink1.xml" ContentType="application/vnd.openxmlformats-officedocument.spreadsheetml.externalLink+xml"/>
  <Override PartName="/customXml/itemProps6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dbg.sharepoint.com/teams/EZ-RG-LON/RG-L1124/15 LifeCycle Milestones/POD/"/>
    </mc:Choice>
  </mc:AlternateContent>
  <xr:revisionPtr revIDLastSave="0" documentId="102_{B9629D59-3364-4165-8EEA-F34DBAE0D954}" xr6:coauthVersionLast="40" xr6:coauthVersionMax="40" xr10:uidLastSave="{00000000-0000-0000-0000-000000000000}"/>
  <bookViews>
    <workbookView xWindow="0" yWindow="0" windowWidth="15036" windowHeight="8760" xr2:uid="{C0761393-82DD-4376-96CD-B5BE50E85609}"/>
  </bookViews>
  <sheets>
    <sheet name="POA 2018" sheetId="22" r:id="rId1"/>
    <sheet name="Flujo de Caja-5años" sheetId="34" r:id="rId2"/>
    <sheet name="Proyección de Desembolsos -5año" sheetId="35" r:id="rId3"/>
  </sheets>
  <externalReferences>
    <externalReference r:id="rId4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9" i="34" l="1"/>
  <c r="D19" i="34"/>
  <c r="E19" i="34"/>
  <c r="F19" i="34"/>
  <c r="B19" i="34"/>
  <c r="C5" i="34"/>
  <c r="D5" i="34"/>
  <c r="E5" i="34"/>
  <c r="F5" i="34"/>
  <c r="B5" i="34"/>
  <c r="G18" i="34"/>
  <c r="B1" i="35" l="1"/>
  <c r="G25" i="34"/>
  <c r="G24" i="34"/>
  <c r="G23" i="34"/>
  <c r="G21" i="34"/>
  <c r="G20" i="34"/>
  <c r="F27" i="34"/>
  <c r="H5" i="35" s="1"/>
  <c r="H6" i="35" s="1"/>
  <c r="G17" i="34"/>
  <c r="G16" i="34"/>
  <c r="G15" i="34"/>
  <c r="G14" i="34"/>
  <c r="G13" i="34"/>
  <c r="G12" i="34"/>
  <c r="G11" i="34"/>
  <c r="G10" i="34"/>
  <c r="G9" i="34"/>
  <c r="G8" i="34"/>
  <c r="G7" i="34"/>
  <c r="G6" i="34"/>
  <c r="G5" i="34" s="1"/>
  <c r="D27" i="34"/>
  <c r="F5" i="35" s="1"/>
  <c r="F6" i="35" s="1"/>
  <c r="C27" i="34"/>
  <c r="E5" i="35" s="1"/>
  <c r="E6" i="35" s="1"/>
  <c r="A1" i="34"/>
  <c r="A1" i="22" s="1"/>
  <c r="G19" i="34" l="1"/>
  <c r="B27" i="34"/>
  <c r="D5" i="35" s="1"/>
  <c r="E27" i="34"/>
  <c r="G5" i="35" s="1"/>
  <c r="G6" i="35" s="1"/>
  <c r="G27" i="34" l="1"/>
  <c r="C5" i="35"/>
  <c r="C6" i="35" s="1"/>
  <c r="D6" i="35"/>
  <c r="D7" i="35" s="1"/>
  <c r="D8" i="35" l="1"/>
  <c r="E7" i="35"/>
  <c r="E8" i="35" l="1"/>
  <c r="F7" i="35"/>
  <c r="F8" i="35" l="1"/>
  <c r="G7" i="35"/>
  <c r="G8" i="35" l="1"/>
  <c r="H7" i="35"/>
  <c r="H8" i="35" s="1"/>
</calcChain>
</file>

<file path=xl/sharedStrings.xml><?xml version="1.0" encoding="utf-8"?>
<sst xmlns="http://schemas.openxmlformats.org/spreadsheetml/2006/main" count="761" uniqueCount="240">
  <si>
    <t>Componente I. Inversiones para la modernización del CHSG</t>
  </si>
  <si>
    <t>Producto 1: Reguladores de velocidad modernizados</t>
  </si>
  <si>
    <t>Producto 3: Sistemas de izaje del complejo renovados</t>
  </si>
  <si>
    <t>Producto 4: Sistemas auxiliares mecánicos del complejo modernizados</t>
  </si>
  <si>
    <t>Producto 5: Sistemas auxiliares eléctricos del complejo modernizados</t>
  </si>
  <si>
    <t>Producto 6: Sistemas de control modernizados</t>
  </si>
  <si>
    <t>Producto 7: Bancos de Transformadores principales remplazados</t>
  </si>
  <si>
    <t>Producto 9: Sistemas de infraestructura civil de la central mejoradas</t>
  </si>
  <si>
    <t>Producto 10: Acciones de mejoras de la gestión ambiental y social implementadas</t>
  </si>
  <si>
    <t>Producto 11: Estudios para la rehabilitación del grupo turbina-generador completados</t>
  </si>
  <si>
    <t>Producto 12: Plan de gestión de activos implementados</t>
  </si>
  <si>
    <t>Producto 13: Planes de fortalecimiento institucional implementados (Capacidades gerenciales, comunicación y género , digitalización y gestión del riesgo)</t>
  </si>
  <si>
    <t>Consultoría de apoyo a la unidad ejecutora, coordinación general de las intervenciones, asistencia técnica especializada e inspección de las intervenciones en fábrica y en obra</t>
  </si>
  <si>
    <t>Auditorías Financieras del Proyecto</t>
  </si>
  <si>
    <t>Evaluación Intermedia del Programa</t>
  </si>
  <si>
    <t>Evaluación Final del Proyecto</t>
  </si>
  <si>
    <t>TOTAL</t>
  </si>
  <si>
    <t>Año 1</t>
  </si>
  <si>
    <t>Año 2</t>
  </si>
  <si>
    <t>Año 3</t>
  </si>
  <si>
    <t>Año 4</t>
  </si>
  <si>
    <t>Año 5</t>
  </si>
  <si>
    <t>Total</t>
  </si>
  <si>
    <t>14 unidades</t>
  </si>
  <si>
    <t>Tue 11/28/23</t>
  </si>
  <si>
    <t>2 sistemas</t>
  </si>
  <si>
    <t>3 sistemas</t>
  </si>
  <si>
    <t>1 banco</t>
  </si>
  <si>
    <t>5 sistemas</t>
  </si>
  <si>
    <t>4 sistemas</t>
  </si>
  <si>
    <t>3 acciones</t>
  </si>
  <si>
    <t>4 planes</t>
  </si>
  <si>
    <t>Actividad</t>
  </si>
  <si>
    <t>Duración</t>
  </si>
  <si>
    <t>Inicio</t>
  </si>
  <si>
    <t>Fin</t>
  </si>
  <si>
    <t>Efectividad Total</t>
  </si>
  <si>
    <t>66 days</t>
  </si>
  <si>
    <t>Aprobación COW</t>
  </si>
  <si>
    <t>0 days</t>
  </si>
  <si>
    <t>Proyecto de modernizacion, provisión en obra, montaje y puesta en marcha de reguladores de velocidad (14 unidades)</t>
  </si>
  <si>
    <t>Sustitución de las grúas moviles y del equipamiento de traslación y manipuleo de productos del Complejo</t>
  </si>
  <si>
    <t>Suministro en obra, montaje y puesta en marcha del sistema de medicion dinámica del entrehierro (Airgap) de los generadores de cada central</t>
  </si>
  <si>
    <t>Suministro en obra, montaje y puesta en marcha sistema de monitoreo on line en transformadores principales de cada central y estaciones de maniobras</t>
  </si>
  <si>
    <t>Suministro en obra, montaje y puesta en marcha de inductores 100 MVAr para estaciones de maniobra</t>
  </si>
  <si>
    <t>Proyecto y construcción sistema contención de derrames de aceite en recintos de transformadores de central y transformadores y reactores de estaciones de maniobras</t>
  </si>
  <si>
    <t>Mejora de las instalaciones del sistema ventilacion forzado de las centrales</t>
  </si>
  <si>
    <t>Implementación mejoras en planta de tratamiento y redes distribucion agua potable y en plantas aguas residuales</t>
  </si>
  <si>
    <t>Consultoría para Renovación integral compuertas radiales del vertedero (incluyendo refuerzo y extension del escudo); planas de la toma y el descargador de fondo y de las rejas de cada central)</t>
  </si>
  <si>
    <t>Consultoría para Renovación integral y modernizacion de las grúas puente y de las grúas pórtico de la toma y restitución de cada central</t>
  </si>
  <si>
    <t>Consultoría para el proyecto de integración tecnológica del sistema automatizacion, control, proteccion, medicion y comunicaciones del Complejo</t>
  </si>
  <si>
    <t>Proyecto e ingeniería de detalle para la renovacion y modernizacion de las estaciones de maniobras en 500KV</t>
  </si>
  <si>
    <t>Inspección y reparación de las conducciones de la escala de peces</t>
  </si>
  <si>
    <t>Consultoría de apoyo a la unidad ejecutora, coordinación general de las intervenciones, asistencia técnica especializada e inspección de las intervenciones en fábricay en obra</t>
  </si>
  <si>
    <t>Contingencias e Imprevistos</t>
  </si>
  <si>
    <t>Provisión de equipos y seguimiento de la puesta en marcha de Reguladores de Velocidad (14 unidades)</t>
  </si>
  <si>
    <t>Producto 2: Sistemas hidromecánicos del vertedero y de las casas de máquinas modernizado.</t>
  </si>
  <si>
    <t>Renovación integral compuertas radiales del vertedero (incluyendo refuerzo y extension del escudo); planas de la toma y el descargador de fondo y de las rejas de cada central</t>
  </si>
  <si>
    <t>Renovación integral y modernizacion de las grúas puente y de las grúas pórtico de la toma y restitución de cada central</t>
  </si>
  <si>
    <t>Proceso Precontractual</t>
  </si>
  <si>
    <t>Provisión de Camión tractor y zorra baja, Grúa RT 4x4 30T y Grúa GMK 60T</t>
  </si>
  <si>
    <t>Provisión, montaje y obras civiles para la Mejoras en sistema ventilacion central</t>
  </si>
  <si>
    <t>Proceso precontractual</t>
  </si>
  <si>
    <t>Suministro de sensores de medicion airgap</t>
  </si>
  <si>
    <t>Consultoria tecnica para la renovacion y modernizacion integral del sistema de control, automatizacion, medicion, comunicaciones, proteccion del chsg</t>
  </si>
  <si>
    <t>Producto 8: Sistemas de comunicación, control, protecciones y compensación del cuadrilátero de transmisión de 500 kV renovados.</t>
  </si>
  <si>
    <t>Suministro de inductores 100 mvar ( fabricacion, transporte, montaje y ensayos)</t>
  </si>
  <si>
    <t>Consultoría para la elaboración de la ingeniería de detalle para sistema de contención de derrame en transformadores de central y de ssee(colectores drenajes, zócalos,cubas, etc)</t>
  </si>
  <si>
    <t>Servicios de obra para sistema de contención de derrame en transformadores de central y de ssee(colectores drenajes, zócalos,cubas, etc) en central</t>
  </si>
  <si>
    <t>Servicios de Inspección y reparación conductos escala de peces</t>
  </si>
  <si>
    <t>Suministros para Mejoras en planta de agua y en redes distribucion agua, consultoria lagunas de oxidacion.</t>
  </si>
  <si>
    <t>Provisión de materiales para Mejoras en planta de agua y en redes distribucion agua, consultoria lagunas de oxidacion.</t>
  </si>
  <si>
    <t>Flujo de Caja Proyectado</t>
  </si>
  <si>
    <t>Financiamiento BID</t>
  </si>
  <si>
    <t>Producto 2: Sistemas hidromecánicos del vertedero y de las casas de máquinas modernizado</t>
  </si>
  <si>
    <t>Plan Operativo Anual - POA 2018</t>
  </si>
  <si>
    <t>Meta MR</t>
  </si>
  <si>
    <t>1639 days</t>
  </si>
  <si>
    <t>Mon 9/3/18</t>
  </si>
  <si>
    <t>Thu 12/19/24</t>
  </si>
  <si>
    <t>1342 days</t>
  </si>
  <si>
    <t>Mon 10/1/18</t>
  </si>
  <si>
    <t>Inicio PROY0008</t>
  </si>
  <si>
    <t>270 days</t>
  </si>
  <si>
    <t>Fri 10/18/19</t>
  </si>
  <si>
    <t>Elaboración de Especificaciones Técnicas</t>
  </si>
  <si>
    <t>15 days</t>
  </si>
  <si>
    <t>Mon 10/22/18</t>
  </si>
  <si>
    <t>Solicitud de recursos Autorizada y enviada a compra</t>
  </si>
  <si>
    <t>68 days</t>
  </si>
  <si>
    <t>Tue 10/23/18</t>
  </si>
  <si>
    <t>Wed 1/30/19</t>
  </si>
  <si>
    <t>Solicitud de recursos Autorizada (presupuesto, inicio de proceso, especificaciones técnicas)</t>
  </si>
  <si>
    <t>40 days</t>
  </si>
  <si>
    <t>Tue 12/18/18</t>
  </si>
  <si>
    <t>Inicio p1 PROY0016</t>
  </si>
  <si>
    <t>649 days</t>
  </si>
  <si>
    <t>Thu 3/4/21</t>
  </si>
  <si>
    <t>154 days</t>
  </si>
  <si>
    <t>Thu 4/11/19</t>
  </si>
  <si>
    <t>Generar Ficha de Requerimiento Técnico</t>
  </si>
  <si>
    <t>30 days</t>
  </si>
  <si>
    <t>Fri 10/12/18</t>
  </si>
  <si>
    <t>58 days</t>
  </si>
  <si>
    <t>Fri 12/21/18</t>
  </si>
  <si>
    <t>Elaboración de Términos de Referencia</t>
  </si>
  <si>
    <t>Solicitar al BID no objeción a los TdRs</t>
  </si>
  <si>
    <t>1 day</t>
  </si>
  <si>
    <t>Emitir No objeción por parte del BID a los TdRs</t>
  </si>
  <si>
    <t>5 days</t>
  </si>
  <si>
    <t>Wed 10/24/18</t>
  </si>
  <si>
    <t>Tue 10/30/18</t>
  </si>
  <si>
    <t>Publicar el anuncio para solicitar expresiones de interés</t>
  </si>
  <si>
    <t>3 days</t>
  </si>
  <si>
    <t>Wed 10/31/18</t>
  </si>
  <si>
    <t>Fri 11/2/18</t>
  </si>
  <si>
    <t>Presentar expresiones de interés</t>
  </si>
  <si>
    <t>10 days</t>
  </si>
  <si>
    <t>Mon 11/5/18</t>
  </si>
  <si>
    <t>Fri 11/16/18</t>
  </si>
  <si>
    <t>Analizar expresiones de interés y conformar la lista corta</t>
  </si>
  <si>
    <t>Tue 11/20/18</t>
  </si>
  <si>
    <t>Mon 12/3/18</t>
  </si>
  <si>
    <t>Preparar solicitud de propuestas</t>
  </si>
  <si>
    <t>Tue 12/4/18</t>
  </si>
  <si>
    <t>Thu 12/6/18</t>
  </si>
  <si>
    <t>Solicitar no objeción a la solicitud de propuestas incluida la lista corta</t>
  </si>
  <si>
    <t>Fri 12/7/18</t>
  </si>
  <si>
    <t>Emitir no objeción por parte del BID a la solicitud de propuestas incluida la lista corta</t>
  </si>
  <si>
    <t>Mon 12/10/18</t>
  </si>
  <si>
    <t>Invitación a la lista corta y recepción de ofertas</t>
  </si>
  <si>
    <t>18 days</t>
  </si>
  <si>
    <t>Wed 12/26/18</t>
  </si>
  <si>
    <t>Mon 1/21/19</t>
  </si>
  <si>
    <t>Remitir la solicitud de propuestas a la lista corta</t>
  </si>
  <si>
    <t>1515 days</t>
  </si>
  <si>
    <t>Fri 6/28/24</t>
  </si>
  <si>
    <t>Inicio p1 PROY0020</t>
  </si>
  <si>
    <t>645 days</t>
  </si>
  <si>
    <t>Fri 2/26/21</t>
  </si>
  <si>
    <t>1005 days</t>
  </si>
  <si>
    <t>Fri 8/12/22</t>
  </si>
  <si>
    <t>Inicio p1 PROY0022</t>
  </si>
  <si>
    <t>285 days</t>
  </si>
  <si>
    <t>Fri 11/8/19</t>
  </si>
  <si>
    <t>1229 days</t>
  </si>
  <si>
    <t>Thu 6/22/23</t>
  </si>
  <si>
    <t>825 days</t>
  </si>
  <si>
    <t>Fri 12/3/21</t>
  </si>
  <si>
    <t>Inicio p1 PROY0214</t>
  </si>
  <si>
    <t>1354 days</t>
  </si>
  <si>
    <t>Thu 11/16/23</t>
  </si>
  <si>
    <t>1294 days</t>
  </si>
  <si>
    <t>Thu 9/21/23</t>
  </si>
  <si>
    <t>Inicio p1 PROY0045</t>
  </si>
  <si>
    <t>450 days</t>
  </si>
  <si>
    <t>Fri 5/29/20</t>
  </si>
  <si>
    <t>Inicio p1 PROY0091</t>
  </si>
  <si>
    <t>240 days</t>
  </si>
  <si>
    <t>Fri 8/9/19</t>
  </si>
  <si>
    <t>78 days</t>
  </si>
  <si>
    <t>Wed 1/23/19</t>
  </si>
  <si>
    <t>20 days</t>
  </si>
  <si>
    <t>1265 days</t>
  </si>
  <si>
    <t>Fri 8/11/23</t>
  </si>
  <si>
    <t>1100 days</t>
  </si>
  <si>
    <t>Fri 12/23/22</t>
  </si>
  <si>
    <t>Fin componente "Suministro e instalacion de sistema de Monitoreo on line en Transformadores principales de central y del cuadrilatero 500 kV"</t>
  </si>
  <si>
    <t>1514 days</t>
  </si>
  <si>
    <t>Thu 6/27/24</t>
  </si>
  <si>
    <t>979 days</t>
  </si>
  <si>
    <t>Thu 7/7/22</t>
  </si>
  <si>
    <t>Inicio p1 PROY0111</t>
  </si>
  <si>
    <t>Inicio p1 PROY0026</t>
  </si>
  <si>
    <t>Fri 9/20/19</t>
  </si>
  <si>
    <t>83 days</t>
  </si>
  <si>
    <t>Mon 10/29/18</t>
  </si>
  <si>
    <t>Tue 11/6/18</t>
  </si>
  <si>
    <t>Wed 11/7/18</t>
  </si>
  <si>
    <t>Fri 11/9/18</t>
  </si>
  <si>
    <t>Mon 11/12/18</t>
  </si>
  <si>
    <t>1337.5 days</t>
  </si>
  <si>
    <t>Wed 10/25/23</t>
  </si>
  <si>
    <t>1115 days</t>
  </si>
  <si>
    <t>Thu 11/1/18</t>
  </si>
  <si>
    <t>Tue 2/14/23</t>
  </si>
  <si>
    <t>Inicio p1 PROY0108</t>
  </si>
  <si>
    <t>Fri 11/30/18</t>
  </si>
  <si>
    <t>603 days</t>
  </si>
  <si>
    <t>155 days</t>
  </si>
  <si>
    <t>Tue 6/11/19</t>
  </si>
  <si>
    <t>Thu 12/13/18</t>
  </si>
  <si>
    <t>Fri 2/22/19</t>
  </si>
  <si>
    <t>Thu 12/20/18</t>
  </si>
  <si>
    <t>974 days</t>
  </si>
  <si>
    <t>Mon 8/29/22</t>
  </si>
  <si>
    <t>Tue 1/7/20</t>
  </si>
  <si>
    <t>371 days</t>
  </si>
  <si>
    <t>Mon 2/10/20</t>
  </si>
  <si>
    <t>Inicio p1 PROY0034</t>
  </si>
  <si>
    <t>1227 days</t>
  </si>
  <si>
    <t>Tue 5/23/23</t>
  </si>
  <si>
    <t>739 days</t>
  </si>
  <si>
    <t>Thu 8/5/21</t>
  </si>
  <si>
    <t>360 days</t>
  </si>
  <si>
    <t>Fri 2/21/20</t>
  </si>
  <si>
    <t>Tue 11/13/18</t>
  </si>
  <si>
    <t>Wed 2/6/19</t>
  </si>
  <si>
    <t>Thu 12/27/18</t>
  </si>
  <si>
    <t>334 days</t>
  </si>
  <si>
    <t>Thu 12/19/19</t>
  </si>
  <si>
    <t>Inicio p1 PROY0028</t>
  </si>
  <si>
    <t>93 days</t>
  </si>
  <si>
    <t>Wed 2/13/19</t>
  </si>
  <si>
    <t>Wed 11/14/18</t>
  </si>
  <si>
    <t>Wed 11/21/18</t>
  </si>
  <si>
    <t>Thu 11/22/18</t>
  </si>
  <si>
    <t>Mon 11/26/18</t>
  </si>
  <si>
    <t>Tue 11/27/18</t>
  </si>
  <si>
    <t>1360 days</t>
  </si>
  <si>
    <t>Mon 9/10/18</t>
  </si>
  <si>
    <t>Fri 12/1/23</t>
  </si>
  <si>
    <t>Producto 13: Planes de fortalecimiento institucional implementados.(Capacidades gerenciales, comunicación y género , digitalización y gestión del riesgo)</t>
  </si>
  <si>
    <t>625 days</t>
  </si>
  <si>
    <t>Mon 10/01/18</t>
  </si>
  <si>
    <t>Fri 02/26/21</t>
  </si>
  <si>
    <t>Inicio p1 PROY0000</t>
  </si>
  <si>
    <t>Fri 9/27/19</t>
  </si>
  <si>
    <t>Efectividad y elegibilidad de la operación</t>
  </si>
  <si>
    <t>132 days</t>
  </si>
  <si>
    <t>Wed 11/28/18</t>
  </si>
  <si>
    <t>Tue 6/4/19</t>
  </si>
  <si>
    <t>Mon 3/4/19</t>
  </si>
  <si>
    <t/>
  </si>
  <si>
    <t>Proyección de Desembolsos</t>
  </si>
  <si>
    <t>FUENTE</t>
  </si>
  <si>
    <t>PRESUPUESTO</t>
  </si>
  <si>
    <t>BID</t>
  </si>
  <si>
    <t>Componente II. Fortalecimiento institucional, supervisión y gestión del Programa</t>
  </si>
  <si>
    <t>Consultoría de evaluación ambiental y social de la operación del complejo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</si>
</sst>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(* #,##0_);_(* \(#,##0\);_(* &quot;-&quot;??_);_(@_)"/>
    <numFmt numFmtId="165" formatCode="[$-409]d\-mmm\-yy;@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 Light"/>
      <family val="2"/>
      <scheme val="major"/>
    </font>
    <font>
      <sz val="11"/>
      <color theme="1"/>
      <name val="Calibri Light"/>
      <family val="2"/>
      <scheme val="major"/>
    </font>
    <font>
      <b/>
      <sz val="11"/>
      <color theme="1"/>
      <name val="Calibri Light"/>
      <family val="2"/>
      <scheme val="major"/>
    </font>
    <font>
      <b/>
      <sz val="11"/>
      <color rgb="FF363636"/>
      <name val="Calibri Light"/>
      <family val="2"/>
      <scheme val="major"/>
    </font>
    <font>
      <sz val="12"/>
      <color theme="1"/>
      <name val="Calibri Light"/>
      <family val="2"/>
      <scheme val="major"/>
    </font>
    <font>
      <b/>
      <sz val="12"/>
      <color theme="1"/>
      <name val="Calibri Light"/>
      <family val="2"/>
      <scheme val="major"/>
    </font>
    <font>
      <b/>
      <sz val="12"/>
      <color rgb="FFFFFFFF"/>
      <name val="Calibri Light"/>
      <family val="2"/>
    </font>
    <font>
      <b/>
      <sz val="12"/>
      <color rgb="FF000000"/>
      <name val="Calibri Light"/>
      <family val="2"/>
    </font>
    <font>
      <sz val="14"/>
      <color theme="1"/>
      <name val="Calibri Light"/>
      <family val="2"/>
      <scheme val="major"/>
    </font>
    <font>
      <b/>
      <sz val="14"/>
      <color theme="0"/>
      <name val="Calibri Light"/>
      <family val="2"/>
      <scheme val="major"/>
    </font>
    <font>
      <sz val="13"/>
      <color theme="1"/>
      <name val="Calibri Light"/>
      <family val="2"/>
    </font>
    <font>
      <b/>
      <sz val="13"/>
      <color rgb="FF000000"/>
      <name val="Calibri Light"/>
      <family val="2"/>
    </font>
    <font>
      <sz val="13"/>
      <color rgb="FF000000"/>
      <name val="Calibri Light"/>
      <family val="2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rgb="FF000000"/>
      <name val="Calibri Light"/>
      <family val="2"/>
      <scheme val="major"/>
    </font>
    <font>
      <b/>
      <sz val="14"/>
      <color rgb="FF000000"/>
      <name val="Calibri Light"/>
      <family val="2"/>
      <scheme val="major"/>
    </font>
    <font>
      <b/>
      <sz val="11"/>
      <color theme="0"/>
      <name val="Calibri Light"/>
      <family val="2"/>
      <scheme val="major"/>
    </font>
    <font>
      <sz val="14"/>
      <color theme="0" tint="-4.9989318521683403E-2"/>
      <name val="Calibri Light"/>
      <family val="2"/>
      <scheme val="major"/>
    </font>
  </fonts>
  <fills count="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0.749992370372631"/>
        <bgColor indexed="64"/>
      </patternFill>
    </fill>
    <fill>
      <patternFill patternType="solid">
        <fgColor theme="2" tint="-0.499984740745262"/>
        <bgColor indexed="64"/>
      </patternFill>
    </fill>
  </fills>
  <borders count="3">
    <border>
      <left/>
      <right/>
      <top/>
      <bottom/>
      <diagonal/>
    </border>
    <border>
      <left style="thin">
        <color rgb="FFB1BBCC"/>
      </left>
      <right style="thin">
        <color rgb="FFB1BBCC"/>
      </right>
      <top style="thin">
        <color rgb="FFB1BBCC"/>
      </top>
      <bottom style="thin">
        <color rgb="FFB1BBCC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9">
    <xf numFmtId="0" fontId="0" fillId="0" borderId="0" xfId="0"/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5" fillId="4" borderId="2" xfId="0" applyFont="1" applyFill="1" applyBorder="1" applyAlignment="1">
      <alignment horizontal="center" vertical="center" wrapText="1"/>
    </xf>
    <xf numFmtId="164" fontId="5" fillId="4" borderId="2" xfId="1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2" xfId="0" applyFont="1" applyBorder="1" applyAlignment="1">
      <alignment horizontal="left" vertical="center"/>
    </xf>
    <xf numFmtId="164" fontId="3" fillId="0" borderId="2" xfId="0" applyNumberFormat="1" applyFont="1" applyBorder="1" applyAlignment="1">
      <alignment horizontal="left" vertical="center"/>
    </xf>
    <xf numFmtId="164" fontId="3" fillId="0" borderId="2" xfId="0" applyNumberFormat="1" applyFont="1" applyBorder="1" applyAlignment="1">
      <alignment vertical="center"/>
    </xf>
    <xf numFmtId="0" fontId="4" fillId="0" borderId="0" xfId="0" applyFont="1" applyAlignment="1">
      <alignment vertical="center"/>
    </xf>
    <xf numFmtId="164" fontId="3" fillId="0" borderId="0" xfId="0" applyNumberFormat="1" applyFont="1" applyAlignment="1">
      <alignment vertical="center"/>
    </xf>
    <xf numFmtId="9" fontId="3" fillId="0" borderId="0" xfId="2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11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8" fillId="6" borderId="2" xfId="0" applyFont="1" applyFill="1" applyBorder="1" applyAlignment="1">
      <alignment vertical="center" wrapText="1"/>
    </xf>
    <xf numFmtId="0" fontId="8" fillId="6" borderId="2" xfId="0" applyFont="1" applyFill="1" applyBorder="1" applyAlignment="1">
      <alignment horizontal="center" vertical="center" wrapText="1"/>
    </xf>
    <xf numFmtId="165" fontId="8" fillId="6" borderId="2" xfId="0" applyNumberFormat="1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left" vertical="center" wrapText="1"/>
    </xf>
    <xf numFmtId="0" fontId="9" fillId="3" borderId="2" xfId="0" applyFont="1" applyFill="1" applyBorder="1" applyAlignment="1">
      <alignment horizontal="center" vertical="center" wrapText="1"/>
    </xf>
    <xf numFmtId="165" fontId="9" fillId="3" borderId="2" xfId="0" applyNumberFormat="1" applyFont="1" applyFill="1" applyBorder="1" applyAlignment="1">
      <alignment horizontal="center" vertical="center" wrapText="1"/>
    </xf>
    <xf numFmtId="0" fontId="6" fillId="0" borderId="0" xfId="0" applyFont="1"/>
    <xf numFmtId="0" fontId="7" fillId="0" borderId="0" xfId="0" applyFont="1" applyAlignment="1">
      <alignment horizontal="left" vertical="center"/>
    </xf>
    <xf numFmtId="0" fontId="7" fillId="3" borderId="2" xfId="0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vertical="center" wrapText="1"/>
    </xf>
    <xf numFmtId="0" fontId="12" fillId="2" borderId="2" xfId="0" applyFont="1" applyFill="1" applyBorder="1" applyAlignment="1">
      <alignment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vertical="center" wrapText="1"/>
    </xf>
    <xf numFmtId="0" fontId="14" fillId="2" borderId="2" xfId="0" applyFont="1" applyFill="1" applyBorder="1" applyAlignment="1">
      <alignment horizontal="center" vertical="center" wrapText="1"/>
    </xf>
    <xf numFmtId="0" fontId="15" fillId="0" borderId="0" xfId="0" applyFont="1"/>
    <xf numFmtId="43" fontId="17" fillId="2" borderId="1" xfId="1" applyFont="1" applyFill="1" applyBorder="1" applyAlignment="1">
      <alignment vertical="center" wrapText="1"/>
    </xf>
    <xf numFmtId="43" fontId="10" fillId="0" borderId="0" xfId="1" applyFont="1" applyAlignment="1">
      <alignment vertical="center"/>
    </xf>
    <xf numFmtId="0" fontId="11" fillId="5" borderId="0" xfId="0" applyFont="1" applyFill="1" applyAlignment="1">
      <alignment horizontal="center" vertical="center" wrapText="1"/>
    </xf>
    <xf numFmtId="43" fontId="11" fillId="5" borderId="0" xfId="1" applyFont="1" applyFill="1" applyAlignment="1">
      <alignment horizontal="center" vertical="center" wrapText="1"/>
    </xf>
    <xf numFmtId="0" fontId="11" fillId="5" borderId="0" xfId="1" applyNumberFormat="1" applyFont="1" applyFill="1" applyAlignment="1">
      <alignment horizontal="center" vertical="center" wrapText="1"/>
    </xf>
    <xf numFmtId="43" fontId="18" fillId="4" borderId="1" xfId="1" applyFont="1" applyFill="1" applyBorder="1" applyAlignment="1">
      <alignment vertical="center" wrapText="1"/>
    </xf>
    <xf numFmtId="43" fontId="11" fillId="5" borderId="1" xfId="1" applyFont="1" applyFill="1" applyBorder="1" applyAlignment="1">
      <alignment vertical="center" wrapText="1"/>
    </xf>
    <xf numFmtId="0" fontId="19" fillId="0" borderId="0" xfId="0" applyFont="1" applyAlignment="1">
      <alignment vertical="center" wrapText="1"/>
    </xf>
    <xf numFmtId="43" fontId="10" fillId="0" borderId="0" xfId="1" applyFont="1" applyAlignment="1">
      <alignment vertical="center" wrapText="1"/>
    </xf>
    <xf numFmtId="0" fontId="10" fillId="0" borderId="0" xfId="0" applyFont="1" applyAlignment="1">
      <alignment horizontal="justify" vertical="center" wrapText="1"/>
    </xf>
    <xf numFmtId="0" fontId="11" fillId="5" borderId="0" xfId="0" applyFont="1" applyFill="1" applyAlignment="1">
      <alignment horizontal="justify" vertical="center" wrapText="1"/>
    </xf>
    <xf numFmtId="0" fontId="2" fillId="4" borderId="0" xfId="0" applyFont="1" applyFill="1" applyAlignment="1">
      <alignment horizontal="justify" vertical="center" wrapText="1"/>
    </xf>
    <xf numFmtId="0" fontId="13" fillId="3" borderId="2" xfId="0" applyFont="1" applyFill="1" applyBorder="1" applyAlignment="1">
      <alignment vertical="center" wrapText="1"/>
    </xf>
    <xf numFmtId="0" fontId="12" fillId="3" borderId="2" xfId="0" applyFont="1" applyFill="1" applyBorder="1" applyAlignment="1">
      <alignment vertical="center" wrapText="1"/>
    </xf>
    <xf numFmtId="0" fontId="13" fillId="3" borderId="2" xfId="0" applyFont="1" applyFill="1" applyBorder="1" applyAlignment="1">
      <alignment horizontal="center" vertical="center" wrapText="1"/>
    </xf>
    <xf numFmtId="43" fontId="20" fillId="0" borderId="0" xfId="1" applyFont="1" applyAlignment="1">
      <alignment vertical="center" wrapText="1"/>
    </xf>
    <xf numFmtId="0" fontId="16" fillId="0" borderId="0" xfId="0" applyFont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colors>
    <mruColors>
      <color rgb="FFF8F8F8"/>
      <color rgb="FFEAEAEA"/>
      <color rgb="FFECECE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13" Type="http://schemas.openxmlformats.org/officeDocument/2006/relationships/customXml" Target="../customXml/item5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1.xml"/><Relationship Id="rId9" Type="http://schemas.openxmlformats.org/officeDocument/2006/relationships/customXml" Target="../customXml/item1.xml"/><Relationship Id="rId14" Type="http://schemas.openxmlformats.org/officeDocument/2006/relationships/customXml" Target="../customXml/item6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ceciliacor\Documents\RG-\RG-L1124-%20Modernizacion%20CHSG\5-Proceso%20BID\POD\PEP%20y%20POA\180907-Herramientas\RG-L1124%20Herramientos%20de%20Gesti&#243;n.0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uadro de Costos"/>
      <sheetName val="Matriz Resultados (Productos) "/>
      <sheetName val="Cronograma Condiciones Previas"/>
      <sheetName val="Cronograma Cond. Presentación"/>
      <sheetName val="POA 2018"/>
      <sheetName val="Plan de Adquisiciones"/>
      <sheetName val="Flujo de Caja-5años"/>
      <sheetName val="Proyección de Desembolsos -5año"/>
      <sheetName val="Resumen Intervenciones-Extendid"/>
      <sheetName val="Flujo de Caja-Extendido"/>
      <sheetName val="Flujo de Caja Base de Datos"/>
      <sheetName val="Proyección de Desembolsos-Exten"/>
      <sheetName val="CURVA S"/>
    </sheetNames>
    <sheetDataSet>
      <sheetData sheetId="0"/>
      <sheetData sheetId="1"/>
      <sheetData sheetId="2"/>
      <sheetData sheetId="3"/>
      <sheetData sheetId="4"/>
      <sheetData sheetId="5">
        <row r="1">
          <cell r="A1" t="str">
            <v>RG-L1124 Modernización del Complejo Hidroeléctrico Binacional Salto Grande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0E8486-1C31-47D5-AF03-C1A44BEF4A3F}">
  <sheetPr>
    <pageSetUpPr fitToPage="1"/>
  </sheetPr>
  <dimension ref="A1:E182"/>
  <sheetViews>
    <sheetView tabSelected="1" topLeftCell="A127" zoomScale="70" zoomScaleNormal="70" workbookViewId="0">
      <selection activeCell="A160" sqref="A160"/>
    </sheetView>
  </sheetViews>
  <sheetFormatPr defaultColWidth="0" defaultRowHeight="14.4" zeroHeight="1" x14ac:dyDescent="0.3"/>
  <cols>
    <col min="1" max="1" width="104.6640625" customWidth="1"/>
    <col min="2" max="2" width="16.33203125" customWidth="1"/>
    <col min="3" max="3" width="18" style="14" customWidth="1"/>
    <col min="4" max="4" width="22.44140625" style="14" customWidth="1"/>
    <col min="5" max="5" width="27.6640625" style="14" customWidth="1"/>
    <col min="6" max="16384" width="8.88671875" hidden="1"/>
  </cols>
  <sheetData>
    <row r="1" spans="1:5" s="29" customFormat="1" ht="18" x14ac:dyDescent="0.35">
      <c r="A1" s="46" t="str">
        <f>+'Flujo de Caja-5años'!A1:G1</f>
        <v>RG-L1124 Modernización del Complejo Hidroeléctrico Binacional Salto Grande</v>
      </c>
      <c r="B1" s="46"/>
      <c r="C1" s="46"/>
      <c r="D1" s="46"/>
      <c r="E1" s="46"/>
    </row>
    <row r="2" spans="1:5" s="29" customFormat="1" ht="18" x14ac:dyDescent="0.35">
      <c r="A2" s="46" t="s">
        <v>75</v>
      </c>
      <c r="B2" s="46"/>
      <c r="C2" s="46"/>
      <c r="D2" s="46"/>
      <c r="E2" s="46"/>
    </row>
    <row r="3" spans="1:5" x14ac:dyDescent="0.3"/>
    <row r="4" spans="1:5" s="14" customFormat="1" ht="18" x14ac:dyDescent="0.3">
      <c r="A4" s="13" t="s">
        <v>32</v>
      </c>
      <c r="B4" s="13" t="s">
        <v>76</v>
      </c>
      <c r="C4" s="13" t="s">
        <v>33</v>
      </c>
      <c r="D4" s="13" t="s">
        <v>34</v>
      </c>
      <c r="E4" s="13" t="s">
        <v>35</v>
      </c>
    </row>
    <row r="5" spans="1:5" s="21" customFormat="1" ht="15.6" x14ac:dyDescent="0.3">
      <c r="A5" s="15" t="s">
        <v>0</v>
      </c>
      <c r="B5" s="16"/>
      <c r="C5" s="17" t="s">
        <v>77</v>
      </c>
      <c r="D5" s="17" t="s">
        <v>78</v>
      </c>
      <c r="E5" s="17" t="s">
        <v>79</v>
      </c>
    </row>
    <row r="6" spans="1:5" s="22" customFormat="1" ht="21" customHeight="1" x14ac:dyDescent="0.3">
      <c r="A6" s="18" t="s">
        <v>1</v>
      </c>
      <c r="B6" s="19" t="s">
        <v>23</v>
      </c>
      <c r="C6" s="20" t="s">
        <v>80</v>
      </c>
      <c r="D6" s="20" t="s">
        <v>81</v>
      </c>
      <c r="E6" s="23" t="s">
        <v>24</v>
      </c>
    </row>
    <row r="7" spans="1:5" ht="34.799999999999997" x14ac:dyDescent="0.3">
      <c r="A7" s="24" t="s">
        <v>40</v>
      </c>
      <c r="B7" s="25"/>
      <c r="C7" s="26" t="s">
        <v>80</v>
      </c>
      <c r="D7" s="26" t="s">
        <v>81</v>
      </c>
      <c r="E7" s="26" t="s">
        <v>24</v>
      </c>
    </row>
    <row r="8" spans="1:5" ht="17.399999999999999" x14ac:dyDescent="0.3">
      <c r="A8" s="27" t="s">
        <v>82</v>
      </c>
      <c r="B8" s="25"/>
      <c r="C8" s="28" t="s">
        <v>39</v>
      </c>
      <c r="D8" s="28" t="s">
        <v>81</v>
      </c>
      <c r="E8" s="28" t="s">
        <v>81</v>
      </c>
    </row>
    <row r="9" spans="1:5" ht="34.799999999999997" x14ac:dyDescent="0.3">
      <c r="A9" s="24" t="s">
        <v>55</v>
      </c>
      <c r="B9" s="25"/>
      <c r="C9" s="26" t="s">
        <v>80</v>
      </c>
      <c r="D9" s="26" t="s">
        <v>81</v>
      </c>
      <c r="E9" s="26" t="s">
        <v>24</v>
      </c>
    </row>
    <row r="10" spans="1:5" ht="17.399999999999999" x14ac:dyDescent="0.3">
      <c r="A10" s="24" t="s">
        <v>59</v>
      </c>
      <c r="B10" s="25"/>
      <c r="C10" s="26" t="s">
        <v>83</v>
      </c>
      <c r="D10" s="26" t="s">
        <v>81</v>
      </c>
      <c r="E10" s="26" t="s">
        <v>84</v>
      </c>
    </row>
    <row r="11" spans="1:5" ht="17.399999999999999" x14ac:dyDescent="0.3">
      <c r="A11" s="24" t="s">
        <v>85</v>
      </c>
      <c r="B11" s="25"/>
      <c r="C11" s="26" t="s">
        <v>86</v>
      </c>
      <c r="D11" s="26" t="s">
        <v>81</v>
      </c>
      <c r="E11" s="26" t="s">
        <v>87</v>
      </c>
    </row>
    <row r="12" spans="1:5" ht="17.399999999999999" x14ac:dyDescent="0.3">
      <c r="A12" s="27" t="s">
        <v>85</v>
      </c>
      <c r="B12" s="25"/>
      <c r="C12" s="28" t="s">
        <v>86</v>
      </c>
      <c r="D12" s="28" t="s">
        <v>81</v>
      </c>
      <c r="E12" s="28" t="s">
        <v>87</v>
      </c>
    </row>
    <row r="13" spans="1:5" ht="17.399999999999999" x14ac:dyDescent="0.3">
      <c r="A13" s="24" t="s">
        <v>88</v>
      </c>
      <c r="B13" s="25"/>
      <c r="C13" s="26" t="s">
        <v>89</v>
      </c>
      <c r="D13" s="26" t="s">
        <v>90</v>
      </c>
      <c r="E13" s="26" t="s">
        <v>91</v>
      </c>
    </row>
    <row r="14" spans="1:5" ht="17.399999999999999" x14ac:dyDescent="0.3">
      <c r="A14" s="27" t="s">
        <v>92</v>
      </c>
      <c r="B14" s="25"/>
      <c r="C14" s="28" t="s">
        <v>93</v>
      </c>
      <c r="D14" s="28" t="s">
        <v>90</v>
      </c>
      <c r="E14" s="28" t="s">
        <v>94</v>
      </c>
    </row>
    <row r="15" spans="1:5" s="22" customFormat="1" ht="21" customHeight="1" x14ac:dyDescent="0.3">
      <c r="A15" s="18" t="s">
        <v>56</v>
      </c>
      <c r="B15" s="19" t="s">
        <v>25</v>
      </c>
      <c r="C15" s="20" t="s">
        <v>77</v>
      </c>
      <c r="D15" s="20" t="s">
        <v>78</v>
      </c>
      <c r="E15" s="23" t="s">
        <v>79</v>
      </c>
    </row>
    <row r="16" spans="1:5" ht="34.799999999999997" x14ac:dyDescent="0.3">
      <c r="A16" s="24" t="s">
        <v>57</v>
      </c>
      <c r="B16" s="25"/>
      <c r="C16" s="26" t="s">
        <v>77</v>
      </c>
      <c r="D16" s="26" t="s">
        <v>78</v>
      </c>
      <c r="E16" s="26" t="s">
        <v>79</v>
      </c>
    </row>
    <row r="17" spans="1:5" ht="17.399999999999999" x14ac:dyDescent="0.3">
      <c r="A17" s="27" t="s">
        <v>95</v>
      </c>
      <c r="B17" s="25"/>
      <c r="C17" s="28" t="s">
        <v>39</v>
      </c>
      <c r="D17" s="28" t="s">
        <v>81</v>
      </c>
      <c r="E17" s="28" t="s">
        <v>81</v>
      </c>
    </row>
    <row r="18" spans="1:5" ht="52.2" x14ac:dyDescent="0.3">
      <c r="A18" s="24" t="s">
        <v>48</v>
      </c>
      <c r="B18" s="25"/>
      <c r="C18" s="26" t="s">
        <v>96</v>
      </c>
      <c r="D18" s="26" t="s">
        <v>78</v>
      </c>
      <c r="E18" s="26" t="s">
        <v>97</v>
      </c>
    </row>
    <row r="19" spans="1:5" ht="17.399999999999999" x14ac:dyDescent="0.3">
      <c r="A19" s="24" t="s">
        <v>62</v>
      </c>
      <c r="B19" s="25"/>
      <c r="C19" s="26" t="s">
        <v>98</v>
      </c>
      <c r="D19" s="26" t="s">
        <v>78</v>
      </c>
      <c r="E19" s="26" t="s">
        <v>99</v>
      </c>
    </row>
    <row r="20" spans="1:5" ht="17.399999999999999" x14ac:dyDescent="0.3">
      <c r="A20" s="24" t="s">
        <v>100</v>
      </c>
      <c r="B20" s="25"/>
      <c r="C20" s="26" t="s">
        <v>101</v>
      </c>
      <c r="D20" s="26" t="s">
        <v>78</v>
      </c>
      <c r="E20" s="26" t="s">
        <v>102</v>
      </c>
    </row>
    <row r="21" spans="1:5" ht="17.399999999999999" x14ac:dyDescent="0.3">
      <c r="A21" s="27" t="s">
        <v>100</v>
      </c>
      <c r="B21" s="25"/>
      <c r="C21" s="28" t="s">
        <v>101</v>
      </c>
      <c r="D21" s="28" t="s">
        <v>78</v>
      </c>
      <c r="E21" s="28" t="s">
        <v>102</v>
      </c>
    </row>
    <row r="22" spans="1:5" ht="17.399999999999999" x14ac:dyDescent="0.3">
      <c r="A22" s="24" t="s">
        <v>88</v>
      </c>
      <c r="B22" s="25"/>
      <c r="C22" s="26" t="s">
        <v>103</v>
      </c>
      <c r="D22" s="26" t="s">
        <v>81</v>
      </c>
      <c r="E22" s="26" t="s">
        <v>104</v>
      </c>
    </row>
    <row r="23" spans="1:5" ht="17.399999999999999" x14ac:dyDescent="0.3">
      <c r="A23" s="27" t="s">
        <v>105</v>
      </c>
      <c r="B23" s="25"/>
      <c r="C23" s="28" t="s">
        <v>86</v>
      </c>
      <c r="D23" s="28" t="s">
        <v>81</v>
      </c>
      <c r="E23" s="28" t="s">
        <v>87</v>
      </c>
    </row>
    <row r="24" spans="1:5" ht="17.399999999999999" x14ac:dyDescent="0.3">
      <c r="A24" s="27" t="s">
        <v>106</v>
      </c>
      <c r="B24" s="25"/>
      <c r="C24" s="28" t="s">
        <v>107</v>
      </c>
      <c r="D24" s="28" t="s">
        <v>90</v>
      </c>
      <c r="E24" s="28" t="s">
        <v>90</v>
      </c>
    </row>
    <row r="25" spans="1:5" ht="17.399999999999999" x14ac:dyDescent="0.3">
      <c r="A25" s="27" t="s">
        <v>108</v>
      </c>
      <c r="B25" s="25"/>
      <c r="C25" s="28" t="s">
        <v>109</v>
      </c>
      <c r="D25" s="28" t="s">
        <v>110</v>
      </c>
      <c r="E25" s="28" t="s">
        <v>111</v>
      </c>
    </row>
    <row r="26" spans="1:5" ht="17.399999999999999" x14ac:dyDescent="0.3">
      <c r="A26" s="27" t="s">
        <v>112</v>
      </c>
      <c r="B26" s="25"/>
      <c r="C26" s="28" t="s">
        <v>113</v>
      </c>
      <c r="D26" s="28" t="s">
        <v>114</v>
      </c>
      <c r="E26" s="28" t="s">
        <v>115</v>
      </c>
    </row>
    <row r="27" spans="1:5" ht="17.399999999999999" x14ac:dyDescent="0.3">
      <c r="A27" s="27" t="s">
        <v>116</v>
      </c>
      <c r="B27" s="25"/>
      <c r="C27" s="28" t="s">
        <v>117</v>
      </c>
      <c r="D27" s="28" t="s">
        <v>118</v>
      </c>
      <c r="E27" s="28" t="s">
        <v>119</v>
      </c>
    </row>
    <row r="28" spans="1:5" ht="17.399999999999999" x14ac:dyDescent="0.3">
      <c r="A28" s="27" t="s">
        <v>120</v>
      </c>
      <c r="B28" s="25"/>
      <c r="C28" s="28" t="s">
        <v>117</v>
      </c>
      <c r="D28" s="28" t="s">
        <v>121</v>
      </c>
      <c r="E28" s="28" t="s">
        <v>122</v>
      </c>
    </row>
    <row r="29" spans="1:5" ht="17.399999999999999" x14ac:dyDescent="0.3">
      <c r="A29" s="27" t="s">
        <v>123</v>
      </c>
      <c r="B29" s="25"/>
      <c r="C29" s="28" t="s">
        <v>113</v>
      </c>
      <c r="D29" s="28" t="s">
        <v>124</v>
      </c>
      <c r="E29" s="28" t="s">
        <v>125</v>
      </c>
    </row>
    <row r="30" spans="1:5" ht="17.399999999999999" x14ac:dyDescent="0.3">
      <c r="A30" s="27" t="s">
        <v>126</v>
      </c>
      <c r="B30" s="25"/>
      <c r="C30" s="28" t="s">
        <v>107</v>
      </c>
      <c r="D30" s="28" t="s">
        <v>127</v>
      </c>
      <c r="E30" s="28" t="s">
        <v>127</v>
      </c>
    </row>
    <row r="31" spans="1:5" ht="17.399999999999999" x14ac:dyDescent="0.3">
      <c r="A31" s="27" t="s">
        <v>128</v>
      </c>
      <c r="B31" s="25"/>
      <c r="C31" s="28" t="s">
        <v>117</v>
      </c>
      <c r="D31" s="28" t="s">
        <v>129</v>
      </c>
      <c r="E31" s="28" t="s">
        <v>104</v>
      </c>
    </row>
    <row r="32" spans="1:5" ht="17.399999999999999" x14ac:dyDescent="0.3">
      <c r="A32" s="24" t="s">
        <v>130</v>
      </c>
      <c r="B32" s="25"/>
      <c r="C32" s="26" t="s">
        <v>131</v>
      </c>
      <c r="D32" s="26" t="s">
        <v>132</v>
      </c>
      <c r="E32" s="26" t="s">
        <v>133</v>
      </c>
    </row>
    <row r="33" spans="1:5" ht="17.399999999999999" x14ac:dyDescent="0.3">
      <c r="A33" s="27" t="s">
        <v>134</v>
      </c>
      <c r="B33" s="25"/>
      <c r="C33" s="28" t="s">
        <v>107</v>
      </c>
      <c r="D33" s="28" t="s">
        <v>132</v>
      </c>
      <c r="E33" s="28" t="s">
        <v>132</v>
      </c>
    </row>
    <row r="34" spans="1:5" s="22" customFormat="1" ht="21" customHeight="1" x14ac:dyDescent="0.3">
      <c r="A34" s="18" t="s">
        <v>2</v>
      </c>
      <c r="B34" s="19" t="s">
        <v>25</v>
      </c>
      <c r="C34" s="20" t="s">
        <v>135</v>
      </c>
      <c r="D34" s="20" t="s">
        <v>78</v>
      </c>
      <c r="E34" s="23" t="s">
        <v>136</v>
      </c>
    </row>
    <row r="35" spans="1:5" ht="34.799999999999997" x14ac:dyDescent="0.3">
      <c r="A35" s="24" t="s">
        <v>58</v>
      </c>
      <c r="B35" s="25"/>
      <c r="C35" s="26" t="s">
        <v>135</v>
      </c>
      <c r="D35" s="26" t="s">
        <v>78</v>
      </c>
      <c r="E35" s="26" t="s">
        <v>136</v>
      </c>
    </row>
    <row r="36" spans="1:5" ht="17.399999999999999" x14ac:dyDescent="0.3">
      <c r="A36" s="27" t="s">
        <v>137</v>
      </c>
      <c r="B36" s="25"/>
      <c r="C36" s="28" t="s">
        <v>39</v>
      </c>
      <c r="D36" s="28" t="s">
        <v>81</v>
      </c>
      <c r="E36" s="28" t="s">
        <v>81</v>
      </c>
    </row>
    <row r="37" spans="1:5" ht="34.799999999999997" x14ac:dyDescent="0.3">
      <c r="A37" s="24" t="s">
        <v>49</v>
      </c>
      <c r="B37" s="25"/>
      <c r="C37" s="26" t="s">
        <v>138</v>
      </c>
      <c r="D37" s="26" t="s">
        <v>78</v>
      </c>
      <c r="E37" s="26" t="s">
        <v>139</v>
      </c>
    </row>
    <row r="38" spans="1:5" ht="17.399999999999999" x14ac:dyDescent="0.3">
      <c r="A38" s="24" t="s">
        <v>62</v>
      </c>
      <c r="B38" s="25"/>
      <c r="C38" s="26" t="s">
        <v>98</v>
      </c>
      <c r="D38" s="26" t="s">
        <v>78</v>
      </c>
      <c r="E38" s="26" t="s">
        <v>99</v>
      </c>
    </row>
    <row r="39" spans="1:5" ht="17.399999999999999" x14ac:dyDescent="0.3">
      <c r="A39" s="24" t="s">
        <v>100</v>
      </c>
      <c r="B39" s="25"/>
      <c r="C39" s="26" t="s">
        <v>101</v>
      </c>
      <c r="D39" s="26" t="s">
        <v>78</v>
      </c>
      <c r="E39" s="26" t="s">
        <v>102</v>
      </c>
    </row>
    <row r="40" spans="1:5" ht="17.399999999999999" x14ac:dyDescent="0.3">
      <c r="A40" s="27" t="s">
        <v>100</v>
      </c>
      <c r="B40" s="25"/>
      <c r="C40" s="28" t="s">
        <v>101</v>
      </c>
      <c r="D40" s="28" t="s">
        <v>78</v>
      </c>
      <c r="E40" s="28" t="s">
        <v>102</v>
      </c>
    </row>
    <row r="41" spans="1:5" ht="17.399999999999999" x14ac:dyDescent="0.3">
      <c r="A41" s="24" t="s">
        <v>88</v>
      </c>
      <c r="B41" s="25"/>
      <c r="C41" s="26" t="s">
        <v>103</v>
      </c>
      <c r="D41" s="26" t="s">
        <v>81</v>
      </c>
      <c r="E41" s="26" t="s">
        <v>104</v>
      </c>
    </row>
    <row r="42" spans="1:5" ht="17.399999999999999" x14ac:dyDescent="0.3">
      <c r="A42" s="27" t="s">
        <v>105</v>
      </c>
      <c r="B42" s="25"/>
      <c r="C42" s="28" t="s">
        <v>86</v>
      </c>
      <c r="D42" s="28" t="s">
        <v>81</v>
      </c>
      <c r="E42" s="28" t="s">
        <v>87</v>
      </c>
    </row>
    <row r="43" spans="1:5" ht="17.399999999999999" x14ac:dyDescent="0.3">
      <c r="A43" s="27" t="s">
        <v>106</v>
      </c>
      <c r="B43" s="25"/>
      <c r="C43" s="28" t="s">
        <v>107</v>
      </c>
      <c r="D43" s="28" t="s">
        <v>90</v>
      </c>
      <c r="E43" s="28" t="s">
        <v>90</v>
      </c>
    </row>
    <row r="44" spans="1:5" ht="17.399999999999999" x14ac:dyDescent="0.3">
      <c r="A44" s="27" t="s">
        <v>108</v>
      </c>
      <c r="B44" s="25"/>
      <c r="C44" s="28" t="s">
        <v>109</v>
      </c>
      <c r="D44" s="28" t="s">
        <v>110</v>
      </c>
      <c r="E44" s="28" t="s">
        <v>111</v>
      </c>
    </row>
    <row r="45" spans="1:5" ht="17.399999999999999" x14ac:dyDescent="0.3">
      <c r="A45" s="27" t="s">
        <v>112</v>
      </c>
      <c r="B45" s="25"/>
      <c r="C45" s="28" t="s">
        <v>113</v>
      </c>
      <c r="D45" s="28" t="s">
        <v>114</v>
      </c>
      <c r="E45" s="28" t="s">
        <v>115</v>
      </c>
    </row>
    <row r="46" spans="1:5" ht="17.399999999999999" x14ac:dyDescent="0.3">
      <c r="A46" s="27" t="s">
        <v>116</v>
      </c>
      <c r="B46" s="25"/>
      <c r="C46" s="28" t="s">
        <v>117</v>
      </c>
      <c r="D46" s="28" t="s">
        <v>118</v>
      </c>
      <c r="E46" s="28" t="s">
        <v>119</v>
      </c>
    </row>
    <row r="47" spans="1:5" ht="17.399999999999999" x14ac:dyDescent="0.3">
      <c r="A47" s="27" t="s">
        <v>120</v>
      </c>
      <c r="B47" s="25"/>
      <c r="C47" s="28" t="s">
        <v>117</v>
      </c>
      <c r="D47" s="28" t="s">
        <v>121</v>
      </c>
      <c r="E47" s="28" t="s">
        <v>122</v>
      </c>
    </row>
    <row r="48" spans="1:5" ht="17.399999999999999" x14ac:dyDescent="0.3">
      <c r="A48" s="27" t="s">
        <v>123</v>
      </c>
      <c r="B48" s="25"/>
      <c r="C48" s="28" t="s">
        <v>113</v>
      </c>
      <c r="D48" s="28" t="s">
        <v>124</v>
      </c>
      <c r="E48" s="28" t="s">
        <v>125</v>
      </c>
    </row>
    <row r="49" spans="1:5" ht="17.399999999999999" x14ac:dyDescent="0.3">
      <c r="A49" s="27" t="s">
        <v>126</v>
      </c>
      <c r="B49" s="25"/>
      <c r="C49" s="28" t="s">
        <v>107</v>
      </c>
      <c r="D49" s="28" t="s">
        <v>127</v>
      </c>
      <c r="E49" s="28" t="s">
        <v>127</v>
      </c>
    </row>
    <row r="50" spans="1:5" ht="17.399999999999999" x14ac:dyDescent="0.3">
      <c r="A50" s="27" t="s">
        <v>128</v>
      </c>
      <c r="B50" s="25"/>
      <c r="C50" s="28" t="s">
        <v>117</v>
      </c>
      <c r="D50" s="28" t="s">
        <v>129</v>
      </c>
      <c r="E50" s="28" t="s">
        <v>104</v>
      </c>
    </row>
    <row r="51" spans="1:5" ht="17.399999999999999" x14ac:dyDescent="0.3">
      <c r="A51" s="24" t="s">
        <v>130</v>
      </c>
      <c r="B51" s="25"/>
      <c r="C51" s="26" t="s">
        <v>131</v>
      </c>
      <c r="D51" s="26" t="s">
        <v>132</v>
      </c>
      <c r="E51" s="26" t="s">
        <v>133</v>
      </c>
    </row>
    <row r="52" spans="1:5" ht="17.399999999999999" x14ac:dyDescent="0.3">
      <c r="A52" s="27" t="s">
        <v>134</v>
      </c>
      <c r="B52" s="25"/>
      <c r="C52" s="28" t="s">
        <v>107</v>
      </c>
      <c r="D52" s="28" t="s">
        <v>132</v>
      </c>
      <c r="E52" s="28" t="s">
        <v>132</v>
      </c>
    </row>
    <row r="53" spans="1:5" ht="34.799999999999997" x14ac:dyDescent="0.3">
      <c r="A53" s="24" t="s">
        <v>41</v>
      </c>
      <c r="B53" s="25"/>
      <c r="C53" s="26" t="s">
        <v>140</v>
      </c>
      <c r="D53" s="26" t="s">
        <v>81</v>
      </c>
      <c r="E53" s="26" t="s">
        <v>141</v>
      </c>
    </row>
    <row r="54" spans="1:5" ht="17.399999999999999" x14ac:dyDescent="0.3">
      <c r="A54" s="27" t="s">
        <v>142</v>
      </c>
      <c r="B54" s="25"/>
      <c r="C54" s="28" t="s">
        <v>39</v>
      </c>
      <c r="D54" s="28" t="s">
        <v>81</v>
      </c>
      <c r="E54" s="28" t="s">
        <v>81</v>
      </c>
    </row>
    <row r="55" spans="1:5" ht="17.399999999999999" x14ac:dyDescent="0.3">
      <c r="A55" s="24" t="s">
        <v>60</v>
      </c>
      <c r="B55" s="25"/>
      <c r="C55" s="26" t="s">
        <v>140</v>
      </c>
      <c r="D55" s="26" t="s">
        <v>81</v>
      </c>
      <c r="E55" s="26" t="s">
        <v>141</v>
      </c>
    </row>
    <row r="56" spans="1:5" ht="17.399999999999999" x14ac:dyDescent="0.3">
      <c r="A56" s="24" t="s">
        <v>62</v>
      </c>
      <c r="B56" s="25"/>
      <c r="C56" s="26" t="s">
        <v>143</v>
      </c>
      <c r="D56" s="26" t="s">
        <v>81</v>
      </c>
      <c r="E56" s="26" t="s">
        <v>144</v>
      </c>
    </row>
    <row r="57" spans="1:5" ht="17.399999999999999" x14ac:dyDescent="0.3">
      <c r="A57" s="24" t="s">
        <v>85</v>
      </c>
      <c r="B57" s="25"/>
      <c r="C57" s="26" t="s">
        <v>86</v>
      </c>
      <c r="D57" s="26" t="s">
        <v>81</v>
      </c>
      <c r="E57" s="26" t="s">
        <v>87</v>
      </c>
    </row>
    <row r="58" spans="1:5" ht="17.399999999999999" x14ac:dyDescent="0.3">
      <c r="A58" s="27" t="s">
        <v>85</v>
      </c>
      <c r="B58" s="25"/>
      <c r="C58" s="28" t="s">
        <v>86</v>
      </c>
      <c r="D58" s="28" t="s">
        <v>81</v>
      </c>
      <c r="E58" s="28" t="s">
        <v>87</v>
      </c>
    </row>
    <row r="59" spans="1:5" s="22" customFormat="1" ht="21" customHeight="1" x14ac:dyDescent="0.3">
      <c r="A59" s="18" t="s">
        <v>3</v>
      </c>
      <c r="B59" s="19" t="s">
        <v>26</v>
      </c>
      <c r="C59" s="20" t="s">
        <v>145</v>
      </c>
      <c r="D59" s="20" t="s">
        <v>81</v>
      </c>
      <c r="E59" s="23" t="s">
        <v>146</v>
      </c>
    </row>
    <row r="60" spans="1:5" ht="17.399999999999999" x14ac:dyDescent="0.3">
      <c r="A60" s="24" t="s">
        <v>46</v>
      </c>
      <c r="B60" s="25"/>
      <c r="C60" s="26" t="s">
        <v>147</v>
      </c>
      <c r="D60" s="26" t="s">
        <v>81</v>
      </c>
      <c r="E60" s="26" t="s">
        <v>148</v>
      </c>
    </row>
    <row r="61" spans="1:5" ht="17.399999999999999" x14ac:dyDescent="0.3">
      <c r="A61" s="27" t="s">
        <v>149</v>
      </c>
      <c r="B61" s="25"/>
      <c r="C61" s="28" t="s">
        <v>39</v>
      </c>
      <c r="D61" s="28" t="s">
        <v>81</v>
      </c>
      <c r="E61" s="28" t="s">
        <v>81</v>
      </c>
    </row>
    <row r="62" spans="1:5" ht="17.399999999999999" x14ac:dyDescent="0.3">
      <c r="A62" s="24" t="s">
        <v>61</v>
      </c>
      <c r="B62" s="25"/>
      <c r="C62" s="26" t="s">
        <v>147</v>
      </c>
      <c r="D62" s="26" t="s">
        <v>81</v>
      </c>
      <c r="E62" s="26" t="s">
        <v>148</v>
      </c>
    </row>
    <row r="63" spans="1:5" ht="17.399999999999999" x14ac:dyDescent="0.3">
      <c r="A63" s="24" t="s">
        <v>62</v>
      </c>
      <c r="B63" s="25"/>
      <c r="C63" s="26" t="s">
        <v>143</v>
      </c>
      <c r="D63" s="26" t="s">
        <v>81</v>
      </c>
      <c r="E63" s="26" t="s">
        <v>144</v>
      </c>
    </row>
    <row r="64" spans="1:5" ht="17.399999999999999" x14ac:dyDescent="0.3">
      <c r="A64" s="24" t="s">
        <v>85</v>
      </c>
      <c r="B64" s="25"/>
      <c r="C64" s="26" t="s">
        <v>86</v>
      </c>
      <c r="D64" s="26" t="s">
        <v>81</v>
      </c>
      <c r="E64" s="26" t="s">
        <v>87</v>
      </c>
    </row>
    <row r="65" spans="1:5" ht="17.399999999999999" x14ac:dyDescent="0.3">
      <c r="A65" s="27" t="s">
        <v>85</v>
      </c>
      <c r="B65" s="25"/>
      <c r="C65" s="28" t="s">
        <v>86</v>
      </c>
      <c r="D65" s="28" t="s">
        <v>81</v>
      </c>
      <c r="E65" s="28" t="s">
        <v>87</v>
      </c>
    </row>
    <row r="66" spans="1:5" s="22" customFormat="1" ht="21" customHeight="1" x14ac:dyDescent="0.3">
      <c r="A66" s="18" t="s">
        <v>5</v>
      </c>
      <c r="B66" s="19" t="s">
        <v>25</v>
      </c>
      <c r="C66" s="20" t="s">
        <v>150</v>
      </c>
      <c r="D66" s="20" t="s">
        <v>78</v>
      </c>
      <c r="E66" s="23" t="s">
        <v>151</v>
      </c>
    </row>
    <row r="67" spans="1:5" ht="34.799999999999997" x14ac:dyDescent="0.3">
      <c r="A67" s="24" t="s">
        <v>42</v>
      </c>
      <c r="B67" s="25"/>
      <c r="C67" s="26" t="s">
        <v>152</v>
      </c>
      <c r="D67" s="26" t="s">
        <v>81</v>
      </c>
      <c r="E67" s="26" t="s">
        <v>153</v>
      </c>
    </row>
    <row r="68" spans="1:5" ht="17.399999999999999" x14ac:dyDescent="0.3">
      <c r="A68" s="27" t="s">
        <v>154</v>
      </c>
      <c r="B68" s="25"/>
      <c r="C68" s="28" t="s">
        <v>39</v>
      </c>
      <c r="D68" s="28" t="s">
        <v>81</v>
      </c>
      <c r="E68" s="28" t="s">
        <v>81</v>
      </c>
    </row>
    <row r="69" spans="1:5" ht="17.399999999999999" x14ac:dyDescent="0.3">
      <c r="A69" s="24" t="s">
        <v>63</v>
      </c>
      <c r="B69" s="25"/>
      <c r="C69" s="26" t="s">
        <v>152</v>
      </c>
      <c r="D69" s="26" t="s">
        <v>81</v>
      </c>
      <c r="E69" s="26" t="s">
        <v>153</v>
      </c>
    </row>
    <row r="70" spans="1:5" ht="17.399999999999999" x14ac:dyDescent="0.3">
      <c r="A70" s="24" t="s">
        <v>62</v>
      </c>
      <c r="B70" s="25"/>
      <c r="C70" s="26" t="s">
        <v>143</v>
      </c>
      <c r="D70" s="26" t="s">
        <v>81</v>
      </c>
      <c r="E70" s="26" t="s">
        <v>144</v>
      </c>
    </row>
    <row r="71" spans="1:5" ht="17.399999999999999" x14ac:dyDescent="0.3">
      <c r="A71" s="24" t="s">
        <v>85</v>
      </c>
      <c r="B71" s="25"/>
      <c r="C71" s="26" t="s">
        <v>86</v>
      </c>
      <c r="D71" s="26" t="s">
        <v>81</v>
      </c>
      <c r="E71" s="26" t="s">
        <v>87</v>
      </c>
    </row>
    <row r="72" spans="1:5" ht="17.399999999999999" x14ac:dyDescent="0.3">
      <c r="A72" s="27" t="s">
        <v>85</v>
      </c>
      <c r="B72" s="25"/>
      <c r="C72" s="28" t="s">
        <v>86</v>
      </c>
      <c r="D72" s="28" t="s">
        <v>81</v>
      </c>
      <c r="E72" s="28" t="s">
        <v>87</v>
      </c>
    </row>
    <row r="73" spans="1:5" ht="34.799999999999997" x14ac:dyDescent="0.3">
      <c r="A73" s="24" t="s">
        <v>50</v>
      </c>
      <c r="B73" s="25"/>
      <c r="C73" s="26" t="s">
        <v>155</v>
      </c>
      <c r="D73" s="26" t="s">
        <v>78</v>
      </c>
      <c r="E73" s="26" t="s">
        <v>156</v>
      </c>
    </row>
    <row r="74" spans="1:5" ht="17.399999999999999" x14ac:dyDescent="0.3">
      <c r="A74" s="27" t="s">
        <v>157</v>
      </c>
      <c r="B74" s="25"/>
      <c r="C74" s="28" t="s">
        <v>39</v>
      </c>
      <c r="D74" s="28" t="s">
        <v>81</v>
      </c>
      <c r="E74" s="28" t="s">
        <v>81</v>
      </c>
    </row>
    <row r="75" spans="1:5" ht="34.799999999999997" x14ac:dyDescent="0.3">
      <c r="A75" s="24" t="s">
        <v>64</v>
      </c>
      <c r="B75" s="25"/>
      <c r="C75" s="26" t="s">
        <v>155</v>
      </c>
      <c r="D75" s="26" t="s">
        <v>78</v>
      </c>
      <c r="E75" s="26" t="s">
        <v>156</v>
      </c>
    </row>
    <row r="76" spans="1:5" ht="17.399999999999999" x14ac:dyDescent="0.3">
      <c r="A76" s="24" t="s">
        <v>62</v>
      </c>
      <c r="B76" s="25"/>
      <c r="C76" s="26" t="s">
        <v>158</v>
      </c>
      <c r="D76" s="26" t="s">
        <v>78</v>
      </c>
      <c r="E76" s="26" t="s">
        <v>159</v>
      </c>
    </row>
    <row r="77" spans="1:5" ht="17.399999999999999" x14ac:dyDescent="0.3">
      <c r="A77" s="24" t="s">
        <v>100</v>
      </c>
      <c r="B77" s="25"/>
      <c r="C77" s="26" t="s">
        <v>101</v>
      </c>
      <c r="D77" s="26" t="s">
        <v>78</v>
      </c>
      <c r="E77" s="26" t="s">
        <v>102</v>
      </c>
    </row>
    <row r="78" spans="1:5" ht="17.399999999999999" x14ac:dyDescent="0.3">
      <c r="A78" s="27" t="s">
        <v>100</v>
      </c>
      <c r="B78" s="25"/>
      <c r="C78" s="28" t="s">
        <v>101</v>
      </c>
      <c r="D78" s="28" t="s">
        <v>78</v>
      </c>
      <c r="E78" s="28" t="s">
        <v>102</v>
      </c>
    </row>
    <row r="79" spans="1:5" ht="17.399999999999999" x14ac:dyDescent="0.3">
      <c r="A79" s="24" t="s">
        <v>88</v>
      </c>
      <c r="B79" s="25"/>
      <c r="C79" s="26" t="s">
        <v>160</v>
      </c>
      <c r="D79" s="26" t="s">
        <v>81</v>
      </c>
      <c r="E79" s="26" t="s">
        <v>161</v>
      </c>
    </row>
    <row r="80" spans="1:5" ht="17.399999999999999" x14ac:dyDescent="0.3">
      <c r="A80" s="27" t="s">
        <v>105</v>
      </c>
      <c r="B80" s="25"/>
      <c r="C80" s="28" t="s">
        <v>86</v>
      </c>
      <c r="D80" s="28" t="s">
        <v>81</v>
      </c>
      <c r="E80" s="28" t="s">
        <v>87</v>
      </c>
    </row>
    <row r="81" spans="1:5" ht="17.399999999999999" x14ac:dyDescent="0.3">
      <c r="A81" s="27" t="s">
        <v>106</v>
      </c>
      <c r="B81" s="25"/>
      <c r="C81" s="28" t="s">
        <v>107</v>
      </c>
      <c r="D81" s="28" t="s">
        <v>90</v>
      </c>
      <c r="E81" s="28" t="s">
        <v>90</v>
      </c>
    </row>
    <row r="82" spans="1:5" ht="17.399999999999999" x14ac:dyDescent="0.3">
      <c r="A82" s="27" t="s">
        <v>108</v>
      </c>
      <c r="B82" s="25"/>
      <c r="C82" s="28" t="s">
        <v>109</v>
      </c>
      <c r="D82" s="28" t="s">
        <v>110</v>
      </c>
      <c r="E82" s="28" t="s">
        <v>111</v>
      </c>
    </row>
    <row r="83" spans="1:5" ht="17.399999999999999" x14ac:dyDescent="0.3">
      <c r="A83" s="27" t="s">
        <v>112</v>
      </c>
      <c r="B83" s="25"/>
      <c r="C83" s="28" t="s">
        <v>113</v>
      </c>
      <c r="D83" s="28" t="s">
        <v>114</v>
      </c>
      <c r="E83" s="28" t="s">
        <v>115</v>
      </c>
    </row>
    <row r="84" spans="1:5" ht="17.399999999999999" x14ac:dyDescent="0.3">
      <c r="A84" s="27" t="s">
        <v>116</v>
      </c>
      <c r="B84" s="25"/>
      <c r="C84" s="28" t="s">
        <v>162</v>
      </c>
      <c r="D84" s="28" t="s">
        <v>118</v>
      </c>
      <c r="E84" s="28" t="s">
        <v>122</v>
      </c>
    </row>
    <row r="85" spans="1:5" s="22" customFormat="1" ht="21" customHeight="1" x14ac:dyDescent="0.3">
      <c r="A85" s="18" t="s">
        <v>6</v>
      </c>
      <c r="B85" s="19" t="s">
        <v>27</v>
      </c>
      <c r="C85" s="20" t="s">
        <v>163</v>
      </c>
      <c r="D85" s="20" t="s">
        <v>81</v>
      </c>
      <c r="E85" s="23" t="s">
        <v>164</v>
      </c>
    </row>
    <row r="86" spans="1:5" ht="34.799999999999997" x14ac:dyDescent="0.3">
      <c r="A86" s="24" t="s">
        <v>43</v>
      </c>
      <c r="B86" s="25"/>
      <c r="C86" s="26" t="s">
        <v>165</v>
      </c>
      <c r="D86" s="26" t="s">
        <v>81</v>
      </c>
      <c r="E86" s="26" t="s">
        <v>166</v>
      </c>
    </row>
    <row r="87" spans="1:5" ht="34.799999999999997" x14ac:dyDescent="0.3">
      <c r="A87" s="27" t="s">
        <v>167</v>
      </c>
      <c r="B87" s="25"/>
      <c r="C87" s="28" t="s">
        <v>39</v>
      </c>
      <c r="D87" s="28" t="s">
        <v>81</v>
      </c>
      <c r="E87" s="28" t="s">
        <v>81</v>
      </c>
    </row>
    <row r="88" spans="1:5" s="22" customFormat="1" ht="29.4" customHeight="1" x14ac:dyDescent="0.3">
      <c r="A88" s="18" t="s">
        <v>65</v>
      </c>
      <c r="B88" s="19" t="s">
        <v>28</v>
      </c>
      <c r="C88" s="20" t="s">
        <v>168</v>
      </c>
      <c r="D88" s="20" t="s">
        <v>78</v>
      </c>
      <c r="E88" s="23" t="s">
        <v>169</v>
      </c>
    </row>
    <row r="89" spans="1:5" ht="34.799999999999997" x14ac:dyDescent="0.3">
      <c r="A89" s="24" t="s">
        <v>44</v>
      </c>
      <c r="B89" s="25"/>
      <c r="C89" s="26" t="s">
        <v>170</v>
      </c>
      <c r="D89" s="26" t="s">
        <v>81</v>
      </c>
      <c r="E89" s="26" t="s">
        <v>171</v>
      </c>
    </row>
    <row r="90" spans="1:5" ht="17.399999999999999" x14ac:dyDescent="0.3">
      <c r="A90" s="27" t="s">
        <v>172</v>
      </c>
      <c r="B90" s="25"/>
      <c r="C90" s="28" t="s">
        <v>39</v>
      </c>
      <c r="D90" s="28" t="s">
        <v>81</v>
      </c>
      <c r="E90" s="28" t="s">
        <v>81</v>
      </c>
    </row>
    <row r="91" spans="1:5" ht="17.399999999999999" x14ac:dyDescent="0.3">
      <c r="A91" s="24" t="s">
        <v>66</v>
      </c>
      <c r="B91" s="25"/>
      <c r="C91" s="26" t="s">
        <v>170</v>
      </c>
      <c r="D91" s="26" t="s">
        <v>81</v>
      </c>
      <c r="E91" s="26" t="s">
        <v>171</v>
      </c>
    </row>
    <row r="92" spans="1:5" ht="17.399999999999999" x14ac:dyDescent="0.3">
      <c r="A92" s="24" t="s">
        <v>62</v>
      </c>
      <c r="B92" s="25"/>
      <c r="C92" s="26" t="s">
        <v>143</v>
      </c>
      <c r="D92" s="26" t="s">
        <v>81</v>
      </c>
      <c r="E92" s="26" t="s">
        <v>144</v>
      </c>
    </row>
    <row r="93" spans="1:5" ht="17.399999999999999" x14ac:dyDescent="0.3">
      <c r="A93" s="24" t="s">
        <v>85</v>
      </c>
      <c r="B93" s="25"/>
      <c r="C93" s="26" t="s">
        <v>86</v>
      </c>
      <c r="D93" s="26" t="s">
        <v>81</v>
      </c>
      <c r="E93" s="26" t="s">
        <v>87</v>
      </c>
    </row>
    <row r="94" spans="1:5" ht="17.399999999999999" x14ac:dyDescent="0.3">
      <c r="A94" s="27" t="s">
        <v>85</v>
      </c>
      <c r="B94" s="25"/>
      <c r="C94" s="28" t="s">
        <v>86</v>
      </c>
      <c r="D94" s="28" t="s">
        <v>81</v>
      </c>
      <c r="E94" s="28" t="s">
        <v>87</v>
      </c>
    </row>
    <row r="95" spans="1:5" ht="34.799999999999997" x14ac:dyDescent="0.3">
      <c r="A95" s="24" t="s">
        <v>51</v>
      </c>
      <c r="B95" s="25"/>
      <c r="C95" s="26" t="s">
        <v>155</v>
      </c>
      <c r="D95" s="26" t="s">
        <v>78</v>
      </c>
      <c r="E95" s="26" t="s">
        <v>156</v>
      </c>
    </row>
    <row r="96" spans="1:5" ht="17.399999999999999" x14ac:dyDescent="0.3">
      <c r="A96" s="27" t="s">
        <v>173</v>
      </c>
      <c r="B96" s="25"/>
      <c r="C96" s="28" t="s">
        <v>39</v>
      </c>
      <c r="D96" s="28" t="s">
        <v>81</v>
      </c>
      <c r="E96" s="28" t="s">
        <v>81</v>
      </c>
    </row>
    <row r="97" spans="1:5" ht="34.799999999999997" x14ac:dyDescent="0.3">
      <c r="A97" s="24" t="s">
        <v>51</v>
      </c>
      <c r="B97" s="25"/>
      <c r="C97" s="26" t="s">
        <v>155</v>
      </c>
      <c r="D97" s="26" t="s">
        <v>78</v>
      </c>
      <c r="E97" s="26" t="s">
        <v>156</v>
      </c>
    </row>
    <row r="98" spans="1:5" ht="17.399999999999999" x14ac:dyDescent="0.3">
      <c r="A98" s="24" t="s">
        <v>62</v>
      </c>
      <c r="B98" s="25"/>
      <c r="C98" s="26" t="s">
        <v>83</v>
      </c>
      <c r="D98" s="26" t="s">
        <v>78</v>
      </c>
      <c r="E98" s="26" t="s">
        <v>174</v>
      </c>
    </row>
    <row r="99" spans="1:5" ht="17.399999999999999" x14ac:dyDescent="0.3">
      <c r="A99" s="24" t="s">
        <v>100</v>
      </c>
      <c r="B99" s="25"/>
      <c r="C99" s="26" t="s">
        <v>101</v>
      </c>
      <c r="D99" s="26" t="s">
        <v>78</v>
      </c>
      <c r="E99" s="26" t="s">
        <v>102</v>
      </c>
    </row>
    <row r="100" spans="1:5" ht="17.399999999999999" x14ac:dyDescent="0.3">
      <c r="A100" s="27" t="s">
        <v>100</v>
      </c>
      <c r="B100" s="25"/>
      <c r="C100" s="28" t="s">
        <v>101</v>
      </c>
      <c r="D100" s="28" t="s">
        <v>78</v>
      </c>
      <c r="E100" s="28" t="s">
        <v>102</v>
      </c>
    </row>
    <row r="101" spans="1:5" ht="17.399999999999999" x14ac:dyDescent="0.3">
      <c r="A101" s="24" t="s">
        <v>88</v>
      </c>
      <c r="B101" s="25"/>
      <c r="C101" s="26" t="s">
        <v>175</v>
      </c>
      <c r="D101" s="26" t="s">
        <v>81</v>
      </c>
      <c r="E101" s="26" t="s">
        <v>91</v>
      </c>
    </row>
    <row r="102" spans="1:5" ht="17.399999999999999" x14ac:dyDescent="0.3">
      <c r="A102" s="27" t="s">
        <v>105</v>
      </c>
      <c r="B102" s="25"/>
      <c r="C102" s="28" t="s">
        <v>162</v>
      </c>
      <c r="D102" s="28" t="s">
        <v>81</v>
      </c>
      <c r="E102" s="28" t="s">
        <v>176</v>
      </c>
    </row>
    <row r="103" spans="1:5" ht="17.399999999999999" x14ac:dyDescent="0.3">
      <c r="A103" s="27" t="s">
        <v>106</v>
      </c>
      <c r="B103" s="25"/>
      <c r="C103" s="28" t="s">
        <v>107</v>
      </c>
      <c r="D103" s="28" t="s">
        <v>111</v>
      </c>
      <c r="E103" s="28" t="s">
        <v>111</v>
      </c>
    </row>
    <row r="104" spans="1:5" ht="17.399999999999999" x14ac:dyDescent="0.3">
      <c r="A104" s="27" t="s">
        <v>108</v>
      </c>
      <c r="B104" s="25"/>
      <c r="C104" s="28" t="s">
        <v>109</v>
      </c>
      <c r="D104" s="28" t="s">
        <v>114</v>
      </c>
      <c r="E104" s="28" t="s">
        <v>177</v>
      </c>
    </row>
    <row r="105" spans="1:5" ht="17.399999999999999" x14ac:dyDescent="0.3">
      <c r="A105" s="27" t="s">
        <v>112</v>
      </c>
      <c r="B105" s="25"/>
      <c r="C105" s="28" t="s">
        <v>113</v>
      </c>
      <c r="D105" s="28" t="s">
        <v>178</v>
      </c>
      <c r="E105" s="28" t="s">
        <v>179</v>
      </c>
    </row>
    <row r="106" spans="1:5" ht="17.399999999999999" x14ac:dyDescent="0.3">
      <c r="A106" s="27" t="s">
        <v>116</v>
      </c>
      <c r="B106" s="25"/>
      <c r="C106" s="28" t="s">
        <v>162</v>
      </c>
      <c r="D106" s="28" t="s">
        <v>180</v>
      </c>
      <c r="E106" s="28" t="s">
        <v>129</v>
      </c>
    </row>
    <row r="107" spans="1:5" s="22" customFormat="1" ht="29.4" customHeight="1" x14ac:dyDescent="0.3">
      <c r="A107" s="18" t="s">
        <v>7</v>
      </c>
      <c r="B107" s="19" t="s">
        <v>29</v>
      </c>
      <c r="C107" s="20" t="s">
        <v>181</v>
      </c>
      <c r="D107" s="20" t="s">
        <v>78</v>
      </c>
      <c r="E107" s="23" t="s">
        <v>182</v>
      </c>
    </row>
    <row r="108" spans="1:5" ht="34.799999999999997" x14ac:dyDescent="0.3">
      <c r="A108" s="24" t="s">
        <v>45</v>
      </c>
      <c r="B108" s="25"/>
      <c r="C108" s="26" t="s">
        <v>183</v>
      </c>
      <c r="D108" s="26" t="s">
        <v>184</v>
      </c>
      <c r="E108" s="26" t="s">
        <v>185</v>
      </c>
    </row>
    <row r="109" spans="1:5" ht="17.399999999999999" x14ac:dyDescent="0.3">
      <c r="A109" s="27" t="s">
        <v>186</v>
      </c>
      <c r="B109" s="25"/>
      <c r="C109" s="28" t="s">
        <v>39</v>
      </c>
      <c r="D109" s="28" t="s">
        <v>187</v>
      </c>
      <c r="E109" s="28" t="s">
        <v>187</v>
      </c>
    </row>
    <row r="110" spans="1:5" ht="34.799999999999997" x14ac:dyDescent="0.3">
      <c r="A110" s="24" t="s">
        <v>67</v>
      </c>
      <c r="B110" s="25"/>
      <c r="C110" s="26" t="s">
        <v>188</v>
      </c>
      <c r="D110" s="26" t="s">
        <v>184</v>
      </c>
      <c r="E110" s="26" t="s">
        <v>139</v>
      </c>
    </row>
    <row r="111" spans="1:5" ht="17.399999999999999" x14ac:dyDescent="0.3">
      <c r="A111" s="24" t="s">
        <v>62</v>
      </c>
      <c r="B111" s="25"/>
      <c r="C111" s="26" t="s">
        <v>189</v>
      </c>
      <c r="D111" s="26" t="s">
        <v>184</v>
      </c>
      <c r="E111" s="26" t="s">
        <v>190</v>
      </c>
    </row>
    <row r="112" spans="1:5" ht="17.399999999999999" x14ac:dyDescent="0.3">
      <c r="A112" s="24" t="s">
        <v>100</v>
      </c>
      <c r="B112" s="25"/>
      <c r="C112" s="26" t="s">
        <v>101</v>
      </c>
      <c r="D112" s="26" t="s">
        <v>184</v>
      </c>
      <c r="E112" s="26" t="s">
        <v>191</v>
      </c>
    </row>
    <row r="113" spans="1:5" ht="17.399999999999999" x14ac:dyDescent="0.3">
      <c r="A113" s="27" t="s">
        <v>100</v>
      </c>
      <c r="B113" s="25"/>
      <c r="C113" s="28" t="s">
        <v>101</v>
      </c>
      <c r="D113" s="28" t="s">
        <v>184</v>
      </c>
      <c r="E113" s="28" t="s">
        <v>191</v>
      </c>
    </row>
    <row r="114" spans="1:5" ht="17.399999999999999" x14ac:dyDescent="0.3">
      <c r="A114" s="24" t="s">
        <v>88</v>
      </c>
      <c r="B114" s="25"/>
      <c r="C114" s="26" t="s">
        <v>103</v>
      </c>
      <c r="D114" s="26" t="s">
        <v>187</v>
      </c>
      <c r="E114" s="26" t="s">
        <v>192</v>
      </c>
    </row>
    <row r="115" spans="1:5" ht="17.399999999999999" x14ac:dyDescent="0.3">
      <c r="A115" s="27" t="s">
        <v>105</v>
      </c>
      <c r="B115" s="25"/>
      <c r="C115" s="28" t="s">
        <v>86</v>
      </c>
      <c r="D115" s="28" t="s">
        <v>187</v>
      </c>
      <c r="E115" s="28" t="s">
        <v>193</v>
      </c>
    </row>
    <row r="116" spans="1:5" ht="17.399999999999999" x14ac:dyDescent="0.3">
      <c r="A116" s="27" t="s">
        <v>106</v>
      </c>
      <c r="B116" s="25"/>
      <c r="C116" s="28" t="s">
        <v>107</v>
      </c>
      <c r="D116" s="28" t="s">
        <v>104</v>
      </c>
      <c r="E116" s="28" t="s">
        <v>104</v>
      </c>
    </row>
    <row r="117" spans="1:5" ht="34.799999999999997" x14ac:dyDescent="0.3">
      <c r="A117" s="24" t="s">
        <v>68</v>
      </c>
      <c r="B117" s="25"/>
      <c r="C117" s="26" t="s">
        <v>194</v>
      </c>
      <c r="D117" s="26" t="s">
        <v>187</v>
      </c>
      <c r="E117" s="26" t="s">
        <v>195</v>
      </c>
    </row>
    <row r="118" spans="1:5" ht="17.399999999999999" x14ac:dyDescent="0.3">
      <c r="A118" s="24" t="s">
        <v>62</v>
      </c>
      <c r="B118" s="25"/>
      <c r="C118" s="26" t="s">
        <v>143</v>
      </c>
      <c r="D118" s="26" t="s">
        <v>187</v>
      </c>
      <c r="E118" s="26" t="s">
        <v>196</v>
      </c>
    </row>
    <row r="119" spans="1:5" ht="17.399999999999999" x14ac:dyDescent="0.3">
      <c r="A119" s="24" t="s">
        <v>85</v>
      </c>
      <c r="B119" s="25"/>
      <c r="C119" s="26" t="s">
        <v>86</v>
      </c>
      <c r="D119" s="26" t="s">
        <v>187</v>
      </c>
      <c r="E119" s="26" t="s">
        <v>193</v>
      </c>
    </row>
    <row r="120" spans="1:5" ht="17.399999999999999" x14ac:dyDescent="0.3">
      <c r="A120" s="27" t="s">
        <v>85</v>
      </c>
      <c r="B120" s="25"/>
      <c r="C120" s="28" t="s">
        <v>86</v>
      </c>
      <c r="D120" s="28" t="s">
        <v>187</v>
      </c>
      <c r="E120" s="28" t="s">
        <v>193</v>
      </c>
    </row>
    <row r="121" spans="1:5" ht="17.399999999999999" x14ac:dyDescent="0.3">
      <c r="A121" s="24" t="s">
        <v>52</v>
      </c>
      <c r="B121" s="25"/>
      <c r="C121" s="26" t="s">
        <v>197</v>
      </c>
      <c r="D121" s="26" t="s">
        <v>78</v>
      </c>
      <c r="E121" s="26" t="s">
        <v>198</v>
      </c>
    </row>
    <row r="122" spans="1:5" ht="17.399999999999999" x14ac:dyDescent="0.3">
      <c r="A122" s="27" t="s">
        <v>199</v>
      </c>
      <c r="B122" s="25"/>
      <c r="C122" s="28" t="s">
        <v>39</v>
      </c>
      <c r="D122" s="28" t="s">
        <v>81</v>
      </c>
      <c r="E122" s="28" t="s">
        <v>81</v>
      </c>
    </row>
    <row r="123" spans="1:5" ht="17.399999999999999" x14ac:dyDescent="0.3">
      <c r="A123" s="24" t="s">
        <v>69</v>
      </c>
      <c r="B123" s="25"/>
      <c r="C123" s="26" t="s">
        <v>197</v>
      </c>
      <c r="D123" s="26" t="s">
        <v>78</v>
      </c>
      <c r="E123" s="26" t="s">
        <v>198</v>
      </c>
    </row>
    <row r="124" spans="1:5" ht="17.399999999999999" x14ac:dyDescent="0.3">
      <c r="A124" s="24" t="s">
        <v>62</v>
      </c>
      <c r="B124" s="25"/>
      <c r="C124" s="26" t="s">
        <v>98</v>
      </c>
      <c r="D124" s="26" t="s">
        <v>78</v>
      </c>
      <c r="E124" s="26" t="s">
        <v>99</v>
      </c>
    </row>
    <row r="125" spans="1:5" ht="17.399999999999999" x14ac:dyDescent="0.3">
      <c r="A125" s="24" t="s">
        <v>100</v>
      </c>
      <c r="B125" s="25"/>
      <c r="C125" s="26" t="s">
        <v>101</v>
      </c>
      <c r="D125" s="26" t="s">
        <v>78</v>
      </c>
      <c r="E125" s="26" t="s">
        <v>102</v>
      </c>
    </row>
    <row r="126" spans="1:5" ht="17.399999999999999" x14ac:dyDescent="0.3">
      <c r="A126" s="27" t="s">
        <v>100</v>
      </c>
      <c r="B126" s="25"/>
      <c r="C126" s="28" t="s">
        <v>101</v>
      </c>
      <c r="D126" s="28" t="s">
        <v>78</v>
      </c>
      <c r="E126" s="28" t="s">
        <v>102</v>
      </c>
    </row>
    <row r="127" spans="1:5" ht="17.399999999999999" x14ac:dyDescent="0.3">
      <c r="A127" s="24" t="s">
        <v>88</v>
      </c>
      <c r="B127" s="25"/>
      <c r="C127" s="26" t="s">
        <v>103</v>
      </c>
      <c r="D127" s="26" t="s">
        <v>81</v>
      </c>
      <c r="E127" s="26" t="s">
        <v>104</v>
      </c>
    </row>
    <row r="128" spans="1:5" ht="17.399999999999999" x14ac:dyDescent="0.3">
      <c r="A128" s="27" t="s">
        <v>105</v>
      </c>
      <c r="B128" s="25"/>
      <c r="C128" s="28" t="s">
        <v>86</v>
      </c>
      <c r="D128" s="28" t="s">
        <v>81</v>
      </c>
      <c r="E128" s="28" t="s">
        <v>87</v>
      </c>
    </row>
    <row r="129" spans="1:5" ht="17.399999999999999" x14ac:dyDescent="0.3">
      <c r="A129" s="27" t="s">
        <v>106</v>
      </c>
      <c r="B129" s="25"/>
      <c r="C129" s="28" t="s">
        <v>107</v>
      </c>
      <c r="D129" s="28" t="s">
        <v>90</v>
      </c>
      <c r="E129" s="28" t="s">
        <v>90</v>
      </c>
    </row>
    <row r="130" spans="1:5" ht="17.399999999999999" x14ac:dyDescent="0.3">
      <c r="A130" s="27" t="s">
        <v>108</v>
      </c>
      <c r="B130" s="25"/>
      <c r="C130" s="28" t="s">
        <v>109</v>
      </c>
      <c r="D130" s="28" t="s">
        <v>110</v>
      </c>
      <c r="E130" s="28" t="s">
        <v>111</v>
      </c>
    </row>
    <row r="131" spans="1:5" ht="17.399999999999999" x14ac:dyDescent="0.3">
      <c r="A131" s="27" t="s">
        <v>112</v>
      </c>
      <c r="B131" s="25"/>
      <c r="C131" s="28" t="s">
        <v>113</v>
      </c>
      <c r="D131" s="28" t="s">
        <v>114</v>
      </c>
      <c r="E131" s="28" t="s">
        <v>115</v>
      </c>
    </row>
    <row r="132" spans="1:5" ht="17.399999999999999" x14ac:dyDescent="0.3">
      <c r="A132" s="27" t="s">
        <v>116</v>
      </c>
      <c r="B132" s="25"/>
      <c r="C132" s="28" t="s">
        <v>117</v>
      </c>
      <c r="D132" s="28" t="s">
        <v>118</v>
      </c>
      <c r="E132" s="28" t="s">
        <v>119</v>
      </c>
    </row>
    <row r="133" spans="1:5" ht="17.399999999999999" x14ac:dyDescent="0.3">
      <c r="A133" s="27" t="s">
        <v>120</v>
      </c>
      <c r="B133" s="25"/>
      <c r="C133" s="28" t="s">
        <v>117</v>
      </c>
      <c r="D133" s="28" t="s">
        <v>121</v>
      </c>
      <c r="E133" s="28" t="s">
        <v>122</v>
      </c>
    </row>
    <row r="134" spans="1:5" ht="17.399999999999999" x14ac:dyDescent="0.3">
      <c r="A134" s="27" t="s">
        <v>123</v>
      </c>
      <c r="B134" s="25"/>
      <c r="C134" s="28" t="s">
        <v>113</v>
      </c>
      <c r="D134" s="28" t="s">
        <v>124</v>
      </c>
      <c r="E134" s="28" t="s">
        <v>125</v>
      </c>
    </row>
    <row r="135" spans="1:5" ht="17.399999999999999" x14ac:dyDescent="0.3">
      <c r="A135" s="27" t="s">
        <v>126</v>
      </c>
      <c r="B135" s="25"/>
      <c r="C135" s="28" t="s">
        <v>107</v>
      </c>
      <c r="D135" s="28" t="s">
        <v>127</v>
      </c>
      <c r="E135" s="28" t="s">
        <v>127</v>
      </c>
    </row>
    <row r="136" spans="1:5" ht="17.399999999999999" x14ac:dyDescent="0.3">
      <c r="A136" s="27" t="s">
        <v>128</v>
      </c>
      <c r="B136" s="25"/>
      <c r="C136" s="28" t="s">
        <v>117</v>
      </c>
      <c r="D136" s="28" t="s">
        <v>129</v>
      </c>
      <c r="E136" s="28" t="s">
        <v>104</v>
      </c>
    </row>
    <row r="137" spans="1:5" ht="17.399999999999999" x14ac:dyDescent="0.3">
      <c r="A137" s="24" t="s">
        <v>130</v>
      </c>
      <c r="B137" s="25"/>
      <c r="C137" s="26" t="s">
        <v>131</v>
      </c>
      <c r="D137" s="26" t="s">
        <v>132</v>
      </c>
      <c r="E137" s="26" t="s">
        <v>133</v>
      </c>
    </row>
    <row r="138" spans="1:5" ht="17.399999999999999" x14ac:dyDescent="0.3">
      <c r="A138" s="27" t="s">
        <v>134</v>
      </c>
      <c r="B138" s="25"/>
      <c r="C138" s="28" t="s">
        <v>107</v>
      </c>
      <c r="D138" s="28" t="s">
        <v>132</v>
      </c>
      <c r="E138" s="28" t="s">
        <v>132</v>
      </c>
    </row>
    <row r="139" spans="1:5" s="22" customFormat="1" ht="29.4" customHeight="1" x14ac:dyDescent="0.3">
      <c r="A139" s="18" t="s">
        <v>8</v>
      </c>
      <c r="B139" s="19" t="s">
        <v>30</v>
      </c>
      <c r="C139" s="20" t="s">
        <v>200</v>
      </c>
      <c r="D139" s="20" t="s">
        <v>78</v>
      </c>
      <c r="E139" s="23" t="s">
        <v>201</v>
      </c>
    </row>
    <row r="140" spans="1:5" ht="34.799999999999997" x14ac:dyDescent="0.3">
      <c r="A140" s="24" t="s">
        <v>47</v>
      </c>
      <c r="B140" s="25"/>
      <c r="C140" s="26" t="s">
        <v>202</v>
      </c>
      <c r="D140" s="26" t="s">
        <v>81</v>
      </c>
      <c r="E140" s="26" t="s">
        <v>203</v>
      </c>
    </row>
    <row r="141" spans="1:5" ht="34.799999999999997" x14ac:dyDescent="0.3">
      <c r="A141" s="24" t="s">
        <v>70</v>
      </c>
      <c r="B141" s="25"/>
      <c r="C141" s="26" t="s">
        <v>202</v>
      </c>
      <c r="D141" s="26" t="s">
        <v>81</v>
      </c>
      <c r="E141" s="26" t="s">
        <v>203</v>
      </c>
    </row>
    <row r="142" spans="1:5" ht="34.799999999999997" x14ac:dyDescent="0.3">
      <c r="A142" s="24" t="s">
        <v>70</v>
      </c>
      <c r="B142" s="25"/>
      <c r="C142" s="26" t="s">
        <v>202</v>
      </c>
      <c r="D142" s="26" t="s">
        <v>81</v>
      </c>
      <c r="E142" s="26" t="s">
        <v>203</v>
      </c>
    </row>
    <row r="143" spans="1:5" ht="17.399999999999999" x14ac:dyDescent="0.3">
      <c r="A143" s="24" t="s">
        <v>62</v>
      </c>
      <c r="B143" s="25"/>
      <c r="C143" s="26" t="s">
        <v>143</v>
      </c>
      <c r="D143" s="26" t="s">
        <v>81</v>
      </c>
      <c r="E143" s="26" t="s">
        <v>144</v>
      </c>
    </row>
    <row r="144" spans="1:5" ht="17.399999999999999" x14ac:dyDescent="0.3">
      <c r="A144" s="24" t="s">
        <v>85</v>
      </c>
      <c r="B144" s="25"/>
      <c r="C144" s="26" t="s">
        <v>86</v>
      </c>
      <c r="D144" s="26" t="s">
        <v>81</v>
      </c>
      <c r="E144" s="26" t="s">
        <v>87</v>
      </c>
    </row>
    <row r="145" spans="1:5" ht="17.399999999999999" x14ac:dyDescent="0.3">
      <c r="A145" s="27" t="s">
        <v>85</v>
      </c>
      <c r="B145" s="25"/>
      <c r="C145" s="28" t="s">
        <v>86</v>
      </c>
      <c r="D145" s="28" t="s">
        <v>81</v>
      </c>
      <c r="E145" s="28" t="s">
        <v>87</v>
      </c>
    </row>
    <row r="146" spans="1:5" ht="34.799999999999997" x14ac:dyDescent="0.3">
      <c r="A146" s="24" t="s">
        <v>71</v>
      </c>
      <c r="B146" s="25"/>
      <c r="C146" s="26" t="s">
        <v>204</v>
      </c>
      <c r="D146" s="26" t="s">
        <v>81</v>
      </c>
      <c r="E146" s="26" t="s">
        <v>205</v>
      </c>
    </row>
    <row r="147" spans="1:5" ht="17.399999999999999" x14ac:dyDescent="0.3">
      <c r="A147" s="24" t="s">
        <v>62</v>
      </c>
      <c r="B147" s="25"/>
      <c r="C147" s="26" t="s">
        <v>83</v>
      </c>
      <c r="D147" s="26" t="s">
        <v>81</v>
      </c>
      <c r="E147" s="26" t="s">
        <v>84</v>
      </c>
    </row>
    <row r="148" spans="1:5" ht="17.399999999999999" x14ac:dyDescent="0.3">
      <c r="A148" s="24" t="s">
        <v>85</v>
      </c>
      <c r="B148" s="25"/>
      <c r="C148" s="26" t="s">
        <v>101</v>
      </c>
      <c r="D148" s="26" t="s">
        <v>81</v>
      </c>
      <c r="E148" s="26" t="s">
        <v>180</v>
      </c>
    </row>
    <row r="149" spans="1:5" ht="17.399999999999999" x14ac:dyDescent="0.3">
      <c r="A149" s="27" t="s">
        <v>85</v>
      </c>
      <c r="B149" s="25"/>
      <c r="C149" s="28" t="s">
        <v>101</v>
      </c>
      <c r="D149" s="28" t="s">
        <v>81</v>
      </c>
      <c r="E149" s="28" t="s">
        <v>180</v>
      </c>
    </row>
    <row r="150" spans="1:5" ht="17.399999999999999" x14ac:dyDescent="0.3">
      <c r="A150" s="24" t="s">
        <v>88</v>
      </c>
      <c r="B150" s="25"/>
      <c r="C150" s="26" t="s">
        <v>103</v>
      </c>
      <c r="D150" s="26" t="s">
        <v>206</v>
      </c>
      <c r="E150" s="26" t="s">
        <v>207</v>
      </c>
    </row>
    <row r="151" spans="1:5" ht="17.399999999999999" x14ac:dyDescent="0.3">
      <c r="A151" s="27" t="s">
        <v>92</v>
      </c>
      <c r="B151" s="25"/>
      <c r="C151" s="28" t="s">
        <v>101</v>
      </c>
      <c r="D151" s="28" t="s">
        <v>206</v>
      </c>
      <c r="E151" s="28" t="s">
        <v>208</v>
      </c>
    </row>
    <row r="152" spans="1:5" ht="17.399999999999999" x14ac:dyDescent="0.3">
      <c r="A152" s="24" t="s">
        <v>239</v>
      </c>
      <c r="B152" s="25"/>
      <c r="C152" s="26" t="s">
        <v>209</v>
      </c>
      <c r="D152" s="26" t="s">
        <v>78</v>
      </c>
      <c r="E152" s="26" t="s">
        <v>210</v>
      </c>
    </row>
    <row r="153" spans="1:5" ht="17.399999999999999" x14ac:dyDescent="0.3">
      <c r="A153" s="27" t="s">
        <v>211</v>
      </c>
      <c r="B153" s="25"/>
      <c r="C153" s="28" t="s">
        <v>39</v>
      </c>
      <c r="D153" s="28" t="s">
        <v>81</v>
      </c>
      <c r="E153" s="28" t="s">
        <v>81</v>
      </c>
    </row>
    <row r="154" spans="1:5" ht="17.399999999999999" x14ac:dyDescent="0.3">
      <c r="A154" s="24" t="s">
        <v>239</v>
      </c>
      <c r="B154" s="25"/>
      <c r="C154" s="26" t="s">
        <v>209</v>
      </c>
      <c r="D154" s="26" t="s">
        <v>78</v>
      </c>
      <c r="E154" s="26" t="s">
        <v>210</v>
      </c>
    </row>
    <row r="155" spans="1:5" ht="17.399999999999999" x14ac:dyDescent="0.3">
      <c r="A155" s="24" t="s">
        <v>62</v>
      </c>
      <c r="B155" s="25"/>
      <c r="C155" s="26" t="s">
        <v>83</v>
      </c>
      <c r="D155" s="26" t="s">
        <v>78</v>
      </c>
      <c r="E155" s="26" t="s">
        <v>174</v>
      </c>
    </row>
    <row r="156" spans="1:5" ht="17.399999999999999" x14ac:dyDescent="0.3">
      <c r="A156" s="24" t="s">
        <v>100</v>
      </c>
      <c r="B156" s="25"/>
      <c r="C156" s="26" t="s">
        <v>101</v>
      </c>
      <c r="D156" s="26" t="s">
        <v>78</v>
      </c>
      <c r="E156" s="26" t="s">
        <v>102</v>
      </c>
    </row>
    <row r="157" spans="1:5" ht="17.399999999999999" x14ac:dyDescent="0.3">
      <c r="A157" s="27" t="s">
        <v>100</v>
      </c>
      <c r="B157" s="25"/>
      <c r="C157" s="28" t="s">
        <v>101</v>
      </c>
      <c r="D157" s="28" t="s">
        <v>78</v>
      </c>
      <c r="E157" s="28" t="s">
        <v>102</v>
      </c>
    </row>
    <row r="158" spans="1:5" ht="17.399999999999999" x14ac:dyDescent="0.3">
      <c r="A158" s="24" t="s">
        <v>88</v>
      </c>
      <c r="B158" s="25"/>
      <c r="C158" s="26" t="s">
        <v>212</v>
      </c>
      <c r="D158" s="26" t="s">
        <v>81</v>
      </c>
      <c r="E158" s="26" t="s">
        <v>213</v>
      </c>
    </row>
    <row r="159" spans="1:5" ht="17.399999999999999" x14ac:dyDescent="0.3">
      <c r="A159" s="27" t="s">
        <v>105</v>
      </c>
      <c r="B159" s="25"/>
      <c r="C159" s="28" t="s">
        <v>101</v>
      </c>
      <c r="D159" s="28" t="s">
        <v>81</v>
      </c>
      <c r="E159" s="28" t="s">
        <v>180</v>
      </c>
    </row>
    <row r="160" spans="1:5" ht="17.399999999999999" x14ac:dyDescent="0.3">
      <c r="A160" s="27" t="s">
        <v>106</v>
      </c>
      <c r="B160" s="25"/>
      <c r="C160" s="28" t="s">
        <v>107</v>
      </c>
      <c r="D160" s="28" t="s">
        <v>206</v>
      </c>
      <c r="E160" s="28" t="s">
        <v>206</v>
      </c>
    </row>
    <row r="161" spans="1:5" ht="17.399999999999999" x14ac:dyDescent="0.3">
      <c r="A161" s="27" t="s">
        <v>108</v>
      </c>
      <c r="B161" s="25"/>
      <c r="C161" s="28" t="s">
        <v>109</v>
      </c>
      <c r="D161" s="28" t="s">
        <v>214</v>
      </c>
      <c r="E161" s="28" t="s">
        <v>215</v>
      </c>
    </row>
    <row r="162" spans="1:5" ht="17.399999999999999" x14ac:dyDescent="0.3">
      <c r="A162" s="27" t="s">
        <v>112</v>
      </c>
      <c r="B162" s="25"/>
      <c r="C162" s="28" t="s">
        <v>113</v>
      </c>
      <c r="D162" s="28" t="s">
        <v>216</v>
      </c>
      <c r="E162" s="28" t="s">
        <v>217</v>
      </c>
    </row>
    <row r="163" spans="1:5" ht="17.399999999999999" x14ac:dyDescent="0.3">
      <c r="A163" s="27" t="s">
        <v>116</v>
      </c>
      <c r="B163" s="25"/>
      <c r="C163" s="28" t="s">
        <v>162</v>
      </c>
      <c r="D163" s="28" t="s">
        <v>218</v>
      </c>
      <c r="E163" s="28" t="s">
        <v>132</v>
      </c>
    </row>
    <row r="164" spans="1:5" s="21" customFormat="1" ht="25.2" customHeight="1" x14ac:dyDescent="0.3">
      <c r="A164" s="15" t="s">
        <v>238</v>
      </c>
      <c r="B164" s="16"/>
      <c r="C164" s="17" t="s">
        <v>219</v>
      </c>
      <c r="D164" s="17" t="s">
        <v>220</v>
      </c>
      <c r="E164" s="17" t="s">
        <v>221</v>
      </c>
    </row>
    <row r="165" spans="1:5" s="22" customFormat="1" ht="29.4" customHeight="1" x14ac:dyDescent="0.3">
      <c r="A165" s="18" t="s">
        <v>222</v>
      </c>
      <c r="B165" s="19" t="s">
        <v>31</v>
      </c>
      <c r="C165" s="20" t="s">
        <v>223</v>
      </c>
      <c r="D165" s="20" t="s">
        <v>224</v>
      </c>
      <c r="E165" s="23" t="s">
        <v>225</v>
      </c>
    </row>
    <row r="166" spans="1:5" ht="34.799999999999997" x14ac:dyDescent="0.3">
      <c r="A166" s="42" t="s">
        <v>53</v>
      </c>
      <c r="B166" s="43"/>
      <c r="C166" s="44" t="s">
        <v>219</v>
      </c>
      <c r="D166" s="44" t="s">
        <v>220</v>
      </c>
      <c r="E166" s="44" t="s">
        <v>221</v>
      </c>
    </row>
    <row r="167" spans="1:5" ht="17.399999999999999" x14ac:dyDescent="0.3">
      <c r="A167" s="27" t="s">
        <v>226</v>
      </c>
      <c r="B167" s="25"/>
      <c r="C167" s="28" t="s">
        <v>39</v>
      </c>
      <c r="D167" s="28" t="s">
        <v>81</v>
      </c>
      <c r="E167" s="28" t="s">
        <v>81</v>
      </c>
    </row>
    <row r="168" spans="1:5" ht="34.799999999999997" x14ac:dyDescent="0.3">
      <c r="A168" s="24" t="s">
        <v>53</v>
      </c>
      <c r="B168" s="25"/>
      <c r="C168" s="26" t="s">
        <v>219</v>
      </c>
      <c r="D168" s="26" t="s">
        <v>220</v>
      </c>
      <c r="E168" s="26" t="s">
        <v>221</v>
      </c>
    </row>
    <row r="169" spans="1:5" ht="17.399999999999999" x14ac:dyDescent="0.3">
      <c r="A169" s="24" t="s">
        <v>62</v>
      </c>
      <c r="B169" s="25"/>
      <c r="C169" s="26" t="s">
        <v>83</v>
      </c>
      <c r="D169" s="26" t="s">
        <v>220</v>
      </c>
      <c r="E169" s="26" t="s">
        <v>227</v>
      </c>
    </row>
    <row r="170" spans="1:5" ht="17.399999999999999" x14ac:dyDescent="0.3">
      <c r="A170" s="24" t="s">
        <v>100</v>
      </c>
      <c r="B170" s="25"/>
      <c r="C170" s="26" t="s">
        <v>101</v>
      </c>
      <c r="D170" s="26" t="s">
        <v>220</v>
      </c>
      <c r="E170" s="26" t="s">
        <v>87</v>
      </c>
    </row>
    <row r="171" spans="1:5" ht="17.399999999999999" x14ac:dyDescent="0.3">
      <c r="A171" s="27" t="s">
        <v>100</v>
      </c>
      <c r="B171" s="25"/>
      <c r="C171" s="28" t="s">
        <v>101</v>
      </c>
      <c r="D171" s="28" t="s">
        <v>220</v>
      </c>
      <c r="E171" s="28" t="s">
        <v>87</v>
      </c>
    </row>
    <row r="172" spans="1:5" ht="17.399999999999999" x14ac:dyDescent="0.3">
      <c r="A172" s="24" t="s">
        <v>88</v>
      </c>
      <c r="B172" s="25"/>
      <c r="C172" s="26" t="s">
        <v>212</v>
      </c>
      <c r="D172" s="26" t="s">
        <v>81</v>
      </c>
      <c r="E172" s="26" t="s">
        <v>213</v>
      </c>
    </row>
    <row r="173" spans="1:5" ht="17.399999999999999" x14ac:dyDescent="0.3">
      <c r="A173" s="27" t="s">
        <v>105</v>
      </c>
      <c r="B173" s="25"/>
      <c r="C173" s="28" t="s">
        <v>101</v>
      </c>
      <c r="D173" s="28" t="s">
        <v>81</v>
      </c>
      <c r="E173" s="28" t="s">
        <v>180</v>
      </c>
    </row>
    <row r="174" spans="1:5" ht="17.399999999999999" x14ac:dyDescent="0.3">
      <c r="A174" s="27" t="s">
        <v>106</v>
      </c>
      <c r="B174" s="25"/>
      <c r="C174" s="28" t="s">
        <v>107</v>
      </c>
      <c r="D174" s="28" t="s">
        <v>206</v>
      </c>
      <c r="E174" s="28" t="s">
        <v>206</v>
      </c>
    </row>
    <row r="175" spans="1:5" ht="17.399999999999999" x14ac:dyDescent="0.3">
      <c r="A175" s="27" t="s">
        <v>108</v>
      </c>
      <c r="B175" s="25"/>
      <c r="C175" s="28" t="s">
        <v>109</v>
      </c>
      <c r="D175" s="28" t="s">
        <v>214</v>
      </c>
      <c r="E175" s="28" t="s">
        <v>215</v>
      </c>
    </row>
    <row r="176" spans="1:5" ht="17.399999999999999" x14ac:dyDescent="0.3">
      <c r="A176" s="27" t="s">
        <v>112</v>
      </c>
      <c r="B176" s="25"/>
      <c r="C176" s="28" t="s">
        <v>113</v>
      </c>
      <c r="D176" s="28" t="s">
        <v>216</v>
      </c>
      <c r="E176" s="28" t="s">
        <v>217</v>
      </c>
    </row>
    <row r="177" spans="1:5" ht="17.399999999999999" x14ac:dyDescent="0.3">
      <c r="A177" s="27" t="s">
        <v>116</v>
      </c>
      <c r="B177" s="25"/>
      <c r="C177" s="28" t="s">
        <v>162</v>
      </c>
      <c r="D177" s="28" t="s">
        <v>218</v>
      </c>
      <c r="E177" s="28" t="s">
        <v>132</v>
      </c>
    </row>
    <row r="178" spans="1:5" s="21" customFormat="1" ht="21" customHeight="1" x14ac:dyDescent="0.3">
      <c r="A178" s="15" t="s">
        <v>228</v>
      </c>
      <c r="B178" s="16"/>
      <c r="C178" s="17" t="s">
        <v>229</v>
      </c>
      <c r="D178" s="17" t="s">
        <v>230</v>
      </c>
      <c r="E178" s="17" t="s">
        <v>231</v>
      </c>
    </row>
    <row r="179" spans="1:5" s="22" customFormat="1" ht="29.4" customHeight="1" x14ac:dyDescent="0.3">
      <c r="A179" s="18" t="s">
        <v>36</v>
      </c>
      <c r="B179" s="19"/>
      <c r="C179" s="20" t="s">
        <v>37</v>
      </c>
      <c r="D179" s="20" t="s">
        <v>230</v>
      </c>
      <c r="E179" s="23" t="s">
        <v>232</v>
      </c>
    </row>
    <row r="180" spans="1:5" ht="17.399999999999999" x14ac:dyDescent="0.3">
      <c r="A180" s="27" t="s">
        <v>38</v>
      </c>
      <c r="B180" s="25"/>
      <c r="C180" s="28" t="s">
        <v>39</v>
      </c>
      <c r="D180" s="28" t="s">
        <v>230</v>
      </c>
      <c r="E180" s="28" t="s">
        <v>230</v>
      </c>
    </row>
    <row r="181" spans="1:5" hidden="1" x14ac:dyDescent="0.3">
      <c r="A181" t="s">
        <v>233</v>
      </c>
    </row>
    <row r="182" spans="1:5" hidden="1" x14ac:dyDescent="0.3">
      <c r="A182" t="s">
        <v>233</v>
      </c>
    </row>
  </sheetData>
  <mergeCells count="2">
    <mergeCell ref="A1:E1"/>
    <mergeCell ref="A2:E2"/>
  </mergeCells>
  <pageMargins left="0.7" right="0.7" top="0.75" bottom="0.75" header="0.3" footer="0.3"/>
  <pageSetup scale="6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5ECE3F-6B40-4BF5-B2FD-733F420AE28B}">
  <dimension ref="A1:H370"/>
  <sheetViews>
    <sheetView topLeftCell="A8" zoomScale="80" zoomScaleNormal="80" workbookViewId="0">
      <selection activeCell="A14" sqref="A14"/>
    </sheetView>
  </sheetViews>
  <sheetFormatPr defaultColWidth="0" defaultRowHeight="31.2" customHeight="1" zeroHeight="1" x14ac:dyDescent="0.3"/>
  <cols>
    <col min="1" max="1" width="72.5546875" style="39" customWidth="1"/>
    <col min="2" max="7" width="21.5546875" style="38" customWidth="1"/>
    <col min="8" max="8" width="0" style="2" hidden="1" customWidth="1"/>
    <col min="9" max="16384" width="8.88671875" style="2" hidden="1"/>
  </cols>
  <sheetData>
    <row r="1" spans="1:7" ht="31.2" customHeight="1" x14ac:dyDescent="0.3">
      <c r="A1" s="47" t="str">
        <f>+'[1]Plan de Adquisiciones'!A1:G1</f>
        <v>RG-L1124 Modernización del Complejo Hidroeléctrico Binacional Salto Grande</v>
      </c>
      <c r="B1" s="47"/>
      <c r="C1" s="47"/>
      <c r="D1" s="47"/>
      <c r="E1" s="47"/>
      <c r="F1" s="47"/>
      <c r="G1" s="47"/>
    </row>
    <row r="2" spans="1:7" ht="31.2" customHeight="1" x14ac:dyDescent="0.3">
      <c r="A2" s="47" t="s">
        <v>72</v>
      </c>
      <c r="B2" s="47"/>
      <c r="C2" s="47"/>
      <c r="D2" s="47"/>
      <c r="E2" s="47"/>
      <c r="F2" s="47"/>
      <c r="G2" s="47"/>
    </row>
    <row r="3" spans="1:7" ht="6.6" customHeight="1" x14ac:dyDescent="0.3">
      <c r="B3" s="45">
        <v>39</v>
      </c>
      <c r="C3" s="45">
        <v>40</v>
      </c>
      <c r="D3" s="45">
        <v>41</v>
      </c>
      <c r="E3" s="45">
        <v>42</v>
      </c>
      <c r="F3" s="45">
        <v>43</v>
      </c>
    </row>
    <row r="4" spans="1:7" s="37" customFormat="1" ht="34.950000000000003" customHeight="1" x14ac:dyDescent="0.3">
      <c r="A4" s="32" t="s">
        <v>32</v>
      </c>
      <c r="B4" s="34" t="s">
        <v>17</v>
      </c>
      <c r="C4" s="34" t="s">
        <v>18</v>
      </c>
      <c r="D4" s="34" t="s">
        <v>19</v>
      </c>
      <c r="E4" s="34" t="s">
        <v>20</v>
      </c>
      <c r="F4" s="34" t="s">
        <v>21</v>
      </c>
      <c r="G4" s="33" t="s">
        <v>73</v>
      </c>
    </row>
    <row r="5" spans="1:7" s="12" customFormat="1" ht="31.2" customHeight="1" x14ac:dyDescent="0.3">
      <c r="A5" s="41" t="s">
        <v>0</v>
      </c>
      <c r="B5" s="35">
        <f>SUM(B6:B18)</f>
        <v>6661600</v>
      </c>
      <c r="C5" s="35">
        <f t="shared" ref="C5:F5" si="0">SUM(C6:C18)</f>
        <v>15877400</v>
      </c>
      <c r="D5" s="35">
        <f t="shared" si="0"/>
        <v>19781700</v>
      </c>
      <c r="E5" s="35">
        <f t="shared" si="0"/>
        <v>18174100</v>
      </c>
      <c r="F5" s="35">
        <f t="shared" si="0"/>
        <v>15505200</v>
      </c>
      <c r="G5" s="35">
        <f>SUM(G6:G18)</f>
        <v>76000000</v>
      </c>
    </row>
    <row r="6" spans="1:7" ht="31.2" customHeight="1" x14ac:dyDescent="0.3">
      <c r="A6" s="39" t="s">
        <v>1</v>
      </c>
      <c r="B6" s="31">
        <v>3780000</v>
      </c>
      <c r="C6" s="31">
        <v>5040000</v>
      </c>
      <c r="D6" s="31">
        <v>1260000</v>
      </c>
      <c r="E6" s="31">
        <v>1260000</v>
      </c>
      <c r="F6" s="31">
        <v>1260000</v>
      </c>
      <c r="G6" s="30">
        <f t="shared" ref="G6:G17" si="1">SUM(B6:F6)</f>
        <v>12600000</v>
      </c>
    </row>
    <row r="7" spans="1:7" ht="34.200000000000003" customHeight="1" x14ac:dyDescent="0.3">
      <c r="A7" s="39" t="s">
        <v>74</v>
      </c>
      <c r="B7" s="31">
        <v>0</v>
      </c>
      <c r="C7" s="31">
        <v>978400</v>
      </c>
      <c r="D7" s="31">
        <v>2867200</v>
      </c>
      <c r="E7" s="31">
        <v>2850400</v>
      </c>
      <c r="F7" s="31">
        <v>3084000</v>
      </c>
      <c r="G7" s="30">
        <f t="shared" si="1"/>
        <v>9780000</v>
      </c>
    </row>
    <row r="8" spans="1:7" ht="31.2" customHeight="1" x14ac:dyDescent="0.3">
      <c r="A8" s="39" t="s">
        <v>2</v>
      </c>
      <c r="B8" s="31">
        <v>0</v>
      </c>
      <c r="C8" s="31">
        <v>1035000</v>
      </c>
      <c r="D8" s="31">
        <v>2900000</v>
      </c>
      <c r="E8" s="31">
        <v>975000</v>
      </c>
      <c r="F8" s="31">
        <v>2900000</v>
      </c>
      <c r="G8" s="30">
        <f t="shared" si="1"/>
        <v>7810000</v>
      </c>
    </row>
    <row r="9" spans="1:7" ht="31.2" customHeight="1" x14ac:dyDescent="0.3">
      <c r="A9" s="39" t="s">
        <v>3</v>
      </c>
      <c r="B9" s="31">
        <v>529100</v>
      </c>
      <c r="C9" s="31">
        <v>634500</v>
      </c>
      <c r="D9" s="31">
        <v>312000</v>
      </c>
      <c r="E9" s="31">
        <v>353200</v>
      </c>
      <c r="F9" s="31">
        <v>221200</v>
      </c>
      <c r="G9" s="30">
        <f t="shared" si="1"/>
        <v>2050000</v>
      </c>
    </row>
    <row r="10" spans="1:7" ht="31.2" customHeight="1" x14ac:dyDescent="0.3">
      <c r="A10" s="39" t="s">
        <v>4</v>
      </c>
      <c r="B10" s="31">
        <v>0</v>
      </c>
      <c r="C10" s="31">
        <v>97500</v>
      </c>
      <c r="D10" s="31">
        <v>426500</v>
      </c>
      <c r="E10" s="31">
        <v>0</v>
      </c>
      <c r="F10" s="31">
        <v>126000</v>
      </c>
      <c r="G10" s="30">
        <f t="shared" si="1"/>
        <v>650000</v>
      </c>
    </row>
    <row r="11" spans="1:7" ht="31.2" customHeight="1" x14ac:dyDescent="0.3">
      <c r="A11" s="39" t="s">
        <v>5</v>
      </c>
      <c r="B11" s="31">
        <v>462000</v>
      </c>
      <c r="C11" s="31">
        <v>418000</v>
      </c>
      <c r="D11" s="31">
        <v>2255000</v>
      </c>
      <c r="E11" s="31">
        <v>945000</v>
      </c>
      <c r="F11" s="31">
        <v>3200000</v>
      </c>
      <c r="G11" s="30">
        <f t="shared" si="1"/>
        <v>7280000</v>
      </c>
    </row>
    <row r="12" spans="1:7" ht="31.2" customHeight="1" x14ac:dyDescent="0.3">
      <c r="A12" s="39" t="s">
        <v>6</v>
      </c>
      <c r="B12" s="31">
        <v>0</v>
      </c>
      <c r="C12" s="31">
        <v>2232000</v>
      </c>
      <c r="D12" s="31">
        <v>504000</v>
      </c>
      <c r="E12" s="31">
        <v>2304000</v>
      </c>
      <c r="F12" s="31">
        <v>2400000</v>
      </c>
      <c r="G12" s="30">
        <f t="shared" si="1"/>
        <v>7440000</v>
      </c>
    </row>
    <row r="13" spans="1:7" ht="31.2" customHeight="1" x14ac:dyDescent="0.3">
      <c r="A13" s="39" t="s">
        <v>65</v>
      </c>
      <c r="B13" s="31">
        <v>1112500</v>
      </c>
      <c r="C13" s="31">
        <v>2765000</v>
      </c>
      <c r="D13" s="31">
        <v>5652000</v>
      </c>
      <c r="E13" s="31">
        <v>6470500</v>
      </c>
      <c r="F13" s="31">
        <v>1760000</v>
      </c>
      <c r="G13" s="30">
        <f t="shared" si="1"/>
        <v>17760000</v>
      </c>
    </row>
    <row r="14" spans="1:7" ht="31.2" customHeight="1" x14ac:dyDescent="0.3">
      <c r="A14" s="39" t="s">
        <v>7</v>
      </c>
      <c r="B14" s="31">
        <v>242000</v>
      </c>
      <c r="C14" s="31">
        <v>526500</v>
      </c>
      <c r="D14" s="31">
        <v>947500</v>
      </c>
      <c r="E14" s="31">
        <v>1299000</v>
      </c>
      <c r="F14" s="31">
        <v>105000</v>
      </c>
      <c r="G14" s="30">
        <f t="shared" si="1"/>
        <v>3120000</v>
      </c>
    </row>
    <row r="15" spans="1:7" ht="31.2" customHeight="1" x14ac:dyDescent="0.3">
      <c r="A15" s="39" t="s">
        <v>8</v>
      </c>
      <c r="B15" s="31">
        <v>176000</v>
      </c>
      <c r="C15" s="31">
        <v>517000</v>
      </c>
      <c r="D15" s="31">
        <v>441000</v>
      </c>
      <c r="E15" s="31">
        <v>297000</v>
      </c>
      <c r="F15" s="31">
        <v>89000</v>
      </c>
      <c r="G15" s="30">
        <f t="shared" si="1"/>
        <v>1520000</v>
      </c>
    </row>
    <row r="16" spans="1:7" ht="31.2" customHeight="1" x14ac:dyDescent="0.3">
      <c r="A16" s="39" t="s">
        <v>9</v>
      </c>
      <c r="B16" s="31">
        <v>0</v>
      </c>
      <c r="C16" s="31">
        <v>417000</v>
      </c>
      <c r="D16" s="31">
        <v>1063000</v>
      </c>
      <c r="E16" s="31">
        <v>700000</v>
      </c>
      <c r="F16" s="31">
        <v>0</v>
      </c>
      <c r="G16" s="30">
        <f t="shared" si="1"/>
        <v>2180000</v>
      </c>
    </row>
    <row r="17" spans="1:7" ht="31.2" customHeight="1" x14ac:dyDescent="0.3">
      <c r="A17" s="39" t="s">
        <v>10</v>
      </c>
      <c r="B17" s="31">
        <v>0</v>
      </c>
      <c r="C17" s="31">
        <v>136500</v>
      </c>
      <c r="D17" s="31">
        <v>73500</v>
      </c>
      <c r="E17" s="31">
        <v>0</v>
      </c>
      <c r="F17" s="31">
        <v>0</v>
      </c>
      <c r="G17" s="30">
        <f t="shared" si="1"/>
        <v>210000</v>
      </c>
    </row>
    <row r="18" spans="1:7" ht="31.2" customHeight="1" x14ac:dyDescent="0.3">
      <c r="A18" s="39" t="s">
        <v>54</v>
      </c>
      <c r="B18" s="31">
        <v>360000</v>
      </c>
      <c r="C18" s="31">
        <v>1080000</v>
      </c>
      <c r="D18" s="31">
        <v>1080000</v>
      </c>
      <c r="E18" s="31">
        <v>720000</v>
      </c>
      <c r="F18" s="31">
        <v>360000</v>
      </c>
      <c r="G18" s="30">
        <f>SUM(B18:F18)</f>
        <v>3600000</v>
      </c>
    </row>
    <row r="19" spans="1:7" s="12" customFormat="1" ht="31.2" customHeight="1" x14ac:dyDescent="0.3">
      <c r="A19" s="41" t="s">
        <v>238</v>
      </c>
      <c r="B19" s="35">
        <f>SUM(B20:B26)</f>
        <v>875000</v>
      </c>
      <c r="C19" s="35">
        <f t="shared" ref="C19:G19" si="2">SUM(C20:C26)</f>
        <v>930000</v>
      </c>
      <c r="D19" s="35">
        <f t="shared" si="2"/>
        <v>780000</v>
      </c>
      <c r="E19" s="35">
        <f t="shared" si="2"/>
        <v>730000</v>
      </c>
      <c r="F19" s="35">
        <f t="shared" si="2"/>
        <v>685000</v>
      </c>
      <c r="G19" s="35">
        <f t="shared" si="2"/>
        <v>4000000</v>
      </c>
    </row>
    <row r="20" spans="1:7" ht="69" customHeight="1" x14ac:dyDescent="0.3">
      <c r="A20" s="39" t="s">
        <v>11</v>
      </c>
      <c r="B20" s="31">
        <v>0</v>
      </c>
      <c r="C20" s="31">
        <v>200000</v>
      </c>
      <c r="D20" s="31">
        <v>0</v>
      </c>
      <c r="E20" s="31">
        <v>0</v>
      </c>
      <c r="F20" s="31">
        <v>0</v>
      </c>
      <c r="G20" s="30">
        <f>SUM(B20:F20)</f>
        <v>200000</v>
      </c>
    </row>
    <row r="21" spans="1:7" ht="31.2" customHeight="1" x14ac:dyDescent="0.3">
      <c r="A21" s="39" t="s">
        <v>12</v>
      </c>
      <c r="B21" s="31">
        <v>875000</v>
      </c>
      <c r="C21" s="31">
        <v>700000</v>
      </c>
      <c r="D21" s="31">
        <v>700000</v>
      </c>
      <c r="E21" s="31">
        <v>700000</v>
      </c>
      <c r="F21" s="31">
        <v>525000</v>
      </c>
      <c r="G21" s="30">
        <f>SUM(B21:F21)</f>
        <v>3500000</v>
      </c>
    </row>
    <row r="22" spans="1:7" s="12" customFormat="1" ht="31.2" hidden="1" customHeight="1" x14ac:dyDescent="0.3">
      <c r="A22" s="41"/>
      <c r="B22" s="35"/>
      <c r="C22" s="35"/>
      <c r="D22" s="35"/>
      <c r="E22" s="35"/>
      <c r="F22" s="35"/>
      <c r="G22" s="35"/>
    </row>
    <row r="23" spans="1:7" ht="31.2" customHeight="1" x14ac:dyDescent="0.3">
      <c r="A23" s="39" t="s">
        <v>13</v>
      </c>
      <c r="B23" s="31">
        <v>0</v>
      </c>
      <c r="C23" s="31">
        <v>30000</v>
      </c>
      <c r="D23" s="31">
        <v>30000</v>
      </c>
      <c r="E23" s="31">
        <v>30000</v>
      </c>
      <c r="F23" s="31">
        <v>60000</v>
      </c>
      <c r="G23" s="30">
        <f>SUM(B23:F23)</f>
        <v>150000</v>
      </c>
    </row>
    <row r="24" spans="1:7" ht="31.2" customHeight="1" x14ac:dyDescent="0.3">
      <c r="A24" s="39" t="s">
        <v>14</v>
      </c>
      <c r="B24" s="31">
        <v>0</v>
      </c>
      <c r="C24" s="31">
        <v>0</v>
      </c>
      <c r="D24" s="31">
        <v>50000</v>
      </c>
      <c r="E24" s="31">
        <v>0</v>
      </c>
      <c r="F24" s="31">
        <v>0</v>
      </c>
      <c r="G24" s="30">
        <f>SUM(B24:F24)</f>
        <v>50000</v>
      </c>
    </row>
    <row r="25" spans="1:7" ht="31.2" customHeight="1" x14ac:dyDescent="0.3">
      <c r="A25" s="39" t="s">
        <v>15</v>
      </c>
      <c r="B25" s="31">
        <v>0</v>
      </c>
      <c r="C25" s="31">
        <v>0</v>
      </c>
      <c r="D25" s="31">
        <v>0</v>
      </c>
      <c r="E25" s="31">
        <v>0</v>
      </c>
      <c r="F25" s="31">
        <v>100000</v>
      </c>
      <c r="G25" s="30">
        <f>SUM(B25:F25)</f>
        <v>100000</v>
      </c>
    </row>
    <row r="26" spans="1:7" ht="31.2" hidden="1" customHeight="1" x14ac:dyDescent="0.3">
      <c r="B26" s="31"/>
      <c r="C26" s="31"/>
      <c r="D26" s="31"/>
      <c r="E26" s="31"/>
      <c r="F26" s="31"/>
      <c r="G26" s="30"/>
    </row>
    <row r="27" spans="1:7" s="37" customFormat="1" ht="30" customHeight="1" x14ac:dyDescent="0.3">
      <c r="A27" s="40" t="s">
        <v>22</v>
      </c>
      <c r="B27" s="36">
        <f>+B5+B19+B22</f>
        <v>7536600</v>
      </c>
      <c r="C27" s="36">
        <f>+C5+C19+C22</f>
        <v>16807400</v>
      </c>
      <c r="D27" s="36">
        <f>+D5+D19+D22</f>
        <v>20561700</v>
      </c>
      <c r="E27" s="36">
        <f>+E5+E19+E22</f>
        <v>18904100</v>
      </c>
      <c r="F27" s="36">
        <f>+F5+F19+F22</f>
        <v>16190200</v>
      </c>
      <c r="G27" s="36">
        <f>SUM(B27:F27)</f>
        <v>80000000</v>
      </c>
    </row>
    <row r="28" spans="1:7" ht="31.2" hidden="1" customHeight="1" x14ac:dyDescent="0.3"/>
    <row r="29" spans="1:7" ht="31.2" hidden="1" customHeight="1" x14ac:dyDescent="0.3"/>
    <row r="30" spans="1:7" ht="31.2" hidden="1" customHeight="1" x14ac:dyDescent="0.3"/>
    <row r="31" spans="1:7" ht="31.2" hidden="1" customHeight="1" x14ac:dyDescent="0.3"/>
    <row r="32" spans="1:7" ht="31.2" hidden="1" customHeight="1" x14ac:dyDescent="0.3"/>
    <row r="33" ht="31.2" hidden="1" customHeight="1" x14ac:dyDescent="0.3"/>
    <row r="34" ht="31.2" hidden="1" customHeight="1" x14ac:dyDescent="0.3"/>
    <row r="35" ht="31.2" hidden="1" customHeight="1" x14ac:dyDescent="0.3"/>
    <row r="36" ht="31.2" hidden="1" customHeight="1" x14ac:dyDescent="0.3"/>
    <row r="37" ht="31.2" hidden="1" customHeight="1" x14ac:dyDescent="0.3"/>
    <row r="38" ht="31.2" hidden="1" customHeight="1" x14ac:dyDescent="0.3"/>
    <row r="39" ht="31.2" hidden="1" customHeight="1" x14ac:dyDescent="0.3"/>
    <row r="40" ht="31.2" hidden="1" customHeight="1" x14ac:dyDescent="0.3"/>
    <row r="41" ht="31.2" hidden="1" customHeight="1" x14ac:dyDescent="0.3"/>
    <row r="42" ht="31.2" hidden="1" customHeight="1" x14ac:dyDescent="0.3"/>
    <row r="43" ht="31.2" hidden="1" customHeight="1" x14ac:dyDescent="0.3"/>
    <row r="44" ht="31.2" hidden="1" customHeight="1" x14ac:dyDescent="0.3"/>
    <row r="45" ht="31.2" hidden="1" customHeight="1" x14ac:dyDescent="0.3"/>
    <row r="46" ht="31.2" hidden="1" customHeight="1" x14ac:dyDescent="0.3"/>
    <row r="47" ht="31.2" hidden="1" customHeight="1" x14ac:dyDescent="0.3"/>
    <row r="48" ht="31.2" hidden="1" customHeight="1" x14ac:dyDescent="0.3"/>
    <row r="49" ht="31.2" hidden="1" customHeight="1" x14ac:dyDescent="0.3"/>
    <row r="50" ht="31.2" hidden="1" customHeight="1" x14ac:dyDescent="0.3"/>
    <row r="51" ht="31.2" hidden="1" customHeight="1" x14ac:dyDescent="0.3"/>
    <row r="52" ht="31.2" hidden="1" customHeight="1" x14ac:dyDescent="0.3"/>
    <row r="53" ht="31.2" hidden="1" customHeight="1" x14ac:dyDescent="0.3"/>
    <row r="54" ht="31.2" hidden="1" customHeight="1" x14ac:dyDescent="0.3"/>
    <row r="55" ht="31.2" hidden="1" customHeight="1" x14ac:dyDescent="0.3"/>
    <row r="56" ht="31.2" hidden="1" customHeight="1" x14ac:dyDescent="0.3"/>
    <row r="57" ht="31.2" hidden="1" customHeight="1" x14ac:dyDescent="0.3"/>
    <row r="58" ht="31.2" hidden="1" customHeight="1" x14ac:dyDescent="0.3"/>
    <row r="59" ht="31.2" hidden="1" customHeight="1" x14ac:dyDescent="0.3"/>
    <row r="60" ht="31.2" hidden="1" customHeight="1" x14ac:dyDescent="0.3"/>
    <row r="61" ht="31.2" hidden="1" customHeight="1" x14ac:dyDescent="0.3"/>
    <row r="62" ht="31.2" hidden="1" customHeight="1" x14ac:dyDescent="0.3"/>
    <row r="63" ht="31.2" hidden="1" customHeight="1" x14ac:dyDescent="0.3"/>
    <row r="64" ht="31.2" hidden="1" customHeight="1" x14ac:dyDescent="0.3"/>
    <row r="65" ht="31.2" hidden="1" customHeight="1" x14ac:dyDescent="0.3"/>
    <row r="66" ht="31.2" hidden="1" customHeight="1" x14ac:dyDescent="0.3"/>
    <row r="67" ht="31.2" hidden="1" customHeight="1" x14ac:dyDescent="0.3"/>
    <row r="68" ht="31.2" hidden="1" customHeight="1" x14ac:dyDescent="0.3"/>
    <row r="69" ht="31.2" hidden="1" customHeight="1" x14ac:dyDescent="0.3"/>
    <row r="70" ht="31.2" hidden="1" customHeight="1" x14ac:dyDescent="0.3"/>
    <row r="71" ht="31.2" hidden="1" customHeight="1" x14ac:dyDescent="0.3"/>
    <row r="72" ht="31.2" hidden="1" customHeight="1" x14ac:dyDescent="0.3"/>
    <row r="73" ht="31.2" hidden="1" customHeight="1" x14ac:dyDescent="0.3"/>
    <row r="74" ht="31.2" hidden="1" customHeight="1" x14ac:dyDescent="0.3"/>
    <row r="75" ht="31.2" hidden="1" customHeight="1" x14ac:dyDescent="0.3"/>
    <row r="76" ht="31.2" hidden="1" customHeight="1" x14ac:dyDescent="0.3"/>
    <row r="77" ht="31.2" hidden="1" customHeight="1" x14ac:dyDescent="0.3"/>
    <row r="78" ht="31.2" hidden="1" customHeight="1" x14ac:dyDescent="0.3"/>
    <row r="79" ht="31.2" hidden="1" customHeight="1" x14ac:dyDescent="0.3"/>
    <row r="80" ht="31.2" hidden="1" customHeight="1" x14ac:dyDescent="0.3"/>
    <row r="81" ht="31.2" hidden="1" customHeight="1" x14ac:dyDescent="0.3"/>
    <row r="82" ht="31.2" hidden="1" customHeight="1" x14ac:dyDescent="0.3"/>
    <row r="83" ht="31.2" hidden="1" customHeight="1" x14ac:dyDescent="0.3"/>
    <row r="84" ht="31.2" hidden="1" customHeight="1" x14ac:dyDescent="0.3"/>
    <row r="85" ht="31.2" hidden="1" customHeight="1" x14ac:dyDescent="0.3"/>
    <row r="86" ht="31.2" hidden="1" customHeight="1" x14ac:dyDescent="0.3"/>
    <row r="87" ht="31.2" hidden="1" customHeight="1" x14ac:dyDescent="0.3"/>
    <row r="88" ht="31.2" hidden="1" customHeight="1" x14ac:dyDescent="0.3"/>
    <row r="89" ht="31.2" hidden="1" customHeight="1" x14ac:dyDescent="0.3"/>
    <row r="90" ht="31.2" hidden="1" customHeight="1" x14ac:dyDescent="0.3"/>
    <row r="91" ht="31.2" hidden="1" customHeight="1" x14ac:dyDescent="0.3"/>
    <row r="92" ht="31.2" hidden="1" customHeight="1" x14ac:dyDescent="0.3"/>
    <row r="93" ht="31.2" hidden="1" customHeight="1" x14ac:dyDescent="0.3"/>
    <row r="94" ht="31.2" hidden="1" customHeight="1" x14ac:dyDescent="0.3"/>
    <row r="95" ht="31.2" hidden="1" customHeight="1" x14ac:dyDescent="0.3"/>
    <row r="96" ht="31.2" hidden="1" customHeight="1" x14ac:dyDescent="0.3"/>
    <row r="97" ht="31.2" hidden="1" customHeight="1" x14ac:dyDescent="0.3"/>
    <row r="98" ht="31.2" hidden="1" customHeight="1" x14ac:dyDescent="0.3"/>
    <row r="99" ht="31.2" hidden="1" customHeight="1" x14ac:dyDescent="0.3"/>
    <row r="100" ht="31.2" hidden="1" customHeight="1" x14ac:dyDescent="0.3"/>
    <row r="101" ht="31.2" hidden="1" customHeight="1" x14ac:dyDescent="0.3"/>
    <row r="102" ht="31.2" hidden="1" customHeight="1" x14ac:dyDescent="0.3"/>
    <row r="103" ht="31.2" hidden="1" customHeight="1" x14ac:dyDescent="0.3"/>
    <row r="104" ht="31.2" hidden="1" customHeight="1" x14ac:dyDescent="0.3"/>
    <row r="105" ht="31.2" hidden="1" customHeight="1" x14ac:dyDescent="0.3"/>
    <row r="106" ht="31.2" hidden="1" customHeight="1" x14ac:dyDescent="0.3"/>
    <row r="107" ht="31.2" hidden="1" customHeight="1" x14ac:dyDescent="0.3"/>
    <row r="108" ht="31.2" hidden="1" customHeight="1" x14ac:dyDescent="0.3"/>
    <row r="109" ht="31.2" hidden="1" customHeight="1" x14ac:dyDescent="0.3"/>
    <row r="110" ht="31.2" hidden="1" customHeight="1" x14ac:dyDescent="0.3"/>
    <row r="111" ht="31.2" hidden="1" customHeight="1" x14ac:dyDescent="0.3"/>
    <row r="112" ht="31.2" hidden="1" customHeight="1" x14ac:dyDescent="0.3"/>
    <row r="113" ht="31.2" hidden="1" customHeight="1" x14ac:dyDescent="0.3"/>
    <row r="114" ht="31.2" hidden="1" customHeight="1" x14ac:dyDescent="0.3"/>
    <row r="115" ht="31.2" hidden="1" customHeight="1" x14ac:dyDescent="0.3"/>
    <row r="116" ht="31.2" hidden="1" customHeight="1" x14ac:dyDescent="0.3"/>
    <row r="117" ht="31.2" hidden="1" customHeight="1" x14ac:dyDescent="0.3"/>
    <row r="118" ht="31.2" hidden="1" customHeight="1" x14ac:dyDescent="0.3"/>
    <row r="119" ht="31.2" hidden="1" customHeight="1" x14ac:dyDescent="0.3"/>
    <row r="120" ht="31.2" hidden="1" customHeight="1" x14ac:dyDescent="0.3"/>
    <row r="121" ht="31.2" hidden="1" customHeight="1" x14ac:dyDescent="0.3"/>
    <row r="122" ht="31.2" hidden="1" customHeight="1" x14ac:dyDescent="0.3"/>
    <row r="123" ht="31.2" hidden="1" customHeight="1" x14ac:dyDescent="0.3"/>
    <row r="124" ht="31.2" hidden="1" customHeight="1" x14ac:dyDescent="0.3"/>
    <row r="125" ht="31.2" hidden="1" customHeight="1" x14ac:dyDescent="0.3"/>
    <row r="126" ht="31.2" hidden="1" customHeight="1" x14ac:dyDescent="0.3"/>
    <row r="127" ht="31.2" hidden="1" customHeight="1" x14ac:dyDescent="0.3"/>
    <row r="128" ht="31.2" hidden="1" customHeight="1" x14ac:dyDescent="0.3"/>
    <row r="129" ht="31.2" hidden="1" customHeight="1" x14ac:dyDescent="0.3"/>
    <row r="130" ht="31.2" hidden="1" customHeight="1" x14ac:dyDescent="0.3"/>
    <row r="131" ht="31.2" hidden="1" customHeight="1" x14ac:dyDescent="0.3"/>
    <row r="132" ht="31.2" hidden="1" customHeight="1" x14ac:dyDescent="0.3"/>
    <row r="133" ht="31.2" hidden="1" customHeight="1" x14ac:dyDescent="0.3"/>
    <row r="134" ht="31.2" hidden="1" customHeight="1" x14ac:dyDescent="0.3"/>
    <row r="135" ht="31.2" hidden="1" customHeight="1" x14ac:dyDescent="0.3"/>
    <row r="136" ht="31.2" hidden="1" customHeight="1" x14ac:dyDescent="0.3"/>
    <row r="137" ht="31.2" hidden="1" customHeight="1" x14ac:dyDescent="0.3"/>
    <row r="138" ht="31.2" hidden="1" customHeight="1" x14ac:dyDescent="0.3"/>
    <row r="139" ht="31.2" hidden="1" customHeight="1" x14ac:dyDescent="0.3"/>
    <row r="140" ht="31.2" hidden="1" customHeight="1" x14ac:dyDescent="0.3"/>
    <row r="141" ht="31.2" hidden="1" customHeight="1" x14ac:dyDescent="0.3"/>
    <row r="142" ht="31.2" hidden="1" customHeight="1" x14ac:dyDescent="0.3"/>
    <row r="143" ht="31.2" hidden="1" customHeight="1" x14ac:dyDescent="0.3"/>
    <row r="144" ht="31.2" hidden="1" customHeight="1" x14ac:dyDescent="0.3"/>
    <row r="145" ht="31.2" hidden="1" customHeight="1" x14ac:dyDescent="0.3"/>
    <row r="146" ht="31.2" hidden="1" customHeight="1" x14ac:dyDescent="0.3"/>
    <row r="147" ht="31.2" hidden="1" customHeight="1" x14ac:dyDescent="0.3"/>
    <row r="148" ht="31.2" hidden="1" customHeight="1" x14ac:dyDescent="0.3"/>
    <row r="149" ht="31.2" hidden="1" customHeight="1" x14ac:dyDescent="0.3"/>
    <row r="150" ht="31.2" hidden="1" customHeight="1" x14ac:dyDescent="0.3"/>
    <row r="151" ht="31.2" hidden="1" customHeight="1" x14ac:dyDescent="0.3"/>
    <row r="152" ht="31.2" hidden="1" customHeight="1" x14ac:dyDescent="0.3"/>
    <row r="153" ht="31.2" hidden="1" customHeight="1" x14ac:dyDescent="0.3"/>
    <row r="154" ht="31.2" hidden="1" customHeight="1" x14ac:dyDescent="0.3"/>
    <row r="155" ht="31.2" hidden="1" customHeight="1" x14ac:dyDescent="0.3"/>
    <row r="156" ht="31.2" hidden="1" customHeight="1" x14ac:dyDescent="0.3"/>
    <row r="157" ht="31.2" hidden="1" customHeight="1" x14ac:dyDescent="0.3"/>
    <row r="158" ht="31.2" hidden="1" customHeight="1" x14ac:dyDescent="0.3"/>
    <row r="159" ht="31.2" hidden="1" customHeight="1" x14ac:dyDescent="0.3"/>
    <row r="160" ht="31.2" hidden="1" customHeight="1" x14ac:dyDescent="0.3"/>
    <row r="161" ht="31.2" hidden="1" customHeight="1" x14ac:dyDescent="0.3"/>
    <row r="162" ht="31.2" hidden="1" customHeight="1" x14ac:dyDescent="0.3"/>
    <row r="163" ht="31.2" hidden="1" customHeight="1" x14ac:dyDescent="0.3"/>
    <row r="164" ht="31.2" hidden="1" customHeight="1" x14ac:dyDescent="0.3"/>
    <row r="165" ht="31.2" hidden="1" customHeight="1" x14ac:dyDescent="0.3"/>
    <row r="166" ht="31.2" hidden="1" customHeight="1" x14ac:dyDescent="0.3"/>
    <row r="167" ht="31.2" hidden="1" customHeight="1" x14ac:dyDescent="0.3"/>
    <row r="168" ht="31.2" hidden="1" customHeight="1" x14ac:dyDescent="0.3"/>
    <row r="169" ht="31.2" hidden="1" customHeight="1" x14ac:dyDescent="0.3"/>
    <row r="170" ht="31.2" hidden="1" customHeight="1" x14ac:dyDescent="0.3"/>
    <row r="171" ht="31.2" hidden="1" customHeight="1" x14ac:dyDescent="0.3"/>
    <row r="172" ht="31.2" hidden="1" customHeight="1" x14ac:dyDescent="0.3"/>
    <row r="173" ht="31.2" hidden="1" customHeight="1" x14ac:dyDescent="0.3"/>
    <row r="174" ht="31.2" hidden="1" customHeight="1" x14ac:dyDescent="0.3"/>
    <row r="175" ht="31.2" hidden="1" customHeight="1" x14ac:dyDescent="0.3"/>
    <row r="176" ht="31.2" hidden="1" customHeight="1" x14ac:dyDescent="0.3"/>
    <row r="177" ht="31.2" hidden="1" customHeight="1" x14ac:dyDescent="0.3"/>
    <row r="178" ht="31.2" hidden="1" customHeight="1" x14ac:dyDescent="0.3"/>
    <row r="179" ht="31.2" hidden="1" customHeight="1" x14ac:dyDescent="0.3"/>
    <row r="180" ht="31.2" hidden="1" customHeight="1" x14ac:dyDescent="0.3"/>
    <row r="181" ht="31.2" hidden="1" customHeight="1" x14ac:dyDescent="0.3"/>
    <row r="182" ht="31.2" hidden="1" customHeight="1" x14ac:dyDescent="0.3"/>
    <row r="183" ht="31.2" hidden="1" customHeight="1" x14ac:dyDescent="0.3"/>
    <row r="184" ht="31.2" hidden="1" customHeight="1" x14ac:dyDescent="0.3"/>
    <row r="185" ht="31.2" hidden="1" customHeight="1" x14ac:dyDescent="0.3"/>
    <row r="186" ht="31.2" hidden="1" customHeight="1" x14ac:dyDescent="0.3"/>
    <row r="187" ht="31.2" hidden="1" customHeight="1" x14ac:dyDescent="0.3"/>
    <row r="188" ht="31.2" hidden="1" customHeight="1" x14ac:dyDescent="0.3"/>
    <row r="189" ht="31.2" hidden="1" customHeight="1" x14ac:dyDescent="0.3"/>
    <row r="190" ht="31.2" hidden="1" customHeight="1" x14ac:dyDescent="0.3"/>
    <row r="191" ht="31.2" hidden="1" customHeight="1" x14ac:dyDescent="0.3"/>
    <row r="192" ht="31.2" hidden="1" customHeight="1" x14ac:dyDescent="0.3"/>
    <row r="193" ht="31.2" hidden="1" customHeight="1" x14ac:dyDescent="0.3"/>
    <row r="194" ht="31.2" hidden="1" customHeight="1" x14ac:dyDescent="0.3"/>
    <row r="195" ht="31.2" hidden="1" customHeight="1" x14ac:dyDescent="0.3"/>
    <row r="196" ht="31.2" hidden="1" customHeight="1" x14ac:dyDescent="0.3"/>
    <row r="197" ht="31.2" hidden="1" customHeight="1" x14ac:dyDescent="0.3"/>
    <row r="198" ht="31.2" hidden="1" customHeight="1" x14ac:dyDescent="0.3"/>
    <row r="199" ht="31.2" hidden="1" customHeight="1" x14ac:dyDescent="0.3"/>
    <row r="200" ht="31.2" hidden="1" customHeight="1" x14ac:dyDescent="0.3"/>
    <row r="201" ht="31.2" hidden="1" customHeight="1" x14ac:dyDescent="0.3"/>
    <row r="202" ht="31.2" hidden="1" customHeight="1" x14ac:dyDescent="0.3"/>
    <row r="203" ht="31.2" hidden="1" customHeight="1" x14ac:dyDescent="0.3"/>
    <row r="204" ht="31.2" hidden="1" customHeight="1" x14ac:dyDescent="0.3"/>
    <row r="205" ht="31.2" hidden="1" customHeight="1" x14ac:dyDescent="0.3"/>
    <row r="206" ht="31.2" hidden="1" customHeight="1" x14ac:dyDescent="0.3"/>
    <row r="207" ht="31.2" hidden="1" customHeight="1" x14ac:dyDescent="0.3"/>
    <row r="208" ht="31.2" hidden="1" customHeight="1" x14ac:dyDescent="0.3"/>
    <row r="209" ht="31.2" hidden="1" customHeight="1" x14ac:dyDescent="0.3"/>
    <row r="210" ht="31.2" hidden="1" customHeight="1" x14ac:dyDescent="0.3"/>
    <row r="211" ht="31.2" hidden="1" customHeight="1" x14ac:dyDescent="0.3"/>
    <row r="212" ht="31.2" hidden="1" customHeight="1" x14ac:dyDescent="0.3"/>
    <row r="213" ht="31.2" hidden="1" customHeight="1" x14ac:dyDescent="0.3"/>
    <row r="214" ht="31.2" hidden="1" customHeight="1" x14ac:dyDescent="0.3"/>
    <row r="215" ht="31.2" hidden="1" customHeight="1" x14ac:dyDescent="0.3"/>
    <row r="216" ht="31.2" hidden="1" customHeight="1" x14ac:dyDescent="0.3"/>
    <row r="217" ht="31.2" hidden="1" customHeight="1" x14ac:dyDescent="0.3"/>
    <row r="218" ht="31.2" hidden="1" customHeight="1" x14ac:dyDescent="0.3"/>
    <row r="219" ht="31.2" hidden="1" customHeight="1" x14ac:dyDescent="0.3"/>
    <row r="220" ht="31.2" hidden="1" customHeight="1" x14ac:dyDescent="0.3"/>
    <row r="221" ht="31.2" hidden="1" customHeight="1" x14ac:dyDescent="0.3"/>
    <row r="222" ht="31.2" hidden="1" customHeight="1" x14ac:dyDescent="0.3"/>
    <row r="223" ht="31.2" hidden="1" customHeight="1" x14ac:dyDescent="0.3"/>
    <row r="224" ht="31.2" hidden="1" customHeight="1" x14ac:dyDescent="0.3"/>
    <row r="225" ht="31.2" hidden="1" customHeight="1" x14ac:dyDescent="0.3"/>
    <row r="226" ht="31.2" hidden="1" customHeight="1" x14ac:dyDescent="0.3"/>
    <row r="227" ht="31.2" hidden="1" customHeight="1" x14ac:dyDescent="0.3"/>
    <row r="228" ht="31.2" hidden="1" customHeight="1" x14ac:dyDescent="0.3"/>
    <row r="229" ht="31.2" hidden="1" customHeight="1" x14ac:dyDescent="0.3"/>
    <row r="230" ht="31.2" hidden="1" customHeight="1" x14ac:dyDescent="0.3"/>
    <row r="231" ht="31.2" hidden="1" customHeight="1" x14ac:dyDescent="0.3"/>
    <row r="232" ht="31.2" hidden="1" customHeight="1" x14ac:dyDescent="0.3"/>
    <row r="233" ht="31.2" hidden="1" customHeight="1" x14ac:dyDescent="0.3"/>
    <row r="234" ht="31.2" hidden="1" customHeight="1" x14ac:dyDescent="0.3"/>
    <row r="235" ht="31.2" hidden="1" customHeight="1" x14ac:dyDescent="0.3"/>
    <row r="236" ht="31.2" hidden="1" customHeight="1" x14ac:dyDescent="0.3"/>
    <row r="237" ht="31.2" hidden="1" customHeight="1" x14ac:dyDescent="0.3"/>
    <row r="238" ht="31.2" hidden="1" customHeight="1" x14ac:dyDescent="0.3"/>
    <row r="239" ht="31.2" hidden="1" customHeight="1" x14ac:dyDescent="0.3"/>
    <row r="240" ht="31.2" hidden="1" customHeight="1" x14ac:dyDescent="0.3"/>
    <row r="241" ht="31.2" hidden="1" customHeight="1" x14ac:dyDescent="0.3"/>
    <row r="242" ht="31.2" hidden="1" customHeight="1" x14ac:dyDescent="0.3"/>
    <row r="243" ht="31.2" hidden="1" customHeight="1" x14ac:dyDescent="0.3"/>
    <row r="244" ht="31.2" hidden="1" customHeight="1" x14ac:dyDescent="0.3"/>
    <row r="245" ht="31.2" hidden="1" customHeight="1" x14ac:dyDescent="0.3"/>
    <row r="246" ht="31.2" hidden="1" customHeight="1" x14ac:dyDescent="0.3"/>
    <row r="247" ht="31.2" hidden="1" customHeight="1" x14ac:dyDescent="0.3"/>
    <row r="248" ht="31.2" hidden="1" customHeight="1" x14ac:dyDescent="0.3"/>
    <row r="249" ht="31.2" hidden="1" customHeight="1" x14ac:dyDescent="0.3"/>
    <row r="250" ht="31.2" hidden="1" customHeight="1" x14ac:dyDescent="0.3"/>
    <row r="251" ht="31.2" hidden="1" customHeight="1" x14ac:dyDescent="0.3"/>
    <row r="252" ht="31.2" hidden="1" customHeight="1" x14ac:dyDescent="0.3"/>
    <row r="253" ht="31.2" hidden="1" customHeight="1" x14ac:dyDescent="0.3"/>
    <row r="254" ht="31.2" hidden="1" customHeight="1" x14ac:dyDescent="0.3"/>
    <row r="255" ht="31.2" hidden="1" customHeight="1" x14ac:dyDescent="0.3"/>
    <row r="256" ht="31.2" hidden="1" customHeight="1" x14ac:dyDescent="0.3"/>
    <row r="257" ht="31.2" hidden="1" customHeight="1" x14ac:dyDescent="0.3"/>
    <row r="258" ht="31.2" hidden="1" customHeight="1" x14ac:dyDescent="0.3"/>
    <row r="259" ht="31.2" hidden="1" customHeight="1" x14ac:dyDescent="0.3"/>
    <row r="260" ht="31.2" hidden="1" customHeight="1" x14ac:dyDescent="0.3"/>
    <row r="261" ht="31.2" hidden="1" customHeight="1" x14ac:dyDescent="0.3"/>
    <row r="262" ht="31.2" hidden="1" customHeight="1" x14ac:dyDescent="0.3"/>
    <row r="263" ht="31.2" hidden="1" customHeight="1" x14ac:dyDescent="0.3"/>
    <row r="264" ht="31.2" hidden="1" customHeight="1" x14ac:dyDescent="0.3"/>
    <row r="265" ht="31.2" hidden="1" customHeight="1" x14ac:dyDescent="0.3"/>
    <row r="266" ht="31.2" hidden="1" customHeight="1" x14ac:dyDescent="0.3"/>
    <row r="267" ht="31.2" hidden="1" customHeight="1" x14ac:dyDescent="0.3"/>
    <row r="268" ht="31.2" hidden="1" customHeight="1" x14ac:dyDescent="0.3"/>
    <row r="269" ht="31.2" hidden="1" customHeight="1" x14ac:dyDescent="0.3"/>
    <row r="270" ht="31.2" hidden="1" customHeight="1" x14ac:dyDescent="0.3"/>
    <row r="271" ht="31.2" hidden="1" customHeight="1" x14ac:dyDescent="0.3"/>
    <row r="272" ht="31.2" hidden="1" customHeight="1" x14ac:dyDescent="0.3"/>
    <row r="273" ht="31.2" hidden="1" customHeight="1" x14ac:dyDescent="0.3"/>
    <row r="274" ht="31.2" hidden="1" customHeight="1" x14ac:dyDescent="0.3"/>
    <row r="275" ht="31.2" hidden="1" customHeight="1" x14ac:dyDescent="0.3"/>
    <row r="276" ht="31.2" hidden="1" customHeight="1" x14ac:dyDescent="0.3"/>
    <row r="277" ht="31.2" hidden="1" customHeight="1" x14ac:dyDescent="0.3"/>
    <row r="278" ht="31.2" hidden="1" customHeight="1" x14ac:dyDescent="0.3"/>
    <row r="279" ht="31.2" hidden="1" customHeight="1" x14ac:dyDescent="0.3"/>
    <row r="280" ht="31.2" hidden="1" customHeight="1" x14ac:dyDescent="0.3"/>
    <row r="281" ht="31.2" hidden="1" customHeight="1" x14ac:dyDescent="0.3"/>
    <row r="282" ht="31.2" hidden="1" customHeight="1" x14ac:dyDescent="0.3"/>
    <row r="283" ht="31.2" hidden="1" customHeight="1" x14ac:dyDescent="0.3"/>
    <row r="284" ht="31.2" hidden="1" customHeight="1" x14ac:dyDescent="0.3"/>
    <row r="285" ht="31.2" hidden="1" customHeight="1" x14ac:dyDescent="0.3"/>
    <row r="286" ht="31.2" hidden="1" customHeight="1" x14ac:dyDescent="0.3"/>
    <row r="287" ht="31.2" hidden="1" customHeight="1" x14ac:dyDescent="0.3"/>
    <row r="288" ht="31.2" hidden="1" customHeight="1" x14ac:dyDescent="0.3"/>
    <row r="289" ht="31.2" hidden="1" customHeight="1" x14ac:dyDescent="0.3"/>
    <row r="290" ht="31.2" hidden="1" customHeight="1" x14ac:dyDescent="0.3"/>
    <row r="291" ht="31.2" hidden="1" customHeight="1" x14ac:dyDescent="0.3"/>
    <row r="292" ht="31.2" hidden="1" customHeight="1" x14ac:dyDescent="0.3"/>
    <row r="293" ht="31.2" hidden="1" customHeight="1" x14ac:dyDescent="0.3"/>
    <row r="294" ht="31.2" hidden="1" customHeight="1" x14ac:dyDescent="0.3"/>
    <row r="295" ht="31.2" hidden="1" customHeight="1" x14ac:dyDescent="0.3"/>
    <row r="296" ht="31.2" hidden="1" customHeight="1" x14ac:dyDescent="0.3"/>
    <row r="297" ht="31.2" hidden="1" customHeight="1" x14ac:dyDescent="0.3"/>
    <row r="298" ht="31.2" hidden="1" customHeight="1" x14ac:dyDescent="0.3"/>
    <row r="299" ht="31.2" hidden="1" customHeight="1" x14ac:dyDescent="0.3"/>
    <row r="300" ht="31.2" hidden="1" customHeight="1" x14ac:dyDescent="0.3"/>
    <row r="301" ht="31.2" hidden="1" customHeight="1" x14ac:dyDescent="0.3"/>
    <row r="302" ht="31.2" hidden="1" customHeight="1" x14ac:dyDescent="0.3"/>
    <row r="303" ht="31.2" hidden="1" customHeight="1" x14ac:dyDescent="0.3"/>
    <row r="304" ht="31.2" hidden="1" customHeight="1" x14ac:dyDescent="0.3"/>
    <row r="305" ht="31.2" hidden="1" customHeight="1" x14ac:dyDescent="0.3"/>
    <row r="306" ht="31.2" hidden="1" customHeight="1" x14ac:dyDescent="0.3"/>
    <row r="307" ht="31.2" hidden="1" customHeight="1" x14ac:dyDescent="0.3"/>
    <row r="308" ht="31.2" hidden="1" customHeight="1" x14ac:dyDescent="0.3"/>
    <row r="309" ht="31.2" hidden="1" customHeight="1" x14ac:dyDescent="0.3"/>
    <row r="310" ht="31.2" hidden="1" customHeight="1" x14ac:dyDescent="0.3"/>
    <row r="311" ht="31.2" hidden="1" customHeight="1" x14ac:dyDescent="0.3"/>
    <row r="312" ht="31.2" hidden="1" customHeight="1" x14ac:dyDescent="0.3"/>
    <row r="313" ht="31.2" hidden="1" customHeight="1" x14ac:dyDescent="0.3"/>
    <row r="314" ht="31.2" hidden="1" customHeight="1" x14ac:dyDescent="0.3"/>
    <row r="315" ht="31.2" hidden="1" customHeight="1" x14ac:dyDescent="0.3"/>
    <row r="316" ht="31.2" hidden="1" customHeight="1" x14ac:dyDescent="0.3"/>
    <row r="317" ht="31.2" hidden="1" customHeight="1" x14ac:dyDescent="0.3"/>
    <row r="318" ht="31.2" hidden="1" customHeight="1" x14ac:dyDescent="0.3"/>
    <row r="319" ht="31.2" hidden="1" customHeight="1" x14ac:dyDescent="0.3"/>
    <row r="320" ht="31.2" hidden="1" customHeight="1" x14ac:dyDescent="0.3"/>
    <row r="321" ht="31.2" hidden="1" customHeight="1" x14ac:dyDescent="0.3"/>
    <row r="322" ht="31.2" hidden="1" customHeight="1" x14ac:dyDescent="0.3"/>
    <row r="323" ht="31.2" hidden="1" customHeight="1" x14ac:dyDescent="0.3"/>
    <row r="324" ht="31.2" hidden="1" customHeight="1" x14ac:dyDescent="0.3"/>
    <row r="325" ht="31.2" hidden="1" customHeight="1" x14ac:dyDescent="0.3"/>
    <row r="326" ht="31.2" hidden="1" customHeight="1" x14ac:dyDescent="0.3"/>
    <row r="327" ht="31.2" hidden="1" customHeight="1" x14ac:dyDescent="0.3"/>
    <row r="328" ht="31.2" hidden="1" customHeight="1" x14ac:dyDescent="0.3"/>
    <row r="329" ht="31.2" hidden="1" customHeight="1" x14ac:dyDescent="0.3"/>
    <row r="330" ht="31.2" hidden="1" customHeight="1" x14ac:dyDescent="0.3"/>
    <row r="331" ht="31.2" hidden="1" customHeight="1" x14ac:dyDescent="0.3"/>
    <row r="332" ht="31.2" hidden="1" customHeight="1" x14ac:dyDescent="0.3"/>
    <row r="333" ht="31.2" hidden="1" customHeight="1" x14ac:dyDescent="0.3"/>
    <row r="334" ht="31.2" hidden="1" customHeight="1" x14ac:dyDescent="0.3"/>
    <row r="335" ht="31.2" hidden="1" customHeight="1" x14ac:dyDescent="0.3"/>
    <row r="336" ht="31.2" hidden="1" customHeight="1" x14ac:dyDescent="0.3"/>
    <row r="337" ht="31.2" hidden="1" customHeight="1" x14ac:dyDescent="0.3"/>
    <row r="338" ht="31.2" hidden="1" customHeight="1" x14ac:dyDescent="0.3"/>
    <row r="339" ht="31.2" hidden="1" customHeight="1" x14ac:dyDescent="0.3"/>
    <row r="340" ht="31.2" hidden="1" customHeight="1" x14ac:dyDescent="0.3"/>
    <row r="341" ht="31.2" hidden="1" customHeight="1" x14ac:dyDescent="0.3"/>
    <row r="342" ht="31.2" hidden="1" customHeight="1" x14ac:dyDescent="0.3"/>
    <row r="343" ht="31.2" hidden="1" customHeight="1" x14ac:dyDescent="0.3"/>
    <row r="344" ht="31.2" hidden="1" customHeight="1" x14ac:dyDescent="0.3"/>
    <row r="345" ht="31.2" hidden="1" customHeight="1" x14ac:dyDescent="0.3"/>
    <row r="346" ht="31.2" hidden="1" customHeight="1" x14ac:dyDescent="0.3"/>
    <row r="347" ht="31.2" hidden="1" customHeight="1" x14ac:dyDescent="0.3"/>
    <row r="348" ht="31.2" hidden="1" customHeight="1" x14ac:dyDescent="0.3"/>
    <row r="349" ht="31.2" hidden="1" customHeight="1" x14ac:dyDescent="0.3"/>
    <row r="350" ht="31.2" hidden="1" customHeight="1" x14ac:dyDescent="0.3"/>
    <row r="351" ht="31.2" hidden="1" customHeight="1" x14ac:dyDescent="0.3"/>
    <row r="352" ht="31.2" hidden="1" customHeight="1" x14ac:dyDescent="0.3"/>
    <row r="353" ht="31.2" hidden="1" customHeight="1" x14ac:dyDescent="0.3"/>
    <row r="354" ht="31.2" hidden="1" customHeight="1" x14ac:dyDescent="0.3"/>
    <row r="355" ht="31.2" hidden="1" customHeight="1" x14ac:dyDescent="0.3"/>
    <row r="356" ht="31.2" hidden="1" customHeight="1" x14ac:dyDescent="0.3"/>
    <row r="357" ht="31.2" hidden="1" customHeight="1" x14ac:dyDescent="0.3"/>
    <row r="358" ht="31.2" hidden="1" customHeight="1" x14ac:dyDescent="0.3"/>
    <row r="359" ht="31.2" hidden="1" customHeight="1" x14ac:dyDescent="0.3"/>
    <row r="360" ht="31.2" hidden="1" customHeight="1" x14ac:dyDescent="0.3"/>
    <row r="361" ht="31.2" hidden="1" customHeight="1" x14ac:dyDescent="0.3"/>
    <row r="362" ht="31.2" hidden="1" customHeight="1" x14ac:dyDescent="0.3"/>
    <row r="363" ht="31.2" hidden="1" customHeight="1" x14ac:dyDescent="0.3"/>
    <row r="364" ht="31.2" hidden="1" customHeight="1" x14ac:dyDescent="0.3"/>
    <row r="365" ht="31.2" hidden="1" customHeight="1" x14ac:dyDescent="0.3"/>
    <row r="366" ht="31.2" hidden="1" customHeight="1" x14ac:dyDescent="0.3"/>
    <row r="367" ht="31.2" hidden="1" customHeight="1" x14ac:dyDescent="0.3"/>
    <row r="368" ht="31.2" hidden="1" customHeight="1" x14ac:dyDescent="0.3"/>
    <row r="369" ht="31.2" hidden="1" customHeight="1" x14ac:dyDescent="0.3"/>
    <row r="370" ht="31.2" hidden="1" customHeight="1" x14ac:dyDescent="0.3"/>
  </sheetData>
  <mergeCells count="2">
    <mergeCell ref="A1:G1"/>
    <mergeCell ref="A2:G2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EC88D7-A315-484A-95BF-56188C92D544}">
  <dimension ref="A1:I9"/>
  <sheetViews>
    <sheetView topLeftCell="B1" zoomScaleNormal="100" workbookViewId="0">
      <selection activeCell="H6" sqref="H6"/>
    </sheetView>
  </sheetViews>
  <sheetFormatPr defaultColWidth="0" defaultRowHeight="0" customHeight="1" zeroHeight="1" x14ac:dyDescent="0.3"/>
  <cols>
    <col min="1" max="1" width="0" style="5" hidden="1" customWidth="1"/>
    <col min="2" max="2" width="14.6640625" style="5" customWidth="1"/>
    <col min="3" max="3" width="17.109375" style="5" customWidth="1"/>
    <col min="4" max="7" width="14.6640625" style="5" customWidth="1"/>
    <col min="8" max="8" width="16" style="5" customWidth="1"/>
    <col min="9" max="9" width="0" style="5" hidden="1" customWidth="1"/>
    <col min="10" max="16384" width="19.5546875" style="5" hidden="1"/>
  </cols>
  <sheetData>
    <row r="1" spans="2:8" ht="18" customHeight="1" x14ac:dyDescent="0.3">
      <c r="B1" s="48" t="e">
        <f>+#REF!</f>
        <v>#REF!</v>
      </c>
      <c r="C1" s="48"/>
      <c r="D1" s="48"/>
      <c r="E1" s="48"/>
      <c r="F1" s="48"/>
      <c r="G1" s="48"/>
      <c r="H1" s="48"/>
    </row>
    <row r="2" spans="2:8" ht="14.4" x14ac:dyDescent="0.3">
      <c r="B2" s="48" t="s">
        <v>234</v>
      </c>
      <c r="C2" s="48"/>
      <c r="D2" s="48"/>
      <c r="E2" s="48"/>
      <c r="F2" s="48"/>
      <c r="G2" s="48"/>
      <c r="H2" s="48"/>
    </row>
    <row r="3" spans="2:8" ht="9.6" customHeight="1" x14ac:dyDescent="0.3"/>
    <row r="4" spans="2:8" s="1" customFormat="1" ht="22.95" customHeight="1" x14ac:dyDescent="0.3">
      <c r="B4" s="3" t="s">
        <v>235</v>
      </c>
      <c r="C4" s="3" t="s">
        <v>236</v>
      </c>
      <c r="D4" s="3" t="s">
        <v>17</v>
      </c>
      <c r="E4" s="3" t="s">
        <v>18</v>
      </c>
      <c r="F4" s="3" t="s">
        <v>19</v>
      </c>
      <c r="G4" s="3" t="s">
        <v>20</v>
      </c>
      <c r="H4" s="3" t="s">
        <v>21</v>
      </c>
    </row>
    <row r="5" spans="2:8" ht="23.4" customHeight="1" x14ac:dyDescent="0.3">
      <c r="B5" s="6" t="s">
        <v>237</v>
      </c>
      <c r="C5" s="7">
        <f>SUM(D5:H5)</f>
        <v>80000000</v>
      </c>
      <c r="D5" s="8">
        <f>'Flujo de Caja-5años'!B27</f>
        <v>7536600</v>
      </c>
      <c r="E5" s="8">
        <f>'Flujo de Caja-5años'!C27</f>
        <v>16807400</v>
      </c>
      <c r="F5" s="8">
        <f>'Flujo de Caja-5años'!D27</f>
        <v>20561700</v>
      </c>
      <c r="G5" s="8">
        <f>'Flujo de Caja-5años'!E27</f>
        <v>18904100</v>
      </c>
      <c r="H5" s="8">
        <f>'Flujo de Caja-5años'!F27</f>
        <v>16190200</v>
      </c>
    </row>
    <row r="6" spans="2:8" s="9" customFormat="1" ht="26.4" customHeight="1" x14ac:dyDescent="0.3">
      <c r="B6" s="3" t="s">
        <v>16</v>
      </c>
      <c r="C6" s="4">
        <f t="shared" ref="C6:H6" si="0">+C5</f>
        <v>80000000</v>
      </c>
      <c r="D6" s="4">
        <f t="shared" si="0"/>
        <v>7536600</v>
      </c>
      <c r="E6" s="4">
        <f t="shared" si="0"/>
        <v>16807400</v>
      </c>
      <c r="F6" s="4">
        <f t="shared" si="0"/>
        <v>20561700</v>
      </c>
      <c r="G6" s="4">
        <f t="shared" si="0"/>
        <v>18904100</v>
      </c>
      <c r="H6" s="4">
        <f t="shared" si="0"/>
        <v>16190200</v>
      </c>
    </row>
    <row r="7" spans="2:8" ht="57.6" customHeight="1" x14ac:dyDescent="0.3">
      <c r="D7" s="10">
        <f>+D6</f>
        <v>7536600</v>
      </c>
      <c r="E7" s="10">
        <f>+E6+D7</f>
        <v>24344000</v>
      </c>
      <c r="F7" s="10">
        <f>+F6+E7</f>
        <v>44905700</v>
      </c>
      <c r="G7" s="10">
        <f>+G6+F7</f>
        <v>63809800</v>
      </c>
      <c r="H7" s="10">
        <f>+H6+G7</f>
        <v>80000000</v>
      </c>
    </row>
    <row r="8" spans="2:8" ht="13.2" customHeight="1" x14ac:dyDescent="0.3">
      <c r="D8" s="11">
        <f>+D7/$C$6</f>
        <v>9.42075E-2</v>
      </c>
      <c r="E8" s="11">
        <f>+E7/$C$6</f>
        <v>0.30430000000000001</v>
      </c>
      <c r="F8" s="11">
        <f>+F7/$C$6</f>
        <v>0.56132124999999999</v>
      </c>
      <c r="G8" s="11">
        <f>+G7/$C$6</f>
        <v>0.79762250000000001</v>
      </c>
      <c r="H8" s="11">
        <f>+H7/$C$6</f>
        <v>1</v>
      </c>
    </row>
    <row r="9" spans="2:8" ht="10.199999999999999" customHeight="1" x14ac:dyDescent="0.3"/>
  </sheetData>
  <mergeCells count="2">
    <mergeCell ref="B1:H1"/>
    <mergeCell ref="B2:H2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cdc7663a-08f0-4737-9e8c-148ce897a09c" xsi:nil="true"/>
    <Record_x0020_Number xmlns="cdc7663a-08f0-4737-9e8c-148ce897a09c">R0002850419</Record_x0020_Number>
    <Key_x0020_Document xmlns="cdc7663a-08f0-4737-9e8c-148ce897a09c">false</Key_x0020_Document>
    <Division_x0020_or_x0020_Unit xmlns="cdc7663a-08f0-4737-9e8c-148ce897a09c">INE/ENE</Division_x0020_or_x0020_Unit>
    <IDBDocs_x0020_Number xmlns="cdc7663a-08f0-4737-9e8c-148ce897a09c" xsi:nil="true"/>
    <Document_x0020_Author xmlns="cdc7663a-08f0-4737-9e8c-148ce897a09c">Suber, Stephanie Anne</Document_x0020_Author>
    <_dlc_DocId xmlns="cdc7663a-08f0-4737-9e8c-148ce897a09c">EZSHARE-213375885-54</_dlc_DocId>
    <Operation_x0020_Type xmlns="cdc7663a-08f0-4737-9e8c-148ce897a09c">Loan Operation</Operation_x0020_Type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Regional</TermName>
          <TermId xmlns="http://schemas.microsoft.com/office/infopath/2007/PartnerControls">2537a5b7-6d8e-482c-94dc-32c3cc44ff65</TermId>
        </TermInfo>
      </Terms>
    </ic46d7e087fd4a108fb86518ca413cc6>
    <TaxCatchAll xmlns="cdc7663a-08f0-4737-9e8c-148ce897a09c">
      <Value>27</Value>
      <Value>26</Value>
      <Value>18</Value>
      <Value>20</Value>
      <Value>1</Value>
    </TaxCatchAll>
    <Fiscal_x0020_Year_x0020_IDB xmlns="cdc7663a-08f0-4737-9e8c-148ce897a09c">2019</Fiscal_x0020_Year_x0020_IDB>
    <b26cdb1da78c4bb4b1c1bac2f6ac5911 xmlns="cdc7663a-08f0-4737-9e8c-148ce897a09c">
      <Terms xmlns="http://schemas.microsoft.com/office/infopath/2007/PartnerControls"/>
    </b26cdb1da78c4bb4b1c1bac2f6ac5911>
    <Project_x0020_Number xmlns="cdc7663a-08f0-4737-9e8c-148ce897a09c">RG-L1124</Project_x0020_Number>
    <Package_x0020_Code xmlns="cdc7663a-08f0-4737-9e8c-148ce897a09c" xsi:nil="true"/>
    <Migration_x0020_Info xmlns="cdc7663a-08f0-4737-9e8c-148ce897a09c" xsi:nil="true"/>
    <Related_x0020_SisCor_x0020_Number xmlns="cdc7663a-08f0-4737-9e8c-148ce897a09c" xsi:nil="true"/>
    <Approval_x0020_Number xmlns="cdc7663a-08f0-4737-9e8c-148ce897a09c">4695/OC-RG;4694/OC-RG;</Approval_x0020_Number>
    <Business_x0020_Area xmlns="cdc7663a-08f0-4737-9e8c-148ce897a09c" xsi:nil="true"/>
    <SISCOR_x0020_Number xmlns="cdc7663a-08f0-4737-9e8c-148ce897a09c" xsi:nil="true"/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Preparation, Planning and Design</TermName>
          <TermId xmlns="http://schemas.microsoft.com/office/infopath/2007/PartnerControls">29ca0c72-1fc4-435f-a09c-28585cb5eac9</TermId>
        </TermInfo>
      </Terms>
    </e46fe2894295491da65140ffd2369f49>
    <Access_x0020_to_x0020_Information_x00a0_Policy xmlns="cdc7663a-08f0-4737-9e8c-148ce897a09c">Public</Access_x0020_to_x0020_Information_x00a0_Policy>
    <Identifier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ORC</TermName>
          <TermId xmlns="http://schemas.microsoft.com/office/infopath/2007/PartnerControls">c028a4b2-ad8b-4cf4-9cac-a2ae6a778e23</TermId>
        </TermInfo>
      </Terms>
    </g511464f9e53401d84b16fa9b379a574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ENERGY</TermName>
          <TermId xmlns="http://schemas.microsoft.com/office/infopath/2007/PartnerControls">4fed196a-cd0b-4970-87de-42da17f9b203</TermId>
        </TermInfo>
      </Terms>
    </nddeef1749674d76abdbe4b239a70bc6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ENERGY INTEGRATION</TermName>
          <TermId xmlns="http://schemas.microsoft.com/office/infopath/2007/PartnerControls">1d29eac4-5499-4447-a729-351edadf21f0</TermId>
        </TermInfo>
      </Terms>
    </b2ec7cfb18674cb8803df6b262e8b107>
    <Document_x0020_Language_x0020_IDB xmlns="cdc7663a-08f0-4737-9e8c-148ce897a09c">Spanish</Document_x0020_Language_x0020_IDB>
    <_dlc_DocIdUrl xmlns="cdc7663a-08f0-4737-9e8c-148ce897a09c">
      <Url>https://idbg.sharepoint.com/teams/EZ-RG-LON/RG-L1124/_layouts/15/DocIdRedir.aspx?ID=EZSHARE-213375885-54</Url>
      <Description>EZSHARE-213375885-54</Description>
    </_dlc_DocIdUrl>
    <Phase xmlns="cdc7663a-08f0-4737-9e8c-148ce897a09c" xsi:nil="true"/>
    <Other_x0020_Author xmlns="cdc7663a-08f0-4737-9e8c-148ce897a09c" xsi:nil="true"/>
    <Disclosure_x0020_Activity xmlns="cdc7663a-08f0-4737-9e8c-148ce897a09c">Loan Proposal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>Climate Change and Renewable Energy;Electricity;Energy;Energy Distribution and Transmission;Energy Management and Regulation;Energy Markets and Studies;</Webtopic>
    <Abstract xmlns="cdc7663a-08f0-4737-9e8c-148ce897a09c" xsi:nil="true"/>
    <Publishing_x0020_House xmlns="cdc7663a-08f0-4737-9e8c-148ce897a09c" xsi:nil="true"/>
  </documentManagement>
</p:properties>
</file>

<file path=customXml/item5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4EC9FD821D26B849BBC0E164584B5A03" ma:contentTypeVersion="1826" ma:contentTypeDescription="A content type to manage public (operations) IDB documents" ma:contentTypeScope="" ma:versionID="fb7afd3357cfae79f60c6ba499ef77f4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77d29b753b50cd71ac0b1ae1b6cbebce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default="RG-L1124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default="Loan Operation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6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Props1.xml><?xml version="1.0" encoding="utf-8"?>
<ds:datastoreItem xmlns:ds="http://schemas.openxmlformats.org/officeDocument/2006/customXml" ds:itemID="{2E2987DF-9CF2-4185-8307-D4E3B018CF8C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6D02B8C5-4131-43AA-9DF3-51ACBEB59057}"/>
</file>

<file path=customXml/itemProps3.xml><?xml version="1.0" encoding="utf-8"?>
<ds:datastoreItem xmlns:ds="http://schemas.openxmlformats.org/officeDocument/2006/customXml" ds:itemID="{74236F23-1FE4-4BF3-94A4-01ECBDB4C4EB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D5B0E558-2708-4331-BF18-676D1F5D03AF}">
  <ds:schemaRefs>
    <ds:schemaRef ds:uri="cdc7663a-08f0-4737-9e8c-148ce897a09c"/>
    <ds:schemaRef ds:uri="http://schemas.microsoft.com/office/infopath/2007/PartnerControls"/>
    <ds:schemaRef ds:uri="http://purl.org/dc/terms/"/>
    <ds:schemaRef ds:uri="http://schemas.microsoft.com/office/2006/documentManagement/types"/>
    <ds:schemaRef ds:uri="http://purl.org/dc/elements/1.1/"/>
    <ds:schemaRef ds:uri="http://schemas.openxmlformats.org/package/2006/metadata/core-properties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5.xml><?xml version="1.0" encoding="utf-8"?>
<ds:datastoreItem xmlns:ds="http://schemas.openxmlformats.org/officeDocument/2006/customXml" ds:itemID="{351D9E53-2B25-4119-AD5F-36D49396432E}"/>
</file>

<file path=customXml/itemProps6.xml><?xml version="1.0" encoding="utf-8"?>
<ds:datastoreItem xmlns:ds="http://schemas.openxmlformats.org/officeDocument/2006/customXml" ds:itemID="{A246910E-70B4-4543-91A9-EDDF52E544A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POA 2018</vt:lpstr>
      <vt:lpstr>Flujo de Caja-5años</vt:lpstr>
      <vt:lpstr>Proyección de Desembolsos -5año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Molina Baldeon, Maria Julia</dc:creator>
  <cp:keywords/>
  <dc:description/>
  <cp:lastModifiedBy>Di Paola, Vanina Andrea</cp:lastModifiedBy>
  <cp:revision/>
  <dcterms:created xsi:type="dcterms:W3CDTF">2018-03-23T15:25:09Z</dcterms:created>
  <dcterms:modified xsi:type="dcterms:W3CDTF">2019-01-23T15:07:09Z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4" name="TaxKeywordTaxHTField">
    <vt:lpwstr/>
  </property>
  <property fmtid="{D5CDD505-2E9C-101B-9397-08002B2CF9AE}" pid="5" name="Series Operations IDB">
    <vt:lpwstr/>
  </property>
  <property fmtid="{D5CDD505-2E9C-101B-9397-08002B2CF9AE}" pid="6" name="Sub-Sector">
    <vt:lpwstr>27;#ENERGY INTEGRATION|1d29eac4-5499-4447-a729-351edadf21f0</vt:lpwstr>
  </property>
  <property fmtid="{D5CDD505-2E9C-101B-9397-08002B2CF9AE}" pid="7" name="Country">
    <vt:lpwstr>20;#Regional|2537a5b7-6d8e-482c-94dc-32c3cc44ff65</vt:lpwstr>
  </property>
  <property fmtid="{D5CDD505-2E9C-101B-9397-08002B2CF9AE}" pid="8" name="Fund IDB">
    <vt:lpwstr>18;#ORC|c028a4b2-ad8b-4cf4-9cac-a2ae6a778e23</vt:lpwstr>
  </property>
  <property fmtid="{D5CDD505-2E9C-101B-9397-08002B2CF9AE}" pid="9" name="_dlc_DocIdItemGuid">
    <vt:lpwstr>0cfa3f9f-6090-480d-ae03-37e6f06d44d6</vt:lpwstr>
  </property>
  <property fmtid="{D5CDD505-2E9C-101B-9397-08002B2CF9AE}" pid="10" name="Sector IDB">
    <vt:lpwstr>26;#ENERGY|4fed196a-cd0b-4970-87de-42da17f9b203</vt:lpwstr>
  </property>
  <property fmtid="{D5CDD505-2E9C-101B-9397-08002B2CF9AE}" pid="11" name="Function Operations IDB">
    <vt:lpwstr>1;#Project Preparation, Planning and Design|29ca0c72-1fc4-435f-a09c-28585cb5eac9</vt:lpwstr>
  </property>
  <property fmtid="{D5CDD505-2E9C-101B-9397-08002B2CF9AE}" pid="12" name="AuthorIds_UIVersion_14">
    <vt:lpwstr>624</vt:lpwstr>
  </property>
  <property fmtid="{D5CDD505-2E9C-101B-9397-08002B2CF9AE}" pid="13" name="ContentTypeId">
    <vt:lpwstr>0x0101001A458A224826124E8B45B1D613300CFC004EC9FD821D26B849BBC0E164584B5A03</vt:lpwstr>
  </property>
</Properties>
</file>