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815" activeTab="1"/>
  </bookViews>
  <sheets>
    <sheet name="PLAN DE DESEMBOLSOS" sheetId="1" r:id="rId1"/>
    <sheet name="PRESUPUESTO GENERAL" sheetId="7" r:id="rId2"/>
    <sheet name="FLUJO DE CAJA EC-L1122 " sheetId="4" r:id="rId3"/>
    <sheet name="PEP - POA EC-L1122" sheetId="6" r:id="rId4"/>
    <sheet name="Hoja2" sheetId="2" state="hidden" r:id="rId5"/>
  </sheets>
  <externalReferences>
    <externalReference r:id="rId6"/>
    <externalReference r:id="rId7"/>
  </externalReferences>
  <definedNames>
    <definedName name="_xlnm._FilterDatabase" localSheetId="2" hidden="1">'FLUJO DE CAJA EC-L1122 '!$A$15:$AF$68</definedName>
    <definedName name="_xlnm._FilterDatabase" localSheetId="3" hidden="1">'PEP - POA EC-L1122'!$A$15:$AF$68</definedName>
    <definedName name="_xlnm._FilterDatabase" localSheetId="1" hidden="1">'PRESUPUESTO GENERAL'!$A$15:$AF$68</definedName>
    <definedName name="ADQ">[1]PLAN!$G$207:$G$213</definedName>
    <definedName name="ADQB">[1]PLAN!$G$207:$G$215</definedName>
    <definedName name="AS">'[2]ADQUISICIONES (2)'!$N$185:$N$193</definedName>
    <definedName name="ASDFASDFASDF">'[2]ADQUISICIONES (2)'!$N$212:$N$227</definedName>
    <definedName name="CAT">[2]ADQUISICIONES!$BN$172:$BN$180</definedName>
    <definedName name="CATAD" localSheetId="2">#REF!</definedName>
    <definedName name="CATAD" localSheetId="3">#REF!</definedName>
    <definedName name="CATAD" localSheetId="1">#REF!</definedName>
    <definedName name="CATAD">#REF!</definedName>
    <definedName name="CATEGORIA" localSheetId="2">[2]ADQUISICIONES!#REF!</definedName>
    <definedName name="CATEGORIA" localSheetId="3">[2]ADQUISICIONES!#REF!</definedName>
    <definedName name="CATEGORIA" localSheetId="1">[2]ADQUISICIONES!#REF!</definedName>
    <definedName name="CATEGORIA">[2]ADQUISICIONES!#REF!</definedName>
    <definedName name="MDA">[1]PLAN!$G$217:$G$232</definedName>
    <definedName name="METODO">[2]ADQUISICIONES!$BN$199:$BN$214</definedName>
    <definedName name="MONTOS">[2]ADQUISICIONES!$BN$184:$BN$190</definedName>
    <definedName name="PREC">[2]ADQUISICIONES!$BN$222:$BN$223</definedName>
    <definedName name="REV">[1]PLAN!$G$234:$G$236</definedName>
    <definedName name="SDFASFASDF">'[2]ADQUISICIONES (2)'!$N$197:$N$203</definedName>
    <definedName name="STAT">[2]ADQUISICIONES!$BN$226:$BN$229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75" i="7" l="1"/>
  <c r="BT75" i="7"/>
  <c r="BG75" i="7"/>
  <c r="AT75" i="7"/>
  <c r="CH75" i="7" s="1"/>
  <c r="CK74" i="7"/>
  <c r="CG74" i="7"/>
  <c r="BT74" i="7"/>
  <c r="BG74" i="7"/>
  <c r="AT74" i="7"/>
  <c r="CK73" i="7"/>
  <c r="CG73" i="7"/>
  <c r="BT73" i="7"/>
  <c r="BG73" i="7"/>
  <c r="AT73" i="7"/>
  <c r="CK72" i="7"/>
  <c r="CG72" i="7"/>
  <c r="BT72" i="7"/>
  <c r="BG72" i="7"/>
  <c r="AT72" i="7"/>
  <c r="CG71" i="7"/>
  <c r="CG70" i="7" s="1"/>
  <c r="BT71" i="7"/>
  <c r="BG71" i="7"/>
  <c r="AT71" i="7"/>
  <c r="CK70" i="7"/>
  <c r="CF70" i="7"/>
  <c r="CE70" i="7"/>
  <c r="CD70" i="7"/>
  <c r="CC70" i="7"/>
  <c r="CB70" i="7"/>
  <c r="CA70" i="7"/>
  <c r="BZ70" i="7"/>
  <c r="BY70" i="7"/>
  <c r="BX70" i="7"/>
  <c r="BW70" i="7"/>
  <c r="BV70" i="7"/>
  <c r="BU70" i="7"/>
  <c r="BS70" i="7"/>
  <c r="BR70" i="7"/>
  <c r="BQ70" i="7"/>
  <c r="BP70" i="7"/>
  <c r="BO70" i="7"/>
  <c r="BN70" i="7"/>
  <c r="BM70" i="7"/>
  <c r="BL70" i="7"/>
  <c r="BK70" i="7"/>
  <c r="BJ70" i="7"/>
  <c r="BI70" i="7"/>
  <c r="BH70" i="7"/>
  <c r="BF70" i="7"/>
  <c r="BE70" i="7"/>
  <c r="BD70" i="7"/>
  <c r="BC70" i="7"/>
  <c r="BB70" i="7"/>
  <c r="BA70" i="7"/>
  <c r="AZ70" i="7"/>
  <c r="AY70" i="7"/>
  <c r="AX70" i="7"/>
  <c r="AW70" i="7"/>
  <c r="AV70" i="7"/>
  <c r="AU70" i="7"/>
  <c r="AS70" i="7"/>
  <c r="AR70" i="7"/>
  <c r="AQ70" i="7"/>
  <c r="AP70" i="7"/>
  <c r="AO70" i="7"/>
  <c r="AN70" i="7"/>
  <c r="AM70" i="7"/>
  <c r="AL70" i="7"/>
  <c r="AK70" i="7"/>
  <c r="AJ70" i="7"/>
  <c r="AI70" i="7"/>
  <c r="AH70" i="7"/>
  <c r="H49" i="7"/>
  <c r="O44" i="7"/>
  <c r="O42" i="7"/>
  <c r="O40" i="7"/>
  <c r="X38" i="7"/>
  <c r="H38" i="7"/>
  <c r="X37" i="7"/>
  <c r="H37" i="7"/>
  <c r="X36" i="7"/>
  <c r="H36" i="7"/>
  <c r="X35" i="7"/>
  <c r="H35" i="7"/>
  <c r="X34" i="7"/>
  <c r="H34" i="7"/>
  <c r="X33" i="7"/>
  <c r="H33" i="7"/>
  <c r="X32" i="7"/>
  <c r="H32" i="7"/>
  <c r="X31" i="7"/>
  <c r="H31" i="7"/>
  <c r="X30" i="7"/>
  <c r="H30" i="7"/>
  <c r="X29" i="7"/>
  <c r="H29" i="7"/>
  <c r="X28" i="7"/>
  <c r="H28" i="7"/>
  <c r="X27" i="7"/>
  <c r="H27" i="7"/>
  <c r="R26" i="7"/>
  <c r="J26" i="7"/>
  <c r="Y25" i="7"/>
  <c r="M25" i="7"/>
  <c r="I25" i="7"/>
  <c r="Y24" i="7"/>
  <c r="M24" i="7"/>
  <c r="I24" i="7"/>
  <c r="Y23" i="7"/>
  <c r="M23" i="7"/>
  <c r="I23" i="7"/>
  <c r="Y22" i="7"/>
  <c r="M22" i="7"/>
  <c r="I22" i="7"/>
  <c r="Y21" i="7"/>
  <c r="M21" i="7"/>
  <c r="I21" i="7"/>
  <c r="Y20" i="7"/>
  <c r="M20" i="7"/>
  <c r="I20" i="7"/>
  <c r="Y19" i="7"/>
  <c r="M19" i="7"/>
  <c r="I19" i="7"/>
  <c r="Y18" i="7"/>
  <c r="M18" i="7"/>
  <c r="I18" i="7"/>
  <c r="Y17" i="7"/>
  <c r="M17" i="7"/>
  <c r="I17" i="7"/>
  <c r="Y16" i="7"/>
  <c r="M16" i="7"/>
  <c r="I16" i="7"/>
  <c r="Y15" i="7"/>
  <c r="M15" i="7"/>
  <c r="I15" i="7"/>
  <c r="CK14" i="7"/>
  <c r="CJ14" i="7"/>
  <c r="AF13" i="7"/>
  <c r="AE13" i="7"/>
  <c r="AD13" i="7"/>
  <c r="AC13" i="7"/>
  <c r="AB13" i="7"/>
  <c r="Z13" i="7"/>
  <c r="Z26" i="7" s="1"/>
  <c r="Y13" i="7"/>
  <c r="X13" i="7"/>
  <c r="X46" i="7" s="1"/>
  <c r="W13" i="7"/>
  <c r="U13" i="7"/>
  <c r="T13" i="7"/>
  <c r="T26" i="7" s="1"/>
  <c r="S13" i="7"/>
  <c r="R13" i="7"/>
  <c r="P13" i="7"/>
  <c r="O13" i="7"/>
  <c r="O45" i="7" s="1"/>
  <c r="N13" i="7"/>
  <c r="N25" i="7" s="1"/>
  <c r="M13" i="7"/>
  <c r="K13" i="7"/>
  <c r="J13" i="7"/>
  <c r="J25" i="7" s="1"/>
  <c r="I13" i="7"/>
  <c r="H13" i="7"/>
  <c r="CG9" i="7"/>
  <c r="BT9" i="7"/>
  <c r="BG9" i="7"/>
  <c r="AT9" i="7"/>
  <c r="CG75" i="6"/>
  <c r="BT75" i="6"/>
  <c r="BG75" i="6"/>
  <c r="AT75" i="6"/>
  <c r="CK74" i="6"/>
  <c r="CG74" i="6"/>
  <c r="BT74" i="6"/>
  <c r="BG74" i="6"/>
  <c r="AT74" i="6"/>
  <c r="CK73" i="6"/>
  <c r="CG73" i="6"/>
  <c r="BT73" i="6"/>
  <c r="BG73" i="6"/>
  <c r="AT73" i="6"/>
  <c r="CK72" i="6"/>
  <c r="CG72" i="6"/>
  <c r="BT72" i="6"/>
  <c r="BG72" i="6"/>
  <c r="AT72" i="6"/>
  <c r="CG71" i="6"/>
  <c r="CG70" i="6" s="1"/>
  <c r="BT71" i="6"/>
  <c r="BG71" i="6"/>
  <c r="AT71" i="6"/>
  <c r="CK70" i="6"/>
  <c r="CF70" i="6"/>
  <c r="CE70" i="6"/>
  <c r="CD70" i="6"/>
  <c r="CC70" i="6"/>
  <c r="CB70" i="6"/>
  <c r="CA70" i="6"/>
  <c r="BZ70" i="6"/>
  <c r="BY70" i="6"/>
  <c r="BX70" i="6"/>
  <c r="BW70" i="6"/>
  <c r="BV70" i="6"/>
  <c r="BU70" i="6"/>
  <c r="BS70" i="6"/>
  <c r="BR70" i="6"/>
  <c r="BQ70" i="6"/>
  <c r="BP70" i="6"/>
  <c r="BO70" i="6"/>
  <c r="BN70" i="6"/>
  <c r="BM70" i="6"/>
  <c r="BL70" i="6"/>
  <c r="BK70" i="6"/>
  <c r="BJ70" i="6"/>
  <c r="BI70" i="6"/>
  <c r="BH70" i="6"/>
  <c r="BF70" i="6"/>
  <c r="BE70" i="6"/>
  <c r="BD70" i="6"/>
  <c r="BC70" i="6"/>
  <c r="BB70" i="6"/>
  <c r="BA70" i="6"/>
  <c r="AZ70" i="6"/>
  <c r="AY70" i="6"/>
  <c r="AX70" i="6"/>
  <c r="AW70" i="6"/>
  <c r="AV70" i="6"/>
  <c r="AU70" i="6"/>
  <c r="AS70" i="6"/>
  <c r="AR70" i="6"/>
  <c r="AQ70" i="6"/>
  <c r="AP70" i="6"/>
  <c r="AO70" i="6"/>
  <c r="AN70" i="6"/>
  <c r="AM70" i="6"/>
  <c r="AL70" i="6"/>
  <c r="AK70" i="6"/>
  <c r="AJ70" i="6"/>
  <c r="AI70" i="6"/>
  <c r="AH70" i="6"/>
  <c r="S52" i="6"/>
  <c r="I45" i="6"/>
  <c r="Y44" i="6"/>
  <c r="I41" i="6"/>
  <c r="P25" i="6"/>
  <c r="H25" i="6"/>
  <c r="Y24" i="6"/>
  <c r="M24" i="6"/>
  <c r="I24" i="6"/>
  <c r="Y23" i="6"/>
  <c r="M23" i="6"/>
  <c r="I23" i="6"/>
  <c r="Y22" i="6"/>
  <c r="M22" i="6"/>
  <c r="I22" i="6"/>
  <c r="Y21" i="6"/>
  <c r="M21" i="6"/>
  <c r="I21" i="6"/>
  <c r="Y20" i="6"/>
  <c r="M20" i="6"/>
  <c r="I20" i="6"/>
  <c r="Y19" i="6"/>
  <c r="M19" i="6"/>
  <c r="I19" i="6"/>
  <c r="Y18" i="6"/>
  <c r="M18" i="6"/>
  <c r="I18" i="6"/>
  <c r="Y17" i="6"/>
  <c r="M17" i="6"/>
  <c r="I17" i="6"/>
  <c r="Y16" i="6"/>
  <c r="M16" i="6"/>
  <c r="I16" i="6"/>
  <c r="Y15" i="6"/>
  <c r="W15" i="6"/>
  <c r="U15" i="6"/>
  <c r="O15" i="6"/>
  <c r="M15" i="6"/>
  <c r="I15" i="6"/>
  <c r="CJ14" i="6"/>
  <c r="CK14" i="6" s="1"/>
  <c r="AF13" i="6"/>
  <c r="AE13" i="6"/>
  <c r="AD13" i="6"/>
  <c r="AC13" i="6"/>
  <c r="AB13" i="6"/>
  <c r="Z13" i="6"/>
  <c r="Y13" i="6"/>
  <c r="Y42" i="6" s="1"/>
  <c r="X13" i="6"/>
  <c r="X55" i="6" s="1"/>
  <c r="W13" i="6"/>
  <c r="U13" i="6"/>
  <c r="U24" i="6" s="1"/>
  <c r="T13" i="6"/>
  <c r="T39" i="6" s="1"/>
  <c r="S13" i="6"/>
  <c r="S24" i="6" s="1"/>
  <c r="R13" i="6"/>
  <c r="P13" i="6"/>
  <c r="O13" i="6"/>
  <c r="O24" i="6" s="1"/>
  <c r="N13" i="6"/>
  <c r="N24" i="6" s="1"/>
  <c r="M13" i="6"/>
  <c r="K13" i="6"/>
  <c r="J13" i="6"/>
  <c r="J25" i="6" s="1"/>
  <c r="I13" i="6"/>
  <c r="I43" i="6" s="1"/>
  <c r="H13" i="6"/>
  <c r="CG9" i="6"/>
  <c r="BT9" i="6"/>
  <c r="BG9" i="6"/>
  <c r="AT9" i="6"/>
  <c r="CK70" i="4"/>
  <c r="CK73" i="4"/>
  <c r="CK74" i="4"/>
  <c r="CH72" i="7" l="1"/>
  <c r="BT70" i="7"/>
  <c r="AT70" i="7"/>
  <c r="CH74" i="7"/>
  <c r="K65" i="7"/>
  <c r="K68" i="7"/>
  <c r="K66" i="7"/>
  <c r="K64" i="7"/>
  <c r="K63" i="7"/>
  <c r="K67" i="7"/>
  <c r="K61" i="7"/>
  <c r="K60" i="7"/>
  <c r="K59" i="7"/>
  <c r="K62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45" i="7"/>
  <c r="K44" i="7"/>
  <c r="K43" i="7"/>
  <c r="K42" i="7"/>
  <c r="K41" i="7"/>
  <c r="K40" i="7"/>
  <c r="K39" i="7"/>
  <c r="K25" i="7"/>
  <c r="K24" i="7"/>
  <c r="K23" i="7"/>
  <c r="K22" i="7"/>
  <c r="K21" i="7"/>
  <c r="K20" i="7"/>
  <c r="K19" i="7"/>
  <c r="K18" i="7"/>
  <c r="K17" i="7"/>
  <c r="K16" i="7"/>
  <c r="K15" i="7"/>
  <c r="U65" i="7"/>
  <c r="U68" i="7"/>
  <c r="U67" i="7"/>
  <c r="U66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15" i="7"/>
  <c r="U16" i="7"/>
  <c r="U17" i="7"/>
  <c r="U18" i="7"/>
  <c r="U19" i="7"/>
  <c r="U20" i="7"/>
  <c r="U21" i="7"/>
  <c r="U22" i="7"/>
  <c r="U23" i="7"/>
  <c r="U24" i="7"/>
  <c r="U25" i="7"/>
  <c r="Z68" i="7"/>
  <c r="Z67" i="7"/>
  <c r="Z66" i="7"/>
  <c r="Z64" i="7"/>
  <c r="Z63" i="7"/>
  <c r="Z62" i="7"/>
  <c r="Z65" i="7"/>
  <c r="Z61" i="7"/>
  <c r="Z60" i="7"/>
  <c r="Z59" i="7"/>
  <c r="Z58" i="7"/>
  <c r="Z57" i="7"/>
  <c r="Z56" i="7"/>
  <c r="Z55" i="7"/>
  <c r="Z54" i="7"/>
  <c r="Z53" i="7"/>
  <c r="Z52" i="7"/>
  <c r="Z51" i="7"/>
  <c r="Z50" i="7"/>
  <c r="Z49" i="7"/>
  <c r="Z48" i="7"/>
  <c r="Z47" i="7"/>
  <c r="Z46" i="7"/>
  <c r="Z45" i="7"/>
  <c r="Z44" i="7"/>
  <c r="Z43" i="7"/>
  <c r="Z42" i="7"/>
  <c r="Z41" i="7"/>
  <c r="Z40" i="7"/>
  <c r="Z39" i="7"/>
  <c r="Z38" i="7"/>
  <c r="Z37" i="7"/>
  <c r="Z36" i="7"/>
  <c r="Z35" i="7"/>
  <c r="Z34" i="7"/>
  <c r="Z33" i="7"/>
  <c r="Z32" i="7"/>
  <c r="Z31" i="7"/>
  <c r="Z30" i="7"/>
  <c r="Z29" i="7"/>
  <c r="Z28" i="7"/>
  <c r="Z27" i="7"/>
  <c r="Z25" i="7"/>
  <c r="Z24" i="7"/>
  <c r="Z23" i="7"/>
  <c r="Z22" i="7"/>
  <c r="Z21" i="7"/>
  <c r="Z20" i="7"/>
  <c r="Z19" i="7"/>
  <c r="Z18" i="7"/>
  <c r="Z17" i="7"/>
  <c r="Z16" i="7"/>
  <c r="Z15" i="7"/>
  <c r="P68" i="7"/>
  <c r="P67" i="7"/>
  <c r="P66" i="7"/>
  <c r="P65" i="7"/>
  <c r="P64" i="7"/>
  <c r="P63" i="7"/>
  <c r="P62" i="7"/>
  <c r="P58" i="7"/>
  <c r="P57" i="7"/>
  <c r="P56" i="7"/>
  <c r="P55" i="7"/>
  <c r="P54" i="7"/>
  <c r="P53" i="7"/>
  <c r="P52" i="7"/>
  <c r="P60" i="7"/>
  <c r="P59" i="7"/>
  <c r="P45" i="7"/>
  <c r="P44" i="7"/>
  <c r="P43" i="7"/>
  <c r="P42" i="7"/>
  <c r="P41" i="7"/>
  <c r="P40" i="7"/>
  <c r="P39" i="7"/>
  <c r="P48" i="7"/>
  <c r="P46" i="7"/>
  <c r="P61" i="7"/>
  <c r="P51" i="7"/>
  <c r="P50" i="7"/>
  <c r="P49" i="7"/>
  <c r="P47" i="7"/>
  <c r="P26" i="7"/>
  <c r="P25" i="7"/>
  <c r="P24" i="7"/>
  <c r="P23" i="7"/>
  <c r="P22" i="7"/>
  <c r="P21" i="7"/>
  <c r="P20" i="7"/>
  <c r="P19" i="7"/>
  <c r="P18" i="7"/>
  <c r="P17" i="7"/>
  <c r="P16" i="7"/>
  <c r="P15" i="7"/>
  <c r="P38" i="7"/>
  <c r="P37" i="7"/>
  <c r="P36" i="7"/>
  <c r="P35" i="7"/>
  <c r="P34" i="7"/>
  <c r="P33" i="7"/>
  <c r="P32" i="7"/>
  <c r="P31" i="7"/>
  <c r="P30" i="7"/>
  <c r="P29" i="7"/>
  <c r="P28" i="7"/>
  <c r="P27" i="7"/>
  <c r="H68" i="7"/>
  <c r="H67" i="7"/>
  <c r="H66" i="7"/>
  <c r="H65" i="7"/>
  <c r="H64" i="7"/>
  <c r="H63" i="7"/>
  <c r="H62" i="7"/>
  <c r="H58" i="7"/>
  <c r="H57" i="7"/>
  <c r="H56" i="7"/>
  <c r="H55" i="7"/>
  <c r="H54" i="7"/>
  <c r="H53" i="7"/>
  <c r="H52" i="7"/>
  <c r="H61" i="7"/>
  <c r="H60" i="7"/>
  <c r="H59" i="7"/>
  <c r="H45" i="7"/>
  <c r="H44" i="7"/>
  <c r="H43" i="7"/>
  <c r="H42" i="7"/>
  <c r="H41" i="7"/>
  <c r="H40" i="7"/>
  <c r="H39" i="7"/>
  <c r="H51" i="7"/>
  <c r="H50" i="7"/>
  <c r="H48" i="7"/>
  <c r="H46" i="7"/>
  <c r="M68" i="7"/>
  <c r="M67" i="7"/>
  <c r="M66" i="7"/>
  <c r="M65" i="7"/>
  <c r="M62" i="7"/>
  <c r="M61" i="7"/>
  <c r="M60" i="7"/>
  <c r="M59" i="7"/>
  <c r="M63" i="7"/>
  <c r="M51" i="7"/>
  <c r="M50" i="7"/>
  <c r="M49" i="7"/>
  <c r="M48" i="7"/>
  <c r="M47" i="7"/>
  <c r="M46" i="7"/>
  <c r="M56" i="7"/>
  <c r="M52" i="7"/>
  <c r="M64" i="7"/>
  <c r="M55" i="7"/>
  <c r="M58" i="7"/>
  <c r="M54" i="7"/>
  <c r="M57" i="7"/>
  <c r="M45" i="7"/>
  <c r="M44" i="7"/>
  <c r="M43" i="7"/>
  <c r="M42" i="7"/>
  <c r="M41" i="7"/>
  <c r="M40" i="7"/>
  <c r="M39" i="7"/>
  <c r="M53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R68" i="7"/>
  <c r="R67" i="7"/>
  <c r="R66" i="7"/>
  <c r="R64" i="7"/>
  <c r="R63" i="7"/>
  <c r="R62" i="7"/>
  <c r="R65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45" i="7"/>
  <c r="W68" i="7"/>
  <c r="W67" i="7"/>
  <c r="W66" i="7"/>
  <c r="W65" i="7"/>
  <c r="W64" i="7"/>
  <c r="W63" i="7"/>
  <c r="W62" i="7"/>
  <c r="W61" i="7"/>
  <c r="W60" i="7"/>
  <c r="W59" i="7"/>
  <c r="W58" i="7"/>
  <c r="W57" i="7"/>
  <c r="W56" i="7"/>
  <c r="W55" i="7"/>
  <c r="W54" i="7"/>
  <c r="W53" i="7"/>
  <c r="W52" i="7"/>
  <c r="W51" i="7"/>
  <c r="W50" i="7"/>
  <c r="W49" i="7"/>
  <c r="W48" i="7"/>
  <c r="W47" i="7"/>
  <c r="W46" i="7"/>
  <c r="W45" i="7"/>
  <c r="W38" i="7"/>
  <c r="W37" i="7"/>
  <c r="W36" i="7"/>
  <c r="W35" i="7"/>
  <c r="W34" i="7"/>
  <c r="W33" i="7"/>
  <c r="W32" i="7"/>
  <c r="W31" i="7"/>
  <c r="W30" i="7"/>
  <c r="W29" i="7"/>
  <c r="W28" i="7"/>
  <c r="W27" i="7"/>
  <c r="W26" i="7"/>
  <c r="J15" i="7"/>
  <c r="N15" i="7"/>
  <c r="R15" i="7"/>
  <c r="J16" i="7"/>
  <c r="N16" i="7"/>
  <c r="R16" i="7"/>
  <c r="J17" i="7"/>
  <c r="N17" i="7"/>
  <c r="R17" i="7"/>
  <c r="J18" i="7"/>
  <c r="N18" i="7"/>
  <c r="R18" i="7"/>
  <c r="J19" i="7"/>
  <c r="N19" i="7"/>
  <c r="R19" i="7"/>
  <c r="J20" i="7"/>
  <c r="N20" i="7"/>
  <c r="R20" i="7"/>
  <c r="J21" i="7"/>
  <c r="N21" i="7"/>
  <c r="R21" i="7"/>
  <c r="J22" i="7"/>
  <c r="N22" i="7"/>
  <c r="R22" i="7"/>
  <c r="J23" i="7"/>
  <c r="N23" i="7"/>
  <c r="R23" i="7"/>
  <c r="J24" i="7"/>
  <c r="N24" i="7"/>
  <c r="R24" i="7"/>
  <c r="R25" i="7"/>
  <c r="W40" i="7"/>
  <c r="W42" i="7"/>
  <c r="W44" i="7"/>
  <c r="I65" i="7"/>
  <c r="I68" i="7"/>
  <c r="I66" i="7"/>
  <c r="I64" i="7"/>
  <c r="I63" i="7"/>
  <c r="I67" i="7"/>
  <c r="I61" i="7"/>
  <c r="I60" i="7"/>
  <c r="I59" i="7"/>
  <c r="I62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N67" i="7"/>
  <c r="N65" i="7"/>
  <c r="N64" i="7"/>
  <c r="N63" i="7"/>
  <c r="N62" i="7"/>
  <c r="N66" i="7"/>
  <c r="N61" i="7"/>
  <c r="N60" i="7"/>
  <c r="N59" i="7"/>
  <c r="N68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S65" i="7"/>
  <c r="S68" i="7"/>
  <c r="S66" i="7"/>
  <c r="S64" i="7"/>
  <c r="S63" i="7"/>
  <c r="S61" i="7"/>
  <c r="S60" i="7"/>
  <c r="S59" i="7"/>
  <c r="S67" i="7"/>
  <c r="S62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44" i="7"/>
  <c r="S43" i="7"/>
  <c r="S42" i="7"/>
  <c r="S41" i="7"/>
  <c r="S40" i="7"/>
  <c r="S39" i="7"/>
  <c r="X68" i="7"/>
  <c r="X67" i="7"/>
  <c r="X66" i="7"/>
  <c r="X65" i="7"/>
  <c r="X64" i="7"/>
  <c r="X63" i="7"/>
  <c r="X62" i="7"/>
  <c r="X58" i="7"/>
  <c r="X57" i="7"/>
  <c r="X56" i="7"/>
  <c r="X55" i="7"/>
  <c r="X54" i="7"/>
  <c r="X53" i="7"/>
  <c r="X52" i="7"/>
  <c r="X61" i="7"/>
  <c r="X60" i="7"/>
  <c r="X59" i="7"/>
  <c r="X44" i="7"/>
  <c r="X43" i="7"/>
  <c r="X42" i="7"/>
  <c r="X41" i="7"/>
  <c r="X40" i="7"/>
  <c r="X39" i="7"/>
  <c r="X51" i="7"/>
  <c r="X50" i="7"/>
  <c r="X49" i="7"/>
  <c r="X47" i="7"/>
  <c r="X45" i="7"/>
  <c r="O15" i="7"/>
  <c r="S15" i="7"/>
  <c r="W15" i="7"/>
  <c r="O16" i="7"/>
  <c r="S16" i="7"/>
  <c r="W16" i="7"/>
  <c r="O17" i="7"/>
  <c r="S17" i="7"/>
  <c r="W17" i="7"/>
  <c r="O18" i="7"/>
  <c r="S18" i="7"/>
  <c r="W18" i="7"/>
  <c r="O19" i="7"/>
  <c r="S19" i="7"/>
  <c r="W19" i="7"/>
  <c r="O20" i="7"/>
  <c r="S20" i="7"/>
  <c r="W20" i="7"/>
  <c r="O21" i="7"/>
  <c r="S21" i="7"/>
  <c r="W21" i="7"/>
  <c r="O22" i="7"/>
  <c r="S22" i="7"/>
  <c r="W22" i="7"/>
  <c r="O23" i="7"/>
  <c r="S23" i="7"/>
  <c r="W23" i="7"/>
  <c r="O24" i="7"/>
  <c r="S24" i="7"/>
  <c r="W24" i="7"/>
  <c r="O25" i="7"/>
  <c r="Q25" i="7" s="1"/>
  <c r="S25" i="7"/>
  <c r="W25" i="7"/>
  <c r="N26" i="7"/>
  <c r="O39" i="7"/>
  <c r="O41" i="7"/>
  <c r="O43" i="7"/>
  <c r="X48" i="7"/>
  <c r="J68" i="7"/>
  <c r="J67" i="7"/>
  <c r="J66" i="7"/>
  <c r="J64" i="7"/>
  <c r="J63" i="7"/>
  <c r="J62" i="7"/>
  <c r="J61" i="7"/>
  <c r="J60" i="7"/>
  <c r="J59" i="7"/>
  <c r="J65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T68" i="7"/>
  <c r="T67" i="7"/>
  <c r="T66" i="7"/>
  <c r="T64" i="7"/>
  <c r="T63" i="7"/>
  <c r="T62" i="7"/>
  <c r="T65" i="7"/>
  <c r="T58" i="7"/>
  <c r="T57" i="7"/>
  <c r="T56" i="7"/>
  <c r="T55" i="7"/>
  <c r="T54" i="7"/>
  <c r="T53" i="7"/>
  <c r="T52" i="7"/>
  <c r="T61" i="7"/>
  <c r="T60" i="7"/>
  <c r="T59" i="7"/>
  <c r="T44" i="7"/>
  <c r="T43" i="7"/>
  <c r="T42" i="7"/>
  <c r="T41" i="7"/>
  <c r="T40" i="7"/>
  <c r="T39" i="7"/>
  <c r="T51" i="7"/>
  <c r="T50" i="7"/>
  <c r="T49" i="7"/>
  <c r="T48" i="7"/>
  <c r="T47" i="7"/>
  <c r="T46" i="7"/>
  <c r="T45" i="7"/>
  <c r="Y65" i="7"/>
  <c r="Y67" i="7"/>
  <c r="Y66" i="7"/>
  <c r="Y64" i="7"/>
  <c r="Y63" i="7"/>
  <c r="Y68" i="7"/>
  <c r="Y61" i="7"/>
  <c r="Y60" i="7"/>
  <c r="Y59" i="7"/>
  <c r="Y58" i="7"/>
  <c r="Y57" i="7"/>
  <c r="Y56" i="7"/>
  <c r="Y55" i="7"/>
  <c r="Y54" i="7"/>
  <c r="Y53" i="7"/>
  <c r="Y52" i="7"/>
  <c r="Y62" i="7"/>
  <c r="Y51" i="7"/>
  <c r="Y50" i="7"/>
  <c r="Y49" i="7"/>
  <c r="Y48" i="7"/>
  <c r="Y47" i="7"/>
  <c r="Y46" i="7"/>
  <c r="Y45" i="7"/>
  <c r="Y44" i="7"/>
  <c r="Y43" i="7"/>
  <c r="Y42" i="7"/>
  <c r="Y41" i="7"/>
  <c r="Y40" i="7"/>
  <c r="Y39" i="7"/>
  <c r="Y38" i="7"/>
  <c r="Y37" i="7"/>
  <c r="Y36" i="7"/>
  <c r="Y35" i="7"/>
  <c r="Y34" i="7"/>
  <c r="Y33" i="7"/>
  <c r="Y32" i="7"/>
  <c r="Y31" i="7"/>
  <c r="Y30" i="7"/>
  <c r="Y29" i="7"/>
  <c r="Y28" i="7"/>
  <c r="Y27" i="7"/>
  <c r="Y26" i="7"/>
  <c r="H15" i="7"/>
  <c r="T15" i="7"/>
  <c r="X15" i="7"/>
  <c r="H16" i="7"/>
  <c r="T16" i="7"/>
  <c r="X16" i="7"/>
  <c r="H17" i="7"/>
  <c r="T17" i="7"/>
  <c r="X17" i="7"/>
  <c r="H18" i="7"/>
  <c r="T18" i="7"/>
  <c r="X18" i="7"/>
  <c r="H19" i="7"/>
  <c r="T19" i="7"/>
  <c r="X19" i="7"/>
  <c r="H20" i="7"/>
  <c r="T20" i="7"/>
  <c r="X20" i="7"/>
  <c r="H21" i="7"/>
  <c r="T21" i="7"/>
  <c r="X21" i="7"/>
  <c r="H22" i="7"/>
  <c r="T22" i="7"/>
  <c r="X22" i="7"/>
  <c r="H23" i="7"/>
  <c r="T23" i="7"/>
  <c r="X23" i="7"/>
  <c r="H24" i="7"/>
  <c r="T24" i="7"/>
  <c r="X24" i="7"/>
  <c r="H25" i="7"/>
  <c r="T25" i="7"/>
  <c r="X25" i="7"/>
  <c r="H26" i="7"/>
  <c r="X26" i="7"/>
  <c r="T27" i="7"/>
  <c r="T28" i="7"/>
  <c r="T29" i="7"/>
  <c r="T30" i="7"/>
  <c r="T31" i="7"/>
  <c r="T32" i="7"/>
  <c r="T33" i="7"/>
  <c r="T34" i="7"/>
  <c r="T35" i="7"/>
  <c r="T36" i="7"/>
  <c r="T37" i="7"/>
  <c r="T38" i="7"/>
  <c r="W39" i="7"/>
  <c r="W41" i="7"/>
  <c r="W43" i="7"/>
  <c r="H47" i="7"/>
  <c r="CH73" i="7"/>
  <c r="CH71" i="7"/>
  <c r="BG70" i="7"/>
  <c r="BG70" i="6"/>
  <c r="CH73" i="6"/>
  <c r="CH74" i="6"/>
  <c r="Q24" i="6"/>
  <c r="U16" i="6"/>
  <c r="U17" i="6"/>
  <c r="U18" i="6"/>
  <c r="U19" i="6"/>
  <c r="U20" i="6"/>
  <c r="U21" i="6"/>
  <c r="U22" i="6"/>
  <c r="U23" i="6"/>
  <c r="U68" i="6"/>
  <c r="U67" i="6"/>
  <c r="U66" i="6"/>
  <c r="U65" i="6"/>
  <c r="U64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40" i="6"/>
  <c r="K68" i="6"/>
  <c r="K67" i="6"/>
  <c r="K66" i="6"/>
  <c r="K65" i="6"/>
  <c r="K64" i="6"/>
  <c r="K63" i="6"/>
  <c r="K59" i="6"/>
  <c r="K58" i="6"/>
  <c r="K57" i="6"/>
  <c r="K56" i="6"/>
  <c r="K55" i="6"/>
  <c r="K54" i="6"/>
  <c r="K53" i="6"/>
  <c r="K62" i="6"/>
  <c r="K61" i="6"/>
  <c r="K60" i="6"/>
  <c r="K52" i="6"/>
  <c r="K51" i="6"/>
  <c r="K50" i="6"/>
  <c r="K49" i="6"/>
  <c r="K48" i="6"/>
  <c r="K47" i="6"/>
  <c r="K45" i="6"/>
  <c r="K44" i="6"/>
  <c r="K43" i="6"/>
  <c r="K42" i="6"/>
  <c r="K41" i="6"/>
  <c r="K46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P68" i="6"/>
  <c r="P67" i="6"/>
  <c r="P66" i="6"/>
  <c r="P62" i="6"/>
  <c r="P61" i="6"/>
  <c r="P60" i="6"/>
  <c r="P64" i="6"/>
  <c r="P63" i="6"/>
  <c r="P52" i="6"/>
  <c r="P59" i="6"/>
  <c r="P58" i="6"/>
  <c r="P57" i="6"/>
  <c r="P56" i="6"/>
  <c r="P55" i="6"/>
  <c r="P54" i="6"/>
  <c r="P53" i="6"/>
  <c r="P65" i="6"/>
  <c r="P51" i="6"/>
  <c r="P50" i="6"/>
  <c r="P49" i="6"/>
  <c r="P48" i="6"/>
  <c r="P47" i="6"/>
  <c r="P46" i="6"/>
  <c r="P45" i="6"/>
  <c r="P44" i="6"/>
  <c r="P43" i="6"/>
  <c r="P42" i="6"/>
  <c r="P41" i="6"/>
  <c r="P40" i="6"/>
  <c r="P24" i="6"/>
  <c r="P23" i="6"/>
  <c r="P22" i="6"/>
  <c r="P21" i="6"/>
  <c r="P20" i="6"/>
  <c r="P19" i="6"/>
  <c r="P18" i="6"/>
  <c r="P17" i="6"/>
  <c r="P16" i="6"/>
  <c r="P15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Z68" i="6"/>
  <c r="Z67" i="6"/>
  <c r="Z66" i="6"/>
  <c r="Z65" i="6"/>
  <c r="Z6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H68" i="6"/>
  <c r="H67" i="6"/>
  <c r="H66" i="6"/>
  <c r="H65" i="6"/>
  <c r="H64" i="6"/>
  <c r="H63" i="6"/>
  <c r="H62" i="6"/>
  <c r="H61" i="6"/>
  <c r="H60" i="6"/>
  <c r="H52" i="6"/>
  <c r="H51" i="6"/>
  <c r="H50" i="6"/>
  <c r="H49" i="6"/>
  <c r="H48" i="6"/>
  <c r="H47" i="6"/>
  <c r="H46" i="6"/>
  <c r="H59" i="6"/>
  <c r="H55" i="6"/>
  <c r="H45" i="6"/>
  <c r="H44" i="6"/>
  <c r="H43" i="6"/>
  <c r="H42" i="6"/>
  <c r="H41" i="6"/>
  <c r="H40" i="6"/>
  <c r="H58" i="6"/>
  <c r="H54" i="6"/>
  <c r="H57" i="6"/>
  <c r="H53" i="6"/>
  <c r="H56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V39" i="6" s="1"/>
  <c r="R38" i="6"/>
  <c r="R37" i="6"/>
  <c r="R36" i="6"/>
  <c r="R35" i="6"/>
  <c r="V35" i="6" s="1"/>
  <c r="R34" i="6"/>
  <c r="R33" i="6"/>
  <c r="R32" i="6"/>
  <c r="R31" i="6"/>
  <c r="V31" i="6" s="1"/>
  <c r="R30" i="6"/>
  <c r="R29" i="6"/>
  <c r="R28" i="6"/>
  <c r="R27" i="6"/>
  <c r="V27" i="6" s="1"/>
  <c r="R26" i="6"/>
  <c r="W65" i="6"/>
  <c r="W64" i="6"/>
  <c r="W63" i="6"/>
  <c r="AA63" i="6" s="1"/>
  <c r="W68" i="6"/>
  <c r="W67" i="6"/>
  <c r="W66" i="6"/>
  <c r="W62" i="6"/>
  <c r="W61" i="6"/>
  <c r="W60" i="6"/>
  <c r="W59" i="6"/>
  <c r="W58" i="6"/>
  <c r="AA58" i="6" s="1"/>
  <c r="W57" i="6"/>
  <c r="W56" i="6"/>
  <c r="W55" i="6"/>
  <c r="W54" i="6"/>
  <c r="AA54" i="6" s="1"/>
  <c r="W53" i="6"/>
  <c r="W52" i="6"/>
  <c r="W51" i="6"/>
  <c r="W50" i="6"/>
  <c r="W49" i="6"/>
  <c r="W48" i="6"/>
  <c r="W47" i="6"/>
  <c r="W46" i="6"/>
  <c r="W45" i="6"/>
  <c r="W44" i="6"/>
  <c r="W43" i="6"/>
  <c r="W42" i="6"/>
  <c r="AA42" i="6" s="1"/>
  <c r="W41" i="6"/>
  <c r="W39" i="6"/>
  <c r="W38" i="6"/>
  <c r="W37" i="6"/>
  <c r="AA37" i="6" s="1"/>
  <c r="W36" i="6"/>
  <c r="W35" i="6"/>
  <c r="W34" i="6"/>
  <c r="W33" i="6"/>
  <c r="AA33" i="6" s="1"/>
  <c r="W32" i="6"/>
  <c r="W31" i="6"/>
  <c r="W30" i="6"/>
  <c r="W29" i="6"/>
  <c r="AA29" i="6" s="1"/>
  <c r="W28" i="6"/>
  <c r="W27" i="6"/>
  <c r="W26" i="6"/>
  <c r="W25" i="6"/>
  <c r="AA25" i="6" s="1"/>
  <c r="W40" i="6"/>
  <c r="J15" i="6"/>
  <c r="N15" i="6"/>
  <c r="Q15" i="6" s="1"/>
  <c r="R15" i="6"/>
  <c r="J16" i="6"/>
  <c r="N16" i="6"/>
  <c r="R16" i="6"/>
  <c r="J17" i="6"/>
  <c r="AD17" i="6" s="1"/>
  <c r="N17" i="6"/>
  <c r="R17" i="6"/>
  <c r="J18" i="6"/>
  <c r="N18" i="6"/>
  <c r="Q18" i="6" s="1"/>
  <c r="R18" i="6"/>
  <c r="J19" i="6"/>
  <c r="N19" i="6"/>
  <c r="R19" i="6"/>
  <c r="J20" i="6"/>
  <c r="N20" i="6"/>
  <c r="R20" i="6"/>
  <c r="J21" i="6"/>
  <c r="AD21" i="6" s="1"/>
  <c r="N21" i="6"/>
  <c r="R21" i="6"/>
  <c r="J22" i="6"/>
  <c r="N22" i="6"/>
  <c r="Q22" i="6" s="1"/>
  <c r="R22" i="6"/>
  <c r="J23" i="6"/>
  <c r="N23" i="6"/>
  <c r="R23" i="6"/>
  <c r="J24" i="6"/>
  <c r="R24" i="6"/>
  <c r="R25" i="6"/>
  <c r="Y41" i="6"/>
  <c r="I42" i="6"/>
  <c r="Y45" i="6"/>
  <c r="S15" i="6"/>
  <c r="O16" i="6"/>
  <c r="S16" i="6"/>
  <c r="W16" i="6"/>
  <c r="O17" i="6"/>
  <c r="S17" i="6"/>
  <c r="AC17" i="6" s="1"/>
  <c r="W17" i="6"/>
  <c r="O18" i="6"/>
  <c r="S18" i="6"/>
  <c r="W18" i="6"/>
  <c r="AA18" i="6" s="1"/>
  <c r="O19" i="6"/>
  <c r="S19" i="6"/>
  <c r="W19" i="6"/>
  <c r="O20" i="6"/>
  <c r="S20" i="6"/>
  <c r="W20" i="6"/>
  <c r="O21" i="6"/>
  <c r="S21" i="6"/>
  <c r="W21" i="6"/>
  <c r="O22" i="6"/>
  <c r="S22" i="6"/>
  <c r="W22" i="6"/>
  <c r="AA22" i="6" s="1"/>
  <c r="O23" i="6"/>
  <c r="S23" i="6"/>
  <c r="W23" i="6"/>
  <c r="W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M40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0" i="6"/>
  <c r="I46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S65" i="6"/>
  <c r="S64" i="6"/>
  <c r="S63" i="6"/>
  <c r="S68" i="6"/>
  <c r="S67" i="6"/>
  <c r="S66" i="6"/>
  <c r="S59" i="6"/>
  <c r="S58" i="6"/>
  <c r="S57" i="6"/>
  <c r="S56" i="6"/>
  <c r="S55" i="6"/>
  <c r="S54" i="6"/>
  <c r="S53" i="6"/>
  <c r="S62" i="6"/>
  <c r="S61" i="6"/>
  <c r="S60" i="6"/>
  <c r="S45" i="6"/>
  <c r="S44" i="6"/>
  <c r="S43" i="6"/>
  <c r="S42" i="6"/>
  <c r="S41" i="6"/>
  <c r="S51" i="6"/>
  <c r="S50" i="6"/>
  <c r="S49" i="6"/>
  <c r="S48" i="6"/>
  <c r="S47" i="6"/>
  <c r="S46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X68" i="6"/>
  <c r="X67" i="6"/>
  <c r="X66" i="6"/>
  <c r="X65" i="6"/>
  <c r="X64" i="6"/>
  <c r="X63" i="6"/>
  <c r="X62" i="6"/>
  <c r="X61" i="6"/>
  <c r="X60" i="6"/>
  <c r="X52" i="6"/>
  <c r="X51" i="6"/>
  <c r="X50" i="6"/>
  <c r="X49" i="6"/>
  <c r="X48" i="6"/>
  <c r="X47" i="6"/>
  <c r="X46" i="6"/>
  <c r="X58" i="6"/>
  <c r="X54" i="6"/>
  <c r="X45" i="6"/>
  <c r="X44" i="6"/>
  <c r="X43" i="6"/>
  <c r="X42" i="6"/>
  <c r="X41" i="6"/>
  <c r="AC41" i="6" s="1"/>
  <c r="X40" i="6"/>
  <c r="X57" i="6"/>
  <c r="X53" i="6"/>
  <c r="X56" i="6"/>
  <c r="X5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O65" i="6"/>
  <c r="O64" i="6"/>
  <c r="O63" i="6"/>
  <c r="O68" i="6"/>
  <c r="O67" i="6"/>
  <c r="O66" i="6"/>
  <c r="O59" i="6"/>
  <c r="O58" i="6"/>
  <c r="O57" i="6"/>
  <c r="O56" i="6"/>
  <c r="O55" i="6"/>
  <c r="O54" i="6"/>
  <c r="O53" i="6"/>
  <c r="O62" i="6"/>
  <c r="O61" i="6"/>
  <c r="O60" i="6"/>
  <c r="O52" i="6"/>
  <c r="O46" i="6"/>
  <c r="O45" i="6"/>
  <c r="O44" i="6"/>
  <c r="O43" i="6"/>
  <c r="O42" i="6"/>
  <c r="O41" i="6"/>
  <c r="O51" i="6"/>
  <c r="O47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AD25" i="6" s="1"/>
  <c r="O50" i="6"/>
  <c r="O49" i="6"/>
  <c r="O40" i="6"/>
  <c r="T68" i="6"/>
  <c r="T67" i="6"/>
  <c r="T66" i="6"/>
  <c r="T65" i="6"/>
  <c r="T64" i="6"/>
  <c r="T63" i="6"/>
  <c r="T62" i="6"/>
  <c r="T61" i="6"/>
  <c r="T60" i="6"/>
  <c r="T59" i="6"/>
  <c r="T58" i="6"/>
  <c r="T57" i="6"/>
  <c r="T56" i="6"/>
  <c r="T55" i="6"/>
  <c r="T54" i="6"/>
  <c r="T53" i="6"/>
  <c r="T52" i="6"/>
  <c r="T51" i="6"/>
  <c r="T50" i="6"/>
  <c r="T49" i="6"/>
  <c r="T48" i="6"/>
  <c r="T47" i="6"/>
  <c r="T46" i="6"/>
  <c r="T45" i="6"/>
  <c r="T44" i="6"/>
  <c r="T43" i="6"/>
  <c r="T42" i="6"/>
  <c r="T41" i="6"/>
  <c r="T40" i="6"/>
  <c r="Y68" i="6"/>
  <c r="Y67" i="6"/>
  <c r="Y66" i="6"/>
  <c r="Y65" i="6"/>
  <c r="Y6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H15" i="6"/>
  <c r="T15" i="6"/>
  <c r="X15" i="6"/>
  <c r="AA15" i="6" s="1"/>
  <c r="H16" i="6"/>
  <c r="T16" i="6"/>
  <c r="X16" i="6"/>
  <c r="H17" i="6"/>
  <c r="T17" i="6"/>
  <c r="X17" i="6"/>
  <c r="H18" i="6"/>
  <c r="T18" i="6"/>
  <c r="X18" i="6"/>
  <c r="H19" i="6"/>
  <c r="T19" i="6"/>
  <c r="X19" i="6"/>
  <c r="H20" i="6"/>
  <c r="T20" i="6"/>
  <c r="X20" i="6"/>
  <c r="H21" i="6"/>
  <c r="T21" i="6"/>
  <c r="X21" i="6"/>
  <c r="H22" i="6"/>
  <c r="T22" i="6"/>
  <c r="X22" i="6"/>
  <c r="H23" i="6"/>
  <c r="T23" i="6"/>
  <c r="X23" i="6"/>
  <c r="AC23" i="6" s="1"/>
  <c r="H24" i="6"/>
  <c r="T24" i="6"/>
  <c r="X24" i="6"/>
  <c r="AC24" i="6" s="1"/>
  <c r="N25" i="6"/>
  <c r="X25" i="6"/>
  <c r="H26" i="6"/>
  <c r="X26" i="6"/>
  <c r="H27" i="6"/>
  <c r="X27" i="6"/>
  <c r="H28" i="6"/>
  <c r="X28" i="6"/>
  <c r="H29" i="6"/>
  <c r="X29" i="6"/>
  <c r="H30" i="6"/>
  <c r="X30" i="6"/>
  <c r="H31" i="6"/>
  <c r="X31" i="6"/>
  <c r="H32" i="6"/>
  <c r="X32" i="6"/>
  <c r="H33" i="6"/>
  <c r="X33" i="6"/>
  <c r="H34" i="6"/>
  <c r="X34" i="6"/>
  <c r="H35" i="6"/>
  <c r="X35" i="6"/>
  <c r="H36" i="6"/>
  <c r="X36" i="6"/>
  <c r="H37" i="6"/>
  <c r="X37" i="6"/>
  <c r="H38" i="6"/>
  <c r="X38" i="6"/>
  <c r="H39" i="6"/>
  <c r="X39" i="6"/>
  <c r="Y43" i="6"/>
  <c r="I44" i="6"/>
  <c r="O48" i="6"/>
  <c r="CH71" i="6"/>
  <c r="AT70" i="6"/>
  <c r="CH72" i="6"/>
  <c r="BT70" i="6"/>
  <c r="CH75" i="6"/>
  <c r="AD55" i="7" l="1"/>
  <c r="AA39" i="7"/>
  <c r="AD54" i="7"/>
  <c r="AD58" i="7"/>
  <c r="BI58" i="7" s="1"/>
  <c r="L36" i="7"/>
  <c r="AD62" i="7"/>
  <c r="CH70" i="7"/>
  <c r="Q24" i="7"/>
  <c r="Q20" i="7"/>
  <c r="Q16" i="7"/>
  <c r="AD15" i="7"/>
  <c r="AA37" i="7"/>
  <c r="AA51" i="7"/>
  <c r="AA59" i="7"/>
  <c r="V36" i="7"/>
  <c r="V49" i="7"/>
  <c r="V64" i="7"/>
  <c r="Q55" i="7"/>
  <c r="Q66" i="7"/>
  <c r="AA16" i="7"/>
  <c r="AC35" i="7"/>
  <c r="AD16" i="7"/>
  <c r="AA60" i="7"/>
  <c r="V66" i="7"/>
  <c r="AD23" i="7"/>
  <c r="AD19" i="7"/>
  <c r="AA24" i="7"/>
  <c r="AA20" i="7"/>
  <c r="AC19" i="7"/>
  <c r="AD24" i="7"/>
  <c r="BQ24" i="7" s="1"/>
  <c r="BQ23" i="7" s="1"/>
  <c r="AC21" i="7"/>
  <c r="AD20" i="7"/>
  <c r="BQ20" i="7" s="1"/>
  <c r="BQ19" i="7" s="1"/>
  <c r="AA67" i="7"/>
  <c r="Q38" i="7"/>
  <c r="Q50" i="7"/>
  <c r="L27" i="7"/>
  <c r="AA64" i="7"/>
  <c r="Q35" i="7"/>
  <c r="Q47" i="7"/>
  <c r="Q51" i="7"/>
  <c r="Q67" i="7"/>
  <c r="AC25" i="7"/>
  <c r="AE37" i="7"/>
  <c r="AE48" i="7"/>
  <c r="CF48" i="7" s="1"/>
  <c r="CF47" i="7" s="1"/>
  <c r="AE52" i="7"/>
  <c r="CF52" i="7" s="1"/>
  <c r="CF51" i="7" s="1"/>
  <c r="AE56" i="7"/>
  <c r="AE59" i="7"/>
  <c r="CE59" i="7" s="1"/>
  <c r="AE63" i="7"/>
  <c r="CC63" i="7" s="1"/>
  <c r="CC62" i="7" s="1"/>
  <c r="AA63" i="7"/>
  <c r="Q34" i="7"/>
  <c r="Q46" i="7"/>
  <c r="AA41" i="7"/>
  <c r="AB49" i="7"/>
  <c r="AA23" i="7"/>
  <c r="AA19" i="7"/>
  <c r="AC18" i="7"/>
  <c r="BD18" i="7" s="1"/>
  <c r="BD17" i="7" s="1"/>
  <c r="AA15" i="7"/>
  <c r="AC34" i="7"/>
  <c r="AC38" i="7"/>
  <c r="AC42" i="7"/>
  <c r="AC46" i="7"/>
  <c r="AZ46" i="7" s="1"/>
  <c r="AZ45" i="7" s="1"/>
  <c r="AC50" i="7"/>
  <c r="AZ50" i="7" s="1"/>
  <c r="AZ49" i="7" s="1"/>
  <c r="AC54" i="7"/>
  <c r="AC58" i="7"/>
  <c r="BE58" i="7" s="1"/>
  <c r="AC15" i="7"/>
  <c r="AB35" i="7"/>
  <c r="AE60" i="7"/>
  <c r="Q27" i="7"/>
  <c r="Q31" i="7"/>
  <c r="L32" i="7"/>
  <c r="AE29" i="7"/>
  <c r="BX29" i="7" s="1"/>
  <c r="BX28" i="7" s="1"/>
  <c r="V26" i="7"/>
  <c r="AC27" i="7"/>
  <c r="AV27" i="7" s="1"/>
  <c r="AV26" i="7" s="1"/>
  <c r="AC31" i="7"/>
  <c r="AV31" i="7" s="1"/>
  <c r="AV30" i="7" s="1"/>
  <c r="AA29" i="7"/>
  <c r="AC26" i="7"/>
  <c r="AC30" i="7"/>
  <c r="AB33" i="7"/>
  <c r="AJ33" i="7" s="1"/>
  <c r="AJ32" i="7" s="1"/>
  <c r="AA33" i="7"/>
  <c r="V28" i="7"/>
  <c r="V32" i="7"/>
  <c r="Q26" i="7"/>
  <c r="Q30" i="7"/>
  <c r="AE33" i="7"/>
  <c r="CF33" i="7" s="1"/>
  <c r="CF32" i="7" s="1"/>
  <c r="AD26" i="7"/>
  <c r="BF18" i="7"/>
  <c r="BF17" i="7" s="1"/>
  <c r="AB20" i="7"/>
  <c r="L20" i="7"/>
  <c r="AA47" i="7"/>
  <c r="V53" i="7"/>
  <c r="AB40" i="7"/>
  <c r="L40" i="7"/>
  <c r="AB28" i="7"/>
  <c r="AB38" i="7"/>
  <c r="AE16" i="7"/>
  <c r="AE20" i="7"/>
  <c r="AE24" i="7"/>
  <c r="CB29" i="7"/>
  <c r="CB28" i="7" s="1"/>
  <c r="CF37" i="7"/>
  <c r="CF36" i="7" s="1"/>
  <c r="CB37" i="7"/>
  <c r="CB36" i="7" s="1"/>
  <c r="BX37" i="7"/>
  <c r="BX36" i="7" s="1"/>
  <c r="CE37" i="7"/>
  <c r="CE36" i="7" s="1"/>
  <c r="CA37" i="7"/>
  <c r="CA36" i="7" s="1"/>
  <c r="BW37" i="7"/>
  <c r="BW36" i="7" s="1"/>
  <c r="CD37" i="7"/>
  <c r="CD36" i="7" s="1"/>
  <c r="BZ37" i="7"/>
  <c r="BZ36" i="7" s="1"/>
  <c r="BV37" i="7"/>
  <c r="BV36" i="7" s="1"/>
  <c r="BU37" i="7"/>
  <c r="CC37" i="7"/>
  <c r="CC36" i="7" s="1"/>
  <c r="BY37" i="7"/>
  <c r="BY36" i="7" s="1"/>
  <c r="CE48" i="7"/>
  <c r="CE47" i="7" s="1"/>
  <c r="BZ48" i="7"/>
  <c r="BZ47" i="7" s="1"/>
  <c r="BU48" i="7"/>
  <c r="BY52" i="7"/>
  <c r="BY51" i="7" s="1"/>
  <c r="BU52" i="7"/>
  <c r="BV52" i="7"/>
  <c r="BV51" i="7" s="1"/>
  <c r="CD52" i="7"/>
  <c r="CD51" i="7" s="1"/>
  <c r="CB59" i="7"/>
  <c r="BX59" i="7"/>
  <c r="BW59" i="7"/>
  <c r="CD59" i="7"/>
  <c r="BY59" i="7"/>
  <c r="BU59" i="7"/>
  <c r="CF63" i="7"/>
  <c r="CF62" i="7" s="1"/>
  <c r="AE65" i="7"/>
  <c r="AB16" i="7"/>
  <c r="L16" i="7"/>
  <c r="AD34" i="7"/>
  <c r="AD46" i="7"/>
  <c r="AA42" i="7"/>
  <c r="V21" i="7"/>
  <c r="V17" i="7"/>
  <c r="AB17" i="7"/>
  <c r="L17" i="7"/>
  <c r="AD31" i="7"/>
  <c r="AD35" i="7"/>
  <c r="AD39" i="7"/>
  <c r="AD43" i="7"/>
  <c r="AD47" i="7"/>
  <c r="AD51" i="7"/>
  <c r="BQ55" i="7"/>
  <c r="BQ54" i="7" s="1"/>
  <c r="BM55" i="7"/>
  <c r="BM54" i="7" s="1"/>
  <c r="BI55" i="7"/>
  <c r="BI54" i="7" s="1"/>
  <c r="BP55" i="7"/>
  <c r="BP54" i="7" s="1"/>
  <c r="BL55" i="7"/>
  <c r="BL54" i="7" s="1"/>
  <c r="BH55" i="7"/>
  <c r="BS55" i="7"/>
  <c r="BS54" i="7" s="1"/>
  <c r="BO55" i="7"/>
  <c r="BO54" i="7" s="1"/>
  <c r="BK55" i="7"/>
  <c r="BK54" i="7" s="1"/>
  <c r="BR55" i="7"/>
  <c r="BR54" i="7" s="1"/>
  <c r="BN55" i="7"/>
  <c r="BN54" i="7" s="1"/>
  <c r="BJ55" i="7"/>
  <c r="BJ54" i="7" s="1"/>
  <c r="AD65" i="7"/>
  <c r="AD67" i="7"/>
  <c r="AZ27" i="7"/>
  <c r="AZ26" i="7" s="1"/>
  <c r="AY27" i="7"/>
  <c r="AY26" i="7" s="1"/>
  <c r="BA27" i="7"/>
  <c r="BA26" i="7" s="1"/>
  <c r="AZ31" i="7"/>
  <c r="AZ30" i="7" s="1"/>
  <c r="AC39" i="7"/>
  <c r="AC43" i="7"/>
  <c r="AC47" i="7"/>
  <c r="AC51" i="7"/>
  <c r="AC55" i="7"/>
  <c r="AC62" i="7"/>
  <c r="AC67" i="7"/>
  <c r="AC68" i="7"/>
  <c r="AA40" i="7"/>
  <c r="L35" i="7"/>
  <c r="V22" i="7"/>
  <c r="Q21" i="7"/>
  <c r="BP20" i="7"/>
  <c r="BP19" i="7" s="1"/>
  <c r="BO20" i="7"/>
  <c r="BO19" i="7" s="1"/>
  <c r="BR20" i="7"/>
  <c r="BR19" i="7" s="1"/>
  <c r="V18" i="7"/>
  <c r="Q17" i="7"/>
  <c r="AA26" i="7"/>
  <c r="AA30" i="7"/>
  <c r="AA34" i="7"/>
  <c r="AA38" i="7"/>
  <c r="AA48" i="7"/>
  <c r="AA52" i="7"/>
  <c r="AA56" i="7"/>
  <c r="AA68" i="7"/>
  <c r="V29" i="7"/>
  <c r="V33" i="7"/>
  <c r="V37" i="7"/>
  <c r="V41" i="7"/>
  <c r="V46" i="7"/>
  <c r="V50" i="7"/>
  <c r="V54" i="7"/>
  <c r="V58" i="7"/>
  <c r="V65" i="7"/>
  <c r="Q53" i="7"/>
  <c r="Q42" i="7"/>
  <c r="Q57" i="7"/>
  <c r="Q64" i="7"/>
  <c r="Q61" i="7"/>
  <c r="AB50" i="7"/>
  <c r="L50" i="7"/>
  <c r="AB41" i="7"/>
  <c r="L41" i="7"/>
  <c r="AB45" i="7"/>
  <c r="L45" i="7"/>
  <c r="AB52" i="7"/>
  <c r="L52" i="7"/>
  <c r="AB56" i="7"/>
  <c r="L56" i="7"/>
  <c r="AB63" i="7"/>
  <c r="L63" i="7"/>
  <c r="AB67" i="7"/>
  <c r="L67" i="7"/>
  <c r="L33" i="7"/>
  <c r="AB30" i="7"/>
  <c r="AB36" i="7"/>
  <c r="AB27" i="7"/>
  <c r="AE17" i="7"/>
  <c r="AE21" i="7"/>
  <c r="AE25" i="7"/>
  <c r="AE42" i="7"/>
  <c r="AE26" i="7"/>
  <c r="AE30" i="7"/>
  <c r="AE34" i="7"/>
  <c r="AE38" i="7"/>
  <c r="AE49" i="7"/>
  <c r="AE53" i="7"/>
  <c r="AE57" i="7"/>
  <c r="AE64" i="7"/>
  <c r="AC24" i="7"/>
  <c r="AC17" i="7"/>
  <c r="AD38" i="7"/>
  <c r="AD66" i="7"/>
  <c r="BD46" i="7"/>
  <c r="BD45" i="7" s="1"/>
  <c r="BC46" i="7"/>
  <c r="BC45" i="7" s="1"/>
  <c r="AX46" i="7"/>
  <c r="AX45" i="7" s="1"/>
  <c r="BE46" i="7"/>
  <c r="BE45" i="7" s="1"/>
  <c r="AC61" i="7"/>
  <c r="AA55" i="7"/>
  <c r="V40" i="7"/>
  <c r="V61" i="7"/>
  <c r="Q41" i="7"/>
  <c r="Q60" i="7"/>
  <c r="AB48" i="7"/>
  <c r="L48" i="7"/>
  <c r="AB61" i="7"/>
  <c r="L61" i="7"/>
  <c r="AB62" i="7"/>
  <c r="L62" i="7"/>
  <c r="AB29" i="7"/>
  <c r="AE45" i="7"/>
  <c r="AB47" i="7"/>
  <c r="L47" i="7"/>
  <c r="AB25" i="7"/>
  <c r="L25" i="7"/>
  <c r="AB21" i="7"/>
  <c r="L21" i="7"/>
  <c r="AD27" i="7"/>
  <c r="AA43" i="7"/>
  <c r="AB26" i="7"/>
  <c r="L26" i="7"/>
  <c r="AB22" i="7"/>
  <c r="L22" i="7"/>
  <c r="AB18" i="7"/>
  <c r="L18" i="7"/>
  <c r="AD28" i="7"/>
  <c r="AD32" i="7"/>
  <c r="AD36" i="7"/>
  <c r="AD40" i="7"/>
  <c r="AD44" i="7"/>
  <c r="AD48" i="7"/>
  <c r="AD52" i="7"/>
  <c r="AD56" i="7"/>
  <c r="AD59" i="7"/>
  <c r="AD63" i="7"/>
  <c r="AD68" i="7"/>
  <c r="AA25" i="7"/>
  <c r="AA21" i="7"/>
  <c r="AA17" i="7"/>
  <c r="AC28" i="7"/>
  <c r="AC32" i="7"/>
  <c r="AC36" i="7"/>
  <c r="AC40" i="7"/>
  <c r="AC44" i="7"/>
  <c r="AC48" i="7"/>
  <c r="AC52" i="7"/>
  <c r="AC56" i="7"/>
  <c r="AC59" i="7"/>
  <c r="AC63" i="7"/>
  <c r="AC65" i="7"/>
  <c r="L38" i="7"/>
  <c r="V25" i="7"/>
  <c r="V23" i="7"/>
  <c r="Q22" i="7"/>
  <c r="AD21" i="7"/>
  <c r="V19" i="7"/>
  <c r="Q18" i="7"/>
  <c r="AD17" i="7"/>
  <c r="V15" i="7"/>
  <c r="AA27" i="7"/>
  <c r="AA31" i="7"/>
  <c r="AA35" i="7"/>
  <c r="AA45" i="7"/>
  <c r="AA49" i="7"/>
  <c r="AA53" i="7"/>
  <c r="AA57" i="7"/>
  <c r="AA61" i="7"/>
  <c r="AA65" i="7"/>
  <c r="V45" i="7"/>
  <c r="V30" i="7"/>
  <c r="V34" i="7"/>
  <c r="V38" i="7"/>
  <c r="V42" i="7"/>
  <c r="V47" i="7"/>
  <c r="V51" i="7"/>
  <c r="V55" i="7"/>
  <c r="V59" i="7"/>
  <c r="V62" i="7"/>
  <c r="V67" i="7"/>
  <c r="Q28" i="7"/>
  <c r="Q32" i="7"/>
  <c r="Q36" i="7"/>
  <c r="Q39" i="7"/>
  <c r="Q43" i="7"/>
  <c r="Q54" i="7"/>
  <c r="Q52" i="7"/>
  <c r="Q48" i="7"/>
  <c r="Q63" i="7"/>
  <c r="Q62" i="7"/>
  <c r="Q68" i="7"/>
  <c r="AB51" i="7"/>
  <c r="L51" i="7"/>
  <c r="AB42" i="7"/>
  <c r="L42" i="7"/>
  <c r="AB59" i="7"/>
  <c r="L59" i="7"/>
  <c r="AB53" i="7"/>
  <c r="L53" i="7"/>
  <c r="AB57" i="7"/>
  <c r="L57" i="7"/>
  <c r="AB64" i="7"/>
  <c r="L64" i="7"/>
  <c r="AB68" i="7"/>
  <c r="L68" i="7"/>
  <c r="AD25" i="7"/>
  <c r="AB32" i="7"/>
  <c r="L31" i="7"/>
  <c r="L34" i="7"/>
  <c r="AE18" i="7"/>
  <c r="AE22" i="7"/>
  <c r="AE39" i="7"/>
  <c r="AE43" i="7"/>
  <c r="AE27" i="7"/>
  <c r="AE31" i="7"/>
  <c r="AE35" i="7"/>
  <c r="AE46" i="7"/>
  <c r="AE50" i="7"/>
  <c r="AE54" i="7"/>
  <c r="AE58" i="7"/>
  <c r="AE61" i="7"/>
  <c r="AE66" i="7"/>
  <c r="AC20" i="7"/>
  <c r="AC22" i="7"/>
  <c r="AB24" i="7"/>
  <c r="L24" i="7"/>
  <c r="AD30" i="7"/>
  <c r="AD42" i="7"/>
  <c r="AD50" i="7"/>
  <c r="AD61" i="7"/>
  <c r="AC66" i="7"/>
  <c r="V44" i="7"/>
  <c r="V57" i="7"/>
  <c r="Q45" i="7"/>
  <c r="AB44" i="7"/>
  <c r="L44" i="7"/>
  <c r="AB55" i="7"/>
  <c r="L55" i="7"/>
  <c r="AB66" i="7"/>
  <c r="L66" i="7"/>
  <c r="L30" i="7"/>
  <c r="AE41" i="7"/>
  <c r="AB23" i="7"/>
  <c r="L23" i="7"/>
  <c r="AB19" i="7"/>
  <c r="L19" i="7"/>
  <c r="AB15" i="7"/>
  <c r="L15" i="7"/>
  <c r="AD29" i="7"/>
  <c r="AD33" i="7"/>
  <c r="AD37" i="7"/>
  <c r="AD41" i="7"/>
  <c r="AD45" i="7"/>
  <c r="AD49" i="7"/>
  <c r="AD53" i="7"/>
  <c r="AD57" i="7"/>
  <c r="AD60" i="7"/>
  <c r="AD64" i="7"/>
  <c r="L49" i="7"/>
  <c r="AA22" i="7"/>
  <c r="AA18" i="7"/>
  <c r="AC29" i="7"/>
  <c r="AC33" i="7"/>
  <c r="AC37" i="7"/>
  <c r="AC41" i="7"/>
  <c r="AC45" i="7"/>
  <c r="AC49" i="7"/>
  <c r="AC53" i="7"/>
  <c r="AC57" i="7"/>
  <c r="AC60" i="7"/>
  <c r="AC64" i="7"/>
  <c r="AA44" i="7"/>
  <c r="L37" i="7"/>
  <c r="V24" i="7"/>
  <c r="Q23" i="7"/>
  <c r="AD22" i="7"/>
  <c r="V20" i="7"/>
  <c r="Q19" i="7"/>
  <c r="AD18" i="7"/>
  <c r="V16" i="7"/>
  <c r="Q15" i="7"/>
  <c r="AA28" i="7"/>
  <c r="AA32" i="7"/>
  <c r="AA36" i="7"/>
  <c r="AA46" i="7"/>
  <c r="AA50" i="7"/>
  <c r="AA54" i="7"/>
  <c r="AA58" i="7"/>
  <c r="AA62" i="7"/>
  <c r="AA66" i="7"/>
  <c r="V27" i="7"/>
  <c r="V31" i="7"/>
  <c r="V35" i="7"/>
  <c r="V39" i="7"/>
  <c r="V43" i="7"/>
  <c r="V48" i="7"/>
  <c r="V52" i="7"/>
  <c r="V56" i="7"/>
  <c r="V60" i="7"/>
  <c r="V63" i="7"/>
  <c r="V68" i="7"/>
  <c r="Q29" i="7"/>
  <c r="Q33" i="7"/>
  <c r="Q37" i="7"/>
  <c r="Q40" i="7"/>
  <c r="Q44" i="7"/>
  <c r="Q58" i="7"/>
  <c r="Q56" i="7"/>
  <c r="Q49" i="7"/>
  <c r="Q59" i="7"/>
  <c r="Q65" i="7"/>
  <c r="AB46" i="7"/>
  <c r="L46" i="7"/>
  <c r="AB39" i="7"/>
  <c r="L39" i="7"/>
  <c r="AB43" i="7"/>
  <c r="L43" i="7"/>
  <c r="AB60" i="7"/>
  <c r="AF60" i="7" s="1"/>
  <c r="L60" i="7"/>
  <c r="AB54" i="7"/>
  <c r="L54" i="7"/>
  <c r="AB58" i="7"/>
  <c r="L58" i="7"/>
  <c r="AB65" i="7"/>
  <c r="L65" i="7"/>
  <c r="AB37" i="7"/>
  <c r="L29" i="7"/>
  <c r="L28" i="7"/>
  <c r="AB31" i="7"/>
  <c r="AB34" i="7"/>
  <c r="AE15" i="7"/>
  <c r="AE19" i="7"/>
  <c r="AE23" i="7"/>
  <c r="AE40" i="7"/>
  <c r="AE44" i="7"/>
  <c r="AE28" i="7"/>
  <c r="AE32" i="7"/>
  <c r="AE36" i="7"/>
  <c r="AE47" i="7"/>
  <c r="AE51" i="7"/>
  <c r="AE55" i="7"/>
  <c r="AE62" i="7"/>
  <c r="AE67" i="7"/>
  <c r="AE68" i="7"/>
  <c r="AC16" i="7"/>
  <c r="AC23" i="7"/>
  <c r="CH70" i="6"/>
  <c r="AD26" i="6"/>
  <c r="AD30" i="6"/>
  <c r="AD34" i="6"/>
  <c r="AD38" i="6"/>
  <c r="AD42" i="6"/>
  <c r="AD46" i="6"/>
  <c r="AD50" i="6"/>
  <c r="AD62" i="6"/>
  <c r="AD66" i="6"/>
  <c r="AC46" i="6"/>
  <c r="AC49" i="6"/>
  <c r="AC53" i="6"/>
  <c r="AC57" i="6"/>
  <c r="AC61" i="6"/>
  <c r="AC65" i="6"/>
  <c r="AE15" i="6"/>
  <c r="AE19" i="6"/>
  <c r="AE23" i="6"/>
  <c r="AE47" i="6"/>
  <c r="AE51" i="6"/>
  <c r="AE56" i="6"/>
  <c r="AE67" i="6"/>
  <c r="AA24" i="6"/>
  <c r="V15" i="6"/>
  <c r="AA50" i="6"/>
  <c r="V43" i="6"/>
  <c r="V55" i="6"/>
  <c r="V63" i="6"/>
  <c r="Q27" i="6"/>
  <c r="Q35" i="6"/>
  <c r="AC45" i="6"/>
  <c r="AC43" i="6"/>
  <c r="AW43" i="6" s="1"/>
  <c r="AW42" i="6" s="1"/>
  <c r="V23" i="6"/>
  <c r="V19" i="6"/>
  <c r="AA46" i="6"/>
  <c r="V59" i="6"/>
  <c r="V67" i="6"/>
  <c r="Q31" i="6"/>
  <c r="Q39" i="6"/>
  <c r="AC55" i="6"/>
  <c r="BC55" i="6" s="1"/>
  <c r="BC54" i="6" s="1"/>
  <c r="AC59" i="6"/>
  <c r="AC63" i="6"/>
  <c r="BE41" i="6"/>
  <c r="BE40" i="6" s="1"/>
  <c r="BA41" i="6"/>
  <c r="BA40" i="6" s="1"/>
  <c r="AW41" i="6"/>
  <c r="AW40" i="6" s="1"/>
  <c r="BD41" i="6"/>
  <c r="BD40" i="6" s="1"/>
  <c r="AZ41" i="6"/>
  <c r="AZ40" i="6" s="1"/>
  <c r="AV41" i="6"/>
  <c r="AV40" i="6" s="1"/>
  <c r="BC41" i="6"/>
  <c r="BC40" i="6" s="1"/>
  <c r="AY41" i="6"/>
  <c r="AY40" i="6" s="1"/>
  <c r="AU41" i="6"/>
  <c r="BB41" i="6"/>
  <c r="BB40" i="6" s="1"/>
  <c r="AX41" i="6"/>
  <c r="AX40" i="6" s="1"/>
  <c r="BF41" i="6"/>
  <c r="BF40" i="6" s="1"/>
  <c r="BE24" i="6"/>
  <c r="BE23" i="6" s="1"/>
  <c r="BA24" i="6"/>
  <c r="BA23" i="6" s="1"/>
  <c r="AW24" i="6"/>
  <c r="AW23" i="6" s="1"/>
  <c r="BD24" i="6"/>
  <c r="BD23" i="6" s="1"/>
  <c r="AZ24" i="6"/>
  <c r="AZ23" i="6" s="1"/>
  <c r="AV24" i="6"/>
  <c r="AV23" i="6" s="1"/>
  <c r="BC24" i="6"/>
  <c r="BC23" i="6" s="1"/>
  <c r="AY24" i="6"/>
  <c r="AY23" i="6" s="1"/>
  <c r="AU24" i="6"/>
  <c r="BF24" i="6"/>
  <c r="BF23" i="6" s="1"/>
  <c r="BB24" i="6"/>
  <c r="BB23" i="6" s="1"/>
  <c r="AX24" i="6"/>
  <c r="AX23" i="6" s="1"/>
  <c r="BA43" i="6"/>
  <c r="BA42" i="6" s="1"/>
  <c r="AV43" i="6"/>
  <c r="AV42" i="6" s="1"/>
  <c r="BB43" i="6"/>
  <c r="BB42" i="6" s="1"/>
  <c r="L32" i="6"/>
  <c r="AB32" i="6"/>
  <c r="AB26" i="6"/>
  <c r="L26" i="6"/>
  <c r="AD54" i="6"/>
  <c r="BS66" i="6"/>
  <c r="BS65" i="6" s="1"/>
  <c r="BO66" i="6"/>
  <c r="BO65" i="6" s="1"/>
  <c r="BK66" i="6"/>
  <c r="BK65" i="6" s="1"/>
  <c r="BR66" i="6"/>
  <c r="BR65" i="6" s="1"/>
  <c r="BN66" i="6"/>
  <c r="BN65" i="6" s="1"/>
  <c r="BJ66" i="6"/>
  <c r="BJ65" i="6" s="1"/>
  <c r="BQ66" i="6"/>
  <c r="BQ65" i="6" s="1"/>
  <c r="BM66" i="6"/>
  <c r="BM65" i="6" s="1"/>
  <c r="BI66" i="6"/>
  <c r="BI65" i="6" s="1"/>
  <c r="BH66" i="6"/>
  <c r="BP66" i="6"/>
  <c r="BP65" i="6" s="1"/>
  <c r="BL66" i="6"/>
  <c r="BL65" i="6" s="1"/>
  <c r="AC36" i="6"/>
  <c r="V51" i="6"/>
  <c r="Q48" i="6"/>
  <c r="Q64" i="6"/>
  <c r="AB42" i="6"/>
  <c r="L42" i="6"/>
  <c r="AB52" i="6"/>
  <c r="L52" i="6"/>
  <c r="AB67" i="6"/>
  <c r="L67" i="6"/>
  <c r="AE31" i="6"/>
  <c r="AE39" i="6"/>
  <c r="AE62" i="6"/>
  <c r="AE63" i="6"/>
  <c r="CE67" i="6"/>
  <c r="CA67" i="6"/>
  <c r="BW67" i="6"/>
  <c r="CD67" i="6"/>
  <c r="BZ67" i="6"/>
  <c r="BV67" i="6"/>
  <c r="CC67" i="6"/>
  <c r="BY67" i="6"/>
  <c r="BU67" i="6"/>
  <c r="BX67" i="6"/>
  <c r="CF67" i="6"/>
  <c r="CB67" i="6"/>
  <c r="AB24" i="6"/>
  <c r="L24" i="6"/>
  <c r="AB20" i="6"/>
  <c r="L20" i="6"/>
  <c r="AB16" i="6"/>
  <c r="L16" i="6"/>
  <c r="AD27" i="6"/>
  <c r="AD31" i="6"/>
  <c r="AD35" i="6"/>
  <c r="AD39" i="6"/>
  <c r="AD43" i="6"/>
  <c r="AD47" i="6"/>
  <c r="AD51" i="6"/>
  <c r="AD55" i="6"/>
  <c r="AD59" i="6"/>
  <c r="AD63" i="6"/>
  <c r="AD67" i="6"/>
  <c r="AC25" i="6"/>
  <c r="AC29" i="6"/>
  <c r="AC33" i="6"/>
  <c r="AC37" i="6"/>
  <c r="AC40" i="6"/>
  <c r="AC50" i="6"/>
  <c r="AC54" i="6"/>
  <c r="AC58" i="6"/>
  <c r="AC62" i="6"/>
  <c r="AC66" i="6"/>
  <c r="Q40" i="6"/>
  <c r="AA23" i="6"/>
  <c r="AA19" i="6"/>
  <c r="V25" i="6"/>
  <c r="Q23" i="6"/>
  <c r="AD22" i="6"/>
  <c r="V20" i="6"/>
  <c r="Q19" i="6"/>
  <c r="AD18" i="6"/>
  <c r="V16" i="6"/>
  <c r="AA26" i="6"/>
  <c r="AA30" i="6"/>
  <c r="AA34" i="6"/>
  <c r="AA38" i="6"/>
  <c r="AA43" i="6"/>
  <c r="AA47" i="6"/>
  <c r="AA51" i="6"/>
  <c r="AA55" i="6"/>
  <c r="AA59" i="6"/>
  <c r="AA66" i="6"/>
  <c r="AA64" i="6"/>
  <c r="V28" i="6"/>
  <c r="V32" i="6"/>
  <c r="V36" i="6"/>
  <c r="V40" i="6"/>
  <c r="V44" i="6"/>
  <c r="V48" i="6"/>
  <c r="V52" i="6"/>
  <c r="V56" i="6"/>
  <c r="V60" i="6"/>
  <c r="V64" i="6"/>
  <c r="V68" i="6"/>
  <c r="Q28" i="6"/>
  <c r="Q32" i="6"/>
  <c r="Q36" i="6"/>
  <c r="Q41" i="6"/>
  <c r="Q45" i="6"/>
  <c r="Q49" i="6"/>
  <c r="Q53" i="6"/>
  <c r="Q57" i="6"/>
  <c r="Q61" i="6"/>
  <c r="Q65" i="6"/>
  <c r="AB56" i="6"/>
  <c r="L56" i="6"/>
  <c r="AB58" i="6"/>
  <c r="L58" i="6"/>
  <c r="AB43" i="6"/>
  <c r="L43" i="6"/>
  <c r="AB59" i="6"/>
  <c r="L59" i="6"/>
  <c r="AB49" i="6"/>
  <c r="L49" i="6"/>
  <c r="AB60" i="6"/>
  <c r="L60" i="6"/>
  <c r="AB64" i="6"/>
  <c r="L64" i="6"/>
  <c r="AB68" i="6"/>
  <c r="L68" i="6"/>
  <c r="AE16" i="6"/>
  <c r="AE20" i="6"/>
  <c r="AE24" i="6"/>
  <c r="AE28" i="6"/>
  <c r="AE32" i="6"/>
  <c r="AE36" i="6"/>
  <c r="AE40" i="6"/>
  <c r="AE43" i="6"/>
  <c r="AE48" i="6"/>
  <c r="AE52" i="6"/>
  <c r="AE53" i="6"/>
  <c r="AE57" i="6"/>
  <c r="AE64" i="6"/>
  <c r="AE68" i="6"/>
  <c r="AC19" i="6"/>
  <c r="AC22" i="6"/>
  <c r="AB36" i="6"/>
  <c r="L36" i="6"/>
  <c r="AB30" i="6"/>
  <c r="L30" i="6"/>
  <c r="BS46" i="6"/>
  <c r="BS45" i="6" s="1"/>
  <c r="BO46" i="6"/>
  <c r="BO45" i="6" s="1"/>
  <c r="BK46" i="6"/>
  <c r="BK45" i="6" s="1"/>
  <c r="BR46" i="6"/>
  <c r="BR45" i="6" s="1"/>
  <c r="BN46" i="6"/>
  <c r="BN45" i="6" s="1"/>
  <c r="BJ46" i="6"/>
  <c r="BJ45" i="6" s="1"/>
  <c r="BQ46" i="6"/>
  <c r="BQ45" i="6" s="1"/>
  <c r="BM46" i="6"/>
  <c r="BM45" i="6" s="1"/>
  <c r="BI46" i="6"/>
  <c r="BI45" i="6" s="1"/>
  <c r="BH46" i="6"/>
  <c r="BP46" i="6"/>
  <c r="BP45" i="6" s="1"/>
  <c r="BL46" i="6"/>
  <c r="BL45" i="6" s="1"/>
  <c r="AD58" i="6"/>
  <c r="AC32" i="6"/>
  <c r="BC61" i="6"/>
  <c r="BC60" i="6" s="1"/>
  <c r="AY61" i="6"/>
  <c r="AY60" i="6" s="1"/>
  <c r="AU61" i="6"/>
  <c r="BF61" i="6"/>
  <c r="BF60" i="6" s="1"/>
  <c r="BB61" i="6"/>
  <c r="BB60" i="6" s="1"/>
  <c r="AX61" i="6"/>
  <c r="AX60" i="6" s="1"/>
  <c r="BE61" i="6"/>
  <c r="BE60" i="6" s="1"/>
  <c r="BA61" i="6"/>
  <c r="BA60" i="6" s="1"/>
  <c r="AW61" i="6"/>
  <c r="AW60" i="6" s="1"/>
  <c r="BD61" i="6"/>
  <c r="BD60" i="6" s="1"/>
  <c r="AZ61" i="6"/>
  <c r="AZ60" i="6" s="1"/>
  <c r="AV61" i="6"/>
  <c r="AV60" i="6" s="1"/>
  <c r="AA62" i="6"/>
  <c r="Q44" i="6"/>
  <c r="Q56" i="6"/>
  <c r="Q68" i="6"/>
  <c r="AB48" i="6"/>
  <c r="L48" i="6"/>
  <c r="AE27" i="6"/>
  <c r="AE42" i="6"/>
  <c r="L37" i="6"/>
  <c r="AB37" i="6"/>
  <c r="AB31" i="6"/>
  <c r="L31" i="6"/>
  <c r="AB21" i="6"/>
  <c r="L21" i="6"/>
  <c r="AD28" i="6"/>
  <c r="AD36" i="6"/>
  <c r="AD40" i="6"/>
  <c r="AD48" i="6"/>
  <c r="AD52" i="6"/>
  <c r="AD56" i="6"/>
  <c r="AD60" i="6"/>
  <c r="AD64" i="6"/>
  <c r="AD68" i="6"/>
  <c r="AC26" i="6"/>
  <c r="AC30" i="6"/>
  <c r="AC34" i="6"/>
  <c r="AC38" i="6"/>
  <c r="AC47" i="6"/>
  <c r="AC51" i="6"/>
  <c r="AV55" i="6"/>
  <c r="AV54" i="6" s="1"/>
  <c r="BF55" i="6"/>
  <c r="BF54" i="6" s="1"/>
  <c r="AW55" i="6"/>
  <c r="AW54" i="6" s="1"/>
  <c r="BF59" i="6"/>
  <c r="BB59" i="6"/>
  <c r="AX59" i="6"/>
  <c r="BE59" i="6"/>
  <c r="BA59" i="6"/>
  <c r="AW59" i="6"/>
  <c r="AZ59" i="6"/>
  <c r="AY59" i="6"/>
  <c r="BD59" i="6"/>
  <c r="AV59" i="6"/>
  <c r="BC59" i="6"/>
  <c r="AU59" i="6"/>
  <c r="BD63" i="6"/>
  <c r="BD62" i="6" s="1"/>
  <c r="AZ63" i="6"/>
  <c r="AZ62" i="6" s="1"/>
  <c r="AV63" i="6"/>
  <c r="AV62" i="6" s="1"/>
  <c r="BC63" i="6"/>
  <c r="BC62" i="6" s="1"/>
  <c r="AY63" i="6"/>
  <c r="AY62" i="6" s="1"/>
  <c r="AU63" i="6"/>
  <c r="BF63" i="6"/>
  <c r="BF62" i="6" s="1"/>
  <c r="BB63" i="6"/>
  <c r="BB62" i="6" s="1"/>
  <c r="AX63" i="6"/>
  <c r="AX62" i="6" s="1"/>
  <c r="BE63" i="6"/>
  <c r="BE62" i="6" s="1"/>
  <c r="BA63" i="6"/>
  <c r="BA62" i="6" s="1"/>
  <c r="AW63" i="6"/>
  <c r="AW62" i="6" s="1"/>
  <c r="AC67" i="6"/>
  <c r="AA20" i="6"/>
  <c r="AA16" i="6"/>
  <c r="V24" i="6"/>
  <c r="AD23" i="6"/>
  <c r="V21" i="6"/>
  <c r="Q20" i="6"/>
  <c r="AD19" i="6"/>
  <c r="V17" i="6"/>
  <c r="Q16" i="6"/>
  <c r="AD15" i="6"/>
  <c r="AA27" i="6"/>
  <c r="AA31" i="6"/>
  <c r="AA35" i="6"/>
  <c r="AA39" i="6"/>
  <c r="AA44" i="6"/>
  <c r="AA48" i="6"/>
  <c r="AA52" i="6"/>
  <c r="AA56" i="6"/>
  <c r="AA60" i="6"/>
  <c r="AA67" i="6"/>
  <c r="AA65" i="6"/>
  <c r="V29" i="6"/>
  <c r="V33" i="6"/>
  <c r="V37" i="6"/>
  <c r="V41" i="6"/>
  <c r="V45" i="6"/>
  <c r="V49" i="6"/>
  <c r="V53" i="6"/>
  <c r="V57" i="6"/>
  <c r="V61" i="6"/>
  <c r="V65" i="6"/>
  <c r="Q25" i="6"/>
  <c r="Q29" i="6"/>
  <c r="Q33" i="6"/>
  <c r="Q37" i="6"/>
  <c r="Q42" i="6"/>
  <c r="Q46" i="6"/>
  <c r="Q50" i="6"/>
  <c r="Q54" i="6"/>
  <c r="Q58" i="6"/>
  <c r="Q62" i="6"/>
  <c r="Q66" i="6"/>
  <c r="AB53" i="6"/>
  <c r="L53" i="6"/>
  <c r="AB40" i="6"/>
  <c r="AF40" i="6" s="1"/>
  <c r="L40" i="6"/>
  <c r="AB44" i="6"/>
  <c r="L44" i="6"/>
  <c r="AB46" i="6"/>
  <c r="L46" i="6"/>
  <c r="AB50" i="6"/>
  <c r="L50" i="6"/>
  <c r="AB61" i="6"/>
  <c r="L61" i="6"/>
  <c r="AB65" i="6"/>
  <c r="L65" i="6"/>
  <c r="AE17" i="6"/>
  <c r="AE21" i="6"/>
  <c r="AE25" i="6"/>
  <c r="AE29" i="6"/>
  <c r="AE33" i="6"/>
  <c r="AE37" i="6"/>
  <c r="AE46" i="6"/>
  <c r="AE44" i="6"/>
  <c r="AE49" i="6"/>
  <c r="AE60" i="6"/>
  <c r="AE54" i="6"/>
  <c r="AE58" i="6"/>
  <c r="AE65" i="6"/>
  <c r="AC20" i="6"/>
  <c r="AB25" i="6"/>
  <c r="AF25" i="6" s="1"/>
  <c r="AC18" i="6"/>
  <c r="L38" i="6"/>
  <c r="AB38" i="6"/>
  <c r="L34" i="6"/>
  <c r="AB34" i="6"/>
  <c r="L28" i="6"/>
  <c r="AB28" i="6"/>
  <c r="AF28" i="6" s="1"/>
  <c r="AB23" i="6"/>
  <c r="L23" i="6"/>
  <c r="AB19" i="6"/>
  <c r="AF19" i="6" s="1"/>
  <c r="L19" i="6"/>
  <c r="AB15" i="6"/>
  <c r="L15" i="6"/>
  <c r="BS50" i="6"/>
  <c r="BS49" i="6" s="1"/>
  <c r="BO50" i="6"/>
  <c r="BO49" i="6" s="1"/>
  <c r="BK50" i="6"/>
  <c r="BK49" i="6" s="1"/>
  <c r="BR50" i="6"/>
  <c r="BR49" i="6" s="1"/>
  <c r="BN50" i="6"/>
  <c r="BN49" i="6" s="1"/>
  <c r="BJ50" i="6"/>
  <c r="BJ49" i="6" s="1"/>
  <c r="BQ50" i="6"/>
  <c r="BQ49" i="6" s="1"/>
  <c r="BM50" i="6"/>
  <c r="BM49" i="6" s="1"/>
  <c r="BI50" i="6"/>
  <c r="BI49" i="6" s="1"/>
  <c r="BH50" i="6"/>
  <c r="BP50" i="6"/>
  <c r="BP49" i="6" s="1"/>
  <c r="BL50" i="6"/>
  <c r="BL49" i="6" s="1"/>
  <c r="AC28" i="6"/>
  <c r="BC46" i="6"/>
  <c r="BC45" i="6" s="1"/>
  <c r="AY46" i="6"/>
  <c r="AY45" i="6" s="1"/>
  <c r="AU46" i="6"/>
  <c r="BF46" i="6"/>
  <c r="BF45" i="6" s="1"/>
  <c r="BB46" i="6"/>
  <c r="BB45" i="6" s="1"/>
  <c r="AX46" i="6"/>
  <c r="AX45" i="6" s="1"/>
  <c r="BE46" i="6"/>
  <c r="BE45" i="6" s="1"/>
  <c r="BA46" i="6"/>
  <c r="BA45" i="6" s="1"/>
  <c r="AW46" i="6"/>
  <c r="AW45" i="6" s="1"/>
  <c r="BD46" i="6"/>
  <c r="BD45" i="6" s="1"/>
  <c r="AZ46" i="6"/>
  <c r="AZ45" i="6" s="1"/>
  <c r="AV46" i="6"/>
  <c r="AV45" i="6" s="1"/>
  <c r="BD57" i="6"/>
  <c r="AZ57" i="6"/>
  <c r="AV57" i="6"/>
  <c r="BC57" i="6"/>
  <c r="AY57" i="6"/>
  <c r="AU57" i="6"/>
  <c r="BF57" i="6"/>
  <c r="BB57" i="6"/>
  <c r="AX57" i="6"/>
  <c r="BA57" i="6"/>
  <c r="AW57" i="6"/>
  <c r="BE57" i="6"/>
  <c r="V47" i="6"/>
  <c r="Q52" i="6"/>
  <c r="Q60" i="6"/>
  <c r="AB54" i="6"/>
  <c r="AF54" i="6" s="1"/>
  <c r="L54" i="6"/>
  <c r="AB55" i="6"/>
  <c r="L55" i="6"/>
  <c r="AB63" i="6"/>
  <c r="L63" i="6"/>
  <c r="AE35" i="6"/>
  <c r="AB39" i="6"/>
  <c r="L39" i="6"/>
  <c r="AB35" i="6"/>
  <c r="AF35" i="6" s="1"/>
  <c r="L35" i="6"/>
  <c r="L33" i="6"/>
  <c r="AB33" i="6"/>
  <c r="AB29" i="6"/>
  <c r="L29" i="6"/>
  <c r="AB27" i="6"/>
  <c r="L27" i="6"/>
  <c r="AB17" i="6"/>
  <c r="AF17" i="6" s="1"/>
  <c r="L17" i="6"/>
  <c r="AD32" i="6"/>
  <c r="AD44" i="6"/>
  <c r="AC44" i="6"/>
  <c r="AB22" i="6"/>
  <c r="L22" i="6"/>
  <c r="AB18" i="6"/>
  <c r="L18" i="6"/>
  <c r="AD29" i="6"/>
  <c r="AD33" i="6"/>
  <c r="AD37" i="6"/>
  <c r="AD41" i="6"/>
  <c r="AD45" i="6"/>
  <c r="AD49" i="6"/>
  <c r="AD53" i="6"/>
  <c r="AD57" i="6"/>
  <c r="AD61" i="6"/>
  <c r="AD65" i="6"/>
  <c r="AC27" i="6"/>
  <c r="AC31" i="6"/>
  <c r="AC35" i="6"/>
  <c r="AC39" i="6"/>
  <c r="AC48" i="6"/>
  <c r="AC52" i="6"/>
  <c r="AC56" i="6"/>
  <c r="AC60" i="6"/>
  <c r="AC64" i="6"/>
  <c r="AC68" i="6"/>
  <c r="AA21" i="6"/>
  <c r="AA17" i="6"/>
  <c r="AC42" i="6"/>
  <c r="AD24" i="6"/>
  <c r="V22" i="6"/>
  <c r="Q21" i="6"/>
  <c r="AD20" i="6"/>
  <c r="V18" i="6"/>
  <c r="Q17" i="6"/>
  <c r="AD16" i="6"/>
  <c r="AA40" i="6"/>
  <c r="AA28" i="6"/>
  <c r="AA32" i="6"/>
  <c r="AA36" i="6"/>
  <c r="AA41" i="6"/>
  <c r="AA45" i="6"/>
  <c r="AA49" i="6"/>
  <c r="AA53" i="6"/>
  <c r="AA57" i="6"/>
  <c r="AA61" i="6"/>
  <c r="AA68" i="6"/>
  <c r="V26" i="6"/>
  <c r="V30" i="6"/>
  <c r="V34" i="6"/>
  <c r="V38" i="6"/>
  <c r="V42" i="6"/>
  <c r="V46" i="6"/>
  <c r="V50" i="6"/>
  <c r="V54" i="6"/>
  <c r="V58" i="6"/>
  <c r="V62" i="6"/>
  <c r="V66" i="6"/>
  <c r="Q26" i="6"/>
  <c r="Q30" i="6"/>
  <c r="Q34" i="6"/>
  <c r="Q38" i="6"/>
  <c r="Q43" i="6"/>
  <c r="Q47" i="6"/>
  <c r="Q51" i="6"/>
  <c r="Q55" i="6"/>
  <c r="Q59" i="6"/>
  <c r="Q63" i="6"/>
  <c r="Q67" i="6"/>
  <c r="AB57" i="6"/>
  <c r="L57" i="6"/>
  <c r="AB41" i="6"/>
  <c r="L41" i="6"/>
  <c r="AB45" i="6"/>
  <c r="AF45" i="6" s="1"/>
  <c r="L45" i="6"/>
  <c r="AB47" i="6"/>
  <c r="L47" i="6"/>
  <c r="AB51" i="6"/>
  <c r="AF51" i="6" s="1"/>
  <c r="L51" i="6"/>
  <c r="AB62" i="6"/>
  <c r="L62" i="6"/>
  <c r="AB66" i="6"/>
  <c r="L66" i="6"/>
  <c r="L25" i="6"/>
  <c r="AE18" i="6"/>
  <c r="AE22" i="6"/>
  <c r="AE26" i="6"/>
  <c r="AE30" i="6"/>
  <c r="AE34" i="6"/>
  <c r="AE38" i="6"/>
  <c r="AE41" i="6"/>
  <c r="AE45" i="6"/>
  <c r="AE50" i="6"/>
  <c r="AE61" i="6"/>
  <c r="AE55" i="6"/>
  <c r="AE59" i="6"/>
  <c r="AE66" i="6"/>
  <c r="AC16" i="6"/>
  <c r="AC21" i="6"/>
  <c r="AC15" i="6"/>
  <c r="BZ63" i="7" l="1"/>
  <c r="BZ62" i="7" s="1"/>
  <c r="CA63" i="7"/>
  <c r="CA62" i="7" s="1"/>
  <c r="BR58" i="7"/>
  <c r="BV59" i="7"/>
  <c r="CA59" i="7"/>
  <c r="CG59" i="7" s="1"/>
  <c r="CF59" i="7"/>
  <c r="CC59" i="7"/>
  <c r="BZ59" i="7"/>
  <c r="BH58" i="7"/>
  <c r="BM58" i="7"/>
  <c r="BK58" i="7"/>
  <c r="BL58" i="7"/>
  <c r="BQ58" i="7"/>
  <c r="BJ58" i="7"/>
  <c r="BO58" i="7"/>
  <c r="BP58" i="7"/>
  <c r="BN58" i="7"/>
  <c r="BS58" i="7"/>
  <c r="AY58" i="7"/>
  <c r="BD58" i="7"/>
  <c r="AX58" i="7"/>
  <c r="AF42" i="7"/>
  <c r="AX50" i="7"/>
  <c r="AX49" i="7" s="1"/>
  <c r="BR24" i="7"/>
  <c r="BR23" i="7" s="1"/>
  <c r="AY50" i="7"/>
  <c r="AY49" i="7" s="1"/>
  <c r="BB46" i="7"/>
  <c r="BB45" i="7" s="1"/>
  <c r="BO24" i="7"/>
  <c r="BO23" i="7" s="1"/>
  <c r="BA31" i="7"/>
  <c r="BA30" i="7" s="1"/>
  <c r="AX27" i="7"/>
  <c r="AX26" i="7" s="1"/>
  <c r="BD27" i="7"/>
  <c r="BD26" i="7" s="1"/>
  <c r="CE52" i="7"/>
  <c r="CE51" i="7" s="1"/>
  <c r="AF35" i="7"/>
  <c r="BD50" i="7"/>
  <c r="BD49" i="7" s="1"/>
  <c r="AY46" i="7"/>
  <c r="AY45" i="7" s="1"/>
  <c r="BP24" i="7"/>
  <c r="BP23" i="7" s="1"/>
  <c r="AU31" i="7"/>
  <c r="AU27" i="7"/>
  <c r="AU26" i="7" s="1"/>
  <c r="BX52" i="7"/>
  <c r="BX51" i="7" s="1"/>
  <c r="BB50" i="7"/>
  <c r="BB49" i="7" s="1"/>
  <c r="AF53" i="7"/>
  <c r="BS24" i="7"/>
  <c r="BS23" i="7" s="1"/>
  <c r="AY31" i="7"/>
  <c r="AY30" i="7" s="1"/>
  <c r="BD31" i="7"/>
  <c r="BD30" i="7" s="1"/>
  <c r="BA50" i="7"/>
  <c r="BA49" i="7" s="1"/>
  <c r="BF50" i="7"/>
  <c r="BF49" i="7" s="1"/>
  <c r="AV50" i="7"/>
  <c r="AV49" i="7" s="1"/>
  <c r="AW46" i="7"/>
  <c r="AW45" i="7" s="1"/>
  <c r="BF46" i="7"/>
  <c r="BF45" i="7" s="1"/>
  <c r="AV46" i="7"/>
  <c r="AV45" i="7" s="1"/>
  <c r="BJ24" i="7"/>
  <c r="BJ23" i="7" s="1"/>
  <c r="BH24" i="7"/>
  <c r="BM24" i="7"/>
  <c r="BM23" i="7" s="1"/>
  <c r="BE31" i="7"/>
  <c r="BE30" i="7" s="1"/>
  <c r="BB31" i="7"/>
  <c r="BB30" i="7" s="1"/>
  <c r="BC31" i="7"/>
  <c r="BC30" i="7" s="1"/>
  <c r="BE27" i="7"/>
  <c r="BE26" i="7" s="1"/>
  <c r="BB27" i="7"/>
  <c r="BB26" i="7" s="1"/>
  <c r="BC27" i="7"/>
  <c r="BC26" i="7" s="1"/>
  <c r="BW52" i="7"/>
  <c r="BW51" i="7" s="1"/>
  <c r="CB52" i="7"/>
  <c r="CB51" i="7" s="1"/>
  <c r="CC52" i="7"/>
  <c r="CC51" i="7" s="1"/>
  <c r="AI33" i="7"/>
  <c r="AI32" i="7" s="1"/>
  <c r="AF34" i="7"/>
  <c r="AF49" i="7"/>
  <c r="AW50" i="7"/>
  <c r="AW49" i="7" s="1"/>
  <c r="BC50" i="7"/>
  <c r="BC49" i="7" s="1"/>
  <c r="BN24" i="7"/>
  <c r="BN23" i="7" s="1"/>
  <c r="BI24" i="7"/>
  <c r="BI23" i="7" s="1"/>
  <c r="AX31" i="7"/>
  <c r="AX30" i="7" s="1"/>
  <c r="AK33" i="7"/>
  <c r="AK32" i="7" s="1"/>
  <c r="AF54" i="7"/>
  <c r="BE50" i="7"/>
  <c r="BE49" i="7" s="1"/>
  <c r="AU50" i="7"/>
  <c r="AU49" i="7" s="1"/>
  <c r="BA46" i="7"/>
  <c r="BA45" i="7" s="1"/>
  <c r="AU46" i="7"/>
  <c r="BK24" i="7"/>
  <c r="BK23" i="7" s="1"/>
  <c r="BL24" i="7"/>
  <c r="BL23" i="7" s="1"/>
  <c r="AW31" i="7"/>
  <c r="AW30" i="7" s="1"/>
  <c r="BF31" i="7"/>
  <c r="BF30" i="7" s="1"/>
  <c r="AW27" i="7"/>
  <c r="AW26" i="7" s="1"/>
  <c r="BF27" i="7"/>
  <c r="BF26" i="7" s="1"/>
  <c r="BZ52" i="7"/>
  <c r="BZ51" i="7" s="1"/>
  <c r="CA52" i="7"/>
  <c r="CA51" i="7" s="1"/>
  <c r="AM33" i="7"/>
  <c r="AM32" i="7" s="1"/>
  <c r="CE33" i="7"/>
  <c r="CE32" i="7" s="1"/>
  <c r="CC29" i="7"/>
  <c r="CC28" i="7" s="1"/>
  <c r="BW29" i="7"/>
  <c r="BW28" i="7" s="1"/>
  <c r="AN33" i="7"/>
  <c r="AN32" i="7" s="1"/>
  <c r="BU33" i="7"/>
  <c r="BU32" i="7" s="1"/>
  <c r="BZ33" i="7"/>
  <c r="BZ32" i="7" s="1"/>
  <c r="BN20" i="7"/>
  <c r="BN19" i="7" s="1"/>
  <c r="BS20" i="7"/>
  <c r="BS19" i="7" s="1"/>
  <c r="BI20" i="7"/>
  <c r="BI19" i="7" s="1"/>
  <c r="BC18" i="7"/>
  <c r="BC17" i="7" s="1"/>
  <c r="BJ20" i="7"/>
  <c r="BJ19" i="7" s="1"/>
  <c r="BH20" i="7"/>
  <c r="BM20" i="7"/>
  <c r="BM19" i="7" s="1"/>
  <c r="AW18" i="7"/>
  <c r="AW17" i="7" s="1"/>
  <c r="BK20" i="7"/>
  <c r="BK19" i="7" s="1"/>
  <c r="BL20" i="7"/>
  <c r="BL19" i="7" s="1"/>
  <c r="AF26" i="7"/>
  <c r="CD63" i="7"/>
  <c r="CD62" i="7" s="1"/>
  <c r="CE63" i="7"/>
  <c r="CE62" i="7" s="1"/>
  <c r="BU63" i="7"/>
  <c r="CC48" i="7"/>
  <c r="CC47" i="7" s="1"/>
  <c r="CD48" i="7"/>
  <c r="CD47" i="7" s="1"/>
  <c r="BX48" i="7"/>
  <c r="BX47" i="7" s="1"/>
  <c r="BY33" i="7"/>
  <c r="BY32" i="7" s="1"/>
  <c r="CD33" i="7"/>
  <c r="CD32" i="7" s="1"/>
  <c r="BX33" i="7"/>
  <c r="BX32" i="7" s="1"/>
  <c r="BB58" i="7"/>
  <c r="BC58" i="7"/>
  <c r="AW58" i="7"/>
  <c r="AX18" i="7"/>
  <c r="AX17" i="7" s="1"/>
  <c r="AV18" i="7"/>
  <c r="AV17" i="7" s="1"/>
  <c r="BA18" i="7"/>
  <c r="BA17" i="7" s="1"/>
  <c r="AF16" i="7"/>
  <c r="BV63" i="7"/>
  <c r="BV62" i="7" s="1"/>
  <c r="BX63" i="7"/>
  <c r="BX62" i="7" s="1"/>
  <c r="BY63" i="7"/>
  <c r="BY62" i="7" s="1"/>
  <c r="BY48" i="7"/>
  <c r="BY47" i="7" s="1"/>
  <c r="BW48" i="7"/>
  <c r="BW47" i="7" s="1"/>
  <c r="CB48" i="7"/>
  <c r="CB47" i="7" s="1"/>
  <c r="CC33" i="7"/>
  <c r="CC32" i="7" s="1"/>
  <c r="BW33" i="7"/>
  <c r="BW32" i="7" s="1"/>
  <c r="CB33" i="7"/>
  <c r="CB32" i="7" s="1"/>
  <c r="BF58" i="7"/>
  <c r="AV58" i="7"/>
  <c r="BA58" i="7"/>
  <c r="AU18" i="7"/>
  <c r="AU17" i="7" s="1"/>
  <c r="AZ18" i="7"/>
  <c r="AZ17" i="7" s="1"/>
  <c r="BE18" i="7"/>
  <c r="BE17" i="7" s="1"/>
  <c r="AF17" i="7"/>
  <c r="BW63" i="7"/>
  <c r="BW62" i="7" s="1"/>
  <c r="CB63" i="7"/>
  <c r="CB62" i="7" s="1"/>
  <c r="BV48" i="7"/>
  <c r="BV47" i="7" s="1"/>
  <c r="CA48" i="7"/>
  <c r="CA47" i="7" s="1"/>
  <c r="BV33" i="7"/>
  <c r="BV32" i="7" s="1"/>
  <c r="CA33" i="7"/>
  <c r="CA32" i="7" s="1"/>
  <c r="AU58" i="7"/>
  <c r="AZ58" i="7"/>
  <c r="AH33" i="7"/>
  <c r="AH32" i="7" s="1"/>
  <c r="BB18" i="7"/>
  <c r="BB17" i="7" s="1"/>
  <c r="AY18" i="7"/>
  <c r="AY17" i="7" s="1"/>
  <c r="BV29" i="7"/>
  <c r="BV28" i="7" s="1"/>
  <c r="CA29" i="7"/>
  <c r="CA28" i="7" s="1"/>
  <c r="CF29" i="7"/>
  <c r="CF28" i="7" s="1"/>
  <c r="BU29" i="7"/>
  <c r="BZ29" i="7"/>
  <c r="BZ28" i="7" s="1"/>
  <c r="CE29" i="7"/>
  <c r="CE28" i="7" s="1"/>
  <c r="BY29" i="7"/>
  <c r="BY28" i="7" s="1"/>
  <c r="CD29" i="7"/>
  <c r="CD28" i="7" s="1"/>
  <c r="AO33" i="7"/>
  <c r="AO32" i="7" s="1"/>
  <c r="AL33" i="7"/>
  <c r="AL32" i="7" s="1"/>
  <c r="AQ33" i="7"/>
  <c r="AQ32" i="7" s="1"/>
  <c r="AR33" i="7"/>
  <c r="AR32" i="7" s="1"/>
  <c r="AS33" i="7"/>
  <c r="AS32" i="7" s="1"/>
  <c r="AP33" i="7"/>
  <c r="AP32" i="7" s="1"/>
  <c r="AS39" i="7"/>
  <c r="AS38" i="7" s="1"/>
  <c r="AO39" i="7"/>
  <c r="AO38" i="7" s="1"/>
  <c r="AK39" i="7"/>
  <c r="AK38" i="7" s="1"/>
  <c r="AF39" i="7"/>
  <c r="AQ39" i="7"/>
  <c r="AQ38" i="7" s="1"/>
  <c r="AM39" i="7"/>
  <c r="AM38" i="7" s="1"/>
  <c r="AI39" i="7"/>
  <c r="AI38" i="7" s="1"/>
  <c r="AL39" i="7"/>
  <c r="AL38" i="7" s="1"/>
  <c r="AR39" i="7"/>
  <c r="AR38" i="7" s="1"/>
  <c r="AJ39" i="7"/>
  <c r="AJ38" i="7" s="1"/>
  <c r="AP39" i="7"/>
  <c r="AP38" i="7" s="1"/>
  <c r="AH39" i="7"/>
  <c r="AN39" i="7"/>
  <c r="AN38" i="7" s="1"/>
  <c r="BP33" i="7"/>
  <c r="BP32" i="7" s="1"/>
  <c r="BL33" i="7"/>
  <c r="BL32" i="7" s="1"/>
  <c r="BH33" i="7"/>
  <c r="BS33" i="7"/>
  <c r="BS32" i="7" s="1"/>
  <c r="BO33" i="7"/>
  <c r="BO32" i="7" s="1"/>
  <c r="BK33" i="7"/>
  <c r="BK32" i="7" s="1"/>
  <c r="BR33" i="7"/>
  <c r="BR32" i="7" s="1"/>
  <c r="BN33" i="7"/>
  <c r="BN32" i="7" s="1"/>
  <c r="BJ33" i="7"/>
  <c r="BJ32" i="7" s="1"/>
  <c r="BQ33" i="7"/>
  <c r="BQ32" i="7" s="1"/>
  <c r="BM33" i="7"/>
  <c r="BM32" i="7" s="1"/>
  <c r="BI33" i="7"/>
  <c r="BI32" i="7" s="1"/>
  <c r="BP61" i="7"/>
  <c r="BP60" i="7" s="1"/>
  <c r="BL61" i="7"/>
  <c r="BL60" i="7" s="1"/>
  <c r="BH61" i="7"/>
  <c r="BS61" i="7"/>
  <c r="BS60" i="7" s="1"/>
  <c r="BO61" i="7"/>
  <c r="BO60" i="7" s="1"/>
  <c r="BK61" i="7"/>
  <c r="BK60" i="7" s="1"/>
  <c r="BR61" i="7"/>
  <c r="BR60" i="7" s="1"/>
  <c r="BN61" i="7"/>
  <c r="BN60" i="7" s="1"/>
  <c r="BJ61" i="7"/>
  <c r="BJ60" i="7" s="1"/>
  <c r="BI61" i="7"/>
  <c r="BI60" i="7" s="1"/>
  <c r="BQ61" i="7"/>
  <c r="BQ60" i="7" s="1"/>
  <c r="BM61" i="7"/>
  <c r="BM60" i="7" s="1"/>
  <c r="BD48" i="7"/>
  <c r="BD47" i="7" s="1"/>
  <c r="AZ48" i="7"/>
  <c r="AZ47" i="7" s="1"/>
  <c r="AV48" i="7"/>
  <c r="AV47" i="7" s="1"/>
  <c r="BC48" i="7"/>
  <c r="BC47" i="7" s="1"/>
  <c r="AY48" i="7"/>
  <c r="AY47" i="7" s="1"/>
  <c r="AU48" i="7"/>
  <c r="BF48" i="7"/>
  <c r="BF47" i="7" s="1"/>
  <c r="BB48" i="7"/>
  <c r="BB47" i="7" s="1"/>
  <c r="AX48" i="7"/>
  <c r="AX47" i="7" s="1"/>
  <c r="BA48" i="7"/>
  <c r="BA47" i="7" s="1"/>
  <c r="AW48" i="7"/>
  <c r="AW47" i="7" s="1"/>
  <c r="BE48" i="7"/>
  <c r="BE47" i="7" s="1"/>
  <c r="AR27" i="7"/>
  <c r="AR26" i="7" s="1"/>
  <c r="AN27" i="7"/>
  <c r="AN26" i="7" s="1"/>
  <c r="AJ27" i="7"/>
  <c r="AJ26" i="7" s="1"/>
  <c r="AQ27" i="7"/>
  <c r="AQ26" i="7" s="1"/>
  <c r="AM27" i="7"/>
  <c r="AM26" i="7" s="1"/>
  <c r="AI27" i="7"/>
  <c r="AI26" i="7" s="1"/>
  <c r="AP27" i="7"/>
  <c r="AP26" i="7" s="1"/>
  <c r="AL27" i="7"/>
  <c r="AL26" i="7" s="1"/>
  <c r="AH27" i="7"/>
  <c r="AK27" i="7"/>
  <c r="AK26" i="7" s="1"/>
  <c r="AF27" i="7"/>
  <c r="AS27" i="7"/>
  <c r="AS26" i="7" s="1"/>
  <c r="AO27" i="7"/>
  <c r="AO26" i="7" s="1"/>
  <c r="AS52" i="7"/>
  <c r="AS51" i="7" s="1"/>
  <c r="AO52" i="7"/>
  <c r="AO51" i="7" s="1"/>
  <c r="AK52" i="7"/>
  <c r="AK51" i="7" s="1"/>
  <c r="AF52" i="7"/>
  <c r="AR52" i="7"/>
  <c r="AR51" i="7" s="1"/>
  <c r="AN52" i="7"/>
  <c r="AN51" i="7" s="1"/>
  <c r="AJ52" i="7"/>
  <c r="AJ51" i="7" s="1"/>
  <c r="AQ52" i="7"/>
  <c r="AQ51" i="7" s="1"/>
  <c r="AM52" i="7"/>
  <c r="AM51" i="7" s="1"/>
  <c r="AI52" i="7"/>
  <c r="AI51" i="7" s="1"/>
  <c r="AP52" i="7"/>
  <c r="AP51" i="7" s="1"/>
  <c r="AL52" i="7"/>
  <c r="AL51" i="7" s="1"/>
  <c r="AH52" i="7"/>
  <c r="CC55" i="7"/>
  <c r="CC54" i="7" s="1"/>
  <c r="BY55" i="7"/>
  <c r="BY54" i="7" s="1"/>
  <c r="BU55" i="7"/>
  <c r="CF55" i="7"/>
  <c r="CF54" i="7" s="1"/>
  <c r="CB55" i="7"/>
  <c r="CB54" i="7" s="1"/>
  <c r="BX55" i="7"/>
  <c r="BX54" i="7" s="1"/>
  <c r="CE55" i="7"/>
  <c r="CE54" i="7" s="1"/>
  <c r="CA55" i="7"/>
  <c r="CA54" i="7" s="1"/>
  <c r="BW55" i="7"/>
  <c r="BW54" i="7" s="1"/>
  <c r="BV55" i="7"/>
  <c r="BV54" i="7" s="1"/>
  <c r="CD55" i="7"/>
  <c r="CD54" i="7" s="1"/>
  <c r="BZ55" i="7"/>
  <c r="BZ54" i="7" s="1"/>
  <c r="AR31" i="7"/>
  <c r="AR30" i="7" s="1"/>
  <c r="AN31" i="7"/>
  <c r="AN30" i="7" s="1"/>
  <c r="AJ31" i="7"/>
  <c r="AJ30" i="7" s="1"/>
  <c r="AQ31" i="7"/>
  <c r="AQ30" i="7" s="1"/>
  <c r="AM31" i="7"/>
  <c r="AM30" i="7" s="1"/>
  <c r="AI31" i="7"/>
  <c r="AI30" i="7" s="1"/>
  <c r="AP31" i="7"/>
  <c r="AP30" i="7" s="1"/>
  <c r="AL31" i="7"/>
  <c r="AL30" i="7" s="1"/>
  <c r="AH31" i="7"/>
  <c r="AK31" i="7"/>
  <c r="AK30" i="7" s="1"/>
  <c r="AF31" i="7"/>
  <c r="AS31" i="7"/>
  <c r="AS30" i="7" s="1"/>
  <c r="AO31" i="7"/>
  <c r="AO30" i="7" s="1"/>
  <c r="BE57" i="7"/>
  <c r="BA57" i="7"/>
  <c r="AW57" i="7"/>
  <c r="BD57" i="7"/>
  <c r="AZ57" i="7"/>
  <c r="AV57" i="7"/>
  <c r="BC57" i="7"/>
  <c r="AY57" i="7"/>
  <c r="AU57" i="7"/>
  <c r="BF57" i="7"/>
  <c r="BB57" i="7"/>
  <c r="AX57" i="7"/>
  <c r="BE41" i="7"/>
  <c r="BE40" i="7" s="1"/>
  <c r="BA41" i="7"/>
  <c r="BA40" i="7" s="1"/>
  <c r="AW41" i="7"/>
  <c r="AW40" i="7" s="1"/>
  <c r="BC41" i="7"/>
  <c r="BC40" i="7" s="1"/>
  <c r="AY41" i="7"/>
  <c r="AY40" i="7" s="1"/>
  <c r="AU41" i="7"/>
  <c r="BB41" i="7"/>
  <c r="BB40" i="7" s="1"/>
  <c r="AZ41" i="7"/>
  <c r="AZ40" i="7" s="1"/>
  <c r="BF41" i="7"/>
  <c r="BF40" i="7" s="1"/>
  <c r="AX41" i="7"/>
  <c r="AX40" i="7" s="1"/>
  <c r="BD41" i="7"/>
  <c r="BD40" i="7" s="1"/>
  <c r="AV41" i="7"/>
  <c r="AV40" i="7" s="1"/>
  <c r="BP29" i="7"/>
  <c r="BP28" i="7" s="1"/>
  <c r="BL29" i="7"/>
  <c r="BL28" i="7" s="1"/>
  <c r="BH29" i="7"/>
  <c r="BS29" i="7"/>
  <c r="BS28" i="7" s="1"/>
  <c r="BO29" i="7"/>
  <c r="BO28" i="7" s="1"/>
  <c r="BK29" i="7"/>
  <c r="BK28" i="7" s="1"/>
  <c r="BR29" i="7"/>
  <c r="BR28" i="7" s="1"/>
  <c r="BN29" i="7"/>
  <c r="BN28" i="7" s="1"/>
  <c r="BJ29" i="7"/>
  <c r="BJ28" i="7" s="1"/>
  <c r="BQ29" i="7"/>
  <c r="BQ28" i="7" s="1"/>
  <c r="BM29" i="7"/>
  <c r="BM28" i="7" s="1"/>
  <c r="BI29" i="7"/>
  <c r="BI28" i="7" s="1"/>
  <c r="AF19" i="7"/>
  <c r="AS55" i="7"/>
  <c r="AS54" i="7" s="1"/>
  <c r="AO55" i="7"/>
  <c r="AO54" i="7" s="1"/>
  <c r="AK55" i="7"/>
  <c r="AK54" i="7" s="1"/>
  <c r="AF55" i="7"/>
  <c r="AR55" i="7"/>
  <c r="AR54" i="7" s="1"/>
  <c r="AN55" i="7"/>
  <c r="AN54" i="7" s="1"/>
  <c r="AJ55" i="7"/>
  <c r="AJ54" i="7" s="1"/>
  <c r="AQ55" i="7"/>
  <c r="AQ54" i="7" s="1"/>
  <c r="AM55" i="7"/>
  <c r="AM54" i="7" s="1"/>
  <c r="AI55" i="7"/>
  <c r="AI54" i="7" s="1"/>
  <c r="AP55" i="7"/>
  <c r="AP54" i="7" s="1"/>
  <c r="AL55" i="7"/>
  <c r="AL54" i="7" s="1"/>
  <c r="AH55" i="7"/>
  <c r="BP50" i="7"/>
  <c r="BP49" i="7" s="1"/>
  <c r="BL50" i="7"/>
  <c r="BL49" i="7" s="1"/>
  <c r="BH50" i="7"/>
  <c r="BS50" i="7"/>
  <c r="BS49" i="7" s="1"/>
  <c r="BO50" i="7"/>
  <c r="BO49" i="7" s="1"/>
  <c r="BK50" i="7"/>
  <c r="BK49" i="7" s="1"/>
  <c r="BR50" i="7"/>
  <c r="BR49" i="7" s="1"/>
  <c r="BN50" i="7"/>
  <c r="BN49" i="7" s="1"/>
  <c r="BJ50" i="7"/>
  <c r="BJ49" i="7" s="1"/>
  <c r="BI50" i="7"/>
  <c r="BI49" i="7" s="1"/>
  <c r="BQ50" i="7"/>
  <c r="BQ49" i="7" s="1"/>
  <c r="BM50" i="7"/>
  <c r="BM49" i="7" s="1"/>
  <c r="AS24" i="7"/>
  <c r="AS23" i="7" s="1"/>
  <c r="AO24" i="7"/>
  <c r="AO23" i="7" s="1"/>
  <c r="AK24" i="7"/>
  <c r="AK23" i="7" s="1"/>
  <c r="AF24" i="7"/>
  <c r="AR24" i="7"/>
  <c r="AR23" i="7" s="1"/>
  <c r="AN24" i="7"/>
  <c r="AN23" i="7" s="1"/>
  <c r="AJ24" i="7"/>
  <c r="AJ23" i="7" s="1"/>
  <c r="AQ24" i="7"/>
  <c r="AQ23" i="7" s="1"/>
  <c r="AM24" i="7"/>
  <c r="AM23" i="7" s="1"/>
  <c r="AI24" i="7"/>
  <c r="AI23" i="7" s="1"/>
  <c r="AP24" i="7"/>
  <c r="AP23" i="7" s="1"/>
  <c r="AL24" i="7"/>
  <c r="AL23" i="7" s="1"/>
  <c r="AH24" i="7"/>
  <c r="CF61" i="7"/>
  <c r="CF60" i="7" s="1"/>
  <c r="CB61" i="7"/>
  <c r="CB60" i="7" s="1"/>
  <c r="BX61" i="7"/>
  <c r="BX60" i="7" s="1"/>
  <c r="CE61" i="7"/>
  <c r="CE60" i="7" s="1"/>
  <c r="CA61" i="7"/>
  <c r="CA60" i="7" s="1"/>
  <c r="BW61" i="7"/>
  <c r="BW60" i="7" s="1"/>
  <c r="CD61" i="7"/>
  <c r="CD60" i="7" s="1"/>
  <c r="BZ61" i="7"/>
  <c r="BZ60" i="7" s="1"/>
  <c r="BV61" i="7"/>
  <c r="BV60" i="7" s="1"/>
  <c r="BY61" i="7"/>
  <c r="BY60" i="7" s="1"/>
  <c r="BU61" i="7"/>
  <c r="CC61" i="7"/>
  <c r="CC60" i="7" s="1"/>
  <c r="CF46" i="7"/>
  <c r="CF45" i="7" s="1"/>
  <c r="CB46" i="7"/>
  <c r="CB45" i="7" s="1"/>
  <c r="BX46" i="7"/>
  <c r="BX45" i="7" s="1"/>
  <c r="CE46" i="7"/>
  <c r="CE45" i="7" s="1"/>
  <c r="CA46" i="7"/>
  <c r="CA45" i="7" s="1"/>
  <c r="BW46" i="7"/>
  <c r="BW45" i="7" s="1"/>
  <c r="CD46" i="7"/>
  <c r="CD45" i="7" s="1"/>
  <c r="BZ46" i="7"/>
  <c r="BZ45" i="7" s="1"/>
  <c r="BV46" i="7"/>
  <c r="BV45" i="7" s="1"/>
  <c r="BY46" i="7"/>
  <c r="BY45" i="7" s="1"/>
  <c r="CC46" i="7"/>
  <c r="CC45" i="7" s="1"/>
  <c r="BU46" i="7"/>
  <c r="CC43" i="7"/>
  <c r="CC42" i="7" s="1"/>
  <c r="BY43" i="7"/>
  <c r="BY42" i="7" s="1"/>
  <c r="BU43" i="7"/>
  <c r="CE43" i="7"/>
  <c r="CE42" i="7" s="1"/>
  <c r="CA43" i="7"/>
  <c r="CA42" i="7" s="1"/>
  <c r="BW43" i="7"/>
  <c r="BW42" i="7" s="1"/>
  <c r="BZ43" i="7"/>
  <c r="BZ42" i="7" s="1"/>
  <c r="CF43" i="7"/>
  <c r="CF42" i="7" s="1"/>
  <c r="BX43" i="7"/>
  <c r="BX42" i="7" s="1"/>
  <c r="CD43" i="7"/>
  <c r="CD42" i="7" s="1"/>
  <c r="BV43" i="7"/>
  <c r="BV42" i="7" s="1"/>
  <c r="CB43" i="7"/>
  <c r="CB42" i="7" s="1"/>
  <c r="BD59" i="7"/>
  <c r="AZ59" i="7"/>
  <c r="AV59" i="7"/>
  <c r="BC59" i="7"/>
  <c r="AY59" i="7"/>
  <c r="AU59" i="7"/>
  <c r="BF59" i="7"/>
  <c r="BB59" i="7"/>
  <c r="AX59" i="7"/>
  <c r="BE59" i="7"/>
  <c r="BA59" i="7"/>
  <c r="AW59" i="7"/>
  <c r="BR68" i="7"/>
  <c r="BQ68" i="7"/>
  <c r="BM68" i="7"/>
  <c r="BI68" i="7"/>
  <c r="BO68" i="7"/>
  <c r="BJ68" i="7"/>
  <c r="BN68" i="7"/>
  <c r="BH68" i="7"/>
  <c r="BS68" i="7"/>
  <c r="BL68" i="7"/>
  <c r="BP68" i="7"/>
  <c r="BK68" i="7"/>
  <c r="BQ52" i="7"/>
  <c r="BQ51" i="7" s="1"/>
  <c r="BM52" i="7"/>
  <c r="BM51" i="7" s="1"/>
  <c r="BI52" i="7"/>
  <c r="BI51" i="7" s="1"/>
  <c r="BP52" i="7"/>
  <c r="BP51" i="7" s="1"/>
  <c r="BL52" i="7"/>
  <c r="BL51" i="7" s="1"/>
  <c r="BH52" i="7"/>
  <c r="BS52" i="7"/>
  <c r="BS51" i="7" s="1"/>
  <c r="BO52" i="7"/>
  <c r="BO51" i="7" s="1"/>
  <c r="BK52" i="7"/>
  <c r="BK51" i="7" s="1"/>
  <c r="BR52" i="7"/>
  <c r="BR51" i="7" s="1"/>
  <c r="BN52" i="7"/>
  <c r="BN51" i="7" s="1"/>
  <c r="BJ52" i="7"/>
  <c r="BJ51" i="7" s="1"/>
  <c r="AS18" i="7"/>
  <c r="AS17" i="7" s="1"/>
  <c r="AO18" i="7"/>
  <c r="AO17" i="7" s="1"/>
  <c r="AK18" i="7"/>
  <c r="AK17" i="7" s="1"/>
  <c r="AF18" i="7"/>
  <c r="AR18" i="7"/>
  <c r="AR17" i="7" s="1"/>
  <c r="AN18" i="7"/>
  <c r="AN17" i="7" s="1"/>
  <c r="AJ18" i="7"/>
  <c r="AJ17" i="7" s="1"/>
  <c r="AQ18" i="7"/>
  <c r="AQ17" i="7" s="1"/>
  <c r="AM18" i="7"/>
  <c r="AM17" i="7" s="1"/>
  <c r="AI18" i="7"/>
  <c r="AI17" i="7" s="1"/>
  <c r="AP18" i="7"/>
  <c r="AP17" i="7" s="1"/>
  <c r="AL18" i="7"/>
  <c r="AL17" i="7" s="1"/>
  <c r="AH18" i="7"/>
  <c r="AF21" i="7"/>
  <c r="AF47" i="7"/>
  <c r="AF62" i="7"/>
  <c r="AR48" i="7"/>
  <c r="AR47" i="7" s="1"/>
  <c r="AN48" i="7"/>
  <c r="AN47" i="7" s="1"/>
  <c r="AJ48" i="7"/>
  <c r="AJ47" i="7" s="1"/>
  <c r="AQ48" i="7"/>
  <c r="AQ47" i="7" s="1"/>
  <c r="AM48" i="7"/>
  <c r="AM47" i="7" s="1"/>
  <c r="AI48" i="7"/>
  <c r="AI47" i="7" s="1"/>
  <c r="AP48" i="7"/>
  <c r="AP47" i="7" s="1"/>
  <c r="AL48" i="7"/>
  <c r="AL47" i="7" s="1"/>
  <c r="AH48" i="7"/>
  <c r="AS48" i="7"/>
  <c r="AS47" i="7" s="1"/>
  <c r="AK48" i="7"/>
  <c r="AK47" i="7" s="1"/>
  <c r="AO48" i="7"/>
  <c r="AO47" i="7" s="1"/>
  <c r="AF48" i="7"/>
  <c r="CC57" i="7"/>
  <c r="BY57" i="7"/>
  <c r="BU57" i="7"/>
  <c r="CF57" i="7"/>
  <c r="CB57" i="7"/>
  <c r="BX57" i="7"/>
  <c r="CE57" i="7"/>
  <c r="CA57" i="7"/>
  <c r="BW57" i="7"/>
  <c r="BV57" i="7"/>
  <c r="CD57" i="7"/>
  <c r="BZ57" i="7"/>
  <c r="AF36" i="7"/>
  <c r="BH19" i="7"/>
  <c r="BE43" i="7"/>
  <c r="BE42" i="7" s="1"/>
  <c r="BA43" i="7"/>
  <c r="BA42" i="7" s="1"/>
  <c r="AW43" i="7"/>
  <c r="AW42" i="7" s="1"/>
  <c r="BC43" i="7"/>
  <c r="BC42" i="7" s="1"/>
  <c r="AY43" i="7"/>
  <c r="AY42" i="7" s="1"/>
  <c r="AU43" i="7"/>
  <c r="BB43" i="7"/>
  <c r="BB42" i="7" s="1"/>
  <c r="AZ43" i="7"/>
  <c r="AZ42" i="7" s="1"/>
  <c r="BF43" i="7"/>
  <c r="BF42" i="7" s="1"/>
  <c r="AX43" i="7"/>
  <c r="AX42" i="7" s="1"/>
  <c r="BD43" i="7"/>
  <c r="BD42" i="7" s="1"/>
  <c r="AV43" i="7"/>
  <c r="AV42" i="7" s="1"/>
  <c r="AU30" i="7"/>
  <c r="BP46" i="7"/>
  <c r="BP45" i="7" s="1"/>
  <c r="BL46" i="7"/>
  <c r="BL45" i="7" s="1"/>
  <c r="BH46" i="7"/>
  <c r="BS46" i="7"/>
  <c r="BS45" i="7" s="1"/>
  <c r="BO46" i="7"/>
  <c r="BO45" i="7" s="1"/>
  <c r="BK46" i="7"/>
  <c r="BK45" i="7" s="1"/>
  <c r="BR46" i="7"/>
  <c r="BR45" i="7" s="1"/>
  <c r="BN46" i="7"/>
  <c r="BN45" i="7" s="1"/>
  <c r="BJ46" i="7"/>
  <c r="BJ45" i="7" s="1"/>
  <c r="BI46" i="7"/>
  <c r="BI45" i="7" s="1"/>
  <c r="BQ46" i="7"/>
  <c r="BQ45" i="7" s="1"/>
  <c r="BM46" i="7"/>
  <c r="BM45" i="7" s="1"/>
  <c r="AF38" i="7"/>
  <c r="AF40" i="7"/>
  <c r="AS20" i="7"/>
  <c r="AS19" i="7" s="1"/>
  <c r="AO20" i="7"/>
  <c r="AO19" i="7" s="1"/>
  <c r="AK20" i="7"/>
  <c r="AK19" i="7" s="1"/>
  <c r="AF20" i="7"/>
  <c r="AR20" i="7"/>
  <c r="AR19" i="7" s="1"/>
  <c r="AN20" i="7"/>
  <c r="AN19" i="7" s="1"/>
  <c r="AJ20" i="7"/>
  <c r="AJ19" i="7" s="1"/>
  <c r="AQ20" i="7"/>
  <c r="AQ19" i="7" s="1"/>
  <c r="AM20" i="7"/>
  <c r="AM19" i="7" s="1"/>
  <c r="AI20" i="7"/>
  <c r="AI19" i="7" s="1"/>
  <c r="AP20" i="7"/>
  <c r="AP19" i="7" s="1"/>
  <c r="AL20" i="7"/>
  <c r="AL19" i="7" s="1"/>
  <c r="AH20" i="7"/>
  <c r="AR37" i="7"/>
  <c r="AR36" i="7" s="1"/>
  <c r="AN37" i="7"/>
  <c r="AN36" i="7" s="1"/>
  <c r="AJ37" i="7"/>
  <c r="AJ36" i="7" s="1"/>
  <c r="AQ37" i="7"/>
  <c r="AQ36" i="7" s="1"/>
  <c r="AM37" i="7"/>
  <c r="AM36" i="7" s="1"/>
  <c r="AI37" i="7"/>
  <c r="AI36" i="7" s="1"/>
  <c r="AP37" i="7"/>
  <c r="AP36" i="7" s="1"/>
  <c r="AL37" i="7"/>
  <c r="AL36" i="7" s="1"/>
  <c r="AH37" i="7"/>
  <c r="AK37" i="7"/>
  <c r="AK36" i="7" s="1"/>
  <c r="AO37" i="7"/>
  <c r="AO36" i="7" s="1"/>
  <c r="AF37" i="7"/>
  <c r="AS37" i="7"/>
  <c r="AS36" i="7" s="1"/>
  <c r="AS58" i="7"/>
  <c r="AO58" i="7"/>
  <c r="AK58" i="7"/>
  <c r="AF58" i="7"/>
  <c r="AR58" i="7"/>
  <c r="AN58" i="7"/>
  <c r="AJ58" i="7"/>
  <c r="AQ58" i="7"/>
  <c r="AM58" i="7"/>
  <c r="AI58" i="7"/>
  <c r="AP58" i="7"/>
  <c r="AL58" i="7"/>
  <c r="AH58" i="7"/>
  <c r="CC41" i="7"/>
  <c r="CC40" i="7" s="1"/>
  <c r="BY41" i="7"/>
  <c r="BY40" i="7" s="1"/>
  <c r="BU41" i="7"/>
  <c r="CE41" i="7"/>
  <c r="CE40" i="7" s="1"/>
  <c r="CA41" i="7"/>
  <c r="CA40" i="7" s="1"/>
  <c r="BW41" i="7"/>
  <c r="BW40" i="7" s="1"/>
  <c r="BZ41" i="7"/>
  <c r="BZ40" i="7" s="1"/>
  <c r="CF41" i="7"/>
  <c r="CF40" i="7" s="1"/>
  <c r="BX41" i="7"/>
  <c r="BX40" i="7" s="1"/>
  <c r="CD41" i="7"/>
  <c r="CD40" i="7" s="1"/>
  <c r="BV41" i="7"/>
  <c r="BV40" i="7" s="1"/>
  <c r="CB41" i="7"/>
  <c r="CB40" i="7" s="1"/>
  <c r="CC66" i="7"/>
  <c r="CC65" i="7" s="1"/>
  <c r="BY66" i="7"/>
  <c r="BY65" i="7" s="1"/>
  <c r="BU66" i="7"/>
  <c r="CE66" i="7"/>
  <c r="CE65" i="7" s="1"/>
  <c r="BZ66" i="7"/>
  <c r="BZ65" i="7" s="1"/>
  <c r="CB66" i="7"/>
  <c r="CB65" i="7" s="1"/>
  <c r="BW66" i="7"/>
  <c r="BW65" i="7" s="1"/>
  <c r="BX66" i="7"/>
  <c r="BX65" i="7" s="1"/>
  <c r="CF66" i="7"/>
  <c r="CF65" i="7" s="1"/>
  <c r="BV66" i="7"/>
  <c r="BV65" i="7" s="1"/>
  <c r="CD66" i="7"/>
  <c r="CD65" i="7" s="1"/>
  <c r="CA66" i="7"/>
  <c r="CA65" i="7" s="1"/>
  <c r="CF27" i="7"/>
  <c r="CF26" i="7" s="1"/>
  <c r="CB27" i="7"/>
  <c r="CB26" i="7" s="1"/>
  <c r="BX27" i="7"/>
  <c r="BX26" i="7" s="1"/>
  <c r="CE27" i="7"/>
  <c r="CE26" i="7" s="1"/>
  <c r="CA27" i="7"/>
  <c r="CA26" i="7" s="1"/>
  <c r="BW27" i="7"/>
  <c r="BW26" i="7" s="1"/>
  <c r="CD27" i="7"/>
  <c r="CD26" i="7" s="1"/>
  <c r="BZ27" i="7"/>
  <c r="BZ26" i="7" s="1"/>
  <c r="BV27" i="7"/>
  <c r="BV26" i="7" s="1"/>
  <c r="CC27" i="7"/>
  <c r="CC26" i="7" s="1"/>
  <c r="BY27" i="7"/>
  <c r="BY26" i="7" s="1"/>
  <c r="BU27" i="7"/>
  <c r="AF64" i="7"/>
  <c r="BE63" i="7"/>
  <c r="BE62" i="7" s="1"/>
  <c r="BA63" i="7"/>
  <c r="BA62" i="7" s="1"/>
  <c r="AW63" i="7"/>
  <c r="AW62" i="7" s="1"/>
  <c r="BD63" i="7"/>
  <c r="BD62" i="7" s="1"/>
  <c r="AZ63" i="7"/>
  <c r="AZ62" i="7" s="1"/>
  <c r="AV63" i="7"/>
  <c r="AV62" i="7" s="1"/>
  <c r="BC63" i="7"/>
  <c r="BC62" i="7" s="1"/>
  <c r="AY63" i="7"/>
  <c r="AY62" i="7" s="1"/>
  <c r="AU63" i="7"/>
  <c r="BF63" i="7"/>
  <c r="BF62" i="7" s="1"/>
  <c r="BB63" i="7"/>
  <c r="BB62" i="7" s="1"/>
  <c r="AX63" i="7"/>
  <c r="AX62" i="7" s="1"/>
  <c r="BQ66" i="7"/>
  <c r="BQ65" i="7" s="1"/>
  <c r="BM66" i="7"/>
  <c r="BM65" i="7" s="1"/>
  <c r="BI66" i="7"/>
  <c r="BI65" i="7" s="1"/>
  <c r="BO66" i="7"/>
  <c r="BO65" i="7" s="1"/>
  <c r="BJ66" i="7"/>
  <c r="BJ65" i="7" s="1"/>
  <c r="BR66" i="7"/>
  <c r="BR65" i="7" s="1"/>
  <c r="BL66" i="7"/>
  <c r="BL65" i="7" s="1"/>
  <c r="BN66" i="7"/>
  <c r="BN65" i="7" s="1"/>
  <c r="BK66" i="7"/>
  <c r="BK65" i="7" s="1"/>
  <c r="BS66" i="7"/>
  <c r="BS65" i="7" s="1"/>
  <c r="BH66" i="7"/>
  <c r="BP66" i="7"/>
  <c r="BP65" i="7" s="1"/>
  <c r="AS63" i="7"/>
  <c r="AS62" i="7" s="1"/>
  <c r="AO63" i="7"/>
  <c r="AO62" i="7" s="1"/>
  <c r="AK63" i="7"/>
  <c r="AK62" i="7" s="1"/>
  <c r="AF63" i="7"/>
  <c r="AR63" i="7"/>
  <c r="AR62" i="7" s="1"/>
  <c r="AN63" i="7"/>
  <c r="AN62" i="7" s="1"/>
  <c r="AJ63" i="7"/>
  <c r="AJ62" i="7" s="1"/>
  <c r="AQ63" i="7"/>
  <c r="AQ62" i="7" s="1"/>
  <c r="AM63" i="7"/>
  <c r="AM62" i="7" s="1"/>
  <c r="AI63" i="7"/>
  <c r="AI62" i="7" s="1"/>
  <c r="AP63" i="7"/>
  <c r="AP62" i="7" s="1"/>
  <c r="AL63" i="7"/>
  <c r="AL62" i="7" s="1"/>
  <c r="AH63" i="7"/>
  <c r="CG37" i="7"/>
  <c r="BU36" i="7"/>
  <c r="CD68" i="7"/>
  <c r="BZ68" i="7"/>
  <c r="BV68" i="7"/>
  <c r="CC68" i="7"/>
  <c r="BY68" i="7"/>
  <c r="BU68" i="7"/>
  <c r="CE68" i="7"/>
  <c r="BW68" i="7"/>
  <c r="CB68" i="7"/>
  <c r="CA68" i="7"/>
  <c r="CF68" i="7"/>
  <c r="BX68" i="7"/>
  <c r="AF65" i="7"/>
  <c r="AS43" i="7"/>
  <c r="AS42" i="7" s="1"/>
  <c r="AO43" i="7"/>
  <c r="AO42" i="7" s="1"/>
  <c r="AK43" i="7"/>
  <c r="AK42" i="7" s="1"/>
  <c r="AF43" i="7"/>
  <c r="AQ43" i="7"/>
  <c r="AQ42" i="7" s="1"/>
  <c r="AM43" i="7"/>
  <c r="AM42" i="7" s="1"/>
  <c r="AI43" i="7"/>
  <c r="AI42" i="7" s="1"/>
  <c r="AL43" i="7"/>
  <c r="AL42" i="7" s="1"/>
  <c r="AR43" i="7"/>
  <c r="AR42" i="7" s="1"/>
  <c r="AJ43" i="7"/>
  <c r="AJ42" i="7" s="1"/>
  <c r="AP43" i="7"/>
  <c r="AP42" i="7" s="1"/>
  <c r="AH43" i="7"/>
  <c r="AN43" i="7"/>
  <c r="AN42" i="7" s="1"/>
  <c r="AR46" i="7"/>
  <c r="AR45" i="7" s="1"/>
  <c r="AN46" i="7"/>
  <c r="AN45" i="7" s="1"/>
  <c r="AJ46" i="7"/>
  <c r="AJ45" i="7" s="1"/>
  <c r="AQ46" i="7"/>
  <c r="AQ45" i="7" s="1"/>
  <c r="AM46" i="7"/>
  <c r="AM45" i="7" s="1"/>
  <c r="AI46" i="7"/>
  <c r="AI45" i="7" s="1"/>
  <c r="AP46" i="7"/>
  <c r="AP45" i="7" s="1"/>
  <c r="AL46" i="7"/>
  <c r="AL45" i="7" s="1"/>
  <c r="AH46" i="7"/>
  <c r="AS46" i="7"/>
  <c r="AS45" i="7" s="1"/>
  <c r="AK46" i="7"/>
  <c r="AK45" i="7" s="1"/>
  <c r="AO46" i="7"/>
  <c r="AO45" i="7" s="1"/>
  <c r="AF46" i="7"/>
  <c r="BQ22" i="7"/>
  <c r="BQ21" i="7" s="1"/>
  <c r="BM22" i="7"/>
  <c r="BM21" i="7" s="1"/>
  <c r="BI22" i="7"/>
  <c r="BI21" i="7" s="1"/>
  <c r="BP22" i="7"/>
  <c r="BP21" i="7" s="1"/>
  <c r="BL22" i="7"/>
  <c r="BL21" i="7" s="1"/>
  <c r="BH22" i="7"/>
  <c r="BS22" i="7"/>
  <c r="BS21" i="7" s="1"/>
  <c r="BO22" i="7"/>
  <c r="BO21" i="7" s="1"/>
  <c r="BK22" i="7"/>
  <c r="BK21" i="7" s="1"/>
  <c r="BJ22" i="7"/>
  <c r="BJ21" i="7" s="1"/>
  <c r="BN22" i="7"/>
  <c r="BN21" i="7" s="1"/>
  <c r="BR22" i="7"/>
  <c r="BR21" i="7" s="1"/>
  <c r="BD37" i="7"/>
  <c r="BD36" i="7" s="1"/>
  <c r="AZ37" i="7"/>
  <c r="AZ36" i="7" s="1"/>
  <c r="AV37" i="7"/>
  <c r="AV36" i="7" s="1"/>
  <c r="BC37" i="7"/>
  <c r="BC36" i="7" s="1"/>
  <c r="AY37" i="7"/>
  <c r="AY36" i="7" s="1"/>
  <c r="AU37" i="7"/>
  <c r="BF37" i="7"/>
  <c r="BF36" i="7" s="1"/>
  <c r="BB37" i="7"/>
  <c r="BB36" i="7" s="1"/>
  <c r="AX37" i="7"/>
  <c r="AX36" i="7" s="1"/>
  <c r="BA37" i="7"/>
  <c r="BA36" i="7" s="1"/>
  <c r="AW37" i="7"/>
  <c r="AW36" i="7" s="1"/>
  <c r="BE37" i="7"/>
  <c r="BE36" i="7" s="1"/>
  <c r="BQ57" i="7"/>
  <c r="BM57" i="7"/>
  <c r="BI57" i="7"/>
  <c r="BP57" i="7"/>
  <c r="BL57" i="7"/>
  <c r="BH57" i="7"/>
  <c r="BS57" i="7"/>
  <c r="BO57" i="7"/>
  <c r="BK57" i="7"/>
  <c r="BR57" i="7"/>
  <c r="BN57" i="7"/>
  <c r="BJ57" i="7"/>
  <c r="BQ41" i="7"/>
  <c r="BQ40" i="7" s="1"/>
  <c r="BM41" i="7"/>
  <c r="BM40" i="7" s="1"/>
  <c r="BI41" i="7"/>
  <c r="BI40" i="7" s="1"/>
  <c r="BS41" i="7"/>
  <c r="BS40" i="7" s="1"/>
  <c r="BO41" i="7"/>
  <c r="BO40" i="7" s="1"/>
  <c r="BK41" i="7"/>
  <c r="BK40" i="7" s="1"/>
  <c r="BR41" i="7"/>
  <c r="BR40" i="7" s="1"/>
  <c r="BJ41" i="7"/>
  <c r="BJ40" i="7" s="1"/>
  <c r="BP41" i="7"/>
  <c r="BP40" i="7" s="1"/>
  <c r="BH41" i="7"/>
  <c r="BN41" i="7"/>
  <c r="BN40" i="7" s="1"/>
  <c r="BL41" i="7"/>
  <c r="BL40" i="7" s="1"/>
  <c r="BE22" i="7"/>
  <c r="BE21" i="7" s="1"/>
  <c r="BA22" i="7"/>
  <c r="BA21" i="7" s="1"/>
  <c r="AW22" i="7"/>
  <c r="AW21" i="7" s="1"/>
  <c r="BD22" i="7"/>
  <c r="BD21" i="7" s="1"/>
  <c r="AZ22" i="7"/>
  <c r="AZ21" i="7" s="1"/>
  <c r="AV22" i="7"/>
  <c r="AV21" i="7" s="1"/>
  <c r="BC22" i="7"/>
  <c r="BC21" i="7" s="1"/>
  <c r="AY22" i="7"/>
  <c r="AY21" i="7" s="1"/>
  <c r="AU22" i="7"/>
  <c r="BF22" i="7"/>
  <c r="BF21" i="7" s="1"/>
  <c r="AX22" i="7"/>
  <c r="AX21" i="7" s="1"/>
  <c r="BB22" i="7"/>
  <c r="BB21" i="7" s="1"/>
  <c r="CF58" i="7"/>
  <c r="CB58" i="7"/>
  <c r="CD58" i="7"/>
  <c r="CE58" i="7"/>
  <c r="BY58" i="7"/>
  <c r="BU58" i="7"/>
  <c r="CC58" i="7"/>
  <c r="BX58" i="7"/>
  <c r="CA58" i="7"/>
  <c r="BW58" i="7"/>
  <c r="BV58" i="7"/>
  <c r="BZ58" i="7"/>
  <c r="CC39" i="7"/>
  <c r="CC38" i="7" s="1"/>
  <c r="BY39" i="7"/>
  <c r="BY38" i="7" s="1"/>
  <c r="BU39" i="7"/>
  <c r="CE39" i="7"/>
  <c r="CE38" i="7" s="1"/>
  <c r="CA39" i="7"/>
  <c r="CA38" i="7" s="1"/>
  <c r="BW39" i="7"/>
  <c r="BW38" i="7" s="1"/>
  <c r="BW35" i="7" s="1"/>
  <c r="BZ39" i="7"/>
  <c r="BZ38" i="7" s="1"/>
  <c r="CF39" i="7"/>
  <c r="CF38" i="7" s="1"/>
  <c r="BX39" i="7"/>
  <c r="BX38" i="7" s="1"/>
  <c r="CD39" i="7"/>
  <c r="CD38" i="7" s="1"/>
  <c r="CD35" i="7" s="1"/>
  <c r="BV39" i="7"/>
  <c r="BV38" i="7" s="1"/>
  <c r="CB39" i="7"/>
  <c r="CB38" i="7" s="1"/>
  <c r="AS68" i="7"/>
  <c r="AO68" i="7"/>
  <c r="AK68" i="7"/>
  <c r="AF68" i="7"/>
  <c r="AN68" i="7"/>
  <c r="AI68" i="7"/>
  <c r="AQ68" i="7"/>
  <c r="AL68" i="7"/>
  <c r="AR68" i="7"/>
  <c r="AH68" i="7"/>
  <c r="AP68" i="7"/>
  <c r="AM68" i="7"/>
  <c r="AJ68" i="7"/>
  <c r="AS57" i="7"/>
  <c r="AO57" i="7"/>
  <c r="AK57" i="7"/>
  <c r="AF57" i="7"/>
  <c r="AR57" i="7"/>
  <c r="AN57" i="7"/>
  <c r="AJ57" i="7"/>
  <c r="AQ57" i="7"/>
  <c r="AM57" i="7"/>
  <c r="AI57" i="7"/>
  <c r="AP57" i="7"/>
  <c r="AL57" i="7"/>
  <c r="AH57" i="7"/>
  <c r="AR59" i="7"/>
  <c r="AN59" i="7"/>
  <c r="AJ59" i="7"/>
  <c r="AQ59" i="7"/>
  <c r="AM59" i="7"/>
  <c r="AI59" i="7"/>
  <c r="AP59" i="7"/>
  <c r="AL59" i="7"/>
  <c r="AH59" i="7"/>
  <c r="AS59" i="7"/>
  <c r="AO59" i="7"/>
  <c r="AK59" i="7"/>
  <c r="AF59" i="7"/>
  <c r="AF51" i="7"/>
  <c r="BQ63" i="7"/>
  <c r="BQ62" i="7" s="1"/>
  <c r="BM63" i="7"/>
  <c r="BM62" i="7" s="1"/>
  <c r="BI63" i="7"/>
  <c r="BI62" i="7" s="1"/>
  <c r="BP63" i="7"/>
  <c r="BP62" i="7" s="1"/>
  <c r="BL63" i="7"/>
  <c r="BL62" i="7" s="1"/>
  <c r="BH63" i="7"/>
  <c r="BS63" i="7"/>
  <c r="BS62" i="7" s="1"/>
  <c r="BO63" i="7"/>
  <c r="BO62" i="7" s="1"/>
  <c r="BK63" i="7"/>
  <c r="BK62" i="7" s="1"/>
  <c r="BR63" i="7"/>
  <c r="BR62" i="7" s="1"/>
  <c r="BN63" i="7"/>
  <c r="BN62" i="7" s="1"/>
  <c r="BJ63" i="7"/>
  <c r="BJ62" i="7" s="1"/>
  <c r="BP48" i="7"/>
  <c r="BP47" i="7" s="1"/>
  <c r="BL48" i="7"/>
  <c r="BL47" i="7" s="1"/>
  <c r="BH48" i="7"/>
  <c r="BS48" i="7"/>
  <c r="BS47" i="7" s="1"/>
  <c r="BO48" i="7"/>
  <c r="BO47" i="7" s="1"/>
  <c r="BK48" i="7"/>
  <c r="BK47" i="7" s="1"/>
  <c r="BR48" i="7"/>
  <c r="BR47" i="7" s="1"/>
  <c r="BN48" i="7"/>
  <c r="BN47" i="7" s="1"/>
  <c r="BJ48" i="7"/>
  <c r="BJ47" i="7" s="1"/>
  <c r="BI48" i="7"/>
  <c r="BI47" i="7" s="1"/>
  <c r="BQ48" i="7"/>
  <c r="BQ47" i="7" s="1"/>
  <c r="BM48" i="7"/>
  <c r="BM47" i="7" s="1"/>
  <c r="AU45" i="7"/>
  <c r="AS67" i="7"/>
  <c r="AO67" i="7"/>
  <c r="AK67" i="7"/>
  <c r="AF67" i="7"/>
  <c r="AN67" i="7"/>
  <c r="AI67" i="7"/>
  <c r="AQ67" i="7"/>
  <c r="AL67" i="7"/>
  <c r="AM67" i="7"/>
  <c r="AJ67" i="7"/>
  <c r="AR67" i="7"/>
  <c r="AH67" i="7"/>
  <c r="AP67" i="7"/>
  <c r="AF56" i="7"/>
  <c r="AF45" i="7"/>
  <c r="AR50" i="7"/>
  <c r="AR49" i="7" s="1"/>
  <c r="AN50" i="7"/>
  <c r="AN49" i="7" s="1"/>
  <c r="AJ50" i="7"/>
  <c r="AJ49" i="7" s="1"/>
  <c r="AQ50" i="7"/>
  <c r="AQ49" i="7" s="1"/>
  <c r="AM50" i="7"/>
  <c r="AM49" i="7" s="1"/>
  <c r="AI50" i="7"/>
  <c r="AI49" i="7" s="1"/>
  <c r="AP50" i="7"/>
  <c r="AP49" i="7" s="1"/>
  <c r="AL50" i="7"/>
  <c r="AL49" i="7" s="1"/>
  <c r="AH50" i="7"/>
  <c r="AS50" i="7"/>
  <c r="AS49" i="7" s="1"/>
  <c r="AO50" i="7"/>
  <c r="AO49" i="7" s="1"/>
  <c r="AK50" i="7"/>
  <c r="AK49" i="7" s="1"/>
  <c r="AF50" i="7"/>
  <c r="BE55" i="7"/>
  <c r="BE54" i="7" s="1"/>
  <c r="BA55" i="7"/>
  <c r="BA54" i="7" s="1"/>
  <c r="AW55" i="7"/>
  <c r="AW54" i="7" s="1"/>
  <c r="BD55" i="7"/>
  <c r="BD54" i="7" s="1"/>
  <c r="AZ55" i="7"/>
  <c r="AZ54" i="7" s="1"/>
  <c r="AV55" i="7"/>
  <c r="AV54" i="7" s="1"/>
  <c r="BC55" i="7"/>
  <c r="BC54" i="7" s="1"/>
  <c r="AY55" i="7"/>
  <c r="AY54" i="7" s="1"/>
  <c r="AU55" i="7"/>
  <c r="BF55" i="7"/>
  <c r="BF54" i="7" s="1"/>
  <c r="BB55" i="7"/>
  <c r="BB54" i="7" s="1"/>
  <c r="AX55" i="7"/>
  <c r="AX54" i="7" s="1"/>
  <c r="BE39" i="7"/>
  <c r="BE38" i="7" s="1"/>
  <c r="BA39" i="7"/>
  <c r="BA38" i="7" s="1"/>
  <c r="AW39" i="7"/>
  <c r="AW38" i="7" s="1"/>
  <c r="BC39" i="7"/>
  <c r="BC38" i="7" s="1"/>
  <c r="AY39" i="7"/>
  <c r="AY38" i="7" s="1"/>
  <c r="AU39" i="7"/>
  <c r="BB39" i="7"/>
  <c r="BB38" i="7" s="1"/>
  <c r="AZ39" i="7"/>
  <c r="AZ38" i="7" s="1"/>
  <c r="BF39" i="7"/>
  <c r="BF38" i="7" s="1"/>
  <c r="AX39" i="7"/>
  <c r="AX38" i="7" s="1"/>
  <c r="BD39" i="7"/>
  <c r="BD38" i="7" s="1"/>
  <c r="AV39" i="7"/>
  <c r="AV38" i="7" s="1"/>
  <c r="BP31" i="7"/>
  <c r="BP30" i="7" s="1"/>
  <c r="BL31" i="7"/>
  <c r="BL30" i="7" s="1"/>
  <c r="BH31" i="7"/>
  <c r="BS31" i="7"/>
  <c r="BS30" i="7" s="1"/>
  <c r="BO31" i="7"/>
  <c r="BO30" i="7" s="1"/>
  <c r="BK31" i="7"/>
  <c r="BK30" i="7" s="1"/>
  <c r="BR31" i="7"/>
  <c r="BR30" i="7" s="1"/>
  <c r="BN31" i="7"/>
  <c r="BN30" i="7" s="1"/>
  <c r="BJ31" i="7"/>
  <c r="BJ30" i="7" s="1"/>
  <c r="BQ31" i="7"/>
  <c r="BQ30" i="7" s="1"/>
  <c r="BM31" i="7"/>
  <c r="BM30" i="7" s="1"/>
  <c r="BI31" i="7"/>
  <c r="BI30" i="7" s="1"/>
  <c r="BU47" i="7"/>
  <c r="CC24" i="7"/>
  <c r="CC23" i="7" s="1"/>
  <c r="BY24" i="7"/>
  <c r="BY23" i="7" s="1"/>
  <c r="BU24" i="7"/>
  <c r="CF24" i="7"/>
  <c r="CF23" i="7" s="1"/>
  <c r="CB24" i="7"/>
  <c r="CB23" i="7" s="1"/>
  <c r="BX24" i="7"/>
  <c r="BX23" i="7" s="1"/>
  <c r="CE24" i="7"/>
  <c r="CE23" i="7" s="1"/>
  <c r="CA24" i="7"/>
  <c r="CA23" i="7" s="1"/>
  <c r="BW24" i="7"/>
  <c r="BW23" i="7" s="1"/>
  <c r="BZ24" i="7"/>
  <c r="BZ23" i="7" s="1"/>
  <c r="BV24" i="7"/>
  <c r="BV23" i="7" s="1"/>
  <c r="CD24" i="7"/>
  <c r="CD23" i="7" s="1"/>
  <c r="AF28" i="7"/>
  <c r="BD29" i="7"/>
  <c r="BD28" i="7" s="1"/>
  <c r="AZ29" i="7"/>
  <c r="AZ28" i="7" s="1"/>
  <c r="AV29" i="7"/>
  <c r="AV28" i="7" s="1"/>
  <c r="BC29" i="7"/>
  <c r="BC28" i="7" s="1"/>
  <c r="AY29" i="7"/>
  <c r="AY28" i="7" s="1"/>
  <c r="AU29" i="7"/>
  <c r="BF29" i="7"/>
  <c r="BF28" i="7" s="1"/>
  <c r="BB29" i="7"/>
  <c r="BB28" i="7" s="1"/>
  <c r="AX29" i="7"/>
  <c r="AX28" i="7" s="1"/>
  <c r="BA29" i="7"/>
  <c r="BA28" i="7" s="1"/>
  <c r="AW29" i="7"/>
  <c r="AW28" i="7" s="1"/>
  <c r="BE29" i="7"/>
  <c r="BE28" i="7" s="1"/>
  <c r="CF50" i="7"/>
  <c r="CF49" i="7" s="1"/>
  <c r="CB50" i="7"/>
  <c r="CB49" i="7" s="1"/>
  <c r="BX50" i="7"/>
  <c r="BX49" i="7" s="1"/>
  <c r="CE50" i="7"/>
  <c r="CE49" i="7" s="1"/>
  <c r="CA50" i="7"/>
  <c r="CA49" i="7" s="1"/>
  <c r="BW50" i="7"/>
  <c r="BW49" i="7" s="1"/>
  <c r="CD50" i="7"/>
  <c r="CD49" i="7" s="1"/>
  <c r="BZ50" i="7"/>
  <c r="BZ49" i="7" s="1"/>
  <c r="BV50" i="7"/>
  <c r="BV49" i="7" s="1"/>
  <c r="BY50" i="7"/>
  <c r="BY49" i="7" s="1"/>
  <c r="BU50" i="7"/>
  <c r="CC50" i="7"/>
  <c r="CC49" i="7" s="1"/>
  <c r="CC18" i="7"/>
  <c r="CC17" i="7" s="1"/>
  <c r="BY18" i="7"/>
  <c r="BY17" i="7" s="1"/>
  <c r="BU18" i="7"/>
  <c r="CF18" i="7"/>
  <c r="CF17" i="7" s="1"/>
  <c r="CB18" i="7"/>
  <c r="CB17" i="7" s="1"/>
  <c r="BX18" i="7"/>
  <c r="BX17" i="7" s="1"/>
  <c r="CE18" i="7"/>
  <c r="CE17" i="7" s="1"/>
  <c r="CA18" i="7"/>
  <c r="CA17" i="7" s="1"/>
  <c r="BW18" i="7"/>
  <c r="BW17" i="7" s="1"/>
  <c r="BZ18" i="7"/>
  <c r="BZ17" i="7" s="1"/>
  <c r="CD18" i="7"/>
  <c r="CD17" i="7" s="1"/>
  <c r="BV18" i="7"/>
  <c r="BV17" i="7" s="1"/>
  <c r="AS41" i="7"/>
  <c r="AS40" i="7" s="1"/>
  <c r="AO41" i="7"/>
  <c r="AO40" i="7" s="1"/>
  <c r="AK41" i="7"/>
  <c r="AK40" i="7" s="1"/>
  <c r="AF41" i="7"/>
  <c r="AQ41" i="7"/>
  <c r="AQ40" i="7" s="1"/>
  <c r="AM41" i="7"/>
  <c r="AM40" i="7" s="1"/>
  <c r="AI41" i="7"/>
  <c r="AI40" i="7" s="1"/>
  <c r="AL41" i="7"/>
  <c r="AL40" i="7" s="1"/>
  <c r="AR41" i="7"/>
  <c r="AR40" i="7" s="1"/>
  <c r="AJ41" i="7"/>
  <c r="AJ40" i="7" s="1"/>
  <c r="AP41" i="7"/>
  <c r="AP40" i="7" s="1"/>
  <c r="AH41" i="7"/>
  <c r="AN41" i="7"/>
  <c r="AN40" i="7" s="1"/>
  <c r="BE67" i="7"/>
  <c r="BA67" i="7"/>
  <c r="AW67" i="7"/>
  <c r="BD67" i="7"/>
  <c r="AY67" i="7"/>
  <c r="BB67" i="7"/>
  <c r="AV67" i="7"/>
  <c r="AX67" i="7"/>
  <c r="BF67" i="7"/>
  <c r="AU67" i="7"/>
  <c r="BC67" i="7"/>
  <c r="AZ67" i="7"/>
  <c r="BQ39" i="7"/>
  <c r="BQ38" i="7" s="1"/>
  <c r="BM39" i="7"/>
  <c r="BM38" i="7" s="1"/>
  <c r="BI39" i="7"/>
  <c r="BI38" i="7" s="1"/>
  <c r="BS39" i="7"/>
  <c r="BS38" i="7" s="1"/>
  <c r="BO39" i="7"/>
  <c r="BO38" i="7" s="1"/>
  <c r="BK39" i="7"/>
  <c r="BK38" i="7" s="1"/>
  <c r="BR39" i="7"/>
  <c r="BR38" i="7" s="1"/>
  <c r="BJ39" i="7"/>
  <c r="BJ38" i="7" s="1"/>
  <c r="BP39" i="7"/>
  <c r="BP38" i="7" s="1"/>
  <c r="BH39" i="7"/>
  <c r="BN39" i="7"/>
  <c r="BN38" i="7" s="1"/>
  <c r="BL39" i="7"/>
  <c r="BL38" i="7" s="1"/>
  <c r="AF33" i="7"/>
  <c r="CC67" i="7"/>
  <c r="BY67" i="7"/>
  <c r="BU67" i="7"/>
  <c r="CE67" i="7"/>
  <c r="BZ67" i="7"/>
  <c r="CB67" i="7"/>
  <c r="BW67" i="7"/>
  <c r="CD67" i="7"/>
  <c r="CA67" i="7"/>
  <c r="BX67" i="7"/>
  <c r="BV67" i="7"/>
  <c r="CF67" i="7"/>
  <c r="BQ18" i="7"/>
  <c r="BQ17" i="7" s="1"/>
  <c r="BM18" i="7"/>
  <c r="BM17" i="7" s="1"/>
  <c r="BI18" i="7"/>
  <c r="BI17" i="7" s="1"/>
  <c r="BP18" i="7"/>
  <c r="BP17" i="7" s="1"/>
  <c r="BL18" i="7"/>
  <c r="BL17" i="7" s="1"/>
  <c r="BH18" i="7"/>
  <c r="BS18" i="7"/>
  <c r="BS17" i="7" s="1"/>
  <c r="BO18" i="7"/>
  <c r="BO17" i="7" s="1"/>
  <c r="BK18" i="7"/>
  <c r="BK17" i="7" s="1"/>
  <c r="BJ18" i="7"/>
  <c r="BJ17" i="7" s="1"/>
  <c r="BR18" i="7"/>
  <c r="BR17" i="7" s="1"/>
  <c r="BN18" i="7"/>
  <c r="BN17" i="7" s="1"/>
  <c r="BD33" i="7"/>
  <c r="BD32" i="7" s="1"/>
  <c r="AZ33" i="7"/>
  <c r="AZ32" i="7" s="1"/>
  <c r="AV33" i="7"/>
  <c r="AV32" i="7" s="1"/>
  <c r="BC33" i="7"/>
  <c r="BC32" i="7" s="1"/>
  <c r="AY33" i="7"/>
  <c r="AY32" i="7" s="1"/>
  <c r="AU33" i="7"/>
  <c r="BF33" i="7"/>
  <c r="BF32" i="7" s="1"/>
  <c r="BB33" i="7"/>
  <c r="BB32" i="7" s="1"/>
  <c r="AX33" i="7"/>
  <c r="AX32" i="7" s="1"/>
  <c r="BA33" i="7"/>
  <c r="BA32" i="7" s="1"/>
  <c r="AW33" i="7"/>
  <c r="AW32" i="7" s="1"/>
  <c r="BE33" i="7"/>
  <c r="BE32" i="7" s="1"/>
  <c r="BP37" i="7"/>
  <c r="BP36" i="7" s="1"/>
  <c r="BL37" i="7"/>
  <c r="BL36" i="7" s="1"/>
  <c r="BH37" i="7"/>
  <c r="BS37" i="7"/>
  <c r="BS36" i="7" s="1"/>
  <c r="BO37" i="7"/>
  <c r="BO36" i="7" s="1"/>
  <c r="BK37" i="7"/>
  <c r="BK36" i="7" s="1"/>
  <c r="BR37" i="7"/>
  <c r="BR36" i="7" s="1"/>
  <c r="BN37" i="7"/>
  <c r="BN36" i="7" s="1"/>
  <c r="BJ37" i="7"/>
  <c r="BJ36" i="7" s="1"/>
  <c r="BQ37" i="7"/>
  <c r="BQ36" i="7" s="1"/>
  <c r="BM37" i="7"/>
  <c r="BM36" i="7" s="1"/>
  <c r="BI37" i="7"/>
  <c r="BI36" i="7" s="1"/>
  <c r="AF15" i="7"/>
  <c r="AF23" i="7"/>
  <c r="AS66" i="7"/>
  <c r="AS65" i="7" s="1"/>
  <c r="AO66" i="7"/>
  <c r="AO65" i="7" s="1"/>
  <c r="AK66" i="7"/>
  <c r="AK65" i="7" s="1"/>
  <c r="AF66" i="7"/>
  <c r="AN66" i="7"/>
  <c r="AN65" i="7" s="1"/>
  <c r="AI66" i="7"/>
  <c r="AI65" i="7" s="1"/>
  <c r="AQ66" i="7"/>
  <c r="AQ65" i="7" s="1"/>
  <c r="AL66" i="7"/>
  <c r="AL65" i="7" s="1"/>
  <c r="AR66" i="7"/>
  <c r="AR65" i="7" s="1"/>
  <c r="AH66" i="7"/>
  <c r="AP66" i="7"/>
  <c r="AP65" i="7" s="1"/>
  <c r="AM66" i="7"/>
  <c r="AM65" i="7" s="1"/>
  <c r="AJ66" i="7"/>
  <c r="AJ65" i="7" s="1"/>
  <c r="AF44" i="7"/>
  <c r="BE66" i="7"/>
  <c r="BE65" i="7" s="1"/>
  <c r="BA66" i="7"/>
  <c r="BA65" i="7" s="1"/>
  <c r="AW66" i="7"/>
  <c r="AW65" i="7" s="1"/>
  <c r="BD66" i="7"/>
  <c r="BD65" i="7" s="1"/>
  <c r="AY66" i="7"/>
  <c r="AY65" i="7" s="1"/>
  <c r="BB66" i="7"/>
  <c r="BB65" i="7" s="1"/>
  <c r="AV66" i="7"/>
  <c r="AV65" i="7" s="1"/>
  <c r="BC66" i="7"/>
  <c r="BC65" i="7" s="1"/>
  <c r="AZ66" i="7"/>
  <c r="AZ65" i="7" s="1"/>
  <c r="AX66" i="7"/>
  <c r="AX65" i="7" s="1"/>
  <c r="BF66" i="7"/>
  <c r="BF65" i="7" s="1"/>
  <c r="AU66" i="7"/>
  <c r="BE20" i="7"/>
  <c r="BE19" i="7" s="1"/>
  <c r="BA20" i="7"/>
  <c r="BA19" i="7" s="1"/>
  <c r="AW20" i="7"/>
  <c r="AW19" i="7" s="1"/>
  <c r="BD20" i="7"/>
  <c r="BD19" i="7" s="1"/>
  <c r="AZ20" i="7"/>
  <c r="AZ19" i="7" s="1"/>
  <c r="AV20" i="7"/>
  <c r="AV19" i="7" s="1"/>
  <c r="BC20" i="7"/>
  <c r="BC19" i="7" s="1"/>
  <c r="AY20" i="7"/>
  <c r="AY19" i="7" s="1"/>
  <c r="AU20" i="7"/>
  <c r="AX20" i="7"/>
  <c r="AX19" i="7" s="1"/>
  <c r="BF20" i="7"/>
  <c r="BF19" i="7" s="1"/>
  <c r="BB20" i="7"/>
  <c r="BB19" i="7" s="1"/>
  <c r="CF31" i="7"/>
  <c r="CF30" i="7" s="1"/>
  <c r="CB31" i="7"/>
  <c r="CB30" i="7" s="1"/>
  <c r="BX31" i="7"/>
  <c r="BX30" i="7" s="1"/>
  <c r="CE31" i="7"/>
  <c r="CE30" i="7" s="1"/>
  <c r="CA31" i="7"/>
  <c r="CA30" i="7" s="1"/>
  <c r="BW31" i="7"/>
  <c r="BW30" i="7" s="1"/>
  <c r="CD31" i="7"/>
  <c r="CD30" i="7" s="1"/>
  <c r="BZ31" i="7"/>
  <c r="BZ30" i="7" s="1"/>
  <c r="BV31" i="7"/>
  <c r="BV30" i="7" s="1"/>
  <c r="CC31" i="7"/>
  <c r="CC30" i="7" s="1"/>
  <c r="BY31" i="7"/>
  <c r="BY30" i="7" s="1"/>
  <c r="BU31" i="7"/>
  <c r="CC22" i="7"/>
  <c r="CC21" i="7" s="1"/>
  <c r="BY22" i="7"/>
  <c r="BY21" i="7" s="1"/>
  <c r="BU22" i="7"/>
  <c r="CF22" i="7"/>
  <c r="CF21" i="7" s="1"/>
  <c r="CB22" i="7"/>
  <c r="CB21" i="7" s="1"/>
  <c r="BX22" i="7"/>
  <c r="BX21" i="7" s="1"/>
  <c r="CE22" i="7"/>
  <c r="CE21" i="7" s="1"/>
  <c r="CA22" i="7"/>
  <c r="CA21" i="7" s="1"/>
  <c r="BW22" i="7"/>
  <c r="BW21" i="7" s="1"/>
  <c r="BZ22" i="7"/>
  <c r="BZ21" i="7" s="1"/>
  <c r="BV22" i="7"/>
  <c r="BV21" i="7" s="1"/>
  <c r="CD22" i="7"/>
  <c r="CD21" i="7" s="1"/>
  <c r="AF32" i="7"/>
  <c r="BE52" i="7"/>
  <c r="BE51" i="7" s="1"/>
  <c r="BE44" i="7" s="1"/>
  <c r="BA52" i="7"/>
  <c r="BA51" i="7" s="1"/>
  <c r="AW52" i="7"/>
  <c r="AW51" i="7" s="1"/>
  <c r="BD52" i="7"/>
  <c r="BD51" i="7" s="1"/>
  <c r="AZ52" i="7"/>
  <c r="AZ51" i="7" s="1"/>
  <c r="AV52" i="7"/>
  <c r="AV51" i="7" s="1"/>
  <c r="BC52" i="7"/>
  <c r="BC51" i="7" s="1"/>
  <c r="AY52" i="7"/>
  <c r="AY51" i="7" s="1"/>
  <c r="AU52" i="7"/>
  <c r="BF52" i="7"/>
  <c r="BF51" i="7" s="1"/>
  <c r="BB52" i="7"/>
  <c r="BB51" i="7" s="1"/>
  <c r="AX52" i="7"/>
  <c r="AX51" i="7" s="1"/>
  <c r="AX44" i="7" s="1"/>
  <c r="BP59" i="7"/>
  <c r="BL59" i="7"/>
  <c r="BH59" i="7"/>
  <c r="BS59" i="7"/>
  <c r="BO59" i="7"/>
  <c r="BK59" i="7"/>
  <c r="BR59" i="7"/>
  <c r="BN59" i="7"/>
  <c r="BJ59" i="7"/>
  <c r="BI59" i="7"/>
  <c r="BQ59" i="7"/>
  <c r="BM59" i="7"/>
  <c r="AS22" i="7"/>
  <c r="AS21" i="7" s="1"/>
  <c r="AO22" i="7"/>
  <c r="AO21" i="7" s="1"/>
  <c r="AK22" i="7"/>
  <c r="AK21" i="7" s="1"/>
  <c r="AF22" i="7"/>
  <c r="AR22" i="7"/>
  <c r="AR21" i="7" s="1"/>
  <c r="AN22" i="7"/>
  <c r="AN21" i="7" s="1"/>
  <c r="AJ22" i="7"/>
  <c r="AJ21" i="7" s="1"/>
  <c r="AQ22" i="7"/>
  <c r="AQ21" i="7" s="1"/>
  <c r="AM22" i="7"/>
  <c r="AM21" i="7" s="1"/>
  <c r="AI22" i="7"/>
  <c r="AI21" i="7" s="1"/>
  <c r="AP22" i="7"/>
  <c r="AP21" i="7" s="1"/>
  <c r="AL22" i="7"/>
  <c r="AL21" i="7" s="1"/>
  <c r="AH22" i="7"/>
  <c r="BP27" i="7"/>
  <c r="BP26" i="7" s="1"/>
  <c r="BL27" i="7"/>
  <c r="BL26" i="7" s="1"/>
  <c r="BH27" i="7"/>
  <c r="BS27" i="7"/>
  <c r="BS26" i="7" s="1"/>
  <c r="BO27" i="7"/>
  <c r="BO26" i="7" s="1"/>
  <c r="BK27" i="7"/>
  <c r="BK26" i="7" s="1"/>
  <c r="BR27" i="7"/>
  <c r="BR26" i="7" s="1"/>
  <c r="BN27" i="7"/>
  <c r="BN26" i="7" s="1"/>
  <c r="BJ27" i="7"/>
  <c r="BJ26" i="7" s="1"/>
  <c r="BQ27" i="7"/>
  <c r="BQ26" i="7" s="1"/>
  <c r="BM27" i="7"/>
  <c r="BM26" i="7" s="1"/>
  <c r="BI27" i="7"/>
  <c r="BI26" i="7" s="1"/>
  <c r="AF25" i="7"/>
  <c r="AR29" i="7"/>
  <c r="AR28" i="7" s="1"/>
  <c r="AN29" i="7"/>
  <c r="AN28" i="7" s="1"/>
  <c r="AJ29" i="7"/>
  <c r="AJ28" i="7" s="1"/>
  <c r="AQ29" i="7"/>
  <c r="AQ28" i="7" s="1"/>
  <c r="AM29" i="7"/>
  <c r="AM28" i="7" s="1"/>
  <c r="AI29" i="7"/>
  <c r="AI28" i="7" s="1"/>
  <c r="AP29" i="7"/>
  <c r="AP28" i="7" s="1"/>
  <c r="AL29" i="7"/>
  <c r="AL28" i="7" s="1"/>
  <c r="AH29" i="7"/>
  <c r="AK29" i="7"/>
  <c r="AK28" i="7" s="1"/>
  <c r="AF29" i="7"/>
  <c r="AS29" i="7"/>
  <c r="AS28" i="7" s="1"/>
  <c r="AO29" i="7"/>
  <c r="AO28" i="7" s="1"/>
  <c r="AR61" i="7"/>
  <c r="AR60" i="7" s="1"/>
  <c r="AN61" i="7"/>
  <c r="AN60" i="7" s="1"/>
  <c r="AJ61" i="7"/>
  <c r="AJ60" i="7" s="1"/>
  <c r="AQ61" i="7"/>
  <c r="AQ60" i="7" s="1"/>
  <c r="AM61" i="7"/>
  <c r="AM60" i="7" s="1"/>
  <c r="AI61" i="7"/>
  <c r="AI60" i="7" s="1"/>
  <c r="AP61" i="7"/>
  <c r="AP60" i="7" s="1"/>
  <c r="AL61" i="7"/>
  <c r="AL60" i="7" s="1"/>
  <c r="AH61" i="7"/>
  <c r="AS61" i="7"/>
  <c r="AS60" i="7" s="1"/>
  <c r="AO61" i="7"/>
  <c r="AO60" i="7" s="1"/>
  <c r="AK61" i="7"/>
  <c r="AK60" i="7" s="1"/>
  <c r="AF61" i="7"/>
  <c r="BD61" i="7"/>
  <c r="BD60" i="7" s="1"/>
  <c r="AZ61" i="7"/>
  <c r="AZ60" i="7" s="1"/>
  <c r="AV61" i="7"/>
  <c r="AV60" i="7" s="1"/>
  <c r="BC61" i="7"/>
  <c r="BC60" i="7" s="1"/>
  <c r="AY61" i="7"/>
  <c r="AY60" i="7" s="1"/>
  <c r="AU61" i="7"/>
  <c r="BF61" i="7"/>
  <c r="BF60" i="7" s="1"/>
  <c r="BB61" i="7"/>
  <c r="BB60" i="7" s="1"/>
  <c r="AX61" i="7"/>
  <c r="AX60" i="7" s="1"/>
  <c r="BE61" i="7"/>
  <c r="BE60" i="7" s="1"/>
  <c r="BA61" i="7"/>
  <c r="BA60" i="7" s="1"/>
  <c r="AW61" i="7"/>
  <c r="AW60" i="7" s="1"/>
  <c r="BE24" i="7"/>
  <c r="BE23" i="7" s="1"/>
  <c r="BA24" i="7"/>
  <c r="BA23" i="7" s="1"/>
  <c r="AW24" i="7"/>
  <c r="AW23" i="7" s="1"/>
  <c r="BD24" i="7"/>
  <c r="BD23" i="7" s="1"/>
  <c r="AZ24" i="7"/>
  <c r="AZ23" i="7" s="1"/>
  <c r="AV24" i="7"/>
  <c r="AV23" i="7" s="1"/>
  <c r="BC24" i="7"/>
  <c r="BC23" i="7" s="1"/>
  <c r="AY24" i="7"/>
  <c r="AY23" i="7" s="1"/>
  <c r="AU24" i="7"/>
  <c r="BF24" i="7"/>
  <c r="BF23" i="7" s="1"/>
  <c r="AX24" i="7"/>
  <c r="AX23" i="7" s="1"/>
  <c r="BB24" i="7"/>
  <c r="BB23" i="7" s="1"/>
  <c r="AF30" i="7"/>
  <c r="BH23" i="7"/>
  <c r="BE68" i="7"/>
  <c r="BA68" i="7"/>
  <c r="AW68" i="7"/>
  <c r="BD68" i="7"/>
  <c r="AY68" i="7"/>
  <c r="BC68" i="7"/>
  <c r="BB68" i="7"/>
  <c r="AV68" i="7"/>
  <c r="BF68" i="7"/>
  <c r="AZ68" i="7"/>
  <c r="AX68" i="7"/>
  <c r="AU68" i="7"/>
  <c r="BQ67" i="7"/>
  <c r="BM67" i="7"/>
  <c r="BI67" i="7"/>
  <c r="BO67" i="7"/>
  <c r="BJ67" i="7"/>
  <c r="BR67" i="7"/>
  <c r="BL67" i="7"/>
  <c r="BS67" i="7"/>
  <c r="BH67" i="7"/>
  <c r="BP67" i="7"/>
  <c r="BN67" i="7"/>
  <c r="BK67" i="7"/>
  <c r="BT55" i="7"/>
  <c r="BH54" i="7"/>
  <c r="BQ43" i="7"/>
  <c r="BQ42" i="7" s="1"/>
  <c r="BM43" i="7"/>
  <c r="BM42" i="7" s="1"/>
  <c r="BI43" i="7"/>
  <c r="BI42" i="7" s="1"/>
  <c r="BS43" i="7"/>
  <c r="BS42" i="7" s="1"/>
  <c r="BO43" i="7"/>
  <c r="BO42" i="7" s="1"/>
  <c r="BK43" i="7"/>
  <c r="BK42" i="7" s="1"/>
  <c r="BR43" i="7"/>
  <c r="BR42" i="7" s="1"/>
  <c r="BJ43" i="7"/>
  <c r="BJ42" i="7" s="1"/>
  <c r="BP43" i="7"/>
  <c r="BP42" i="7" s="1"/>
  <c r="BH43" i="7"/>
  <c r="BN43" i="7"/>
  <c r="BN42" i="7" s="1"/>
  <c r="BL43" i="7"/>
  <c r="BL42" i="7" s="1"/>
  <c r="CG52" i="7"/>
  <c r="BU51" i="7"/>
  <c r="CC20" i="7"/>
  <c r="CC19" i="7" s="1"/>
  <c r="BY20" i="7"/>
  <c r="BY19" i="7" s="1"/>
  <c r="BU20" i="7"/>
  <c r="CF20" i="7"/>
  <c r="CF19" i="7" s="1"/>
  <c r="CB20" i="7"/>
  <c r="CB19" i="7" s="1"/>
  <c r="BX20" i="7"/>
  <c r="BX19" i="7" s="1"/>
  <c r="CE20" i="7"/>
  <c r="CE19" i="7" s="1"/>
  <c r="CA20" i="7"/>
  <c r="CA19" i="7" s="1"/>
  <c r="BW20" i="7"/>
  <c r="BW19" i="7" s="1"/>
  <c r="BZ20" i="7"/>
  <c r="BZ19" i="7" s="1"/>
  <c r="CD20" i="7"/>
  <c r="CD19" i="7" s="1"/>
  <c r="BV20" i="7"/>
  <c r="BV19" i="7" s="1"/>
  <c r="BA55" i="6"/>
  <c r="BA54" i="6" s="1"/>
  <c r="AU55" i="6"/>
  <c r="AZ55" i="6"/>
  <c r="AZ54" i="6" s="1"/>
  <c r="AU43" i="6"/>
  <c r="BG43" i="6" s="1"/>
  <c r="AZ43" i="6"/>
  <c r="AZ42" i="6" s="1"/>
  <c r="BE43" i="6"/>
  <c r="BE42" i="6" s="1"/>
  <c r="AF62" i="6"/>
  <c r="AF47" i="6"/>
  <c r="AX55" i="6"/>
  <c r="AX54" i="6" s="1"/>
  <c r="AY55" i="6"/>
  <c r="AY54" i="6" s="1"/>
  <c r="BD55" i="6"/>
  <c r="BD54" i="6" s="1"/>
  <c r="CG67" i="6"/>
  <c r="BF43" i="6"/>
  <c r="BF42" i="6" s="1"/>
  <c r="AY43" i="6"/>
  <c r="AY42" i="6" s="1"/>
  <c r="BD43" i="6"/>
  <c r="BD42" i="6" s="1"/>
  <c r="BE55" i="6"/>
  <c r="BE54" i="6" s="1"/>
  <c r="BB55" i="6"/>
  <c r="BB54" i="6" s="1"/>
  <c r="AX43" i="6"/>
  <c r="AX42" i="6" s="1"/>
  <c r="BC43" i="6"/>
  <c r="BC42" i="6" s="1"/>
  <c r="CE61" i="6"/>
  <c r="CE60" i="6" s="1"/>
  <c r="CA61" i="6"/>
  <c r="CA60" i="6" s="1"/>
  <c r="BW61" i="6"/>
  <c r="BW60" i="6" s="1"/>
  <c r="CD61" i="6"/>
  <c r="CD60" i="6" s="1"/>
  <c r="BZ61" i="6"/>
  <c r="BZ60" i="6" s="1"/>
  <c r="BV61" i="6"/>
  <c r="BV60" i="6" s="1"/>
  <c r="CC61" i="6"/>
  <c r="CC60" i="6" s="1"/>
  <c r="BY61" i="6"/>
  <c r="BY60" i="6" s="1"/>
  <c r="BU61" i="6"/>
  <c r="CF61" i="6"/>
  <c r="CF60" i="6" s="1"/>
  <c r="CB61" i="6"/>
  <c r="CB60" i="6" s="1"/>
  <c r="BX61" i="6"/>
  <c r="BX60" i="6" s="1"/>
  <c r="AQ66" i="6"/>
  <c r="AQ65" i="6" s="1"/>
  <c r="AM66" i="6"/>
  <c r="AM65" i="6" s="1"/>
  <c r="AI66" i="6"/>
  <c r="AI65" i="6" s="1"/>
  <c r="AP66" i="6"/>
  <c r="AP65" i="6" s="1"/>
  <c r="AL66" i="6"/>
  <c r="AL65" i="6" s="1"/>
  <c r="AH66" i="6"/>
  <c r="AS66" i="6"/>
  <c r="AS65" i="6" s="1"/>
  <c r="AO66" i="6"/>
  <c r="AO65" i="6" s="1"/>
  <c r="AK66" i="6"/>
  <c r="AK65" i="6" s="1"/>
  <c r="AF66" i="6"/>
  <c r="AR66" i="6"/>
  <c r="AR65" i="6" s="1"/>
  <c r="AN66" i="6"/>
  <c r="AN65" i="6" s="1"/>
  <c r="AJ66" i="6"/>
  <c r="AJ65" i="6" s="1"/>
  <c r="AR57" i="6"/>
  <c r="AN57" i="6"/>
  <c r="AJ57" i="6"/>
  <c r="AQ57" i="6"/>
  <c r="AM57" i="6"/>
  <c r="AI57" i="6"/>
  <c r="AP57" i="6"/>
  <c r="AL57" i="6"/>
  <c r="AH57" i="6"/>
  <c r="AK57" i="6"/>
  <c r="AF57" i="6"/>
  <c r="AS57" i="6"/>
  <c r="AO57" i="6"/>
  <c r="BC68" i="6"/>
  <c r="AY68" i="6"/>
  <c r="AU68" i="6"/>
  <c r="BF68" i="6"/>
  <c r="BB68" i="6"/>
  <c r="AX68" i="6"/>
  <c r="BE68" i="6"/>
  <c r="BA68" i="6"/>
  <c r="AW68" i="6"/>
  <c r="BD68" i="6"/>
  <c r="AZ68" i="6"/>
  <c r="AV68" i="6"/>
  <c r="BD31" i="6"/>
  <c r="BD30" i="6" s="1"/>
  <c r="AZ31" i="6"/>
  <c r="AZ30" i="6" s="1"/>
  <c r="AV31" i="6"/>
  <c r="AV30" i="6" s="1"/>
  <c r="BC31" i="6"/>
  <c r="BC30" i="6" s="1"/>
  <c r="AY31" i="6"/>
  <c r="AY30" i="6" s="1"/>
  <c r="AU31" i="6"/>
  <c r="BF31" i="6"/>
  <c r="BF30" i="6" s="1"/>
  <c r="BB31" i="6"/>
  <c r="BB30" i="6" s="1"/>
  <c r="AX31" i="6"/>
  <c r="AX30" i="6" s="1"/>
  <c r="BE31" i="6"/>
  <c r="BE30" i="6" s="1"/>
  <c r="BA31" i="6"/>
  <c r="BA30" i="6" s="1"/>
  <c r="AW31" i="6"/>
  <c r="AW30" i="6" s="1"/>
  <c r="AF38" i="6"/>
  <c r="CF58" i="6"/>
  <c r="CB58" i="6"/>
  <c r="BX58" i="6"/>
  <c r="CE58" i="6"/>
  <c r="CA58" i="6"/>
  <c r="BW58" i="6"/>
  <c r="CD58" i="6"/>
  <c r="BZ58" i="6"/>
  <c r="BV58" i="6"/>
  <c r="CC58" i="6"/>
  <c r="BY58" i="6"/>
  <c r="BU58" i="6"/>
  <c r="CC43" i="6"/>
  <c r="CC42" i="6" s="1"/>
  <c r="BY43" i="6"/>
  <c r="BY42" i="6" s="1"/>
  <c r="BU43" i="6"/>
  <c r="CF43" i="6"/>
  <c r="CF42" i="6" s="1"/>
  <c r="CB43" i="6"/>
  <c r="CB42" i="6" s="1"/>
  <c r="BX43" i="6"/>
  <c r="BX42" i="6" s="1"/>
  <c r="CE43" i="6"/>
  <c r="CE42" i="6" s="1"/>
  <c r="CA43" i="6"/>
  <c r="CA42" i="6" s="1"/>
  <c r="BW43" i="6"/>
  <c r="BW42" i="6" s="1"/>
  <c r="CD43" i="6"/>
  <c r="CD42" i="6" s="1"/>
  <c r="BZ43" i="6"/>
  <c r="BZ42" i="6" s="1"/>
  <c r="BV43" i="6"/>
  <c r="BV42" i="6" s="1"/>
  <c r="BQ22" i="6"/>
  <c r="BQ21" i="6" s="1"/>
  <c r="BM22" i="6"/>
  <c r="BM21" i="6" s="1"/>
  <c r="BI22" i="6"/>
  <c r="BI21" i="6" s="1"/>
  <c r="BP22" i="6"/>
  <c r="BP21" i="6" s="1"/>
  <c r="BL22" i="6"/>
  <c r="BL21" i="6" s="1"/>
  <c r="BH22" i="6"/>
  <c r="BS22" i="6"/>
  <c r="BS21" i="6" s="1"/>
  <c r="BO22" i="6"/>
  <c r="BO21" i="6" s="1"/>
  <c r="BK22" i="6"/>
  <c r="BK21" i="6" s="1"/>
  <c r="BJ22" i="6"/>
  <c r="BJ21" i="6" s="1"/>
  <c r="BN22" i="6"/>
  <c r="BN21" i="6" s="1"/>
  <c r="BR22" i="6"/>
  <c r="BR21" i="6" s="1"/>
  <c r="BD37" i="6"/>
  <c r="BD36" i="6" s="1"/>
  <c r="AZ37" i="6"/>
  <c r="AZ36" i="6" s="1"/>
  <c r="AV37" i="6"/>
  <c r="AV36" i="6" s="1"/>
  <c r="BC37" i="6"/>
  <c r="BC36" i="6" s="1"/>
  <c r="AY37" i="6"/>
  <c r="AY36" i="6" s="1"/>
  <c r="AY35" i="6" s="1"/>
  <c r="AU37" i="6"/>
  <c r="BF37" i="6"/>
  <c r="BF36" i="6" s="1"/>
  <c r="BB37" i="6"/>
  <c r="BB36" i="6" s="1"/>
  <c r="AX37" i="6"/>
  <c r="AX36" i="6" s="1"/>
  <c r="AX35" i="6" s="1"/>
  <c r="BE37" i="6"/>
  <c r="BE36" i="6" s="1"/>
  <c r="BA37" i="6"/>
  <c r="BA36" i="6" s="1"/>
  <c r="AW37" i="6"/>
  <c r="AW36" i="6" s="1"/>
  <c r="AS24" i="6"/>
  <c r="AS23" i="6" s="1"/>
  <c r="AO24" i="6"/>
  <c r="AO23" i="6" s="1"/>
  <c r="AK24" i="6"/>
  <c r="AK23" i="6" s="1"/>
  <c r="AF24" i="6"/>
  <c r="AR24" i="6"/>
  <c r="AR23" i="6" s="1"/>
  <c r="AN24" i="6"/>
  <c r="AN23" i="6" s="1"/>
  <c r="AJ24" i="6"/>
  <c r="AJ23" i="6" s="1"/>
  <c r="AQ24" i="6"/>
  <c r="AQ23" i="6" s="1"/>
  <c r="AM24" i="6"/>
  <c r="AM23" i="6" s="1"/>
  <c r="AI24" i="6"/>
  <c r="AI23" i="6" s="1"/>
  <c r="AP24" i="6"/>
  <c r="AP23" i="6" s="1"/>
  <c r="AL24" i="6"/>
  <c r="AL23" i="6" s="1"/>
  <c r="AH24" i="6"/>
  <c r="CF31" i="6"/>
  <c r="CF30" i="6" s="1"/>
  <c r="CB31" i="6"/>
  <c r="CB30" i="6" s="1"/>
  <c r="BX31" i="6"/>
  <c r="BX30" i="6" s="1"/>
  <c r="CE31" i="6"/>
  <c r="CE30" i="6" s="1"/>
  <c r="CA31" i="6"/>
  <c r="CA30" i="6" s="1"/>
  <c r="BW31" i="6"/>
  <c r="BW30" i="6" s="1"/>
  <c r="CD31" i="6"/>
  <c r="CD30" i="6" s="1"/>
  <c r="BZ31" i="6"/>
  <c r="BZ30" i="6" s="1"/>
  <c r="BV31" i="6"/>
  <c r="BV30" i="6" s="1"/>
  <c r="BU31" i="6"/>
  <c r="CC31" i="6"/>
  <c r="CC30" i="6" s="1"/>
  <c r="BY31" i="6"/>
  <c r="BY30" i="6" s="1"/>
  <c r="CE66" i="6"/>
  <c r="CE65" i="6" s="1"/>
  <c r="CA66" i="6"/>
  <c r="CA65" i="6" s="1"/>
  <c r="BW66" i="6"/>
  <c r="BW65" i="6" s="1"/>
  <c r="CD66" i="6"/>
  <c r="CD65" i="6" s="1"/>
  <c r="BZ66" i="6"/>
  <c r="BZ65" i="6" s="1"/>
  <c r="BV66" i="6"/>
  <c r="BV65" i="6" s="1"/>
  <c r="CC66" i="6"/>
  <c r="CC65" i="6" s="1"/>
  <c r="BY66" i="6"/>
  <c r="BY65" i="6" s="1"/>
  <c r="BU66" i="6"/>
  <c r="BX66" i="6"/>
  <c r="BX65" i="6" s="1"/>
  <c r="CF66" i="6"/>
  <c r="CF65" i="6" s="1"/>
  <c r="CB66" i="6"/>
  <c r="CB65" i="6" s="1"/>
  <c r="CE50" i="6"/>
  <c r="CE49" i="6" s="1"/>
  <c r="CA50" i="6"/>
  <c r="CA49" i="6" s="1"/>
  <c r="BW50" i="6"/>
  <c r="BW49" i="6" s="1"/>
  <c r="CD50" i="6"/>
  <c r="CD49" i="6" s="1"/>
  <c r="BZ50" i="6"/>
  <c r="BZ49" i="6" s="1"/>
  <c r="BV50" i="6"/>
  <c r="BV49" i="6" s="1"/>
  <c r="CC50" i="6"/>
  <c r="CC49" i="6" s="1"/>
  <c r="BY50" i="6"/>
  <c r="BY49" i="6" s="1"/>
  <c r="BU50" i="6"/>
  <c r="BX50" i="6"/>
  <c r="BX49" i="6" s="1"/>
  <c r="CF50" i="6"/>
  <c r="CF49" i="6" s="1"/>
  <c r="CB50" i="6"/>
  <c r="CB49" i="6" s="1"/>
  <c r="CC18" i="6"/>
  <c r="CC17" i="6" s="1"/>
  <c r="BY18" i="6"/>
  <c r="BY17" i="6" s="1"/>
  <c r="BU18" i="6"/>
  <c r="CF18" i="6"/>
  <c r="CF17" i="6" s="1"/>
  <c r="CB18" i="6"/>
  <c r="CB17" i="6" s="1"/>
  <c r="BX18" i="6"/>
  <c r="BX17" i="6" s="1"/>
  <c r="CE18" i="6"/>
  <c r="CE17" i="6" s="1"/>
  <c r="CA18" i="6"/>
  <c r="CA17" i="6" s="1"/>
  <c r="BW18" i="6"/>
  <c r="BW17" i="6" s="1"/>
  <c r="BZ18" i="6"/>
  <c r="BZ17" i="6" s="1"/>
  <c r="BV18" i="6"/>
  <c r="BV17" i="6" s="1"/>
  <c r="CD18" i="6"/>
  <c r="CD17" i="6" s="1"/>
  <c r="BQ20" i="6"/>
  <c r="BQ19" i="6" s="1"/>
  <c r="BM20" i="6"/>
  <c r="BM19" i="6" s="1"/>
  <c r="BI20" i="6"/>
  <c r="BI19" i="6" s="1"/>
  <c r="BP20" i="6"/>
  <c r="BP19" i="6" s="1"/>
  <c r="BL20" i="6"/>
  <c r="BL19" i="6" s="1"/>
  <c r="BH20" i="6"/>
  <c r="BS20" i="6"/>
  <c r="BS19" i="6" s="1"/>
  <c r="BO20" i="6"/>
  <c r="BO19" i="6" s="1"/>
  <c r="BK20" i="6"/>
  <c r="BK19" i="6" s="1"/>
  <c r="BJ20" i="6"/>
  <c r="BJ19" i="6" s="1"/>
  <c r="BN20" i="6"/>
  <c r="BN19" i="6" s="1"/>
  <c r="BR20" i="6"/>
  <c r="BR19" i="6" s="1"/>
  <c r="BC48" i="6"/>
  <c r="BC47" i="6" s="1"/>
  <c r="BC44" i="6" s="1"/>
  <c r="AY48" i="6"/>
  <c r="AY47" i="6" s="1"/>
  <c r="AU48" i="6"/>
  <c r="BF48" i="6"/>
  <c r="BF47" i="6" s="1"/>
  <c r="BB48" i="6"/>
  <c r="BB47" i="6" s="1"/>
  <c r="AX48" i="6"/>
  <c r="AX47" i="6" s="1"/>
  <c r="BE48" i="6"/>
  <c r="BE47" i="6" s="1"/>
  <c r="BA48" i="6"/>
  <c r="BA47" i="6" s="1"/>
  <c r="AW48" i="6"/>
  <c r="AW47" i="6" s="1"/>
  <c r="BD48" i="6"/>
  <c r="BD47" i="6" s="1"/>
  <c r="AZ48" i="6"/>
  <c r="AZ47" i="6" s="1"/>
  <c r="AV48" i="6"/>
  <c r="AV47" i="6" s="1"/>
  <c r="BD27" i="6"/>
  <c r="BD26" i="6" s="1"/>
  <c r="AZ27" i="6"/>
  <c r="AZ26" i="6" s="1"/>
  <c r="AV27" i="6"/>
  <c r="AV26" i="6" s="1"/>
  <c r="BC27" i="6"/>
  <c r="BC26" i="6" s="1"/>
  <c r="AY27" i="6"/>
  <c r="AY26" i="6" s="1"/>
  <c r="AU27" i="6"/>
  <c r="BF27" i="6"/>
  <c r="BF26" i="6" s="1"/>
  <c r="BB27" i="6"/>
  <c r="BB26" i="6" s="1"/>
  <c r="AX27" i="6"/>
  <c r="AX26" i="6" s="1"/>
  <c r="BE27" i="6"/>
  <c r="BE26" i="6" s="1"/>
  <c r="BA27" i="6"/>
  <c r="BA26" i="6" s="1"/>
  <c r="AW27" i="6"/>
  <c r="AW26" i="6" s="1"/>
  <c r="BP37" i="6"/>
  <c r="BP36" i="6" s="1"/>
  <c r="BL37" i="6"/>
  <c r="BL36" i="6" s="1"/>
  <c r="BH37" i="6"/>
  <c r="BS37" i="6"/>
  <c r="BS36" i="6" s="1"/>
  <c r="BO37" i="6"/>
  <c r="BO36" i="6" s="1"/>
  <c r="BK37" i="6"/>
  <c r="BK36" i="6" s="1"/>
  <c r="BR37" i="6"/>
  <c r="BR36" i="6" s="1"/>
  <c r="BN37" i="6"/>
  <c r="BN36" i="6" s="1"/>
  <c r="BJ37" i="6"/>
  <c r="BJ36" i="6" s="1"/>
  <c r="BQ37" i="6"/>
  <c r="BQ36" i="6" s="1"/>
  <c r="BM37" i="6"/>
  <c r="BM36" i="6" s="1"/>
  <c r="BI37" i="6"/>
  <c r="BI36" i="6" s="1"/>
  <c r="AS18" i="6"/>
  <c r="AS17" i="6" s="1"/>
  <c r="AO18" i="6"/>
  <c r="AO17" i="6" s="1"/>
  <c r="AK18" i="6"/>
  <c r="AK17" i="6" s="1"/>
  <c r="AF18" i="6"/>
  <c r="AR18" i="6"/>
  <c r="AR17" i="6" s="1"/>
  <c r="AN18" i="6"/>
  <c r="AN17" i="6" s="1"/>
  <c r="AJ18" i="6"/>
  <c r="AJ17" i="6" s="1"/>
  <c r="AQ18" i="6"/>
  <c r="AQ17" i="6" s="1"/>
  <c r="AM18" i="6"/>
  <c r="AM17" i="6" s="1"/>
  <c r="AI18" i="6"/>
  <c r="AI17" i="6" s="1"/>
  <c r="AH18" i="6"/>
  <c r="AP18" i="6"/>
  <c r="AP17" i="6" s="1"/>
  <c r="AL18" i="6"/>
  <c r="AL17" i="6" s="1"/>
  <c r="AR33" i="6"/>
  <c r="AR32" i="6" s="1"/>
  <c r="AN33" i="6"/>
  <c r="AN32" i="6" s="1"/>
  <c r="AJ33" i="6"/>
  <c r="AJ32" i="6" s="1"/>
  <c r="AQ33" i="6"/>
  <c r="AQ32" i="6" s="1"/>
  <c r="AM33" i="6"/>
  <c r="AM32" i="6" s="1"/>
  <c r="AI33" i="6"/>
  <c r="AI32" i="6" s="1"/>
  <c r="AP33" i="6"/>
  <c r="AP32" i="6" s="1"/>
  <c r="AL33" i="6"/>
  <c r="AL32" i="6" s="1"/>
  <c r="AH33" i="6"/>
  <c r="AO33" i="6"/>
  <c r="AO32" i="6" s="1"/>
  <c r="AS33" i="6"/>
  <c r="AS32" i="6" s="1"/>
  <c r="AK33" i="6"/>
  <c r="AK32" i="6" s="1"/>
  <c r="AF33" i="6"/>
  <c r="AR63" i="6"/>
  <c r="AR62" i="6" s="1"/>
  <c r="AN63" i="6"/>
  <c r="AN62" i="6" s="1"/>
  <c r="AJ63" i="6"/>
  <c r="AJ62" i="6" s="1"/>
  <c r="AQ63" i="6"/>
  <c r="AQ62" i="6" s="1"/>
  <c r="AM63" i="6"/>
  <c r="AM62" i="6" s="1"/>
  <c r="AI63" i="6"/>
  <c r="AI62" i="6" s="1"/>
  <c r="AP63" i="6"/>
  <c r="AP62" i="6" s="1"/>
  <c r="AL63" i="6"/>
  <c r="AL62" i="6" s="1"/>
  <c r="AH63" i="6"/>
  <c r="AS63" i="6"/>
  <c r="AS62" i="6" s="1"/>
  <c r="AO63" i="6"/>
  <c r="AO62" i="6" s="1"/>
  <c r="AK63" i="6"/>
  <c r="AK62" i="6" s="1"/>
  <c r="AF63" i="6"/>
  <c r="BE20" i="6"/>
  <c r="BE19" i="6" s="1"/>
  <c r="BA20" i="6"/>
  <c r="BA19" i="6" s="1"/>
  <c r="AW20" i="6"/>
  <c r="AW19" i="6" s="1"/>
  <c r="BD20" i="6"/>
  <c r="BD19" i="6" s="1"/>
  <c r="AZ20" i="6"/>
  <c r="AZ19" i="6" s="1"/>
  <c r="AV20" i="6"/>
  <c r="AV19" i="6" s="1"/>
  <c r="BC20" i="6"/>
  <c r="BC19" i="6" s="1"/>
  <c r="AY20" i="6"/>
  <c r="AY19" i="6" s="1"/>
  <c r="AU20" i="6"/>
  <c r="AX20" i="6"/>
  <c r="AX19" i="6" s="1"/>
  <c r="BF20" i="6"/>
  <c r="BF19" i="6" s="1"/>
  <c r="BB20" i="6"/>
  <c r="BB19" i="6" s="1"/>
  <c r="CE46" i="6"/>
  <c r="CE45" i="6" s="1"/>
  <c r="CA46" i="6"/>
  <c r="CA45" i="6" s="1"/>
  <c r="BW46" i="6"/>
  <c r="BW45" i="6" s="1"/>
  <c r="CD46" i="6"/>
  <c r="CD45" i="6" s="1"/>
  <c r="BZ46" i="6"/>
  <c r="BZ45" i="6" s="1"/>
  <c r="BV46" i="6"/>
  <c r="BV45" i="6" s="1"/>
  <c r="CC46" i="6"/>
  <c r="CC45" i="6" s="1"/>
  <c r="BY46" i="6"/>
  <c r="BY45" i="6" s="1"/>
  <c r="BU46" i="6"/>
  <c r="BX46" i="6"/>
  <c r="BX45" i="6" s="1"/>
  <c r="CF46" i="6"/>
  <c r="CF45" i="6" s="1"/>
  <c r="CB46" i="6"/>
  <c r="CB45" i="6" s="1"/>
  <c r="AF65" i="6"/>
  <c r="AQ50" i="6"/>
  <c r="AQ49" i="6" s="1"/>
  <c r="AM50" i="6"/>
  <c r="AM49" i="6" s="1"/>
  <c r="AI50" i="6"/>
  <c r="AI49" i="6" s="1"/>
  <c r="AP50" i="6"/>
  <c r="AP49" i="6" s="1"/>
  <c r="AL50" i="6"/>
  <c r="AL49" i="6" s="1"/>
  <c r="AH50" i="6"/>
  <c r="AS50" i="6"/>
  <c r="AS49" i="6" s="1"/>
  <c r="AO50" i="6"/>
  <c r="AO49" i="6" s="1"/>
  <c r="AK50" i="6"/>
  <c r="AK49" i="6" s="1"/>
  <c r="AF50" i="6"/>
  <c r="AR50" i="6"/>
  <c r="AR49" i="6" s="1"/>
  <c r="AN50" i="6"/>
  <c r="AN49" i="6" s="1"/>
  <c r="AJ50" i="6"/>
  <c r="AJ49" i="6" s="1"/>
  <c r="AF44" i="6"/>
  <c r="AF53" i="6"/>
  <c r="BG59" i="6"/>
  <c r="AF21" i="6"/>
  <c r="AQ48" i="6"/>
  <c r="AQ47" i="6" s="1"/>
  <c r="AM48" i="6"/>
  <c r="AM47" i="6" s="1"/>
  <c r="AI48" i="6"/>
  <c r="AI47" i="6" s="1"/>
  <c r="AP48" i="6"/>
  <c r="AP47" i="6" s="1"/>
  <c r="AL48" i="6"/>
  <c r="AL47" i="6" s="1"/>
  <c r="AH48" i="6"/>
  <c r="AS48" i="6"/>
  <c r="AS47" i="6" s="1"/>
  <c r="AO48" i="6"/>
  <c r="AO47" i="6" s="1"/>
  <c r="AK48" i="6"/>
  <c r="AK47" i="6" s="1"/>
  <c r="AF48" i="6"/>
  <c r="AR48" i="6"/>
  <c r="AR47" i="6" s="1"/>
  <c r="AN48" i="6"/>
  <c r="AN47" i="6" s="1"/>
  <c r="AJ48" i="6"/>
  <c r="AJ47" i="6" s="1"/>
  <c r="AF30" i="6"/>
  <c r="CF24" i="6"/>
  <c r="CF23" i="6" s="1"/>
  <c r="CB24" i="6"/>
  <c r="CB23" i="6" s="1"/>
  <c r="BX24" i="6"/>
  <c r="BX23" i="6" s="1"/>
  <c r="CD24" i="6"/>
  <c r="CD23" i="6" s="1"/>
  <c r="BZ24" i="6"/>
  <c r="BZ23" i="6" s="1"/>
  <c r="BV24" i="6"/>
  <c r="BV23" i="6" s="1"/>
  <c r="CA24" i="6"/>
  <c r="CA23" i="6" s="1"/>
  <c r="BY24" i="6"/>
  <c r="BY23" i="6" s="1"/>
  <c r="CE24" i="6"/>
  <c r="CE23" i="6" s="1"/>
  <c r="BW24" i="6"/>
  <c r="BW23" i="6" s="1"/>
  <c r="CC24" i="6"/>
  <c r="CC23" i="6" s="1"/>
  <c r="BU24" i="6"/>
  <c r="AQ68" i="6"/>
  <c r="AM68" i="6"/>
  <c r="AI68" i="6"/>
  <c r="AP68" i="6"/>
  <c r="AL68" i="6"/>
  <c r="AH68" i="6"/>
  <c r="AS68" i="6"/>
  <c r="AO68" i="6"/>
  <c r="AK68" i="6"/>
  <c r="AF68" i="6"/>
  <c r="AR68" i="6"/>
  <c r="AN68" i="6"/>
  <c r="AJ68" i="6"/>
  <c r="AF60" i="6"/>
  <c r="AP59" i="6"/>
  <c r="AS59" i="6"/>
  <c r="AO59" i="6"/>
  <c r="AK59" i="6"/>
  <c r="AF59" i="6"/>
  <c r="AR59" i="6"/>
  <c r="AL59" i="6"/>
  <c r="AQ59" i="6"/>
  <c r="AJ59" i="6"/>
  <c r="AN59" i="6"/>
  <c r="AI59" i="6"/>
  <c r="AM59" i="6"/>
  <c r="AH59" i="6"/>
  <c r="AR58" i="6"/>
  <c r="AN58" i="6"/>
  <c r="AJ58" i="6"/>
  <c r="AQ58" i="6"/>
  <c r="AM58" i="6"/>
  <c r="AI58" i="6"/>
  <c r="AP58" i="6"/>
  <c r="AL58" i="6"/>
  <c r="AH58" i="6"/>
  <c r="AK58" i="6"/>
  <c r="AF58" i="6"/>
  <c r="AS58" i="6"/>
  <c r="AO58" i="6"/>
  <c r="BQ18" i="6"/>
  <c r="BQ17" i="6" s="1"/>
  <c r="BM18" i="6"/>
  <c r="BM17" i="6" s="1"/>
  <c r="BI18" i="6"/>
  <c r="BI17" i="6" s="1"/>
  <c r="BP18" i="6"/>
  <c r="BP17" i="6" s="1"/>
  <c r="BL18" i="6"/>
  <c r="BL17" i="6" s="1"/>
  <c r="BH18" i="6"/>
  <c r="BS18" i="6"/>
  <c r="BS17" i="6" s="1"/>
  <c r="BO18" i="6"/>
  <c r="BO17" i="6" s="1"/>
  <c r="BK18" i="6"/>
  <c r="BK17" i="6" s="1"/>
  <c r="BJ18" i="6"/>
  <c r="BJ17" i="6" s="1"/>
  <c r="BN18" i="6"/>
  <c r="BN17" i="6" s="1"/>
  <c r="BR18" i="6"/>
  <c r="BR17" i="6" s="1"/>
  <c r="BD33" i="6"/>
  <c r="BD32" i="6" s="1"/>
  <c r="AZ33" i="6"/>
  <c r="AZ32" i="6" s="1"/>
  <c r="AV33" i="6"/>
  <c r="AV32" i="6" s="1"/>
  <c r="BC33" i="6"/>
  <c r="BC32" i="6" s="1"/>
  <c r="AY33" i="6"/>
  <c r="AY32" i="6" s="1"/>
  <c r="AU33" i="6"/>
  <c r="BF33" i="6"/>
  <c r="BF32" i="6" s="1"/>
  <c r="BB33" i="6"/>
  <c r="BB32" i="6" s="1"/>
  <c r="AX33" i="6"/>
  <c r="AX32" i="6" s="1"/>
  <c r="BE33" i="6"/>
  <c r="BE32" i="6" s="1"/>
  <c r="BA33" i="6"/>
  <c r="BA32" i="6" s="1"/>
  <c r="AW33" i="6"/>
  <c r="AW32" i="6" s="1"/>
  <c r="BP63" i="6"/>
  <c r="BP62" i="6" s="1"/>
  <c r="BL63" i="6"/>
  <c r="BL62" i="6" s="1"/>
  <c r="BH63" i="6"/>
  <c r="BS63" i="6"/>
  <c r="BS62" i="6" s="1"/>
  <c r="BO63" i="6"/>
  <c r="BO62" i="6" s="1"/>
  <c r="BK63" i="6"/>
  <c r="BK62" i="6" s="1"/>
  <c r="BR63" i="6"/>
  <c r="BR62" i="6" s="1"/>
  <c r="BN63" i="6"/>
  <c r="BN62" i="6" s="1"/>
  <c r="BJ63" i="6"/>
  <c r="BJ62" i="6" s="1"/>
  <c r="BI63" i="6"/>
  <c r="BI62" i="6" s="1"/>
  <c r="BQ63" i="6"/>
  <c r="BQ62" i="6" s="1"/>
  <c r="BM63" i="6"/>
  <c r="BM62" i="6" s="1"/>
  <c r="BP31" i="6"/>
  <c r="BP30" i="6" s="1"/>
  <c r="BL31" i="6"/>
  <c r="BL30" i="6" s="1"/>
  <c r="BH31" i="6"/>
  <c r="BS31" i="6"/>
  <c r="BS30" i="6" s="1"/>
  <c r="BO31" i="6"/>
  <c r="BO30" i="6" s="1"/>
  <c r="BK31" i="6"/>
  <c r="BK30" i="6" s="1"/>
  <c r="BR31" i="6"/>
  <c r="BR30" i="6" s="1"/>
  <c r="BN31" i="6"/>
  <c r="BN30" i="6" s="1"/>
  <c r="BJ31" i="6"/>
  <c r="BJ30" i="6" s="1"/>
  <c r="BI31" i="6"/>
  <c r="BI30" i="6" s="1"/>
  <c r="BQ31" i="6"/>
  <c r="BQ30" i="6" s="1"/>
  <c r="BM31" i="6"/>
  <c r="BM30" i="6" s="1"/>
  <c r="CF63" i="6"/>
  <c r="CF62" i="6" s="1"/>
  <c r="CB63" i="6"/>
  <c r="CB62" i="6" s="1"/>
  <c r="BX63" i="6"/>
  <c r="BX62" i="6" s="1"/>
  <c r="CE63" i="6"/>
  <c r="CE62" i="6" s="1"/>
  <c r="CA63" i="6"/>
  <c r="CA62" i="6" s="1"/>
  <c r="BW63" i="6"/>
  <c r="BW62" i="6" s="1"/>
  <c r="CD63" i="6"/>
  <c r="CD62" i="6" s="1"/>
  <c r="BZ63" i="6"/>
  <c r="BZ62" i="6" s="1"/>
  <c r="BV63" i="6"/>
  <c r="BV62" i="6" s="1"/>
  <c r="BY63" i="6"/>
  <c r="BY62" i="6" s="1"/>
  <c r="BU63" i="6"/>
  <c r="CC63" i="6"/>
  <c r="CC62" i="6" s="1"/>
  <c r="BH65" i="6"/>
  <c r="BT66" i="6"/>
  <c r="AF26" i="6"/>
  <c r="BD52" i="6"/>
  <c r="BD51" i="6" s="1"/>
  <c r="AZ52" i="6"/>
  <c r="AZ51" i="6" s="1"/>
  <c r="AV52" i="6"/>
  <c r="AV51" i="6" s="1"/>
  <c r="BC52" i="6"/>
  <c r="BC51" i="6" s="1"/>
  <c r="AY52" i="6"/>
  <c r="AY51" i="6" s="1"/>
  <c r="AU52" i="6"/>
  <c r="BF52" i="6"/>
  <c r="BF51" i="6" s="1"/>
  <c r="BB52" i="6"/>
  <c r="BB51" i="6" s="1"/>
  <c r="AX52" i="6"/>
  <c r="AX51" i="6" s="1"/>
  <c r="BA52" i="6"/>
  <c r="BA51" i="6" s="1"/>
  <c r="AW52" i="6"/>
  <c r="AW51" i="6" s="1"/>
  <c r="BE52" i="6"/>
  <c r="BE51" i="6" s="1"/>
  <c r="BQ41" i="6"/>
  <c r="BQ40" i="6" s="1"/>
  <c r="BM41" i="6"/>
  <c r="BM40" i="6" s="1"/>
  <c r="BI41" i="6"/>
  <c r="BI40" i="6" s="1"/>
  <c r="BP41" i="6"/>
  <c r="BP40" i="6" s="1"/>
  <c r="BL41" i="6"/>
  <c r="BL40" i="6" s="1"/>
  <c r="BH41" i="6"/>
  <c r="BS41" i="6"/>
  <c r="BS40" i="6" s="1"/>
  <c r="BO41" i="6"/>
  <c r="BO40" i="6" s="1"/>
  <c r="BK41" i="6"/>
  <c r="BK40" i="6" s="1"/>
  <c r="BR41" i="6"/>
  <c r="BR40" i="6" s="1"/>
  <c r="BN41" i="6"/>
  <c r="BN40" i="6" s="1"/>
  <c r="BJ41" i="6"/>
  <c r="BJ40" i="6" s="1"/>
  <c r="BS48" i="6"/>
  <c r="BS47" i="6" s="1"/>
  <c r="BS44" i="6" s="1"/>
  <c r="BO48" i="6"/>
  <c r="BO47" i="6" s="1"/>
  <c r="BK48" i="6"/>
  <c r="BK47" i="6" s="1"/>
  <c r="BR48" i="6"/>
  <c r="BR47" i="6" s="1"/>
  <c r="BN48" i="6"/>
  <c r="BN47" i="6" s="1"/>
  <c r="BN44" i="6" s="1"/>
  <c r="BJ48" i="6"/>
  <c r="BJ47" i="6" s="1"/>
  <c r="BQ48" i="6"/>
  <c r="BQ47" i="6" s="1"/>
  <c r="BM48" i="6"/>
  <c r="BM47" i="6" s="1"/>
  <c r="BI48" i="6"/>
  <c r="BI47" i="6" s="1"/>
  <c r="BH48" i="6"/>
  <c r="BP48" i="6"/>
  <c r="BP47" i="6" s="1"/>
  <c r="BL48" i="6"/>
  <c r="BL47" i="6" s="1"/>
  <c r="CF57" i="6"/>
  <c r="CB57" i="6"/>
  <c r="BX57" i="6"/>
  <c r="CE57" i="6"/>
  <c r="CA57" i="6"/>
  <c r="BW57" i="6"/>
  <c r="CD57" i="6"/>
  <c r="BZ57" i="6"/>
  <c r="BV57" i="6"/>
  <c r="CC57" i="6"/>
  <c r="BY57" i="6"/>
  <c r="BU57" i="6"/>
  <c r="BD58" i="6"/>
  <c r="BD56" i="6" s="1"/>
  <c r="BD53" i="6" s="1"/>
  <c r="AZ58" i="6"/>
  <c r="AV58" i="6"/>
  <c r="BC58" i="6"/>
  <c r="BC56" i="6" s="1"/>
  <c r="BC53" i="6" s="1"/>
  <c r="AY58" i="6"/>
  <c r="AU58" i="6"/>
  <c r="BF58" i="6"/>
  <c r="BF56" i="6" s="1"/>
  <c r="BF53" i="6" s="1"/>
  <c r="BB58" i="6"/>
  <c r="BB56" i="6" s="1"/>
  <c r="BB53" i="6" s="1"/>
  <c r="AX58" i="6"/>
  <c r="AX56" i="6" s="1"/>
  <c r="AX53" i="6" s="1"/>
  <c r="BA58" i="6"/>
  <c r="AW58" i="6"/>
  <c r="AW56" i="6" s="1"/>
  <c r="AW53" i="6" s="1"/>
  <c r="BE58" i="6"/>
  <c r="BE56" i="6" s="1"/>
  <c r="CE59" i="6"/>
  <c r="CD59" i="6"/>
  <c r="BZ59" i="6"/>
  <c r="BV59" i="6"/>
  <c r="CC59" i="6"/>
  <c r="BY59" i="6"/>
  <c r="BU59" i="6"/>
  <c r="BX59" i="6"/>
  <c r="CF59" i="6"/>
  <c r="BW59" i="6"/>
  <c r="CB59" i="6"/>
  <c r="CA59" i="6"/>
  <c r="AS41" i="6"/>
  <c r="AS40" i="6" s="1"/>
  <c r="AO41" i="6"/>
  <c r="AO40" i="6" s="1"/>
  <c r="AK41" i="6"/>
  <c r="AK40" i="6" s="1"/>
  <c r="AF41" i="6"/>
  <c r="AR41" i="6"/>
  <c r="AR40" i="6" s="1"/>
  <c r="AN41" i="6"/>
  <c r="AN40" i="6" s="1"/>
  <c r="AJ41" i="6"/>
  <c r="AJ40" i="6" s="1"/>
  <c r="AQ41" i="6"/>
  <c r="AQ40" i="6" s="1"/>
  <c r="AM41" i="6"/>
  <c r="AM40" i="6" s="1"/>
  <c r="AI41" i="6"/>
  <c r="AI40" i="6" s="1"/>
  <c r="AL41" i="6"/>
  <c r="AL40" i="6" s="1"/>
  <c r="AH41" i="6"/>
  <c r="AP41" i="6"/>
  <c r="AP40" i="6" s="1"/>
  <c r="BP33" i="6"/>
  <c r="BP32" i="6" s="1"/>
  <c r="BL33" i="6"/>
  <c r="BL32" i="6" s="1"/>
  <c r="BH33" i="6"/>
  <c r="BS33" i="6"/>
  <c r="BS32" i="6" s="1"/>
  <c r="BO33" i="6"/>
  <c r="BO32" i="6" s="1"/>
  <c r="BK33" i="6"/>
  <c r="BK32" i="6" s="1"/>
  <c r="BR33" i="6"/>
  <c r="BR32" i="6" s="1"/>
  <c r="BN33" i="6"/>
  <c r="BN32" i="6" s="1"/>
  <c r="BJ33" i="6"/>
  <c r="BJ32" i="6" s="1"/>
  <c r="BQ33" i="6"/>
  <c r="BQ32" i="6" s="1"/>
  <c r="BM33" i="6"/>
  <c r="BM32" i="6" s="1"/>
  <c r="BI33" i="6"/>
  <c r="BI32" i="6" s="1"/>
  <c r="AR27" i="6"/>
  <c r="AR26" i="6" s="1"/>
  <c r="AN27" i="6"/>
  <c r="AN26" i="6" s="1"/>
  <c r="AJ27" i="6"/>
  <c r="AJ26" i="6" s="1"/>
  <c r="AQ27" i="6"/>
  <c r="AQ26" i="6" s="1"/>
  <c r="AM27" i="6"/>
  <c r="AM26" i="6" s="1"/>
  <c r="AI27" i="6"/>
  <c r="AI26" i="6" s="1"/>
  <c r="AP27" i="6"/>
  <c r="AP26" i="6" s="1"/>
  <c r="AL27" i="6"/>
  <c r="AL26" i="6" s="1"/>
  <c r="AH27" i="6"/>
  <c r="AO27" i="6"/>
  <c r="AO26" i="6" s="1"/>
  <c r="AK27" i="6"/>
  <c r="AK26" i="6" s="1"/>
  <c r="AF27" i="6"/>
  <c r="AS27" i="6"/>
  <c r="AS26" i="6" s="1"/>
  <c r="AS39" i="6"/>
  <c r="AS38" i="6" s="1"/>
  <c r="AR39" i="6"/>
  <c r="AR38" i="6" s="1"/>
  <c r="AN39" i="6"/>
  <c r="AN38" i="6" s="1"/>
  <c r="AJ39" i="6"/>
  <c r="AJ38" i="6" s="1"/>
  <c r="AQ39" i="6"/>
  <c r="AQ38" i="6" s="1"/>
  <c r="AM39" i="6"/>
  <c r="AM38" i="6" s="1"/>
  <c r="AI39" i="6"/>
  <c r="AI38" i="6" s="1"/>
  <c r="AP39" i="6"/>
  <c r="AP38" i="6" s="1"/>
  <c r="AL39" i="6"/>
  <c r="AL38" i="6" s="1"/>
  <c r="AH39" i="6"/>
  <c r="AO39" i="6"/>
  <c r="AO38" i="6" s="1"/>
  <c r="AK39" i="6"/>
  <c r="AK38" i="6" s="1"/>
  <c r="AF39" i="6"/>
  <c r="AV56" i="6"/>
  <c r="BG46" i="6"/>
  <c r="AU45" i="6"/>
  <c r="AF34" i="6"/>
  <c r="CF37" i="6"/>
  <c r="CF36" i="6" s="1"/>
  <c r="CB37" i="6"/>
  <c r="CB36" i="6" s="1"/>
  <c r="BX37" i="6"/>
  <c r="BX36" i="6" s="1"/>
  <c r="CE37" i="6"/>
  <c r="CE36" i="6" s="1"/>
  <c r="CA37" i="6"/>
  <c r="CA36" i="6" s="1"/>
  <c r="BW37" i="6"/>
  <c r="BW36" i="6" s="1"/>
  <c r="CD37" i="6"/>
  <c r="CD36" i="6" s="1"/>
  <c r="BZ37" i="6"/>
  <c r="BZ36" i="6" s="1"/>
  <c r="BV37" i="6"/>
  <c r="BV36" i="6" s="1"/>
  <c r="BU37" i="6"/>
  <c r="CC37" i="6"/>
  <c r="CC36" i="6" s="1"/>
  <c r="BY37" i="6"/>
  <c r="BY36" i="6" s="1"/>
  <c r="AV53" i="6"/>
  <c r="BT46" i="6"/>
  <c r="BH45" i="6"/>
  <c r="CE68" i="6"/>
  <c r="CA68" i="6"/>
  <c r="BW68" i="6"/>
  <c r="CD68" i="6"/>
  <c r="BZ68" i="6"/>
  <c r="BV68" i="6"/>
  <c r="CC68" i="6"/>
  <c r="BY68" i="6"/>
  <c r="BU68" i="6"/>
  <c r="BX68" i="6"/>
  <c r="CF68" i="6"/>
  <c r="CB68" i="6"/>
  <c r="CF52" i="6"/>
  <c r="CF51" i="6" s="1"/>
  <c r="CB52" i="6"/>
  <c r="CB51" i="6" s="1"/>
  <c r="BX52" i="6"/>
  <c r="BX51" i="6" s="1"/>
  <c r="CE52" i="6"/>
  <c r="CE51" i="6" s="1"/>
  <c r="CA52" i="6"/>
  <c r="CA51" i="6" s="1"/>
  <c r="BW52" i="6"/>
  <c r="BW51" i="6" s="1"/>
  <c r="CD52" i="6"/>
  <c r="CD51" i="6" s="1"/>
  <c r="BZ52" i="6"/>
  <c r="BZ51" i="6" s="1"/>
  <c r="BV52" i="6"/>
  <c r="BV51" i="6" s="1"/>
  <c r="CC52" i="6"/>
  <c r="CC51" i="6" s="1"/>
  <c r="BY52" i="6"/>
  <c r="BY51" i="6" s="1"/>
  <c r="BU52" i="6"/>
  <c r="CC20" i="6"/>
  <c r="CC19" i="6" s="1"/>
  <c r="BY20" i="6"/>
  <c r="BY19" i="6" s="1"/>
  <c r="BU20" i="6"/>
  <c r="CF20" i="6"/>
  <c r="CF19" i="6" s="1"/>
  <c r="CB20" i="6"/>
  <c r="CB19" i="6" s="1"/>
  <c r="BX20" i="6"/>
  <c r="BX19" i="6" s="1"/>
  <c r="CE20" i="6"/>
  <c r="CE19" i="6" s="1"/>
  <c r="CA20" i="6"/>
  <c r="CA19" i="6" s="1"/>
  <c r="BW20" i="6"/>
  <c r="BW19" i="6" s="1"/>
  <c r="BZ20" i="6"/>
  <c r="BZ19" i="6" s="1"/>
  <c r="BV20" i="6"/>
  <c r="BV19" i="6" s="1"/>
  <c r="CD20" i="6"/>
  <c r="CD19" i="6" s="1"/>
  <c r="BC66" i="6"/>
  <c r="BC65" i="6" s="1"/>
  <c r="AY66" i="6"/>
  <c r="AY65" i="6" s="1"/>
  <c r="AU66" i="6"/>
  <c r="BF66" i="6"/>
  <c r="BF65" i="6" s="1"/>
  <c r="BB66" i="6"/>
  <c r="BB65" i="6" s="1"/>
  <c r="AX66" i="6"/>
  <c r="AX65" i="6" s="1"/>
  <c r="BE66" i="6"/>
  <c r="BE65" i="6" s="1"/>
  <c r="BA66" i="6"/>
  <c r="BA65" i="6" s="1"/>
  <c r="AW66" i="6"/>
  <c r="AW65" i="6" s="1"/>
  <c r="BD66" i="6"/>
  <c r="BD65" i="6" s="1"/>
  <c r="AZ66" i="6"/>
  <c r="AZ65" i="6" s="1"/>
  <c r="AV66" i="6"/>
  <c r="AV65" i="6" s="1"/>
  <c r="BC50" i="6"/>
  <c r="BC49" i="6" s="1"/>
  <c r="AY50" i="6"/>
  <c r="AY49" i="6" s="1"/>
  <c r="AY44" i="6" s="1"/>
  <c r="AU50" i="6"/>
  <c r="BF50" i="6"/>
  <c r="BF49" i="6" s="1"/>
  <c r="BB50" i="6"/>
  <c r="BB49" i="6" s="1"/>
  <c r="AX50" i="6"/>
  <c r="AX49" i="6" s="1"/>
  <c r="AX44" i="6" s="1"/>
  <c r="BE50" i="6"/>
  <c r="BE49" i="6" s="1"/>
  <c r="BA50" i="6"/>
  <c r="BA49" i="6" s="1"/>
  <c r="AW50" i="6"/>
  <c r="AW49" i="6" s="1"/>
  <c r="AW44" i="6" s="1"/>
  <c r="BD50" i="6"/>
  <c r="BD49" i="6" s="1"/>
  <c r="BD44" i="6" s="1"/>
  <c r="AZ50" i="6"/>
  <c r="AZ49" i="6" s="1"/>
  <c r="AV50" i="6"/>
  <c r="AV49" i="6" s="1"/>
  <c r="BD29" i="6"/>
  <c r="BD28" i="6" s="1"/>
  <c r="AZ29" i="6"/>
  <c r="AZ28" i="6" s="1"/>
  <c r="AV29" i="6"/>
  <c r="AV28" i="6" s="1"/>
  <c r="BC29" i="6"/>
  <c r="BC28" i="6" s="1"/>
  <c r="AY29" i="6"/>
  <c r="AY28" i="6" s="1"/>
  <c r="AU29" i="6"/>
  <c r="BF29" i="6"/>
  <c r="BF28" i="6" s="1"/>
  <c r="BB29" i="6"/>
  <c r="BB28" i="6" s="1"/>
  <c r="AX29" i="6"/>
  <c r="AX28" i="6" s="1"/>
  <c r="BE29" i="6"/>
  <c r="BE28" i="6" s="1"/>
  <c r="BA29" i="6"/>
  <c r="BA28" i="6" s="1"/>
  <c r="AW29" i="6"/>
  <c r="AW28" i="6" s="1"/>
  <c r="BR59" i="6"/>
  <c r="BN59" i="6"/>
  <c r="BJ59" i="6"/>
  <c r="BQ59" i="6"/>
  <c r="BM59" i="6"/>
  <c r="BI59" i="6"/>
  <c r="BP59" i="6"/>
  <c r="BH59" i="6"/>
  <c r="BO59" i="6"/>
  <c r="BL59" i="6"/>
  <c r="BS59" i="6"/>
  <c r="BK59" i="6"/>
  <c r="BQ43" i="6"/>
  <c r="BQ42" i="6" s="1"/>
  <c r="BM43" i="6"/>
  <c r="BM42" i="6" s="1"/>
  <c r="BI43" i="6"/>
  <c r="BI42" i="6" s="1"/>
  <c r="BP43" i="6"/>
  <c r="BP42" i="6" s="1"/>
  <c r="BL43" i="6"/>
  <c r="BL42" i="6" s="1"/>
  <c r="BH43" i="6"/>
  <c r="BS43" i="6"/>
  <c r="BS42" i="6" s="1"/>
  <c r="BO43" i="6"/>
  <c r="BO42" i="6" s="1"/>
  <c r="BK43" i="6"/>
  <c r="BK42" i="6" s="1"/>
  <c r="BR43" i="6"/>
  <c r="BR42" i="6" s="1"/>
  <c r="BN43" i="6"/>
  <c r="BN42" i="6" s="1"/>
  <c r="BJ43" i="6"/>
  <c r="BJ42" i="6" s="1"/>
  <c r="BP27" i="6"/>
  <c r="BP26" i="6" s="1"/>
  <c r="BL27" i="6"/>
  <c r="BL26" i="6" s="1"/>
  <c r="BH27" i="6"/>
  <c r="BS27" i="6"/>
  <c r="BS26" i="6" s="1"/>
  <c r="BO27" i="6"/>
  <c r="BO26" i="6" s="1"/>
  <c r="BK27" i="6"/>
  <c r="BK26" i="6" s="1"/>
  <c r="BR27" i="6"/>
  <c r="BR26" i="6" s="1"/>
  <c r="BN27" i="6"/>
  <c r="BN26" i="6" s="1"/>
  <c r="BJ27" i="6"/>
  <c r="BJ26" i="6" s="1"/>
  <c r="BQ27" i="6"/>
  <c r="BQ26" i="6" s="1"/>
  <c r="BM27" i="6"/>
  <c r="BM26" i="6" s="1"/>
  <c r="BI27" i="6"/>
  <c r="BI26" i="6" s="1"/>
  <c r="AS20" i="6"/>
  <c r="AS19" i="6" s="1"/>
  <c r="AO20" i="6"/>
  <c r="AO19" i="6" s="1"/>
  <c r="AK20" i="6"/>
  <c r="AK19" i="6" s="1"/>
  <c r="AF20" i="6"/>
  <c r="AR20" i="6"/>
  <c r="AR19" i="6" s="1"/>
  <c r="AN20" i="6"/>
  <c r="AN19" i="6" s="1"/>
  <c r="AJ20" i="6"/>
  <c r="AJ19" i="6" s="1"/>
  <c r="AQ20" i="6"/>
  <c r="AQ19" i="6" s="1"/>
  <c r="AM20" i="6"/>
  <c r="AM19" i="6" s="1"/>
  <c r="AI20" i="6"/>
  <c r="AI19" i="6" s="1"/>
  <c r="AP20" i="6"/>
  <c r="AP19" i="6" s="1"/>
  <c r="AL20" i="6"/>
  <c r="AL19" i="6" s="1"/>
  <c r="AH20" i="6"/>
  <c r="AQ67" i="6"/>
  <c r="AM67" i="6"/>
  <c r="AI67" i="6"/>
  <c r="AP67" i="6"/>
  <c r="AL67" i="6"/>
  <c r="AH67" i="6"/>
  <c r="AS67" i="6"/>
  <c r="AO67" i="6"/>
  <c r="AK67" i="6"/>
  <c r="AF67" i="6"/>
  <c r="AR67" i="6"/>
  <c r="AN67" i="6"/>
  <c r="AJ67" i="6"/>
  <c r="AF42" i="6"/>
  <c r="AF32" i="6"/>
  <c r="CC22" i="6"/>
  <c r="CC21" i="6" s="1"/>
  <c r="BY22" i="6"/>
  <c r="BY21" i="6" s="1"/>
  <c r="BU22" i="6"/>
  <c r="CF22" i="6"/>
  <c r="CF21" i="6" s="1"/>
  <c r="CB22" i="6"/>
  <c r="CB21" i="6" s="1"/>
  <c r="BX22" i="6"/>
  <c r="BX21" i="6" s="1"/>
  <c r="CE22" i="6"/>
  <c r="CE21" i="6" s="1"/>
  <c r="CA22" i="6"/>
  <c r="CA21" i="6" s="1"/>
  <c r="BW22" i="6"/>
  <c r="BW21" i="6" s="1"/>
  <c r="BZ22" i="6"/>
  <c r="BZ21" i="6" s="1"/>
  <c r="BV22" i="6"/>
  <c r="BV21" i="6" s="1"/>
  <c r="CD22" i="6"/>
  <c r="CD21" i="6" s="1"/>
  <c r="BP24" i="6"/>
  <c r="BP23" i="6" s="1"/>
  <c r="BR24" i="6"/>
  <c r="BR23" i="6" s="1"/>
  <c r="BS24" i="6"/>
  <c r="BS23" i="6" s="1"/>
  <c r="BM24" i="6"/>
  <c r="BM23" i="6" s="1"/>
  <c r="BI24" i="6"/>
  <c r="BI23" i="6" s="1"/>
  <c r="BQ24" i="6"/>
  <c r="BQ23" i="6" s="1"/>
  <c r="BL24" i="6"/>
  <c r="BL23" i="6" s="1"/>
  <c r="BH24" i="6"/>
  <c r="BO24" i="6"/>
  <c r="BO23" i="6" s="1"/>
  <c r="BK24" i="6"/>
  <c r="BK23" i="6" s="1"/>
  <c r="BJ24" i="6"/>
  <c r="BJ23" i="6" s="1"/>
  <c r="BN24" i="6"/>
  <c r="BN23" i="6" s="1"/>
  <c r="BP57" i="6"/>
  <c r="BL57" i="6"/>
  <c r="BH57" i="6"/>
  <c r="BS57" i="6"/>
  <c r="BO57" i="6"/>
  <c r="BK57" i="6"/>
  <c r="BR57" i="6"/>
  <c r="BN57" i="6"/>
  <c r="BJ57" i="6"/>
  <c r="BQ57" i="6"/>
  <c r="BM57" i="6"/>
  <c r="BI57" i="6"/>
  <c r="AR29" i="6"/>
  <c r="AR28" i="6" s="1"/>
  <c r="AN29" i="6"/>
  <c r="AN28" i="6" s="1"/>
  <c r="AJ29" i="6"/>
  <c r="AJ28" i="6" s="1"/>
  <c r="AQ29" i="6"/>
  <c r="AQ28" i="6" s="1"/>
  <c r="AM29" i="6"/>
  <c r="AM28" i="6" s="1"/>
  <c r="AI29" i="6"/>
  <c r="AI28" i="6" s="1"/>
  <c r="AP29" i="6"/>
  <c r="AP28" i="6" s="1"/>
  <c r="AL29" i="6"/>
  <c r="AL28" i="6" s="1"/>
  <c r="AH29" i="6"/>
  <c r="AO29" i="6"/>
  <c r="AO28" i="6" s="1"/>
  <c r="AK29" i="6"/>
  <c r="AK28" i="6" s="1"/>
  <c r="AF29" i="6"/>
  <c r="AS29" i="6"/>
  <c r="AS28" i="6" s="1"/>
  <c r="AY56" i="6"/>
  <c r="AY53" i="6" s="1"/>
  <c r="BB44" i="6"/>
  <c r="BH49" i="6"/>
  <c r="BT49" i="6" s="1"/>
  <c r="BT50" i="6"/>
  <c r="CF29" i="6"/>
  <c r="CF28" i="6" s="1"/>
  <c r="CB29" i="6"/>
  <c r="CB28" i="6" s="1"/>
  <c r="BX29" i="6"/>
  <c r="BX28" i="6" s="1"/>
  <c r="CE29" i="6"/>
  <c r="CE28" i="6" s="1"/>
  <c r="CA29" i="6"/>
  <c r="CA28" i="6" s="1"/>
  <c r="BW29" i="6"/>
  <c r="BW28" i="6" s="1"/>
  <c r="CD29" i="6"/>
  <c r="CD28" i="6" s="1"/>
  <c r="BZ29" i="6"/>
  <c r="BZ28" i="6" s="1"/>
  <c r="BV29" i="6"/>
  <c r="BV28" i="6" s="1"/>
  <c r="BU29" i="6"/>
  <c r="CC29" i="6"/>
  <c r="CC28" i="6" s="1"/>
  <c r="BY29" i="6"/>
  <c r="BY28" i="6" s="1"/>
  <c r="BC67" i="6"/>
  <c r="AY67" i="6"/>
  <c r="AU67" i="6"/>
  <c r="BF67" i="6"/>
  <c r="BB67" i="6"/>
  <c r="AX67" i="6"/>
  <c r="BE67" i="6"/>
  <c r="BA67" i="6"/>
  <c r="AW67" i="6"/>
  <c r="BD67" i="6"/>
  <c r="AZ67" i="6"/>
  <c r="AV67" i="6"/>
  <c r="AR37" i="6"/>
  <c r="AR36" i="6" s="1"/>
  <c r="AN37" i="6"/>
  <c r="AN36" i="6" s="1"/>
  <c r="AJ37" i="6"/>
  <c r="AJ36" i="6" s="1"/>
  <c r="AQ37" i="6"/>
  <c r="AQ36" i="6" s="1"/>
  <c r="AM37" i="6"/>
  <c r="AM36" i="6" s="1"/>
  <c r="AI37" i="6"/>
  <c r="AI36" i="6" s="1"/>
  <c r="AP37" i="6"/>
  <c r="AP36" i="6" s="1"/>
  <c r="AL37" i="6"/>
  <c r="AL36" i="6" s="1"/>
  <c r="AH37" i="6"/>
  <c r="AO37" i="6"/>
  <c r="AO36" i="6" s="1"/>
  <c r="AS37" i="6"/>
  <c r="AS36" i="6" s="1"/>
  <c r="AK37" i="6"/>
  <c r="AK36" i="6" s="1"/>
  <c r="AF37" i="6"/>
  <c r="BE22" i="6"/>
  <c r="BE21" i="6" s="1"/>
  <c r="BA22" i="6"/>
  <c r="BA21" i="6" s="1"/>
  <c r="AW22" i="6"/>
  <c r="AW21" i="6" s="1"/>
  <c r="BD22" i="6"/>
  <c r="BD21" i="6" s="1"/>
  <c r="AZ22" i="6"/>
  <c r="AZ21" i="6" s="1"/>
  <c r="AV22" i="6"/>
  <c r="AV21" i="6" s="1"/>
  <c r="BC22" i="6"/>
  <c r="BC21" i="6" s="1"/>
  <c r="AY22" i="6"/>
  <c r="AY21" i="6" s="1"/>
  <c r="AU22" i="6"/>
  <c r="BF22" i="6"/>
  <c r="BF21" i="6" s="1"/>
  <c r="BB22" i="6"/>
  <c r="BB21" i="6" s="1"/>
  <c r="AX22" i="6"/>
  <c r="AX21" i="6" s="1"/>
  <c r="BS67" i="6"/>
  <c r="BO67" i="6"/>
  <c r="BO64" i="6" s="1"/>
  <c r="BK67" i="6"/>
  <c r="BR67" i="6"/>
  <c r="BR64" i="6" s="1"/>
  <c r="BN67" i="6"/>
  <c r="BJ67" i="6"/>
  <c r="BQ67" i="6"/>
  <c r="BM67" i="6"/>
  <c r="BM64" i="6" s="1"/>
  <c r="BI67" i="6"/>
  <c r="BH67" i="6"/>
  <c r="BP67" i="6"/>
  <c r="BL67" i="6"/>
  <c r="AF16" i="6"/>
  <c r="AR52" i="6"/>
  <c r="AR51" i="6" s="1"/>
  <c r="AN52" i="6"/>
  <c r="AN51" i="6" s="1"/>
  <c r="AJ52" i="6"/>
  <c r="AJ51" i="6" s="1"/>
  <c r="AQ52" i="6"/>
  <c r="AQ51" i="6" s="1"/>
  <c r="AM52" i="6"/>
  <c r="AM51" i="6" s="1"/>
  <c r="AI52" i="6"/>
  <c r="AI51" i="6" s="1"/>
  <c r="AP52" i="6"/>
  <c r="AP51" i="6" s="1"/>
  <c r="AL52" i="6"/>
  <c r="AL51" i="6" s="1"/>
  <c r="AH52" i="6"/>
  <c r="AK52" i="6"/>
  <c r="AK51" i="6" s="1"/>
  <c r="AF52" i="6"/>
  <c r="AS52" i="6"/>
  <c r="AS51" i="6" s="1"/>
  <c r="AO52" i="6"/>
  <c r="AO51" i="6" s="1"/>
  <c r="BE39" i="6"/>
  <c r="BE38" i="6" s="1"/>
  <c r="BA39" i="6"/>
  <c r="BA38" i="6" s="1"/>
  <c r="AW39" i="6"/>
  <c r="AW38" i="6" s="1"/>
  <c r="BC39" i="6"/>
  <c r="BC38" i="6" s="1"/>
  <c r="AY39" i="6"/>
  <c r="AY38" i="6" s="1"/>
  <c r="AU39" i="6"/>
  <c r="AZ39" i="6"/>
  <c r="AZ38" i="6" s="1"/>
  <c r="BF39" i="6"/>
  <c r="BF38" i="6" s="1"/>
  <c r="AX39" i="6"/>
  <c r="AX38" i="6" s="1"/>
  <c r="BD39" i="6"/>
  <c r="BD38" i="6" s="1"/>
  <c r="AV39" i="6"/>
  <c r="AV38" i="6" s="1"/>
  <c r="BB39" i="6"/>
  <c r="BB38" i="6" s="1"/>
  <c r="CF55" i="6"/>
  <c r="CF54" i="6" s="1"/>
  <c r="CB55" i="6"/>
  <c r="CB54" i="6" s="1"/>
  <c r="BX55" i="6"/>
  <c r="BX54" i="6" s="1"/>
  <c r="CE55" i="6"/>
  <c r="CE54" i="6" s="1"/>
  <c r="CA55" i="6"/>
  <c r="CA54" i="6" s="1"/>
  <c r="BW55" i="6"/>
  <c r="BW54" i="6" s="1"/>
  <c r="CD55" i="6"/>
  <c r="CD54" i="6" s="1"/>
  <c r="BZ55" i="6"/>
  <c r="BZ54" i="6" s="1"/>
  <c r="BV55" i="6"/>
  <c r="BV54" i="6" s="1"/>
  <c r="CC55" i="6"/>
  <c r="CC54" i="6" s="1"/>
  <c r="BY55" i="6"/>
  <c r="BY54" i="6" s="1"/>
  <c r="BU55" i="6"/>
  <c r="CC41" i="6"/>
  <c r="CC40" i="6" s="1"/>
  <c r="BY41" i="6"/>
  <c r="BY40" i="6" s="1"/>
  <c r="BU41" i="6"/>
  <c r="CF41" i="6"/>
  <c r="CF40" i="6" s="1"/>
  <c r="CB41" i="6"/>
  <c r="CB40" i="6" s="1"/>
  <c r="BX41" i="6"/>
  <c r="BX40" i="6" s="1"/>
  <c r="CE41" i="6"/>
  <c r="CE40" i="6" s="1"/>
  <c r="CA41" i="6"/>
  <c r="CA40" i="6" s="1"/>
  <c r="BW41" i="6"/>
  <c r="BW40" i="6" s="1"/>
  <c r="CD41" i="6"/>
  <c r="CD40" i="6" s="1"/>
  <c r="BZ41" i="6"/>
  <c r="BZ40" i="6" s="1"/>
  <c r="BV41" i="6"/>
  <c r="BV40" i="6" s="1"/>
  <c r="BS61" i="6"/>
  <c r="BS60" i="6" s="1"/>
  <c r="BO61" i="6"/>
  <c r="BO60" i="6" s="1"/>
  <c r="BK61" i="6"/>
  <c r="BK60" i="6" s="1"/>
  <c r="BR61" i="6"/>
  <c r="BR60" i="6" s="1"/>
  <c r="BN61" i="6"/>
  <c r="BN60" i="6" s="1"/>
  <c r="BJ61" i="6"/>
  <c r="BJ60" i="6" s="1"/>
  <c r="BQ61" i="6"/>
  <c r="BQ60" i="6" s="1"/>
  <c r="BM61" i="6"/>
  <c r="BM60" i="6" s="1"/>
  <c r="BI61" i="6"/>
  <c r="BI60" i="6" s="1"/>
  <c r="BP61" i="6"/>
  <c r="BP60" i="6" s="1"/>
  <c r="BL61" i="6"/>
  <c r="BL60" i="6" s="1"/>
  <c r="BH61" i="6"/>
  <c r="BP29" i="6"/>
  <c r="BP28" i="6" s="1"/>
  <c r="BL29" i="6"/>
  <c r="BL28" i="6" s="1"/>
  <c r="BH29" i="6"/>
  <c r="BS29" i="6"/>
  <c r="BS28" i="6" s="1"/>
  <c r="BO29" i="6"/>
  <c r="BO28" i="6" s="1"/>
  <c r="BK29" i="6"/>
  <c r="BK28" i="6" s="1"/>
  <c r="BR29" i="6"/>
  <c r="BR28" i="6" s="1"/>
  <c r="BN29" i="6"/>
  <c r="BN28" i="6" s="1"/>
  <c r="BJ29" i="6"/>
  <c r="BJ28" i="6" s="1"/>
  <c r="BQ29" i="6"/>
  <c r="BQ28" i="6" s="1"/>
  <c r="BM29" i="6"/>
  <c r="BM28" i="6" s="1"/>
  <c r="BI29" i="6"/>
  <c r="BI28" i="6" s="1"/>
  <c r="AS22" i="6"/>
  <c r="AS21" i="6" s="1"/>
  <c r="AO22" i="6"/>
  <c r="AO21" i="6" s="1"/>
  <c r="AK22" i="6"/>
  <c r="AK21" i="6" s="1"/>
  <c r="AF22" i="6"/>
  <c r="AR22" i="6"/>
  <c r="AR21" i="6" s="1"/>
  <c r="AN22" i="6"/>
  <c r="AN21" i="6" s="1"/>
  <c r="AJ22" i="6"/>
  <c r="AJ21" i="6" s="1"/>
  <c r="AQ22" i="6"/>
  <c r="AQ21" i="6" s="1"/>
  <c r="AM22" i="6"/>
  <c r="AM21" i="6" s="1"/>
  <c r="AI22" i="6"/>
  <c r="AI21" i="6" s="1"/>
  <c r="AH22" i="6"/>
  <c r="AP22" i="6"/>
  <c r="AP21" i="6" s="1"/>
  <c r="AL22" i="6"/>
  <c r="AL21" i="6" s="1"/>
  <c r="AR55" i="6"/>
  <c r="AR54" i="6" s="1"/>
  <c r="AN55" i="6"/>
  <c r="AN54" i="6" s="1"/>
  <c r="AJ55" i="6"/>
  <c r="AJ54" i="6" s="1"/>
  <c r="AQ55" i="6"/>
  <c r="AQ54" i="6" s="1"/>
  <c r="AM55" i="6"/>
  <c r="AM54" i="6" s="1"/>
  <c r="AI55" i="6"/>
  <c r="AI54" i="6" s="1"/>
  <c r="AP55" i="6"/>
  <c r="AP54" i="6" s="1"/>
  <c r="AL55" i="6"/>
  <c r="AL54" i="6" s="1"/>
  <c r="AH55" i="6"/>
  <c r="AK55" i="6"/>
  <c r="AK54" i="6" s="1"/>
  <c r="AF55" i="6"/>
  <c r="AS55" i="6"/>
  <c r="AS54" i="6" s="1"/>
  <c r="AO55" i="6"/>
  <c r="AO54" i="6" s="1"/>
  <c r="BA56" i="6"/>
  <c r="BG57" i="6"/>
  <c r="AU56" i="6"/>
  <c r="AZ56" i="6"/>
  <c r="AZ53" i="6" s="1"/>
  <c r="AF15" i="6"/>
  <c r="AF23" i="6"/>
  <c r="BE18" i="6"/>
  <c r="BE17" i="6" s="1"/>
  <c r="BA18" i="6"/>
  <c r="BA17" i="6" s="1"/>
  <c r="AW18" i="6"/>
  <c r="AW17" i="6" s="1"/>
  <c r="AW16" i="6" s="1"/>
  <c r="BD18" i="6"/>
  <c r="BD17" i="6" s="1"/>
  <c r="AZ18" i="6"/>
  <c r="AZ17" i="6" s="1"/>
  <c r="AV18" i="6"/>
  <c r="AV17" i="6" s="1"/>
  <c r="BC18" i="6"/>
  <c r="BC17" i="6" s="1"/>
  <c r="BC16" i="6" s="1"/>
  <c r="AY18" i="6"/>
  <c r="AY17" i="6" s="1"/>
  <c r="AU18" i="6"/>
  <c r="BF18" i="6"/>
  <c r="BF17" i="6" s="1"/>
  <c r="BF16" i="6" s="1"/>
  <c r="BB18" i="6"/>
  <c r="BB17" i="6" s="1"/>
  <c r="BB16" i="6" s="1"/>
  <c r="AX18" i="6"/>
  <c r="AX17" i="6" s="1"/>
  <c r="CF33" i="6"/>
  <c r="CF32" i="6" s="1"/>
  <c r="CB33" i="6"/>
  <c r="CB32" i="6" s="1"/>
  <c r="BX33" i="6"/>
  <c r="BX32" i="6" s="1"/>
  <c r="CE33" i="6"/>
  <c r="CE32" i="6" s="1"/>
  <c r="CA33" i="6"/>
  <c r="CA32" i="6" s="1"/>
  <c r="BW33" i="6"/>
  <c r="BW32" i="6" s="1"/>
  <c r="CD33" i="6"/>
  <c r="CD32" i="6" s="1"/>
  <c r="BZ33" i="6"/>
  <c r="BZ32" i="6" s="1"/>
  <c r="BV33" i="6"/>
  <c r="BV32" i="6" s="1"/>
  <c r="BU33" i="6"/>
  <c r="CC33" i="6"/>
  <c r="CC32" i="6" s="1"/>
  <c r="BY33" i="6"/>
  <c r="BY32" i="6" s="1"/>
  <c r="AQ61" i="6"/>
  <c r="AQ60" i="6" s="1"/>
  <c r="AM61" i="6"/>
  <c r="AM60" i="6" s="1"/>
  <c r="AI61" i="6"/>
  <c r="AI60" i="6" s="1"/>
  <c r="AP61" i="6"/>
  <c r="AP60" i="6" s="1"/>
  <c r="AL61" i="6"/>
  <c r="AL60" i="6" s="1"/>
  <c r="AH61" i="6"/>
  <c r="AS61" i="6"/>
  <c r="AS60" i="6" s="1"/>
  <c r="AO61" i="6"/>
  <c r="AO60" i="6" s="1"/>
  <c r="AK61" i="6"/>
  <c r="AK60" i="6" s="1"/>
  <c r="AF61" i="6"/>
  <c r="AN61" i="6"/>
  <c r="AN60" i="6" s="1"/>
  <c r="AJ61" i="6"/>
  <c r="AJ60" i="6" s="1"/>
  <c r="AR61" i="6"/>
  <c r="AR60" i="6" s="1"/>
  <c r="AQ46" i="6"/>
  <c r="AQ45" i="6" s="1"/>
  <c r="AM46" i="6"/>
  <c r="AM45" i="6" s="1"/>
  <c r="AM44" i="6" s="1"/>
  <c r="AI46" i="6"/>
  <c r="AI45" i="6" s="1"/>
  <c r="AP46" i="6"/>
  <c r="AP45" i="6" s="1"/>
  <c r="AL46" i="6"/>
  <c r="AL45" i="6" s="1"/>
  <c r="AH46" i="6"/>
  <c r="AS46" i="6"/>
  <c r="AS45" i="6" s="1"/>
  <c r="AO46" i="6"/>
  <c r="AO45" i="6" s="1"/>
  <c r="AK46" i="6"/>
  <c r="AK45" i="6" s="1"/>
  <c r="AF46" i="6"/>
  <c r="AR46" i="6"/>
  <c r="AR45" i="6" s="1"/>
  <c r="AN46" i="6"/>
  <c r="AN45" i="6" s="1"/>
  <c r="AJ46" i="6"/>
  <c r="AJ45" i="6" s="1"/>
  <c r="BG63" i="6"/>
  <c r="AU62" i="6"/>
  <c r="BG62" i="6" s="1"/>
  <c r="BA53" i="6"/>
  <c r="AU54" i="6"/>
  <c r="BS68" i="6"/>
  <c r="BO68" i="6"/>
  <c r="BK68" i="6"/>
  <c r="BK64" i="6" s="1"/>
  <c r="BR68" i="6"/>
  <c r="BN68" i="6"/>
  <c r="BJ68" i="6"/>
  <c r="BQ68" i="6"/>
  <c r="BM68" i="6"/>
  <c r="BI68" i="6"/>
  <c r="BH68" i="6"/>
  <c r="BP68" i="6"/>
  <c r="BL68" i="6"/>
  <c r="BP52" i="6"/>
  <c r="BP51" i="6" s="1"/>
  <c r="BL52" i="6"/>
  <c r="BL51" i="6" s="1"/>
  <c r="BH52" i="6"/>
  <c r="BS52" i="6"/>
  <c r="BS51" i="6" s="1"/>
  <c r="BO52" i="6"/>
  <c r="BO51" i="6" s="1"/>
  <c r="BO44" i="6" s="1"/>
  <c r="BK52" i="6"/>
  <c r="BK51" i="6" s="1"/>
  <c r="BR52" i="6"/>
  <c r="BR51" i="6" s="1"/>
  <c r="BN52" i="6"/>
  <c r="BN51" i="6" s="1"/>
  <c r="BJ52" i="6"/>
  <c r="BJ51" i="6" s="1"/>
  <c r="BJ44" i="6" s="1"/>
  <c r="BQ52" i="6"/>
  <c r="BQ51" i="6" s="1"/>
  <c r="BM52" i="6"/>
  <c r="BM51" i="6" s="1"/>
  <c r="BI52" i="6"/>
  <c r="BI51" i="6" s="1"/>
  <c r="BI44" i="6" s="1"/>
  <c r="AR31" i="6"/>
  <c r="AR30" i="6" s="1"/>
  <c r="AN31" i="6"/>
  <c r="AN30" i="6" s="1"/>
  <c r="AJ31" i="6"/>
  <c r="AJ30" i="6" s="1"/>
  <c r="AQ31" i="6"/>
  <c r="AQ30" i="6" s="1"/>
  <c r="AM31" i="6"/>
  <c r="AM30" i="6" s="1"/>
  <c r="AI31" i="6"/>
  <c r="AI30" i="6" s="1"/>
  <c r="AP31" i="6"/>
  <c r="AP30" i="6" s="1"/>
  <c r="AL31" i="6"/>
  <c r="AL30" i="6" s="1"/>
  <c r="AH31" i="6"/>
  <c r="AO31" i="6"/>
  <c r="AO30" i="6" s="1"/>
  <c r="AK31" i="6"/>
  <c r="AK30" i="6" s="1"/>
  <c r="AF31" i="6"/>
  <c r="AS31" i="6"/>
  <c r="AS30" i="6" s="1"/>
  <c r="CF27" i="6"/>
  <c r="CF26" i="6" s="1"/>
  <c r="CB27" i="6"/>
  <c r="CB26" i="6" s="1"/>
  <c r="CB25" i="6" s="1"/>
  <c r="BX27" i="6"/>
  <c r="BX26" i="6" s="1"/>
  <c r="CE27" i="6"/>
  <c r="CE26" i="6" s="1"/>
  <c r="CA27" i="6"/>
  <c r="CA26" i="6" s="1"/>
  <c r="BW27" i="6"/>
  <c r="BW26" i="6" s="1"/>
  <c r="BW25" i="6" s="1"/>
  <c r="CD27" i="6"/>
  <c r="CD26" i="6" s="1"/>
  <c r="BZ27" i="6"/>
  <c r="BZ26" i="6" s="1"/>
  <c r="BV27" i="6"/>
  <c r="BV26" i="6" s="1"/>
  <c r="BU27" i="6"/>
  <c r="CC27" i="6"/>
  <c r="CC26" i="6" s="1"/>
  <c r="BY27" i="6"/>
  <c r="BY26" i="6" s="1"/>
  <c r="BG61" i="6"/>
  <c r="AU60" i="6"/>
  <c r="BG60" i="6" s="1"/>
  <c r="BP58" i="6"/>
  <c r="BL58" i="6"/>
  <c r="BH58" i="6"/>
  <c r="BS58" i="6"/>
  <c r="BO58" i="6"/>
  <c r="BK58" i="6"/>
  <c r="BR58" i="6"/>
  <c r="BN58" i="6"/>
  <c r="BJ58" i="6"/>
  <c r="BQ58" i="6"/>
  <c r="BM58" i="6"/>
  <c r="BI58" i="6"/>
  <c r="AF36" i="6"/>
  <c r="CE48" i="6"/>
  <c r="CE47" i="6" s="1"/>
  <c r="CA48" i="6"/>
  <c r="CA47" i="6" s="1"/>
  <c r="BW48" i="6"/>
  <c r="BW47" i="6" s="1"/>
  <c r="CD48" i="6"/>
  <c r="CD47" i="6" s="1"/>
  <c r="BZ48" i="6"/>
  <c r="BZ47" i="6" s="1"/>
  <c r="BV48" i="6"/>
  <c r="BV47" i="6" s="1"/>
  <c r="CC48" i="6"/>
  <c r="CC47" i="6" s="1"/>
  <c r="BY48" i="6"/>
  <c r="BY47" i="6" s="1"/>
  <c r="BU48" i="6"/>
  <c r="BX48" i="6"/>
  <c r="BX47" i="6" s="1"/>
  <c r="CF48" i="6"/>
  <c r="CF47" i="6" s="1"/>
  <c r="CB48" i="6"/>
  <c r="CB47" i="6" s="1"/>
  <c r="AF64" i="6"/>
  <c r="AF49" i="6"/>
  <c r="AS43" i="6"/>
  <c r="AS42" i="6" s="1"/>
  <c r="AO43" i="6"/>
  <c r="AO42" i="6" s="1"/>
  <c r="AK43" i="6"/>
  <c r="AK42" i="6" s="1"/>
  <c r="AF43" i="6"/>
  <c r="AR43" i="6"/>
  <c r="AR42" i="6" s="1"/>
  <c r="AN43" i="6"/>
  <c r="AN42" i="6" s="1"/>
  <c r="AJ43" i="6"/>
  <c r="AJ42" i="6" s="1"/>
  <c r="AQ43" i="6"/>
  <c r="AQ42" i="6" s="1"/>
  <c r="AM43" i="6"/>
  <c r="AM42" i="6" s="1"/>
  <c r="AI43" i="6"/>
  <c r="AI42" i="6" s="1"/>
  <c r="AL43" i="6"/>
  <c r="AL42" i="6" s="1"/>
  <c r="AH43" i="6"/>
  <c r="AP43" i="6"/>
  <c r="AP42" i="6" s="1"/>
  <c r="AF56" i="6"/>
  <c r="BP55" i="6"/>
  <c r="BP54" i="6" s="1"/>
  <c r="BL55" i="6"/>
  <c r="BL54" i="6" s="1"/>
  <c r="BH55" i="6"/>
  <c r="BS55" i="6"/>
  <c r="BS54" i="6" s="1"/>
  <c r="BO55" i="6"/>
  <c r="BO54" i="6" s="1"/>
  <c r="BK55" i="6"/>
  <c r="BK54" i="6" s="1"/>
  <c r="BR55" i="6"/>
  <c r="BR54" i="6" s="1"/>
  <c r="BN55" i="6"/>
  <c r="BN54" i="6" s="1"/>
  <c r="BJ55" i="6"/>
  <c r="BJ54" i="6" s="1"/>
  <c r="BQ55" i="6"/>
  <c r="BQ54" i="6" s="1"/>
  <c r="BM55" i="6"/>
  <c r="BM54" i="6" s="1"/>
  <c r="BI55" i="6"/>
  <c r="BI54" i="6" s="1"/>
  <c r="BQ39" i="6"/>
  <c r="BQ38" i="6" s="1"/>
  <c r="BM39" i="6"/>
  <c r="BM38" i="6" s="1"/>
  <c r="BI39" i="6"/>
  <c r="BI38" i="6" s="1"/>
  <c r="BS39" i="6"/>
  <c r="BS38" i="6" s="1"/>
  <c r="BO39" i="6"/>
  <c r="BO38" i="6" s="1"/>
  <c r="BK39" i="6"/>
  <c r="BK38" i="6" s="1"/>
  <c r="BP39" i="6"/>
  <c r="BP38" i="6" s="1"/>
  <c r="BH39" i="6"/>
  <c r="BN39" i="6"/>
  <c r="BN38" i="6" s="1"/>
  <c r="BL39" i="6"/>
  <c r="BL38" i="6" s="1"/>
  <c r="BR39" i="6"/>
  <c r="BR38" i="6" s="1"/>
  <c r="BJ39" i="6"/>
  <c r="BJ38" i="6" s="1"/>
  <c r="CC39" i="6"/>
  <c r="CC38" i="6" s="1"/>
  <c r="BY39" i="6"/>
  <c r="BY38" i="6" s="1"/>
  <c r="BU39" i="6"/>
  <c r="CE39" i="6"/>
  <c r="CE38" i="6" s="1"/>
  <c r="CA39" i="6"/>
  <c r="CA38" i="6" s="1"/>
  <c r="BW39" i="6"/>
  <c r="BW38" i="6" s="1"/>
  <c r="CF39" i="6"/>
  <c r="CF38" i="6" s="1"/>
  <c r="BX39" i="6"/>
  <c r="BX38" i="6" s="1"/>
  <c r="CD39" i="6"/>
  <c r="CD38" i="6" s="1"/>
  <c r="BV39" i="6"/>
  <c r="BV38" i="6" s="1"/>
  <c r="CB39" i="6"/>
  <c r="CB38" i="6" s="1"/>
  <c r="BZ39" i="6"/>
  <c r="BZ38" i="6" s="1"/>
  <c r="BL64" i="6"/>
  <c r="AU42" i="6"/>
  <c r="BG42" i="6" s="1"/>
  <c r="BG24" i="6"/>
  <c r="AU23" i="6"/>
  <c r="BG23" i="6" s="1"/>
  <c r="BG41" i="6"/>
  <c r="AU40" i="6"/>
  <c r="BG40" i="6" s="1"/>
  <c r="BT58" i="7" l="1"/>
  <c r="BB44" i="7"/>
  <c r="BG50" i="7"/>
  <c r="BT19" i="7"/>
  <c r="BN16" i="7"/>
  <c r="BN15" i="7" s="1"/>
  <c r="BG31" i="7"/>
  <c r="BG49" i="7"/>
  <c r="AZ44" i="7"/>
  <c r="AV16" i="7"/>
  <c r="AV15" i="7" s="1"/>
  <c r="BT23" i="7"/>
  <c r="AQ64" i="7"/>
  <c r="AY44" i="7"/>
  <c r="BD44" i="7"/>
  <c r="BG58" i="7"/>
  <c r="CG63" i="7"/>
  <c r="AK64" i="7"/>
  <c r="BT24" i="7"/>
  <c r="BC44" i="7"/>
  <c r="AW44" i="7"/>
  <c r="AI64" i="7"/>
  <c r="AO64" i="7"/>
  <c r="BE25" i="7"/>
  <c r="BO16" i="7"/>
  <c r="BP16" i="7"/>
  <c r="BG46" i="7"/>
  <c r="CA35" i="7"/>
  <c r="BG27" i="7"/>
  <c r="BT20" i="7"/>
  <c r="BV56" i="7"/>
  <c r="BV53" i="7" s="1"/>
  <c r="BY56" i="7"/>
  <c r="CG51" i="7"/>
  <c r="AZ16" i="7"/>
  <c r="BA44" i="7"/>
  <c r="BA34" i="7" s="1"/>
  <c r="AJ64" i="7"/>
  <c r="AR64" i="7"/>
  <c r="BR16" i="7"/>
  <c r="BS16" i="7"/>
  <c r="BS15" i="7" s="1"/>
  <c r="BI16" i="7"/>
  <c r="AP56" i="7"/>
  <c r="AP53" i="7" s="1"/>
  <c r="AJ56" i="7"/>
  <c r="AJ53" i="7" s="1"/>
  <c r="AK56" i="7"/>
  <c r="AK53" i="7" s="1"/>
  <c r="CB35" i="7"/>
  <c r="CF35" i="7"/>
  <c r="CE35" i="7"/>
  <c r="BM56" i="7"/>
  <c r="BM53" i="7" s="1"/>
  <c r="BA35" i="7"/>
  <c r="AK44" i="7"/>
  <c r="AP44" i="7"/>
  <c r="AJ44" i="7"/>
  <c r="BX35" i="7"/>
  <c r="CC35" i="7"/>
  <c r="BG30" i="7"/>
  <c r="BF25" i="7"/>
  <c r="CG32" i="7"/>
  <c r="BM25" i="7"/>
  <c r="BR25" i="7"/>
  <c r="BR15" i="7" s="1"/>
  <c r="BI25" i="7"/>
  <c r="BI15" i="7" s="1"/>
  <c r="BN25" i="7"/>
  <c r="BS25" i="7"/>
  <c r="BD25" i="7"/>
  <c r="BK16" i="7"/>
  <c r="BL16" i="7"/>
  <c r="BQ16" i="7"/>
  <c r="BE16" i="7"/>
  <c r="BE15" i="7" s="1"/>
  <c r="BG18" i="7"/>
  <c r="BU62" i="7"/>
  <c r="CG62" i="7" s="1"/>
  <c r="AP64" i="7"/>
  <c r="CG33" i="7"/>
  <c r="AT67" i="7"/>
  <c r="AO56" i="7"/>
  <c r="BV35" i="7"/>
  <c r="BZ35" i="7"/>
  <c r="AX35" i="7"/>
  <c r="AX34" i="7" s="1"/>
  <c r="AY35" i="7"/>
  <c r="BI44" i="7"/>
  <c r="BK44" i="7"/>
  <c r="BL44" i="7"/>
  <c r="BY35" i="7"/>
  <c r="BA16" i="7"/>
  <c r="BB16" i="7"/>
  <c r="AY16" i="7"/>
  <c r="BD16" i="7"/>
  <c r="BC64" i="7"/>
  <c r="BD64" i="7"/>
  <c r="BI35" i="7"/>
  <c r="BI34" i="7" s="1"/>
  <c r="BN35" i="7"/>
  <c r="BS35" i="7"/>
  <c r="BB25" i="7"/>
  <c r="BC25" i="7"/>
  <c r="CE16" i="7"/>
  <c r="CG47" i="7"/>
  <c r="BF44" i="7"/>
  <c r="AV44" i="7"/>
  <c r="CG29" i="7"/>
  <c r="CG28" i="7" s="1"/>
  <c r="AX16" i="7"/>
  <c r="BF16" i="7"/>
  <c r="BC16" i="7"/>
  <c r="BC15" i="7" s="1"/>
  <c r="AW16" i="7"/>
  <c r="AW64" i="7"/>
  <c r="AN64" i="7"/>
  <c r="AS64" i="7"/>
  <c r="CG48" i="7"/>
  <c r="AT33" i="7"/>
  <c r="BQ25" i="7"/>
  <c r="BQ15" i="7" s="1"/>
  <c r="BK25" i="7"/>
  <c r="BL25" i="7"/>
  <c r="BU28" i="7"/>
  <c r="AX25" i="7"/>
  <c r="AY25" i="7"/>
  <c r="BA25" i="7"/>
  <c r="BA15" i="7" s="1"/>
  <c r="AZ25" i="7"/>
  <c r="BJ25" i="7"/>
  <c r="BO25" i="7"/>
  <c r="BO15" i="7" s="1"/>
  <c r="BP25" i="7"/>
  <c r="BP15" i="7" s="1"/>
  <c r="AW25" i="7"/>
  <c r="AV25" i="7"/>
  <c r="AT32" i="7"/>
  <c r="BH42" i="7"/>
  <c r="BT42" i="7" s="1"/>
  <c r="BT43" i="7"/>
  <c r="AT29" i="7"/>
  <c r="AH28" i="7"/>
  <c r="BT59" i="7"/>
  <c r="CG31" i="7"/>
  <c r="BU30" i="7"/>
  <c r="CG30" i="7" s="1"/>
  <c r="AT66" i="7"/>
  <c r="AH65" i="7"/>
  <c r="CD16" i="7"/>
  <c r="CG18" i="7"/>
  <c r="BU17" i="7"/>
  <c r="BU49" i="7"/>
  <c r="CG49" i="7" s="1"/>
  <c r="CG50" i="7"/>
  <c r="AT50" i="7"/>
  <c r="AH49" i="7"/>
  <c r="AT49" i="7" s="1"/>
  <c r="BH40" i="7"/>
  <c r="BT40" i="7" s="1"/>
  <c r="BT41" i="7"/>
  <c r="BR56" i="7"/>
  <c r="BR53" i="7" s="1"/>
  <c r="BT57" i="7"/>
  <c r="BH56" i="7"/>
  <c r="BG37" i="7"/>
  <c r="AU36" i="7"/>
  <c r="AZ35" i="7"/>
  <c r="AZ34" i="7" s="1"/>
  <c r="BT22" i="7"/>
  <c r="BH21" i="7"/>
  <c r="BT21" i="7" s="1"/>
  <c r="AT43" i="7"/>
  <c r="AH42" i="7"/>
  <c r="AT42" i="7" s="1"/>
  <c r="AT63" i="7"/>
  <c r="AH62" i="7"/>
  <c r="AT62" i="7" s="1"/>
  <c r="BK64" i="7"/>
  <c r="BJ64" i="7"/>
  <c r="BQ64" i="7"/>
  <c r="BY25" i="7"/>
  <c r="CD25" i="7"/>
  <c r="BX25" i="7"/>
  <c r="CD64" i="7"/>
  <c r="BW64" i="7"/>
  <c r="CG66" i="7"/>
  <c r="BU65" i="7"/>
  <c r="CG41" i="7"/>
  <c r="BU40" i="7"/>
  <c r="CG40" i="7" s="1"/>
  <c r="AS35" i="7"/>
  <c r="AT37" i="7"/>
  <c r="AH36" i="7"/>
  <c r="AM35" i="7"/>
  <c r="AR35" i="7"/>
  <c r="AT20" i="7"/>
  <c r="AH19" i="7"/>
  <c r="AT19" i="7" s="1"/>
  <c r="BX56" i="7"/>
  <c r="BX53" i="7" s="1"/>
  <c r="AI16" i="7"/>
  <c r="AN16" i="7"/>
  <c r="AO16" i="7"/>
  <c r="BT52" i="7"/>
  <c r="BH51" i="7"/>
  <c r="BT51" i="7" s="1"/>
  <c r="BG59" i="7"/>
  <c r="BY44" i="7"/>
  <c r="BY34" i="7" s="1"/>
  <c r="BW44" i="7"/>
  <c r="BW34" i="7" s="1"/>
  <c r="CB44" i="7"/>
  <c r="CB34" i="7" s="1"/>
  <c r="BT50" i="7"/>
  <c r="BH49" i="7"/>
  <c r="BT49" i="7" s="1"/>
  <c r="BG57" i="7"/>
  <c r="AU56" i="7"/>
  <c r="AZ56" i="7"/>
  <c r="AZ53" i="7" s="1"/>
  <c r="BE56" i="7"/>
  <c r="BE53" i="7" s="1"/>
  <c r="BY53" i="7"/>
  <c r="AH51" i="7"/>
  <c r="AT51" i="7" s="1"/>
  <c r="AT52" i="7"/>
  <c r="AK25" i="7"/>
  <c r="AI25" i="7"/>
  <c r="AN25" i="7"/>
  <c r="BT61" i="7"/>
  <c r="BH60" i="7"/>
  <c r="BT60" i="7" s="1"/>
  <c r="BT33" i="7"/>
  <c r="BH32" i="7"/>
  <c r="BT32" i="7" s="1"/>
  <c r="AT39" i="7"/>
  <c r="AH38" i="7"/>
  <c r="AT38" i="7" s="1"/>
  <c r="BT67" i="7"/>
  <c r="BG68" i="7"/>
  <c r="BG61" i="7"/>
  <c r="AU60" i="7"/>
  <c r="BG60" i="7" s="1"/>
  <c r="CG22" i="7"/>
  <c r="BU21" i="7"/>
  <c r="CG21" i="7" s="1"/>
  <c r="BF64" i="7"/>
  <c r="AV64" i="7"/>
  <c r="BM35" i="7"/>
  <c r="BR35" i="7"/>
  <c r="BT37" i="7"/>
  <c r="BH36" i="7"/>
  <c r="CG67" i="7"/>
  <c r="BH38" i="7"/>
  <c r="BT38" i="7" s="1"/>
  <c r="BT39" i="7"/>
  <c r="BZ16" i="7"/>
  <c r="BX16" i="7"/>
  <c r="BY16" i="7"/>
  <c r="BY15" i="7" s="1"/>
  <c r="BG29" i="7"/>
  <c r="BG28" i="7" s="1"/>
  <c r="AU28" i="7"/>
  <c r="BG45" i="7"/>
  <c r="BT48" i="7"/>
  <c r="BH47" i="7"/>
  <c r="BT47" i="7" s="1"/>
  <c r="AT59" i="7"/>
  <c r="AI56" i="7"/>
  <c r="AI53" i="7" s="1"/>
  <c r="AN56" i="7"/>
  <c r="AN53" i="7" s="1"/>
  <c r="CG39" i="7"/>
  <c r="BU38" i="7"/>
  <c r="CG38" i="7" s="1"/>
  <c r="BK56" i="7"/>
  <c r="BK53" i="7" s="1"/>
  <c r="BL56" i="7"/>
  <c r="BL53" i="7" s="1"/>
  <c r="BQ56" i="7"/>
  <c r="BQ53" i="7" s="1"/>
  <c r="AY34" i="7"/>
  <c r="BD35" i="7"/>
  <c r="AS44" i="7"/>
  <c r="AI44" i="7"/>
  <c r="AN44" i="7"/>
  <c r="BP64" i="7"/>
  <c r="BN64" i="7"/>
  <c r="BO64" i="7"/>
  <c r="BG63" i="7"/>
  <c r="AU62" i="7"/>
  <c r="BG62" i="7" s="1"/>
  <c r="CC25" i="7"/>
  <c r="BW25" i="7"/>
  <c r="CB25" i="7"/>
  <c r="BV64" i="7"/>
  <c r="CB64" i="7"/>
  <c r="BY64" i="7"/>
  <c r="AL35" i="7"/>
  <c r="AQ35" i="7"/>
  <c r="BJ44" i="7"/>
  <c r="BO44" i="7"/>
  <c r="BP44" i="7"/>
  <c r="BG43" i="7"/>
  <c r="AU42" i="7"/>
  <c r="BG42" i="7" s="1"/>
  <c r="BW56" i="7"/>
  <c r="BW53" i="7" s="1"/>
  <c r="CB56" i="7"/>
  <c r="CC56" i="7"/>
  <c r="CC53" i="7" s="1"/>
  <c r="AT48" i="7"/>
  <c r="AH47" i="7"/>
  <c r="AT47" i="7" s="1"/>
  <c r="AT18" i="7"/>
  <c r="AH17" i="7"/>
  <c r="AM16" i="7"/>
  <c r="AR16" i="7"/>
  <c r="AS16" i="7"/>
  <c r="BV44" i="7"/>
  <c r="BV34" i="7" s="1"/>
  <c r="CA44" i="7"/>
  <c r="CA34" i="7" s="1"/>
  <c r="CF44" i="7"/>
  <c r="CF34" i="7" s="1"/>
  <c r="AX56" i="7"/>
  <c r="AX53" i="7" s="1"/>
  <c r="AY56" i="7"/>
  <c r="AY53" i="7" s="1"/>
  <c r="BD56" i="7"/>
  <c r="BD53" i="7" s="1"/>
  <c r="AT31" i="7"/>
  <c r="AH30" i="7"/>
  <c r="AT30" i="7" s="1"/>
  <c r="CB53" i="7"/>
  <c r="AO25" i="7"/>
  <c r="AT27" i="7"/>
  <c r="AH26" i="7"/>
  <c r="AM25" i="7"/>
  <c r="AR25" i="7"/>
  <c r="BG48" i="7"/>
  <c r="AU47" i="7"/>
  <c r="BG47" i="7" s="1"/>
  <c r="BG17" i="7"/>
  <c r="CG20" i="7"/>
  <c r="BU19" i="7"/>
  <c r="CG19" i="7" s="1"/>
  <c r="AT22" i="7"/>
  <c r="AH21" i="7"/>
  <c r="AT21" i="7" s="1"/>
  <c r="BG52" i="7"/>
  <c r="AU51" i="7"/>
  <c r="BG51" i="7" s="1"/>
  <c r="AX64" i="7"/>
  <c r="BB64" i="7"/>
  <c r="BA64" i="7"/>
  <c r="AM64" i="7"/>
  <c r="AL64" i="7"/>
  <c r="BQ35" i="7"/>
  <c r="BK35" i="7"/>
  <c r="BL35" i="7"/>
  <c r="BG33" i="7"/>
  <c r="AU32" i="7"/>
  <c r="BG32" i="7" s="1"/>
  <c r="BJ16" i="7"/>
  <c r="BT18" i="7"/>
  <c r="BH17" i="7"/>
  <c r="BM16" i="7"/>
  <c r="BM15" i="7" s="1"/>
  <c r="AT41" i="7"/>
  <c r="AH40" i="7"/>
  <c r="AT40" i="7" s="1"/>
  <c r="BW16" i="7"/>
  <c r="CB16" i="7"/>
  <c r="CC16" i="7"/>
  <c r="CG24" i="7"/>
  <c r="BU23" i="7"/>
  <c r="CG23" i="7" s="1"/>
  <c r="BG39" i="7"/>
  <c r="AU38" i="7"/>
  <c r="BG38" i="7" s="1"/>
  <c r="BT63" i="7"/>
  <c r="BH62" i="7"/>
  <c r="BT62" i="7" s="1"/>
  <c r="AH56" i="7"/>
  <c r="AT57" i="7"/>
  <c r="AM56" i="7"/>
  <c r="AM53" i="7" s="1"/>
  <c r="AR56" i="7"/>
  <c r="AR53" i="7" s="1"/>
  <c r="AS56" i="7"/>
  <c r="AS53" i="7" s="1"/>
  <c r="AT68" i="7"/>
  <c r="CG58" i="7"/>
  <c r="BJ56" i="7"/>
  <c r="BJ53" i="7" s="1"/>
  <c r="BO56" i="7"/>
  <c r="BO53" i="7" s="1"/>
  <c r="BP56" i="7"/>
  <c r="BP53" i="7" s="1"/>
  <c r="BE35" i="7"/>
  <c r="BE34" i="7" s="1"/>
  <c r="BB35" i="7"/>
  <c r="BB34" i="7" s="1"/>
  <c r="BC35" i="7"/>
  <c r="BC34" i="7" s="1"/>
  <c r="AT46" i="7"/>
  <c r="AH45" i="7"/>
  <c r="AM44" i="7"/>
  <c r="AR44" i="7"/>
  <c r="BT66" i="7"/>
  <c r="BH65" i="7"/>
  <c r="BL64" i="7"/>
  <c r="BI64" i="7"/>
  <c r="BV25" i="7"/>
  <c r="CA25" i="7"/>
  <c r="CF25" i="7"/>
  <c r="CF64" i="7"/>
  <c r="BZ64" i="7"/>
  <c r="CC64" i="7"/>
  <c r="AO35" i="7"/>
  <c r="AP35" i="7"/>
  <c r="AJ35" i="7"/>
  <c r="BM44" i="7"/>
  <c r="BN44" i="7"/>
  <c r="BN34" i="7" s="1"/>
  <c r="BS44" i="7"/>
  <c r="BS34" i="7" s="1"/>
  <c r="BG26" i="7"/>
  <c r="BZ56" i="7"/>
  <c r="CA56" i="7"/>
  <c r="CF56" i="7"/>
  <c r="AL16" i="7"/>
  <c r="AQ16" i="7"/>
  <c r="BT68" i="7"/>
  <c r="CG46" i="7"/>
  <c r="BU45" i="7"/>
  <c r="BZ44" i="7"/>
  <c r="BZ34" i="7" s="1"/>
  <c r="CE44" i="7"/>
  <c r="CE34" i="7" s="1"/>
  <c r="AT24" i="7"/>
  <c r="AH23" i="7"/>
  <c r="AT23" i="7" s="1"/>
  <c r="AO53" i="7"/>
  <c r="BT29" i="7"/>
  <c r="BT28" i="7" s="1"/>
  <c r="BH28" i="7"/>
  <c r="BB56" i="7"/>
  <c r="BB53" i="7" s="1"/>
  <c r="BC56" i="7"/>
  <c r="BC53" i="7" s="1"/>
  <c r="AW56" i="7"/>
  <c r="AW53" i="7" s="1"/>
  <c r="BZ53" i="7"/>
  <c r="CA53" i="7"/>
  <c r="CF53" i="7"/>
  <c r="AS25" i="7"/>
  <c r="AL25" i="7"/>
  <c r="AQ25" i="7"/>
  <c r="BG66" i="7"/>
  <c r="AU65" i="7"/>
  <c r="BT54" i="7"/>
  <c r="BH53" i="7"/>
  <c r="BG24" i="7"/>
  <c r="AU23" i="7"/>
  <c r="BG23" i="7" s="1"/>
  <c r="AT61" i="7"/>
  <c r="AH60" i="7"/>
  <c r="AT60" i="7" s="1"/>
  <c r="BT27" i="7"/>
  <c r="BH26" i="7"/>
  <c r="BG20" i="7"/>
  <c r="AU19" i="7"/>
  <c r="BG19" i="7" s="1"/>
  <c r="AZ64" i="7"/>
  <c r="AY64" i="7"/>
  <c r="BE64" i="7"/>
  <c r="BJ35" i="7"/>
  <c r="BJ34" i="7" s="1"/>
  <c r="BO35" i="7"/>
  <c r="BP35" i="7"/>
  <c r="BL15" i="7"/>
  <c r="BG67" i="7"/>
  <c r="BV16" i="7"/>
  <c r="CA16" i="7"/>
  <c r="CA15" i="7" s="1"/>
  <c r="CF16" i="7"/>
  <c r="BT31" i="7"/>
  <c r="BH30" i="7"/>
  <c r="BT30" i="7" s="1"/>
  <c r="BG55" i="7"/>
  <c r="AU54" i="7"/>
  <c r="AL56" i="7"/>
  <c r="AL53" i="7" s="1"/>
  <c r="AQ56" i="7"/>
  <c r="AQ53" i="7" s="1"/>
  <c r="BG22" i="7"/>
  <c r="AU21" i="7"/>
  <c r="BG21" i="7" s="1"/>
  <c r="BN56" i="7"/>
  <c r="BN53" i="7" s="1"/>
  <c r="BS56" i="7"/>
  <c r="BS53" i="7" s="1"/>
  <c r="BI56" i="7"/>
  <c r="BI53" i="7" s="1"/>
  <c r="AW35" i="7"/>
  <c r="AW34" i="7" s="1"/>
  <c r="BF35" i="7"/>
  <c r="BF34" i="7" s="1"/>
  <c r="AV35" i="7"/>
  <c r="AO44" i="7"/>
  <c r="AL44" i="7"/>
  <c r="AQ44" i="7"/>
  <c r="CG68" i="7"/>
  <c r="CG36" i="7"/>
  <c r="BS64" i="7"/>
  <c r="BR64" i="7"/>
  <c r="BM64" i="7"/>
  <c r="CG27" i="7"/>
  <c r="BU26" i="7"/>
  <c r="BZ25" i="7"/>
  <c r="CE25" i="7"/>
  <c r="CE15" i="7" s="1"/>
  <c r="CA64" i="7"/>
  <c r="BX64" i="7"/>
  <c r="CE64" i="7"/>
  <c r="AT58" i="7"/>
  <c r="AK35" i="7"/>
  <c r="AK34" i="7" s="1"/>
  <c r="AI35" i="7"/>
  <c r="AI34" i="7" s="1"/>
  <c r="AN35" i="7"/>
  <c r="AN34" i="7" s="1"/>
  <c r="BQ44" i="7"/>
  <c r="BR44" i="7"/>
  <c r="BT46" i="7"/>
  <c r="BH45" i="7"/>
  <c r="CD56" i="7"/>
  <c r="CD53" i="7" s="1"/>
  <c r="CE56" i="7"/>
  <c r="CG57" i="7"/>
  <c r="BU56" i="7"/>
  <c r="AP16" i="7"/>
  <c r="AJ16" i="7"/>
  <c r="AK16" i="7"/>
  <c r="CG43" i="7"/>
  <c r="BU42" i="7"/>
  <c r="CG42" i="7" s="1"/>
  <c r="CC44" i="7"/>
  <c r="CC34" i="7" s="1"/>
  <c r="CD44" i="7"/>
  <c r="CD34" i="7" s="1"/>
  <c r="BX44" i="7"/>
  <c r="BX34" i="7" s="1"/>
  <c r="BU60" i="7"/>
  <c r="CG60" i="7" s="1"/>
  <c r="CG61" i="7"/>
  <c r="AH54" i="7"/>
  <c r="AT55" i="7"/>
  <c r="BG41" i="7"/>
  <c r="AU40" i="7"/>
  <c r="BG40" i="7" s="1"/>
  <c r="BF56" i="7"/>
  <c r="BF53" i="7" s="1"/>
  <c r="AV56" i="7"/>
  <c r="AV53" i="7" s="1"/>
  <c r="BA56" i="7"/>
  <c r="BA53" i="7" s="1"/>
  <c r="CE53" i="7"/>
  <c r="CG55" i="7"/>
  <c r="BU54" i="7"/>
  <c r="AP25" i="7"/>
  <c r="AJ25" i="7"/>
  <c r="CF56" i="6"/>
  <c r="AY34" i="6"/>
  <c r="BG55" i="6"/>
  <c r="CF53" i="6"/>
  <c r="BP64" i="6"/>
  <c r="BQ64" i="6"/>
  <c r="BJ56" i="6"/>
  <c r="BO56" i="6"/>
  <c r="BO53" i="6" s="1"/>
  <c r="BP56" i="6"/>
  <c r="BE53" i="6"/>
  <c r="BL44" i="6"/>
  <c r="BM44" i="6"/>
  <c r="BM34" i="6" s="1"/>
  <c r="BR44" i="6"/>
  <c r="BR16" i="6"/>
  <c r="AT58" i="6"/>
  <c r="AJ16" i="6"/>
  <c r="AK16" i="6"/>
  <c r="BM35" i="6"/>
  <c r="BR35" i="6"/>
  <c r="BA25" i="6"/>
  <c r="BF25" i="6"/>
  <c r="AV25" i="6"/>
  <c r="AZ44" i="6"/>
  <c r="BE44" i="6"/>
  <c r="BV16" i="6"/>
  <c r="CE16" i="6"/>
  <c r="CF64" i="6"/>
  <c r="CC64" i="6"/>
  <c r="BW64" i="6"/>
  <c r="AP56" i="6"/>
  <c r="AJ56" i="6"/>
  <c r="AN44" i="6"/>
  <c r="AO44" i="6"/>
  <c r="AP44" i="6"/>
  <c r="BJ64" i="6"/>
  <c r="AS35" i="6"/>
  <c r="AP35" i="6"/>
  <c r="AP34" i="6" s="1"/>
  <c r="AJ35" i="6"/>
  <c r="BI25" i="6"/>
  <c r="BN25" i="6"/>
  <c r="BS25" i="6"/>
  <c r="BT59" i="6"/>
  <c r="AV44" i="6"/>
  <c r="BA44" i="6"/>
  <c r="BF44" i="6"/>
  <c r="BX56" i="6"/>
  <c r="BP44" i="6"/>
  <c r="BQ44" i="6"/>
  <c r="BK44" i="6"/>
  <c r="AX34" i="6"/>
  <c r="AR44" i="6"/>
  <c r="AI44" i="6"/>
  <c r="AY16" i="6"/>
  <c r="BD16" i="6"/>
  <c r="BI64" i="6"/>
  <c r="BN64" i="6"/>
  <c r="BS64" i="6"/>
  <c r="CC35" i="6"/>
  <c r="BX44" i="6"/>
  <c r="BV44" i="6"/>
  <c r="CA44" i="6"/>
  <c r="BH38" i="6"/>
  <c r="BT38" i="6" s="1"/>
  <c r="BT39" i="6"/>
  <c r="BG54" i="6"/>
  <c r="AU53" i="6"/>
  <c r="AT29" i="6"/>
  <c r="AH28" i="6"/>
  <c r="AV64" i="6"/>
  <c r="CG52" i="6"/>
  <c r="BU51" i="6"/>
  <c r="CG51" i="6" s="1"/>
  <c r="CD35" i="6"/>
  <c r="AR25" i="6"/>
  <c r="BY56" i="6"/>
  <c r="BP16" i="6"/>
  <c r="AT18" i="6"/>
  <c r="AH17" i="6"/>
  <c r="AT24" i="6"/>
  <c r="AH23" i="6"/>
  <c r="AT23" i="6" s="1"/>
  <c r="BD35" i="6"/>
  <c r="BD34" i="6" s="1"/>
  <c r="BG31" i="6"/>
  <c r="AU30" i="6"/>
  <c r="BG30" i="6" s="1"/>
  <c r="AO64" i="6"/>
  <c r="AP64" i="6"/>
  <c r="CG39" i="6"/>
  <c r="BU38" i="6"/>
  <c r="CG38" i="6" s="1"/>
  <c r="BT55" i="6"/>
  <c r="BH54" i="6"/>
  <c r="BT58" i="6"/>
  <c r="BV25" i="6"/>
  <c r="BV15" i="6" s="1"/>
  <c r="CA25" i="6"/>
  <c r="CF25" i="6"/>
  <c r="BT68" i="6"/>
  <c r="AJ44" i="6"/>
  <c r="AK44" i="6"/>
  <c r="AL44" i="6"/>
  <c r="AQ44" i="6"/>
  <c r="AT61" i="6"/>
  <c r="AH60" i="6"/>
  <c r="AT60" i="6" s="1"/>
  <c r="BU32" i="6"/>
  <c r="CG32" i="6" s="1"/>
  <c r="CG33" i="6"/>
  <c r="BF15" i="6"/>
  <c r="AV16" i="6"/>
  <c r="AV15" i="6" s="1"/>
  <c r="BA16" i="6"/>
  <c r="BG56" i="6"/>
  <c r="AO35" i="6"/>
  <c r="AO34" i="6" s="1"/>
  <c r="AI35" i="6"/>
  <c r="AN35" i="6"/>
  <c r="BG67" i="6"/>
  <c r="BI56" i="6"/>
  <c r="BN56" i="6"/>
  <c r="BN53" i="6" s="1"/>
  <c r="BS56" i="6"/>
  <c r="BT24" i="6"/>
  <c r="BH23" i="6"/>
  <c r="BT23" i="6" s="1"/>
  <c r="AT67" i="6"/>
  <c r="BM25" i="6"/>
  <c r="BR25" i="6"/>
  <c r="BR15" i="6" s="1"/>
  <c r="BR13" i="6" s="1"/>
  <c r="BT27" i="6"/>
  <c r="BH26" i="6"/>
  <c r="BG50" i="6"/>
  <c r="AU49" i="6"/>
  <c r="BG49" i="6" s="1"/>
  <c r="AZ64" i="6"/>
  <c r="BE64" i="6"/>
  <c r="BG66" i="6"/>
  <c r="AU65" i="6"/>
  <c r="CG20" i="6"/>
  <c r="BU19" i="6"/>
  <c r="CG19" i="6" s="1"/>
  <c r="BU36" i="6"/>
  <c r="CG37" i="6"/>
  <c r="BW35" i="6"/>
  <c r="CB35" i="6"/>
  <c r="AL25" i="6"/>
  <c r="AQ25" i="6"/>
  <c r="BG58" i="6"/>
  <c r="CC56" i="6"/>
  <c r="BW56" i="6"/>
  <c r="CB56" i="6"/>
  <c r="CB53" i="6" s="1"/>
  <c r="BT41" i="6"/>
  <c r="BH40" i="6"/>
  <c r="BT40" i="6" s="1"/>
  <c r="BG52" i="6"/>
  <c r="AU51" i="6"/>
  <c r="BG51" i="6" s="1"/>
  <c r="CG63" i="6"/>
  <c r="BU62" i="6"/>
  <c r="CG62" i="6" s="1"/>
  <c r="BT31" i="6"/>
  <c r="BH30" i="6"/>
  <c r="BT30" i="6" s="1"/>
  <c r="BT63" i="6"/>
  <c r="BH62" i="6"/>
  <c r="BT62" i="6" s="1"/>
  <c r="BN16" i="6"/>
  <c r="BS16" i="6"/>
  <c r="BS15" i="6" s="1"/>
  <c r="BI16" i="6"/>
  <c r="BI15" i="6" s="1"/>
  <c r="AT59" i="6"/>
  <c r="CG46" i="6"/>
  <c r="BU45" i="6"/>
  <c r="BZ44" i="6"/>
  <c r="CE44" i="6"/>
  <c r="BG20" i="6"/>
  <c r="AU19" i="6"/>
  <c r="BG19" i="6" s="1"/>
  <c r="AT33" i="6"/>
  <c r="AH32" i="6"/>
  <c r="AT32" i="6" s="1"/>
  <c r="AI16" i="6"/>
  <c r="AN16" i="6"/>
  <c r="AO16" i="6"/>
  <c r="BQ35" i="6"/>
  <c r="BK35" i="6"/>
  <c r="BK34" i="6" s="1"/>
  <c r="BL35" i="6"/>
  <c r="BL34" i="6" s="1"/>
  <c r="BE25" i="6"/>
  <c r="BG27" i="6"/>
  <c r="AU26" i="6"/>
  <c r="AZ25" i="6"/>
  <c r="BT20" i="6"/>
  <c r="BH19" i="6"/>
  <c r="BT19" i="6" s="1"/>
  <c r="BZ16" i="6"/>
  <c r="BX16" i="6"/>
  <c r="BY16" i="6"/>
  <c r="BX64" i="6"/>
  <c r="BV64" i="6"/>
  <c r="CA64" i="6"/>
  <c r="AW35" i="6"/>
  <c r="AW34" i="6" s="1"/>
  <c r="BB35" i="6"/>
  <c r="BB34" i="6" s="1"/>
  <c r="BC35" i="6"/>
  <c r="BC34" i="6" s="1"/>
  <c r="AK56" i="6"/>
  <c r="AK53" i="6" s="1"/>
  <c r="AI56" i="6"/>
  <c r="AN56" i="6"/>
  <c r="AR64" i="6"/>
  <c r="AS64" i="6"/>
  <c r="AI64" i="6"/>
  <c r="BI53" i="6"/>
  <c r="BU26" i="6"/>
  <c r="CG27" i="6"/>
  <c r="BT52" i="6"/>
  <c r="BH51" i="6"/>
  <c r="BT51" i="6" s="1"/>
  <c r="AT55" i="6"/>
  <c r="AH54" i="6"/>
  <c r="BW53" i="6"/>
  <c r="BG39" i="6"/>
  <c r="AU38" i="6"/>
  <c r="BG38" i="6" s="1"/>
  <c r="BG22" i="6"/>
  <c r="AU21" i="6"/>
  <c r="BG21" i="6" s="1"/>
  <c r="AJ34" i="6"/>
  <c r="BA64" i="6"/>
  <c r="BG45" i="6"/>
  <c r="AS25" i="6"/>
  <c r="AT27" i="6"/>
  <c r="AH26" i="6"/>
  <c r="CD56" i="6"/>
  <c r="CD53" i="6" s="1"/>
  <c r="AT63" i="6"/>
  <c r="CH63" i="6" s="1"/>
  <c r="CJ63" i="6" s="1"/>
  <c r="CK63" i="6" s="1"/>
  <c r="AH62" i="6"/>
  <c r="AT62" i="6" s="1"/>
  <c r="BT37" i="6"/>
  <c r="BH36" i="6"/>
  <c r="BY25" i="6"/>
  <c r="CE25" i="6"/>
  <c r="BG18" i="6"/>
  <c r="AU17" i="6"/>
  <c r="AZ16" i="6"/>
  <c r="BE16" i="6"/>
  <c r="BE15" i="6" s="1"/>
  <c r="AP53" i="6"/>
  <c r="AJ53" i="6"/>
  <c r="BT61" i="6"/>
  <c r="BH60" i="6"/>
  <c r="BT60" i="6" s="1"/>
  <c r="CG55" i="6"/>
  <c r="BU54" i="6"/>
  <c r="AT37" i="6"/>
  <c r="AH36" i="6"/>
  <c r="AM35" i="6"/>
  <c r="AM34" i="6" s="1"/>
  <c r="AR35" i="6"/>
  <c r="AR34" i="6" s="1"/>
  <c r="BU28" i="6"/>
  <c r="CG29" i="6"/>
  <c r="CG28" i="6" s="1"/>
  <c r="BM56" i="6"/>
  <c r="BM53" i="6" s="1"/>
  <c r="BR56" i="6"/>
  <c r="BR53" i="6" s="1"/>
  <c r="BT57" i="6"/>
  <c r="BH56" i="6"/>
  <c r="CG22" i="6"/>
  <c r="BU21" i="6"/>
  <c r="CG21" i="6" s="1"/>
  <c r="BQ25" i="6"/>
  <c r="BK25" i="6"/>
  <c r="BL25" i="6"/>
  <c r="BT43" i="6"/>
  <c r="BH42" i="6"/>
  <c r="BT42" i="6" s="1"/>
  <c r="BG29" i="6"/>
  <c r="BG28" i="6" s="1"/>
  <c r="AU28" i="6"/>
  <c r="BD64" i="6"/>
  <c r="AX64" i="6"/>
  <c r="AY64" i="6"/>
  <c r="BT45" i="6"/>
  <c r="BV35" i="6"/>
  <c r="CA35" i="6"/>
  <c r="CA34" i="6" s="1"/>
  <c r="CF35" i="6"/>
  <c r="AH38" i="6"/>
  <c r="AT38" i="6" s="1"/>
  <c r="CH38" i="6" s="1"/>
  <c r="CJ38" i="6" s="1"/>
  <c r="CK38" i="6" s="1"/>
  <c r="AT39" i="6"/>
  <c r="AK25" i="6"/>
  <c r="AK15" i="6" s="1"/>
  <c r="AP25" i="6"/>
  <c r="AJ25" i="6"/>
  <c r="BT33" i="6"/>
  <c r="BH32" i="6"/>
  <c r="BT32" i="6" s="1"/>
  <c r="AH40" i="6"/>
  <c r="AT40" i="6" s="1"/>
  <c r="AT41" i="6"/>
  <c r="BV56" i="6"/>
  <c r="BV53" i="6" s="1"/>
  <c r="CA56" i="6"/>
  <c r="CA53" i="6" s="1"/>
  <c r="BH47" i="6"/>
  <c r="BT47" i="6" s="1"/>
  <c r="BT48" i="6"/>
  <c r="BG33" i="6"/>
  <c r="AU32" i="6"/>
  <c r="BG32" i="6" s="1"/>
  <c r="BJ16" i="6"/>
  <c r="BT18" i="6"/>
  <c r="BH17" i="6"/>
  <c r="BM16" i="6"/>
  <c r="BM15" i="6" s="1"/>
  <c r="AT68" i="6"/>
  <c r="CB44" i="6"/>
  <c r="BY44" i="6"/>
  <c r="CD44" i="6"/>
  <c r="AL16" i="6"/>
  <c r="AL15" i="6" s="1"/>
  <c r="AM16" i="6"/>
  <c r="AR16" i="6"/>
  <c r="AS16" i="6"/>
  <c r="AS15" i="6" s="1"/>
  <c r="BJ35" i="6"/>
  <c r="BJ34" i="6" s="1"/>
  <c r="BO35" i="6"/>
  <c r="BO34" i="6" s="1"/>
  <c r="BP35" i="6"/>
  <c r="BP34" i="6" s="1"/>
  <c r="AX25" i="6"/>
  <c r="AY25" i="6"/>
  <c r="BD25" i="6"/>
  <c r="BW16" i="6"/>
  <c r="BW15" i="6" s="1"/>
  <c r="CB16" i="6"/>
  <c r="CB15" i="6" s="1"/>
  <c r="CC16" i="6"/>
  <c r="CG50" i="6"/>
  <c r="BU49" i="6"/>
  <c r="CG49" i="6" s="1"/>
  <c r="CG66" i="6"/>
  <c r="BU65" i="6"/>
  <c r="BZ64" i="6"/>
  <c r="CE64" i="6"/>
  <c r="BU30" i="6"/>
  <c r="CG30" i="6" s="1"/>
  <c r="CG31" i="6"/>
  <c r="BA35" i="6"/>
  <c r="BA34" i="6" s="1"/>
  <c r="BF35" i="6"/>
  <c r="BF34" i="6" s="1"/>
  <c r="AV35" i="6"/>
  <c r="AV34" i="6" s="1"/>
  <c r="CG43" i="6"/>
  <c r="BU42" i="6"/>
  <c r="CG42" i="6" s="1"/>
  <c r="AO56" i="6"/>
  <c r="AO53" i="6" s="1"/>
  <c r="AT57" i="6"/>
  <c r="AH56" i="6"/>
  <c r="AM56" i="6"/>
  <c r="AM53" i="6" s="1"/>
  <c r="AR56" i="6"/>
  <c r="AT66" i="6"/>
  <c r="CH66" i="6" s="1"/>
  <c r="CJ66" i="6" s="1"/>
  <c r="CK66" i="6" s="1"/>
  <c r="AH65" i="6"/>
  <c r="AM64" i="6"/>
  <c r="BS53" i="6"/>
  <c r="AT46" i="6"/>
  <c r="CH46" i="6" s="1"/>
  <c r="CJ46" i="6" s="1"/>
  <c r="CK46" i="6" s="1"/>
  <c r="AH45" i="6"/>
  <c r="AR53" i="6"/>
  <c r="CC53" i="6"/>
  <c r="BF64" i="6"/>
  <c r="BX35" i="6"/>
  <c r="BX34" i="6" s="1"/>
  <c r="AM25" i="6"/>
  <c r="BO16" i="6"/>
  <c r="BU23" i="6"/>
  <c r="CG23" i="6" s="1"/>
  <c r="CG24" i="6"/>
  <c r="AJ15" i="6"/>
  <c r="BR34" i="6"/>
  <c r="BG48" i="6"/>
  <c r="AU47" i="6"/>
  <c r="BG47" i="6" s="1"/>
  <c r="CE15" i="6"/>
  <c r="CG18" i="6"/>
  <c r="BU17" i="6"/>
  <c r="AN64" i="6"/>
  <c r="AH42" i="6"/>
  <c r="AT42" i="6" s="1"/>
  <c r="CH42" i="6" s="1"/>
  <c r="CJ42" i="6" s="1"/>
  <c r="CK42" i="6" s="1"/>
  <c r="AT43" i="6"/>
  <c r="CH43" i="6" s="1"/>
  <c r="CJ43" i="6" s="1"/>
  <c r="CK43" i="6" s="1"/>
  <c r="BZ25" i="6"/>
  <c r="AT31" i="6"/>
  <c r="AH30" i="6"/>
  <c r="AT30" i="6" s="1"/>
  <c r="CH30" i="6" s="1"/>
  <c r="CJ30" i="6" s="1"/>
  <c r="CK30" i="6" s="1"/>
  <c r="BJ53" i="6"/>
  <c r="BP53" i="6"/>
  <c r="CG48" i="6"/>
  <c r="BU47" i="6"/>
  <c r="CG47" i="6" s="1"/>
  <c r="CC25" i="6"/>
  <c r="CD25" i="6"/>
  <c r="BX25" i="6"/>
  <c r="AS44" i="6"/>
  <c r="AX16" i="6"/>
  <c r="AX15" i="6" s="1"/>
  <c r="AX13" i="6" s="1"/>
  <c r="AY15" i="6"/>
  <c r="AY13" i="6" s="1"/>
  <c r="BD15" i="6"/>
  <c r="BD13" i="6" s="1"/>
  <c r="AI53" i="6"/>
  <c r="AN53" i="6"/>
  <c r="AT22" i="6"/>
  <c r="AH21" i="6"/>
  <c r="AT21" i="6" s="1"/>
  <c r="BT29" i="6"/>
  <c r="BT28" i="6" s="1"/>
  <c r="BH28" i="6"/>
  <c r="CG41" i="6"/>
  <c r="BU40" i="6"/>
  <c r="CG40" i="6" s="1"/>
  <c r="BY53" i="6"/>
  <c r="BX53" i="6"/>
  <c r="AT52" i="6"/>
  <c r="CH52" i="6" s="1"/>
  <c r="CJ52" i="6" s="1"/>
  <c r="CK52" i="6" s="1"/>
  <c r="AH51" i="6"/>
  <c r="AT51" i="6" s="1"/>
  <c r="BT67" i="6"/>
  <c r="AK35" i="6"/>
  <c r="AK34" i="6" s="1"/>
  <c r="AL35" i="6"/>
  <c r="AL34" i="6" s="1"/>
  <c r="AQ35" i="6"/>
  <c r="BQ56" i="6"/>
  <c r="BQ53" i="6" s="1"/>
  <c r="BK56" i="6"/>
  <c r="BK53" i="6" s="1"/>
  <c r="BL56" i="6"/>
  <c r="BL53" i="6" s="1"/>
  <c r="AT20" i="6"/>
  <c r="CH20" i="6" s="1"/>
  <c r="CJ20" i="6" s="1"/>
  <c r="CK20" i="6" s="1"/>
  <c r="AH19" i="6"/>
  <c r="AT19" i="6" s="1"/>
  <c r="BJ25" i="6"/>
  <c r="BO25" i="6"/>
  <c r="BP25" i="6"/>
  <c r="AW64" i="6"/>
  <c r="BB64" i="6"/>
  <c r="BC64" i="6"/>
  <c r="CG68" i="6"/>
  <c r="BY35" i="6"/>
  <c r="BY34" i="6" s="1"/>
  <c r="BZ35" i="6"/>
  <c r="BZ34" i="6" s="1"/>
  <c r="CE35" i="6"/>
  <c r="CE34" i="6" s="1"/>
  <c r="AO25" i="6"/>
  <c r="AI25" i="6"/>
  <c r="AN25" i="6"/>
  <c r="CG59" i="6"/>
  <c r="CG57" i="6"/>
  <c r="BU56" i="6"/>
  <c r="BZ56" i="6"/>
  <c r="BZ53" i="6" s="1"/>
  <c r="CE56" i="6"/>
  <c r="CE53" i="6" s="1"/>
  <c r="BH64" i="6"/>
  <c r="BT65" i="6"/>
  <c r="BK16" i="6"/>
  <c r="BK15" i="6" s="1"/>
  <c r="BL16" i="6"/>
  <c r="BQ16" i="6"/>
  <c r="BQ15" i="6" s="1"/>
  <c r="AT48" i="6"/>
  <c r="AH47" i="6"/>
  <c r="AT47" i="6" s="1"/>
  <c r="AT50" i="6"/>
  <c r="AH49" i="6"/>
  <c r="AT49" i="6" s="1"/>
  <c r="CF44" i="6"/>
  <c r="CC44" i="6"/>
  <c r="CC34" i="6" s="1"/>
  <c r="BW44" i="6"/>
  <c r="AP16" i="6"/>
  <c r="AP15" i="6" s="1"/>
  <c r="AQ16" i="6"/>
  <c r="BI35" i="6"/>
  <c r="BI34" i="6" s="1"/>
  <c r="BN35" i="6"/>
  <c r="BN34" i="6" s="1"/>
  <c r="BS35" i="6"/>
  <c r="BS34" i="6" s="1"/>
  <c r="AW25" i="6"/>
  <c r="AW15" i="6" s="1"/>
  <c r="AW13" i="6" s="1"/>
  <c r="BB25" i="6"/>
  <c r="BB15" i="6" s="1"/>
  <c r="BB13" i="6" s="1"/>
  <c r="BC25" i="6"/>
  <c r="BC15" i="6" s="1"/>
  <c r="BC13" i="6" s="1"/>
  <c r="CD16" i="6"/>
  <c r="CD15" i="6" s="1"/>
  <c r="CA16" i="6"/>
  <c r="CA15" i="6" s="1"/>
  <c r="CF16" i="6"/>
  <c r="CF15" i="6" s="1"/>
  <c r="CB64" i="6"/>
  <c r="BY64" i="6"/>
  <c r="CD64" i="6"/>
  <c r="BE35" i="6"/>
  <c r="BE34" i="6" s="1"/>
  <c r="BG37" i="6"/>
  <c r="AU36" i="6"/>
  <c r="AZ35" i="6"/>
  <c r="AZ34" i="6" s="1"/>
  <c r="BT22" i="6"/>
  <c r="BH21" i="6"/>
  <c r="BT21" i="6" s="1"/>
  <c r="CG58" i="6"/>
  <c r="BG68" i="6"/>
  <c r="AS56" i="6"/>
  <c r="AS53" i="6" s="1"/>
  <c r="AL56" i="6"/>
  <c r="AL53" i="6" s="1"/>
  <c r="AQ56" i="6"/>
  <c r="AQ53" i="6" s="1"/>
  <c r="AJ64" i="6"/>
  <c r="AK64" i="6"/>
  <c r="AL64" i="6"/>
  <c r="AQ64" i="6"/>
  <c r="CG61" i="6"/>
  <c r="BU60" i="6"/>
  <c r="CG60" i="6" s="1"/>
  <c r="CH58" i="7" l="1"/>
  <c r="CJ58" i="7" s="1"/>
  <c r="CK58" i="7" s="1"/>
  <c r="AX15" i="7"/>
  <c r="CH32" i="7"/>
  <c r="CJ32" i="7" s="1"/>
  <c r="CK32" i="7" s="1"/>
  <c r="CH59" i="7"/>
  <c r="CJ59" i="7" s="1"/>
  <c r="CK59" i="7" s="1"/>
  <c r="BD15" i="7"/>
  <c r="BD13" i="7" s="1"/>
  <c r="AZ15" i="7"/>
  <c r="CE13" i="7"/>
  <c r="AV34" i="7"/>
  <c r="AV13" i="7" s="1"/>
  <c r="BD34" i="7"/>
  <c r="BK15" i="7"/>
  <c r="BO34" i="7"/>
  <c r="BF15" i="7"/>
  <c r="BF13" i="7" s="1"/>
  <c r="BP34" i="7"/>
  <c r="BP13" i="7" s="1"/>
  <c r="AJ34" i="7"/>
  <c r="BL34" i="7"/>
  <c r="AU25" i="7"/>
  <c r="BL13" i="7"/>
  <c r="CH67" i="7"/>
  <c r="CJ67" i="7" s="1"/>
  <c r="CK67" i="7" s="1"/>
  <c r="AP34" i="7"/>
  <c r="BK34" i="7"/>
  <c r="BK13" i="7" s="1"/>
  <c r="AY15" i="7"/>
  <c r="AY13" i="7" s="1"/>
  <c r="BI13" i="7"/>
  <c r="CC15" i="7"/>
  <c r="AW15" i="7"/>
  <c r="CH47" i="7"/>
  <c r="CJ47" i="7" s="1"/>
  <c r="CK47" i="7" s="1"/>
  <c r="BB15" i="7"/>
  <c r="BB13" i="7" s="1"/>
  <c r="BS13" i="7"/>
  <c r="BC13" i="7"/>
  <c r="CH48" i="7"/>
  <c r="CJ48" i="7" s="1"/>
  <c r="CK48" i="7" s="1"/>
  <c r="BU35" i="7"/>
  <c r="CG35" i="7" s="1"/>
  <c r="CH23" i="7"/>
  <c r="CJ23" i="7" s="1"/>
  <c r="CK23" i="7" s="1"/>
  <c r="BE13" i="7"/>
  <c r="BN13" i="7"/>
  <c r="CH33" i="7"/>
  <c r="CJ33" i="7" s="1"/>
  <c r="CK33" i="7" s="1"/>
  <c r="CB15" i="7"/>
  <c r="CB13" i="7" s="1"/>
  <c r="AW13" i="7"/>
  <c r="BJ15" i="7"/>
  <c r="BJ13" i="7" s="1"/>
  <c r="AL15" i="7"/>
  <c r="BG25" i="7"/>
  <c r="BW15" i="7"/>
  <c r="BW13" i="7" s="1"/>
  <c r="AK15" i="7"/>
  <c r="AK13" i="7" s="1"/>
  <c r="CF15" i="7"/>
  <c r="CF13" i="7" s="1"/>
  <c r="BO13" i="7"/>
  <c r="BX15" i="7"/>
  <c r="BX13" i="7" s="1"/>
  <c r="BA13" i="7"/>
  <c r="AX13" i="7"/>
  <c r="AP15" i="7"/>
  <c r="AP13" i="7" s="1"/>
  <c r="BV15" i="7"/>
  <c r="BV13" i="7" s="1"/>
  <c r="CH61" i="7"/>
  <c r="CJ61" i="7" s="1"/>
  <c r="CK61" i="7" s="1"/>
  <c r="AT56" i="7"/>
  <c r="AT26" i="7"/>
  <c r="AH25" i="7"/>
  <c r="AT25" i="7" s="1"/>
  <c r="AT17" i="7"/>
  <c r="AH16" i="7"/>
  <c r="AQ34" i="7"/>
  <c r="BY13" i="7"/>
  <c r="BM34" i="7"/>
  <c r="CH39" i="7"/>
  <c r="CJ39" i="7" s="1"/>
  <c r="CK39" i="7" s="1"/>
  <c r="CH52" i="7"/>
  <c r="CJ52" i="7" s="1"/>
  <c r="CK52" i="7" s="1"/>
  <c r="AN15" i="7"/>
  <c r="AN13" i="7" s="1"/>
  <c r="CH19" i="7"/>
  <c r="CJ19" i="7" s="1"/>
  <c r="CK19" i="7" s="1"/>
  <c r="AT36" i="7"/>
  <c r="AH35" i="7"/>
  <c r="CH63" i="7"/>
  <c r="CJ63" i="7" s="1"/>
  <c r="CK63" i="7" s="1"/>
  <c r="CH50" i="7"/>
  <c r="CJ50" i="7" s="1"/>
  <c r="CK50" i="7" s="1"/>
  <c r="AT65" i="7"/>
  <c r="AH64" i="7"/>
  <c r="CG54" i="7"/>
  <c r="BU53" i="7"/>
  <c r="CH55" i="7"/>
  <c r="CJ55" i="7" s="1"/>
  <c r="CK55" i="7" s="1"/>
  <c r="CG56" i="7"/>
  <c r="BT45" i="7"/>
  <c r="BH44" i="7"/>
  <c r="BT44" i="7" s="1"/>
  <c r="BG54" i="7"/>
  <c r="AU53" i="7"/>
  <c r="BT26" i="7"/>
  <c r="BH25" i="7"/>
  <c r="BT25" i="7" s="1"/>
  <c r="AQ15" i="7"/>
  <c r="AO34" i="7"/>
  <c r="BM13" i="7"/>
  <c r="BQ34" i="7"/>
  <c r="BQ13" i="7" s="1"/>
  <c r="CH21" i="7"/>
  <c r="CJ21" i="7" s="1"/>
  <c r="CK21" i="7" s="1"/>
  <c r="CH27" i="7"/>
  <c r="CJ27" i="7" s="1"/>
  <c r="CK27" i="7" s="1"/>
  <c r="AS15" i="7"/>
  <c r="CH18" i="7"/>
  <c r="CJ18" i="7" s="1"/>
  <c r="CK18" i="7" s="1"/>
  <c r="AL34" i="7"/>
  <c r="AU44" i="7"/>
  <c r="BG44" i="7" s="1"/>
  <c r="BT36" i="7"/>
  <c r="BH35" i="7"/>
  <c r="CH51" i="7"/>
  <c r="CJ51" i="7" s="1"/>
  <c r="CK51" i="7" s="1"/>
  <c r="AI15" i="7"/>
  <c r="AI13" i="7" s="1"/>
  <c r="CH20" i="7"/>
  <c r="CJ20" i="7" s="1"/>
  <c r="CK20" i="7" s="1"/>
  <c r="CH37" i="7"/>
  <c r="CJ37" i="7" s="1"/>
  <c r="CK37" i="7" s="1"/>
  <c r="CG65" i="7"/>
  <c r="CG64" i="7" s="1"/>
  <c r="BU64" i="7"/>
  <c r="CH42" i="7"/>
  <c r="CJ42" i="7" s="1"/>
  <c r="CK42" i="7" s="1"/>
  <c r="BT56" i="7"/>
  <c r="BT53" i="7" s="1"/>
  <c r="CH66" i="7"/>
  <c r="CJ66" i="7" s="1"/>
  <c r="CK66" i="7" s="1"/>
  <c r="AH53" i="7"/>
  <c r="AT54" i="7"/>
  <c r="CG26" i="7"/>
  <c r="BU25" i="7"/>
  <c r="CG25" i="7" s="1"/>
  <c r="BG65" i="7"/>
  <c r="BG64" i="7" s="1"/>
  <c r="AU64" i="7"/>
  <c r="BU44" i="7"/>
  <c r="CG44" i="7" s="1"/>
  <c r="CG45" i="7"/>
  <c r="AL13" i="7"/>
  <c r="BT65" i="7"/>
  <c r="BT64" i="7" s="1"/>
  <c r="BH64" i="7"/>
  <c r="AT45" i="7"/>
  <c r="AH44" i="7"/>
  <c r="AT44" i="7" s="1"/>
  <c r="CH40" i="7"/>
  <c r="CJ40" i="7" s="1"/>
  <c r="CK40" i="7" s="1"/>
  <c r="BT17" i="7"/>
  <c r="BH16" i="7"/>
  <c r="CH22" i="7"/>
  <c r="CJ22" i="7" s="1"/>
  <c r="CK22" i="7" s="1"/>
  <c r="AU16" i="7"/>
  <c r="CH30" i="7"/>
  <c r="CJ30" i="7" s="1"/>
  <c r="CK30" i="7" s="1"/>
  <c r="AR15" i="7"/>
  <c r="BZ15" i="7"/>
  <c r="BZ13" i="7" s="1"/>
  <c r="AZ13" i="7"/>
  <c r="AR34" i="7"/>
  <c r="AS34" i="7"/>
  <c r="CH43" i="7"/>
  <c r="CJ43" i="7" s="1"/>
  <c r="CK43" i="7" s="1"/>
  <c r="BG36" i="7"/>
  <c r="AU35" i="7"/>
  <c r="CD15" i="7"/>
  <c r="CD13" i="7" s="1"/>
  <c r="CH29" i="7"/>
  <c r="CJ29" i="7" s="1"/>
  <c r="CK29" i="7" s="1"/>
  <c r="AT28" i="7"/>
  <c r="CH28" i="7" s="1"/>
  <c r="CJ28" i="7" s="1"/>
  <c r="CK28" i="7" s="1"/>
  <c r="AJ15" i="7"/>
  <c r="CA13" i="7"/>
  <c r="CH60" i="7"/>
  <c r="CJ60" i="7" s="1"/>
  <c r="CK60" i="7" s="1"/>
  <c r="CH24" i="7"/>
  <c r="CJ24" i="7" s="1"/>
  <c r="CK24" i="7" s="1"/>
  <c r="CH46" i="7"/>
  <c r="CJ46" i="7" s="1"/>
  <c r="CK46" i="7" s="1"/>
  <c r="CH68" i="7"/>
  <c r="CJ68" i="7" s="1"/>
  <c r="CK68" i="7" s="1"/>
  <c r="CH57" i="7"/>
  <c r="CJ57" i="7" s="1"/>
  <c r="CK57" i="7" s="1"/>
  <c r="CC13" i="7"/>
  <c r="CH41" i="7"/>
  <c r="CJ41" i="7" s="1"/>
  <c r="CK41" i="7" s="1"/>
  <c r="CH31" i="7"/>
  <c r="CJ31" i="7" s="1"/>
  <c r="CK31" i="7" s="1"/>
  <c r="AM15" i="7"/>
  <c r="BR34" i="7"/>
  <c r="BR13" i="7" s="1"/>
  <c r="CH38" i="7"/>
  <c r="CJ38" i="7" s="1"/>
  <c r="CK38" i="7" s="1"/>
  <c r="BG56" i="7"/>
  <c r="AO15" i="7"/>
  <c r="AM34" i="7"/>
  <c r="CH62" i="7"/>
  <c r="CJ62" i="7" s="1"/>
  <c r="CK62" i="7" s="1"/>
  <c r="CH49" i="7"/>
  <c r="CJ49" i="7" s="1"/>
  <c r="CK49" i="7" s="1"/>
  <c r="CG17" i="7"/>
  <c r="BU16" i="7"/>
  <c r="AQ15" i="6"/>
  <c r="CH48" i="6"/>
  <c r="CJ48" i="6" s="1"/>
  <c r="CK48" i="6" s="1"/>
  <c r="BT64" i="6"/>
  <c r="CH19" i="6"/>
  <c r="CJ19" i="6" s="1"/>
  <c r="CK19" i="6" s="1"/>
  <c r="CH31" i="6"/>
  <c r="CJ31" i="6" s="1"/>
  <c r="CK31" i="6" s="1"/>
  <c r="CC15" i="6"/>
  <c r="BN15" i="6"/>
  <c r="AN34" i="6"/>
  <c r="BA15" i="6"/>
  <c r="CH58" i="6"/>
  <c r="CJ58" i="6" s="1"/>
  <c r="CK58" i="6" s="1"/>
  <c r="AP13" i="6"/>
  <c r="CH49" i="6"/>
  <c r="CJ49" i="6" s="1"/>
  <c r="CK49" i="6" s="1"/>
  <c r="AQ34" i="6"/>
  <c r="CH51" i="6"/>
  <c r="CJ51" i="6" s="1"/>
  <c r="CK51" i="6" s="1"/>
  <c r="AK13" i="6"/>
  <c r="AZ15" i="6"/>
  <c r="AZ13" i="6" s="1"/>
  <c r="CH27" i="6"/>
  <c r="CJ27" i="6" s="1"/>
  <c r="CK27" i="6" s="1"/>
  <c r="BQ34" i="6"/>
  <c r="BQ13" i="6" s="1"/>
  <c r="AI34" i="6"/>
  <c r="CH50" i="6"/>
  <c r="CJ50" i="6" s="1"/>
  <c r="CK50" i="6" s="1"/>
  <c r="BL15" i="6"/>
  <c r="AS34" i="6"/>
  <c r="AR15" i="6"/>
  <c r="CH39" i="6"/>
  <c r="CJ39" i="6" s="1"/>
  <c r="CK39" i="6" s="1"/>
  <c r="BV34" i="6"/>
  <c r="BV13" i="6"/>
  <c r="CA13" i="6"/>
  <c r="CG56" i="6"/>
  <c r="BG36" i="6"/>
  <c r="AU35" i="6"/>
  <c r="CE13" i="6"/>
  <c r="AJ13" i="6"/>
  <c r="CH57" i="6"/>
  <c r="CJ57" i="6" s="1"/>
  <c r="CK57" i="6" s="1"/>
  <c r="AS13" i="6"/>
  <c r="BM13" i="6"/>
  <c r="BT56" i="6"/>
  <c r="AT36" i="6"/>
  <c r="AH35" i="6"/>
  <c r="CG54" i="6"/>
  <c r="BU53" i="6"/>
  <c r="BG17" i="6"/>
  <c r="AU16" i="6"/>
  <c r="CH62" i="6"/>
  <c r="CJ62" i="6" s="1"/>
  <c r="CK62" i="6" s="1"/>
  <c r="AT26" i="6"/>
  <c r="AH25" i="6"/>
  <c r="AT25" i="6" s="1"/>
  <c r="BU25" i="6"/>
  <c r="CG25" i="6" s="1"/>
  <c r="CG26" i="6"/>
  <c r="BZ15" i="6"/>
  <c r="BZ13" i="6" s="1"/>
  <c r="BG26" i="6"/>
  <c r="AU25" i="6"/>
  <c r="BG25" i="6" s="1"/>
  <c r="AI15" i="6"/>
  <c r="AI13" i="6" s="1"/>
  <c r="BN13" i="6"/>
  <c r="BU35" i="6"/>
  <c r="CG36" i="6"/>
  <c r="CH23" i="6"/>
  <c r="CJ23" i="6" s="1"/>
  <c r="CK23" i="6" s="1"/>
  <c r="AT17" i="6"/>
  <c r="AH16" i="6"/>
  <c r="BG53" i="6"/>
  <c r="BL13" i="6"/>
  <c r="CH21" i="6"/>
  <c r="CJ21" i="6" s="1"/>
  <c r="CK21" i="6" s="1"/>
  <c r="AR13" i="6"/>
  <c r="BT17" i="6"/>
  <c r="BH16" i="6"/>
  <c r="CH37" i="6"/>
  <c r="CJ37" i="6" s="1"/>
  <c r="CK37" i="6" s="1"/>
  <c r="BT36" i="6"/>
  <c r="BH35" i="6"/>
  <c r="AT54" i="6"/>
  <c r="AH53" i="6"/>
  <c r="CH32" i="6"/>
  <c r="CJ32" i="6" s="1"/>
  <c r="CK32" i="6" s="1"/>
  <c r="CH59" i="6"/>
  <c r="CJ59" i="6" s="1"/>
  <c r="CK59" i="6" s="1"/>
  <c r="CB34" i="6"/>
  <c r="CB13" i="6" s="1"/>
  <c r="BT26" i="6"/>
  <c r="BH25" i="6"/>
  <c r="BT25" i="6" s="1"/>
  <c r="CH67" i="6"/>
  <c r="CJ67" i="6" s="1"/>
  <c r="CK67" i="6" s="1"/>
  <c r="BA13" i="6"/>
  <c r="BT54" i="6"/>
  <c r="BT53" i="6" s="1"/>
  <c r="BH53" i="6"/>
  <c r="CH24" i="6"/>
  <c r="CJ24" i="6" s="1"/>
  <c r="CK24" i="6" s="1"/>
  <c r="CH18" i="6"/>
  <c r="CJ18" i="6" s="1"/>
  <c r="CK18" i="6" s="1"/>
  <c r="CH47" i="6"/>
  <c r="CJ47" i="6" s="1"/>
  <c r="CK47" i="6" s="1"/>
  <c r="BK13" i="6"/>
  <c r="CH22" i="6"/>
  <c r="CJ22" i="6" s="1"/>
  <c r="CK22" i="6" s="1"/>
  <c r="CG17" i="6"/>
  <c r="BU16" i="6"/>
  <c r="AM15" i="6"/>
  <c r="AM13" i="6" s="1"/>
  <c r="CH41" i="6"/>
  <c r="CJ41" i="6" s="1"/>
  <c r="CK41" i="6" s="1"/>
  <c r="BH44" i="6"/>
  <c r="BT44" i="6" s="1"/>
  <c r="BE13" i="6"/>
  <c r="CH55" i="6"/>
  <c r="CJ55" i="6" s="1"/>
  <c r="CK55" i="6" s="1"/>
  <c r="BY15" i="6"/>
  <c r="BY13" i="6" s="1"/>
  <c r="AO15" i="6"/>
  <c r="AO13" i="6" s="1"/>
  <c r="CH33" i="6"/>
  <c r="CJ33" i="6" s="1"/>
  <c r="CK33" i="6" s="1"/>
  <c r="BI13" i="6"/>
  <c r="BW34" i="6"/>
  <c r="BW13" i="6" s="1"/>
  <c r="AV13" i="6"/>
  <c r="CH60" i="6"/>
  <c r="CJ60" i="6" s="1"/>
  <c r="CK60" i="6" s="1"/>
  <c r="BP15" i="6"/>
  <c r="BP13" i="6" s="1"/>
  <c r="CD34" i="6"/>
  <c r="CD13" i="6" s="1"/>
  <c r="AQ13" i="6"/>
  <c r="BO15" i="6"/>
  <c r="BO13" i="6" s="1"/>
  <c r="AH44" i="6"/>
  <c r="AT44" i="6" s="1"/>
  <c r="AT45" i="6"/>
  <c r="AT65" i="6"/>
  <c r="AH64" i="6"/>
  <c r="AT56" i="6"/>
  <c r="CH56" i="6" s="1"/>
  <c r="CJ56" i="6" s="1"/>
  <c r="CK56" i="6" s="1"/>
  <c r="CG65" i="6"/>
  <c r="CG64" i="6" s="1"/>
  <c r="BU64" i="6"/>
  <c r="CC13" i="6"/>
  <c r="AL13" i="6"/>
  <c r="CH68" i="6"/>
  <c r="CJ68" i="6" s="1"/>
  <c r="CK68" i="6" s="1"/>
  <c r="BJ15" i="6"/>
  <c r="BJ13" i="6" s="1"/>
  <c r="CH40" i="6"/>
  <c r="CJ40" i="6" s="1"/>
  <c r="CK40" i="6" s="1"/>
  <c r="CF34" i="6"/>
  <c r="CF13" i="6" s="1"/>
  <c r="AU44" i="6"/>
  <c r="BG44" i="6" s="1"/>
  <c r="BX15" i="6"/>
  <c r="BX13" i="6" s="1"/>
  <c r="AN15" i="6"/>
  <c r="AN13" i="6" s="1"/>
  <c r="CG45" i="6"/>
  <c r="BU44" i="6"/>
  <c r="CG44" i="6" s="1"/>
  <c r="BS13" i="6"/>
  <c r="BG65" i="6"/>
  <c r="BG64" i="6" s="1"/>
  <c r="AU64" i="6"/>
  <c r="BF13" i="6"/>
  <c r="CH61" i="6"/>
  <c r="CJ61" i="6" s="1"/>
  <c r="CK61" i="6" s="1"/>
  <c r="CH29" i="6"/>
  <c r="CJ29" i="6" s="1"/>
  <c r="CK29" i="6" s="1"/>
  <c r="AT28" i="6"/>
  <c r="CH28" i="6" s="1"/>
  <c r="CJ28" i="6" s="1"/>
  <c r="CK28" i="6" s="1"/>
  <c r="AQ13" i="7" l="1"/>
  <c r="BU34" i="7"/>
  <c r="CG34" i="7" s="1"/>
  <c r="CH45" i="7"/>
  <c r="CJ45" i="7" s="1"/>
  <c r="CK45" i="7" s="1"/>
  <c r="AO13" i="7"/>
  <c r="AJ13" i="7"/>
  <c r="AR13" i="7"/>
  <c r="BG16" i="7"/>
  <c r="AU15" i="7"/>
  <c r="CG53" i="7"/>
  <c r="CH17" i="7"/>
  <c r="CJ17" i="7" s="1"/>
  <c r="CK17" i="7" s="1"/>
  <c r="CH44" i="7"/>
  <c r="CJ44" i="7" s="1"/>
  <c r="CK44" i="7" s="1"/>
  <c r="BT35" i="7"/>
  <c r="BH34" i="7"/>
  <c r="BT34" i="7" s="1"/>
  <c r="CH25" i="7"/>
  <c r="CJ25" i="7" s="1"/>
  <c r="CK25" i="7" s="1"/>
  <c r="CH56" i="7"/>
  <c r="CJ56" i="7" s="1"/>
  <c r="CK56" i="7" s="1"/>
  <c r="CG16" i="7"/>
  <c r="BU15" i="7"/>
  <c r="BT16" i="7"/>
  <c r="BH15" i="7"/>
  <c r="CH54" i="7"/>
  <c r="CJ54" i="7" s="1"/>
  <c r="CK54" i="7" s="1"/>
  <c r="AT53" i="7"/>
  <c r="BG53" i="7"/>
  <c r="AT64" i="7"/>
  <c r="CH64" i="7" s="1"/>
  <c r="CJ64" i="7" s="1"/>
  <c r="CK64" i="7" s="1"/>
  <c r="CH65" i="7"/>
  <c r="CJ65" i="7" s="1"/>
  <c r="CK65" i="7" s="1"/>
  <c r="AT35" i="7"/>
  <c r="AH34" i="7"/>
  <c r="AT34" i="7" s="1"/>
  <c r="CH26" i="7"/>
  <c r="CJ26" i="7" s="1"/>
  <c r="CK26" i="7" s="1"/>
  <c r="AM13" i="7"/>
  <c r="BG35" i="7"/>
  <c r="AU34" i="7"/>
  <c r="BG34" i="7" s="1"/>
  <c r="AS13" i="7"/>
  <c r="CH36" i="7"/>
  <c r="CJ36" i="7" s="1"/>
  <c r="CK36" i="7" s="1"/>
  <c r="AT16" i="7"/>
  <c r="AH15" i="7"/>
  <c r="CH25" i="6"/>
  <c r="CJ25" i="6" s="1"/>
  <c r="CK25" i="6" s="1"/>
  <c r="CH36" i="6"/>
  <c r="CJ36" i="6" s="1"/>
  <c r="CK36" i="6" s="1"/>
  <c r="CG53" i="6"/>
  <c r="CG16" i="6"/>
  <c r="BU15" i="6"/>
  <c r="BG16" i="6"/>
  <c r="AU15" i="6"/>
  <c r="AT35" i="6"/>
  <c r="AH34" i="6"/>
  <c r="AT34" i="6" s="1"/>
  <c r="CH65" i="6"/>
  <c r="CJ65" i="6" s="1"/>
  <c r="CK65" i="6" s="1"/>
  <c r="AT64" i="6"/>
  <c r="CH64" i="6" s="1"/>
  <c r="CJ64" i="6" s="1"/>
  <c r="CK64" i="6" s="1"/>
  <c r="AT16" i="6"/>
  <c r="AH15" i="6"/>
  <c r="BU34" i="6"/>
  <c r="CG34" i="6" s="1"/>
  <c r="CG35" i="6"/>
  <c r="CH45" i="6"/>
  <c r="CJ45" i="6" s="1"/>
  <c r="CK45" i="6" s="1"/>
  <c r="CH54" i="6"/>
  <c r="CJ54" i="6" s="1"/>
  <c r="CK54" i="6" s="1"/>
  <c r="AT53" i="6"/>
  <c r="CH53" i="6" s="1"/>
  <c r="CJ53" i="6" s="1"/>
  <c r="CK53" i="6" s="1"/>
  <c r="BT16" i="6"/>
  <c r="BH15" i="6"/>
  <c r="CH17" i="6"/>
  <c r="CJ17" i="6" s="1"/>
  <c r="CK17" i="6" s="1"/>
  <c r="CH26" i="6"/>
  <c r="CJ26" i="6" s="1"/>
  <c r="CK26" i="6" s="1"/>
  <c r="CH44" i="6"/>
  <c r="CJ44" i="6" s="1"/>
  <c r="CK44" i="6" s="1"/>
  <c r="BT35" i="6"/>
  <c r="BH34" i="6"/>
  <c r="BT34" i="6" s="1"/>
  <c r="BG35" i="6"/>
  <c r="AU34" i="6"/>
  <c r="BG34" i="6" s="1"/>
  <c r="CH34" i="7" l="1"/>
  <c r="CJ34" i="7" s="1"/>
  <c r="CK34" i="7" s="1"/>
  <c r="CH16" i="7"/>
  <c r="CJ16" i="7" s="1"/>
  <c r="CK16" i="7" s="1"/>
  <c r="CH35" i="7"/>
  <c r="CJ35" i="7" s="1"/>
  <c r="CK35" i="7" s="1"/>
  <c r="CH53" i="7"/>
  <c r="CJ53" i="7" s="1"/>
  <c r="CK53" i="7" s="1"/>
  <c r="CG15" i="7"/>
  <c r="BU13" i="7"/>
  <c r="AH13" i="7"/>
  <c r="AT15" i="7"/>
  <c r="AU13" i="7"/>
  <c r="BG15" i="7"/>
  <c r="BT15" i="7"/>
  <c r="BH13" i="7"/>
  <c r="AU13" i="6"/>
  <c r="BG15" i="6"/>
  <c r="AH13" i="6"/>
  <c r="AT15" i="6"/>
  <c r="CH34" i="6"/>
  <c r="CJ34" i="6" s="1"/>
  <c r="CK34" i="6" s="1"/>
  <c r="CG15" i="6"/>
  <c r="BU13" i="6"/>
  <c r="BT15" i="6"/>
  <c r="BH13" i="6"/>
  <c r="CH16" i="6"/>
  <c r="CJ16" i="6" s="1"/>
  <c r="CK16" i="6" s="1"/>
  <c r="CH35" i="6"/>
  <c r="CJ35" i="6" s="1"/>
  <c r="CK35" i="6" s="1"/>
  <c r="CH15" i="7" l="1"/>
  <c r="CJ15" i="7" s="1"/>
  <c r="CK15" i="7" s="1"/>
  <c r="AH77" i="7"/>
  <c r="AI9" i="7" s="1"/>
  <c r="AI77" i="7" s="1"/>
  <c r="AJ9" i="7" s="1"/>
  <c r="AJ77" i="7" s="1"/>
  <c r="AK9" i="7" s="1"/>
  <c r="AK77" i="7" s="1"/>
  <c r="AL9" i="7" s="1"/>
  <c r="AL77" i="7" s="1"/>
  <c r="AM9" i="7" s="1"/>
  <c r="AM77" i="7" s="1"/>
  <c r="AN9" i="7" s="1"/>
  <c r="AN77" i="7" s="1"/>
  <c r="AO9" i="7" s="1"/>
  <c r="AO77" i="7" s="1"/>
  <c r="AP9" i="7" s="1"/>
  <c r="AP77" i="7" s="1"/>
  <c r="AQ9" i="7" s="1"/>
  <c r="AQ77" i="7" s="1"/>
  <c r="AR9" i="7" s="1"/>
  <c r="AR77" i="7" s="1"/>
  <c r="AS9" i="7" s="1"/>
  <c r="AS77" i="7" s="1"/>
  <c r="AT13" i="7"/>
  <c r="CG13" i="7"/>
  <c r="CG77" i="7" s="1"/>
  <c r="BU77" i="7"/>
  <c r="BV9" i="7" s="1"/>
  <c r="BV77" i="7" s="1"/>
  <c r="BW9" i="7" s="1"/>
  <c r="BW77" i="7" s="1"/>
  <c r="BX9" i="7" s="1"/>
  <c r="BX77" i="7" s="1"/>
  <c r="BY9" i="7" s="1"/>
  <c r="BY77" i="7" s="1"/>
  <c r="BZ9" i="7" s="1"/>
  <c r="BZ77" i="7" s="1"/>
  <c r="CA9" i="7" s="1"/>
  <c r="CA77" i="7" s="1"/>
  <c r="CB9" i="7" s="1"/>
  <c r="CB77" i="7" s="1"/>
  <c r="CC9" i="7" s="1"/>
  <c r="CC77" i="7" s="1"/>
  <c r="CD9" i="7" s="1"/>
  <c r="CD77" i="7" s="1"/>
  <c r="CE9" i="7" s="1"/>
  <c r="CE77" i="7" s="1"/>
  <c r="CF9" i="7" s="1"/>
  <c r="CF77" i="7" s="1"/>
  <c r="BT13" i="7"/>
  <c r="BT77" i="7" s="1"/>
  <c r="BH77" i="7"/>
  <c r="BI9" i="7" s="1"/>
  <c r="BI77" i="7" s="1"/>
  <c r="BJ9" i="7" s="1"/>
  <c r="BJ77" i="7" s="1"/>
  <c r="BK9" i="7" s="1"/>
  <c r="BK77" i="7" s="1"/>
  <c r="BL9" i="7" s="1"/>
  <c r="BL77" i="7" s="1"/>
  <c r="BM9" i="7" s="1"/>
  <c r="BM77" i="7" s="1"/>
  <c r="BN9" i="7" s="1"/>
  <c r="BN77" i="7" s="1"/>
  <c r="BO9" i="7" s="1"/>
  <c r="BO77" i="7" s="1"/>
  <c r="BP9" i="7" s="1"/>
  <c r="BP77" i="7" s="1"/>
  <c r="BQ9" i="7" s="1"/>
  <c r="BQ77" i="7" s="1"/>
  <c r="BR9" i="7" s="1"/>
  <c r="BR77" i="7" s="1"/>
  <c r="BS9" i="7" s="1"/>
  <c r="BS77" i="7" s="1"/>
  <c r="AU77" i="7"/>
  <c r="AV9" i="7" s="1"/>
  <c r="AV77" i="7" s="1"/>
  <c r="AW9" i="7" s="1"/>
  <c r="AW77" i="7" s="1"/>
  <c r="AX9" i="7" s="1"/>
  <c r="AX77" i="7" s="1"/>
  <c r="AY9" i="7" s="1"/>
  <c r="AY77" i="7" s="1"/>
  <c r="AZ9" i="7" s="1"/>
  <c r="AZ77" i="7" s="1"/>
  <c r="BA9" i="7" s="1"/>
  <c r="BA77" i="7" s="1"/>
  <c r="BB9" i="7" s="1"/>
  <c r="BB77" i="7" s="1"/>
  <c r="BC9" i="7" s="1"/>
  <c r="BC77" i="7" s="1"/>
  <c r="BD9" i="7" s="1"/>
  <c r="BD77" i="7" s="1"/>
  <c r="BE9" i="7" s="1"/>
  <c r="BE77" i="7" s="1"/>
  <c r="BF9" i="7" s="1"/>
  <c r="BF77" i="7" s="1"/>
  <c r="BG13" i="7"/>
  <c r="BG77" i="7" s="1"/>
  <c r="CH15" i="6"/>
  <c r="CJ15" i="6" s="1"/>
  <c r="CK15" i="6" s="1"/>
  <c r="CG13" i="6"/>
  <c r="CG77" i="6" s="1"/>
  <c r="BU77" i="6"/>
  <c r="BV9" i="6" s="1"/>
  <c r="BV77" i="6" s="1"/>
  <c r="BW9" i="6" s="1"/>
  <c r="BW77" i="6" s="1"/>
  <c r="BX9" i="6" s="1"/>
  <c r="BX77" i="6" s="1"/>
  <c r="BY9" i="6" s="1"/>
  <c r="BY77" i="6" s="1"/>
  <c r="BZ9" i="6" s="1"/>
  <c r="BZ77" i="6" s="1"/>
  <c r="CA9" i="6" s="1"/>
  <c r="CA77" i="6" s="1"/>
  <c r="CB9" i="6" s="1"/>
  <c r="CB77" i="6" s="1"/>
  <c r="CC9" i="6" s="1"/>
  <c r="CC77" i="6" s="1"/>
  <c r="CD9" i="6" s="1"/>
  <c r="CD77" i="6" s="1"/>
  <c r="CE9" i="6" s="1"/>
  <c r="CE77" i="6" s="1"/>
  <c r="CF9" i="6" s="1"/>
  <c r="CF77" i="6" s="1"/>
  <c r="AT13" i="6"/>
  <c r="AH77" i="6"/>
  <c r="AI9" i="6" s="1"/>
  <c r="AI77" i="6" s="1"/>
  <c r="AJ9" i="6" s="1"/>
  <c r="AJ77" i="6" s="1"/>
  <c r="AK9" i="6" s="1"/>
  <c r="AK77" i="6" s="1"/>
  <c r="AL9" i="6" s="1"/>
  <c r="AL77" i="6" s="1"/>
  <c r="AM9" i="6" s="1"/>
  <c r="AM77" i="6" s="1"/>
  <c r="AN9" i="6" s="1"/>
  <c r="AN77" i="6" s="1"/>
  <c r="AO9" i="6" s="1"/>
  <c r="AO77" i="6" s="1"/>
  <c r="AP9" i="6" s="1"/>
  <c r="AP77" i="6" s="1"/>
  <c r="AQ9" i="6" s="1"/>
  <c r="AQ77" i="6" s="1"/>
  <c r="AR9" i="6" s="1"/>
  <c r="AR77" i="6" s="1"/>
  <c r="AS9" i="6" s="1"/>
  <c r="AS77" i="6" s="1"/>
  <c r="BT13" i="6"/>
  <c r="BT77" i="6" s="1"/>
  <c r="BH77" i="6"/>
  <c r="BI9" i="6" s="1"/>
  <c r="BI77" i="6" s="1"/>
  <c r="BJ9" i="6" s="1"/>
  <c r="BJ77" i="6" s="1"/>
  <c r="BK9" i="6" s="1"/>
  <c r="BK77" i="6" s="1"/>
  <c r="BL9" i="6" s="1"/>
  <c r="BL77" i="6" s="1"/>
  <c r="BM9" i="6" s="1"/>
  <c r="BM77" i="6" s="1"/>
  <c r="BN9" i="6" s="1"/>
  <c r="BN77" i="6" s="1"/>
  <c r="BO9" i="6" s="1"/>
  <c r="BO77" i="6" s="1"/>
  <c r="BP9" i="6" s="1"/>
  <c r="BP77" i="6" s="1"/>
  <c r="BQ9" i="6" s="1"/>
  <c r="BQ77" i="6" s="1"/>
  <c r="BR9" i="6" s="1"/>
  <c r="BR77" i="6" s="1"/>
  <c r="BS9" i="6" s="1"/>
  <c r="BS77" i="6" s="1"/>
  <c r="AU77" i="6"/>
  <c r="AV9" i="6" s="1"/>
  <c r="AV77" i="6" s="1"/>
  <c r="AW9" i="6" s="1"/>
  <c r="AW77" i="6" s="1"/>
  <c r="AX9" i="6" s="1"/>
  <c r="AX77" i="6" s="1"/>
  <c r="AY9" i="6" s="1"/>
  <c r="AY77" i="6" s="1"/>
  <c r="AZ9" i="6" s="1"/>
  <c r="AZ77" i="6" s="1"/>
  <c r="BA9" i="6" s="1"/>
  <c r="BA77" i="6" s="1"/>
  <c r="BB9" i="6" s="1"/>
  <c r="BB77" i="6" s="1"/>
  <c r="BC9" i="6" s="1"/>
  <c r="BC77" i="6" s="1"/>
  <c r="BD9" i="6" s="1"/>
  <c r="BD77" i="6" s="1"/>
  <c r="BE9" i="6" s="1"/>
  <c r="BE77" i="6" s="1"/>
  <c r="BF9" i="6" s="1"/>
  <c r="BF77" i="6" s="1"/>
  <c r="BG13" i="6"/>
  <c r="BG77" i="6" s="1"/>
  <c r="CH13" i="7" l="1"/>
  <c r="AT77" i="7"/>
  <c r="CH13" i="6"/>
  <c r="AT77" i="6"/>
  <c r="CJ13" i="7" l="1"/>
  <c r="CH77" i="7"/>
  <c r="CJ13" i="6"/>
  <c r="CH77" i="6"/>
  <c r="CJ77" i="7" l="1"/>
  <c r="CK13" i="7"/>
  <c r="CJ77" i="6"/>
  <c r="CK13" i="6"/>
  <c r="BV70" i="4" l="1"/>
  <c r="BW70" i="4"/>
  <c r="BX70" i="4"/>
  <c r="BY70" i="4"/>
  <c r="BZ70" i="4"/>
  <c r="CA70" i="4"/>
  <c r="CB70" i="4"/>
  <c r="CC70" i="4"/>
  <c r="CD70" i="4"/>
  <c r="CE70" i="4"/>
  <c r="CF70" i="4"/>
  <c r="BI70" i="4"/>
  <c r="BJ70" i="4"/>
  <c r="BK70" i="4"/>
  <c r="BL70" i="4"/>
  <c r="BM70" i="4"/>
  <c r="BN70" i="4"/>
  <c r="BO70" i="4"/>
  <c r="BP70" i="4"/>
  <c r="BQ70" i="4"/>
  <c r="BR70" i="4"/>
  <c r="BS70" i="4"/>
  <c r="AV70" i="4"/>
  <c r="AW70" i="4"/>
  <c r="AX70" i="4"/>
  <c r="AY70" i="4"/>
  <c r="AZ70" i="4"/>
  <c r="BA70" i="4"/>
  <c r="BB70" i="4"/>
  <c r="BC70" i="4"/>
  <c r="BD70" i="4"/>
  <c r="BE70" i="4"/>
  <c r="BF70" i="4"/>
  <c r="AI70" i="4"/>
  <c r="AJ70" i="4"/>
  <c r="AK70" i="4"/>
  <c r="AL70" i="4"/>
  <c r="AM70" i="4"/>
  <c r="AN70" i="4"/>
  <c r="AO70" i="4"/>
  <c r="AP70" i="4"/>
  <c r="AQ70" i="4"/>
  <c r="AR70" i="4"/>
  <c r="AS70" i="4"/>
  <c r="AF13" i="4" l="1"/>
  <c r="CJ14" i="4"/>
  <c r="CK14" i="4" s="1"/>
  <c r="AE13" i="4"/>
  <c r="AD13" i="4"/>
  <c r="AC13" i="4"/>
  <c r="AB13" i="4"/>
  <c r="X13" i="4"/>
  <c r="X15" i="4" s="1"/>
  <c r="Y13" i="4"/>
  <c r="Y33" i="4" s="1"/>
  <c r="Z13" i="4"/>
  <c r="Z33" i="4" s="1"/>
  <c r="W13" i="4"/>
  <c r="W36" i="4" s="1"/>
  <c r="S13" i="4"/>
  <c r="S26" i="4" s="1"/>
  <c r="T13" i="4"/>
  <c r="T16" i="4" s="1"/>
  <c r="U13" i="4"/>
  <c r="U17" i="4" s="1"/>
  <c r="R13" i="4"/>
  <c r="R16" i="4" s="1"/>
  <c r="U16" i="4"/>
  <c r="R22" i="4"/>
  <c r="U29" i="4"/>
  <c r="R35" i="4"/>
  <c r="S37" i="4"/>
  <c r="R40" i="4"/>
  <c r="R44" i="4"/>
  <c r="S45" i="4"/>
  <c r="R47" i="4"/>
  <c r="R51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S66" i="4"/>
  <c r="R67" i="4"/>
  <c r="R68" i="4"/>
  <c r="R15" i="4"/>
  <c r="N13" i="4"/>
  <c r="N17" i="4" s="1"/>
  <c r="O13" i="4"/>
  <c r="O62" i="4" s="1"/>
  <c r="P13" i="4"/>
  <c r="P32" i="4" s="1"/>
  <c r="M13" i="4"/>
  <c r="M19" i="4" s="1"/>
  <c r="N20" i="4"/>
  <c r="N28" i="4"/>
  <c r="N36" i="4"/>
  <c r="N44" i="4"/>
  <c r="N48" i="4"/>
  <c r="N52" i="4"/>
  <c r="N56" i="4"/>
  <c r="N60" i="4"/>
  <c r="N64" i="4"/>
  <c r="N68" i="4"/>
  <c r="I13" i="4"/>
  <c r="J13" i="4"/>
  <c r="K13" i="4"/>
  <c r="H13" i="4"/>
  <c r="H21" i="4" s="1"/>
  <c r="C20" i="1"/>
  <c r="D20" i="1"/>
  <c r="E20" i="1"/>
  <c r="F20" i="1"/>
  <c r="G20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D15" i="1"/>
  <c r="E15" i="1"/>
  <c r="F15" i="1"/>
  <c r="G15" i="1"/>
  <c r="C15" i="1"/>
  <c r="CG75" i="4"/>
  <c r="BT75" i="4"/>
  <c r="BG75" i="4"/>
  <c r="AT75" i="4"/>
  <c r="CG74" i="4"/>
  <c r="BT74" i="4"/>
  <c r="BG74" i="4"/>
  <c r="AT74" i="4"/>
  <c r="CG73" i="4"/>
  <c r="BT73" i="4"/>
  <c r="BG73" i="4"/>
  <c r="AT73" i="4"/>
  <c r="CK72" i="4"/>
  <c r="CG72" i="4"/>
  <c r="BT72" i="4"/>
  <c r="BG72" i="4"/>
  <c r="AT72" i="4"/>
  <c r="CG71" i="4"/>
  <c r="BT71" i="4"/>
  <c r="BG71" i="4"/>
  <c r="AT71" i="4"/>
  <c r="BU70" i="4"/>
  <c r="BH70" i="4"/>
  <c r="AU70" i="4"/>
  <c r="AH70" i="4"/>
  <c r="CG9" i="4"/>
  <c r="BT9" i="4"/>
  <c r="BG9" i="4"/>
  <c r="AT9" i="4"/>
  <c r="D6" i="1"/>
  <c r="E6" i="1"/>
  <c r="F6" i="1"/>
  <c r="F11" i="1" s="1"/>
  <c r="C6" i="1"/>
  <c r="C11" i="1" s="1"/>
  <c r="D11" i="1"/>
  <c r="E11" i="1"/>
  <c r="N40" i="4" l="1"/>
  <c r="N24" i="4"/>
  <c r="R52" i="4"/>
  <c r="R38" i="4"/>
  <c r="R33" i="4"/>
  <c r="N32" i="4"/>
  <c r="R49" i="4"/>
  <c r="R42" i="4"/>
  <c r="R37" i="4"/>
  <c r="R26" i="4"/>
  <c r="N16" i="4"/>
  <c r="CH75" i="4"/>
  <c r="N67" i="4"/>
  <c r="N63" i="4"/>
  <c r="N59" i="4"/>
  <c r="N55" i="4"/>
  <c r="N51" i="4"/>
  <c r="N47" i="4"/>
  <c r="N43" i="4"/>
  <c r="N39" i="4"/>
  <c r="N35" i="4"/>
  <c r="N31" i="4"/>
  <c r="N27" i="4"/>
  <c r="N23" i="4"/>
  <c r="N19" i="4"/>
  <c r="R50" i="4"/>
  <c r="R46" i="4"/>
  <c r="R43" i="4"/>
  <c r="R39" i="4"/>
  <c r="R36" i="4"/>
  <c r="R32" i="4"/>
  <c r="R24" i="4"/>
  <c r="N66" i="4"/>
  <c r="N62" i="4"/>
  <c r="N58" i="4"/>
  <c r="N54" i="4"/>
  <c r="N50" i="4"/>
  <c r="N46" i="4"/>
  <c r="N42" i="4"/>
  <c r="N38" i="4"/>
  <c r="N34" i="4"/>
  <c r="N30" i="4"/>
  <c r="N26" i="4"/>
  <c r="N22" i="4"/>
  <c r="N18" i="4"/>
  <c r="N15" i="4"/>
  <c r="N65" i="4"/>
  <c r="N61" i="4"/>
  <c r="N57" i="4"/>
  <c r="N53" i="4"/>
  <c r="N49" i="4"/>
  <c r="N45" i="4"/>
  <c r="N41" i="4"/>
  <c r="N37" i="4"/>
  <c r="N33" i="4"/>
  <c r="N29" i="4"/>
  <c r="N25" i="4"/>
  <c r="N21" i="4"/>
  <c r="R48" i="4"/>
  <c r="R45" i="4"/>
  <c r="R41" i="4"/>
  <c r="R34" i="4"/>
  <c r="R29" i="4"/>
  <c r="R19" i="4"/>
  <c r="S64" i="4"/>
  <c r="S43" i="4"/>
  <c r="S35" i="4"/>
  <c r="R30" i="4"/>
  <c r="R27" i="4"/>
  <c r="R23" i="4"/>
  <c r="S16" i="4"/>
  <c r="S68" i="4"/>
  <c r="S39" i="4"/>
  <c r="S31" i="4"/>
  <c r="S62" i="4"/>
  <c r="S41" i="4"/>
  <c r="S33" i="4"/>
  <c r="R31" i="4"/>
  <c r="R28" i="4"/>
  <c r="S23" i="4"/>
  <c r="CH71" i="4"/>
  <c r="S21" i="4"/>
  <c r="S18" i="4"/>
  <c r="Y15" i="4"/>
  <c r="O38" i="4"/>
  <c r="U61" i="4"/>
  <c r="U45" i="4"/>
  <c r="CH74" i="4"/>
  <c r="CH73" i="4"/>
  <c r="CH72" i="4"/>
  <c r="O22" i="4"/>
  <c r="O19" i="4"/>
  <c r="S60" i="4"/>
  <c r="S58" i="4"/>
  <c r="S56" i="4"/>
  <c r="S54" i="4"/>
  <c r="S52" i="4"/>
  <c r="S50" i="4"/>
  <c r="S48" i="4"/>
  <c r="S46" i="4"/>
  <c r="S29" i="4"/>
  <c r="S27" i="4"/>
  <c r="S25" i="4"/>
  <c r="S20" i="4"/>
  <c r="S17" i="4"/>
  <c r="S67" i="4"/>
  <c r="S65" i="4"/>
  <c r="S63" i="4"/>
  <c r="S44" i="4"/>
  <c r="S42" i="4"/>
  <c r="S40" i="4"/>
  <c r="S38" i="4"/>
  <c r="S36" i="4"/>
  <c r="S34" i="4"/>
  <c r="S32" i="4"/>
  <c r="S30" i="4"/>
  <c r="S24" i="4"/>
  <c r="S22" i="4"/>
  <c r="S19" i="4"/>
  <c r="Z15" i="4"/>
  <c r="S15" i="4"/>
  <c r="S61" i="4"/>
  <c r="S59" i="4"/>
  <c r="S57" i="4"/>
  <c r="S55" i="4"/>
  <c r="S53" i="4"/>
  <c r="S51" i="4"/>
  <c r="S49" i="4"/>
  <c r="S47" i="4"/>
  <c r="S28" i="4"/>
  <c r="U57" i="4"/>
  <c r="U41" i="4"/>
  <c r="U25" i="4"/>
  <c r="P55" i="4"/>
  <c r="P48" i="4"/>
  <c r="U53" i="4"/>
  <c r="U37" i="4"/>
  <c r="U20" i="4"/>
  <c r="W53" i="4"/>
  <c r="U65" i="4"/>
  <c r="U49" i="4"/>
  <c r="U33" i="4"/>
  <c r="W15" i="4"/>
  <c r="M68" i="4"/>
  <c r="M66" i="4"/>
  <c r="M18" i="4"/>
  <c r="U66" i="4"/>
  <c r="U62" i="4"/>
  <c r="U58" i="4"/>
  <c r="U54" i="4"/>
  <c r="U50" i="4"/>
  <c r="U46" i="4"/>
  <c r="U42" i="4"/>
  <c r="U38" i="4"/>
  <c r="U34" i="4"/>
  <c r="U30" i="4"/>
  <c r="U26" i="4"/>
  <c r="U18" i="4"/>
  <c r="W47" i="4"/>
  <c r="M15" i="4"/>
  <c r="U15" i="4"/>
  <c r="U67" i="4"/>
  <c r="U63" i="4"/>
  <c r="U59" i="4"/>
  <c r="U55" i="4"/>
  <c r="U51" i="4"/>
  <c r="U47" i="4"/>
  <c r="U43" i="4"/>
  <c r="U39" i="4"/>
  <c r="U35" i="4"/>
  <c r="U31" i="4"/>
  <c r="U27" i="4"/>
  <c r="U24" i="4"/>
  <c r="U21" i="4"/>
  <c r="U19" i="4"/>
  <c r="W63" i="4"/>
  <c r="W42" i="4"/>
  <c r="M67" i="4"/>
  <c r="M65" i="4"/>
  <c r="U68" i="4"/>
  <c r="U64" i="4"/>
  <c r="U60" i="4"/>
  <c r="U56" i="4"/>
  <c r="U52" i="4"/>
  <c r="U48" i="4"/>
  <c r="U44" i="4"/>
  <c r="U40" i="4"/>
  <c r="U36" i="4"/>
  <c r="U32" i="4"/>
  <c r="U28" i="4"/>
  <c r="U22" i="4"/>
  <c r="W58" i="4"/>
  <c r="W37" i="4"/>
  <c r="K18" i="4"/>
  <c r="K28" i="4"/>
  <c r="P27" i="4"/>
  <c r="P30" i="4"/>
  <c r="P46" i="4"/>
  <c r="P64" i="4"/>
  <c r="P62" i="4"/>
  <c r="P68" i="4"/>
  <c r="P25" i="4"/>
  <c r="P41" i="4"/>
  <c r="P57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W67" i="4"/>
  <c r="W62" i="4"/>
  <c r="W57" i="4"/>
  <c r="W51" i="4"/>
  <c r="W46" i="4"/>
  <c r="W41" i="4"/>
  <c r="W35" i="4"/>
  <c r="W66" i="4"/>
  <c r="W61" i="4"/>
  <c r="W55" i="4"/>
  <c r="W50" i="4"/>
  <c r="W45" i="4"/>
  <c r="W39" i="4"/>
  <c r="W34" i="4"/>
  <c r="W65" i="4"/>
  <c r="W59" i="4"/>
  <c r="W54" i="4"/>
  <c r="W49" i="4"/>
  <c r="W43" i="4"/>
  <c r="W38" i="4"/>
  <c r="O15" i="4"/>
  <c r="O26" i="4"/>
  <c r="O34" i="4"/>
  <c r="O42" i="4"/>
  <c r="O50" i="4"/>
  <c r="O58" i="4"/>
  <c r="O46" i="4"/>
  <c r="O54" i="4"/>
  <c r="O30" i="4"/>
  <c r="CG70" i="4"/>
  <c r="BT70" i="4"/>
  <c r="P39" i="4"/>
  <c r="P23" i="4"/>
  <c r="T15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R25" i="4"/>
  <c r="U23" i="4"/>
  <c r="R21" i="4"/>
  <c r="W68" i="4"/>
  <c r="W64" i="4"/>
  <c r="W60" i="4"/>
  <c r="W56" i="4"/>
  <c r="W52" i="4"/>
  <c r="W48" i="4"/>
  <c r="W44" i="4"/>
  <c r="W40" i="4"/>
  <c r="X32" i="4"/>
  <c r="X24" i="4"/>
  <c r="K64" i="4"/>
  <c r="P65" i="4"/>
  <c r="P60" i="4"/>
  <c r="P58" i="4"/>
  <c r="P53" i="4"/>
  <c r="P51" i="4"/>
  <c r="P44" i="4"/>
  <c r="P42" i="4"/>
  <c r="P37" i="4"/>
  <c r="P35" i="4"/>
  <c r="P28" i="4"/>
  <c r="P26" i="4"/>
  <c r="P21" i="4"/>
  <c r="P16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Z68" i="4"/>
  <c r="Z67" i="4"/>
  <c r="Z66" i="4"/>
  <c r="Z65" i="4"/>
  <c r="Z64" i="4"/>
  <c r="Z63" i="4"/>
  <c r="Z62" i="4"/>
  <c r="Z61" i="4"/>
  <c r="Z60" i="4"/>
  <c r="Z59" i="4"/>
  <c r="Z58" i="4"/>
  <c r="Z57" i="4"/>
  <c r="Z56" i="4"/>
  <c r="Z55" i="4"/>
  <c r="Z54" i="4"/>
  <c r="Z53" i="4"/>
  <c r="Z52" i="4"/>
  <c r="Z51" i="4"/>
  <c r="Z50" i="4"/>
  <c r="Z49" i="4"/>
  <c r="Z48" i="4"/>
  <c r="Z47" i="4"/>
  <c r="Z46" i="4"/>
  <c r="Z45" i="4"/>
  <c r="Z44" i="4"/>
  <c r="Z43" i="4"/>
  <c r="Z42" i="4"/>
  <c r="Z41" i="4"/>
  <c r="Z40" i="4"/>
  <c r="Z39" i="4"/>
  <c r="Z38" i="4"/>
  <c r="Z37" i="4"/>
  <c r="Z36" i="4"/>
  <c r="Z35" i="4"/>
  <c r="Z34" i="4"/>
  <c r="X31" i="4"/>
  <c r="X27" i="4"/>
  <c r="X23" i="4"/>
  <c r="X19" i="4"/>
  <c r="X20" i="4"/>
  <c r="K56" i="4"/>
  <c r="P66" i="4"/>
  <c r="P63" i="4"/>
  <c r="P56" i="4"/>
  <c r="P54" i="4"/>
  <c r="P49" i="4"/>
  <c r="P47" i="4"/>
  <c r="P40" i="4"/>
  <c r="P38" i="4"/>
  <c r="P33" i="4"/>
  <c r="P31" i="4"/>
  <c r="P24" i="4"/>
  <c r="P22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X30" i="4"/>
  <c r="X26" i="4"/>
  <c r="X22" i="4"/>
  <c r="X18" i="4"/>
  <c r="X28" i="4"/>
  <c r="X16" i="4"/>
  <c r="K46" i="4"/>
  <c r="P15" i="4"/>
  <c r="P67" i="4"/>
  <c r="P61" i="4"/>
  <c r="P59" i="4"/>
  <c r="P52" i="4"/>
  <c r="P50" i="4"/>
  <c r="P45" i="4"/>
  <c r="P43" i="4"/>
  <c r="P36" i="4"/>
  <c r="P34" i="4"/>
  <c r="P29" i="4"/>
  <c r="R20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29" i="4"/>
  <c r="X25" i="4"/>
  <c r="X21" i="4"/>
  <c r="X17" i="4"/>
  <c r="K52" i="4"/>
  <c r="K68" i="4"/>
  <c r="O63" i="4"/>
  <c r="O59" i="4"/>
  <c r="O55" i="4"/>
  <c r="O51" i="4"/>
  <c r="O47" i="4"/>
  <c r="O43" i="4"/>
  <c r="O39" i="4"/>
  <c r="O35" i="4"/>
  <c r="O31" i="4"/>
  <c r="O27" i="4"/>
  <c r="O23" i="4"/>
  <c r="O20" i="4"/>
  <c r="O17" i="4"/>
  <c r="O68" i="4"/>
  <c r="O67" i="4"/>
  <c r="O66" i="4"/>
  <c r="O65" i="4"/>
  <c r="O64" i="4"/>
  <c r="O60" i="4"/>
  <c r="O56" i="4"/>
  <c r="O52" i="4"/>
  <c r="O48" i="4"/>
  <c r="O44" i="4"/>
  <c r="O40" i="4"/>
  <c r="O36" i="4"/>
  <c r="O32" i="4"/>
  <c r="O28" i="4"/>
  <c r="O24" i="4"/>
  <c r="O18" i="4"/>
  <c r="O16" i="4"/>
  <c r="K60" i="4"/>
  <c r="K38" i="4"/>
  <c r="O61" i="4"/>
  <c r="O57" i="4"/>
  <c r="O53" i="4"/>
  <c r="O49" i="4"/>
  <c r="O45" i="4"/>
  <c r="O41" i="4"/>
  <c r="O37" i="4"/>
  <c r="O33" i="4"/>
  <c r="O29" i="4"/>
  <c r="O25" i="4"/>
  <c r="O21" i="4"/>
  <c r="M20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17" i="4"/>
  <c r="R18" i="4"/>
  <c r="R17" i="4"/>
  <c r="H50" i="4"/>
  <c r="H34" i="4"/>
  <c r="K63" i="4"/>
  <c r="K59" i="4"/>
  <c r="K55" i="4"/>
  <c r="K51" i="4"/>
  <c r="K44" i="4"/>
  <c r="K36" i="4"/>
  <c r="K24" i="4"/>
  <c r="H62" i="4"/>
  <c r="H46" i="4"/>
  <c r="H30" i="4"/>
  <c r="H15" i="4"/>
  <c r="K62" i="4"/>
  <c r="K58" i="4"/>
  <c r="K54" i="4"/>
  <c r="K50" i="4"/>
  <c r="K42" i="4"/>
  <c r="K34" i="4"/>
  <c r="K20" i="4"/>
  <c r="H58" i="4"/>
  <c r="H42" i="4"/>
  <c r="H26" i="4"/>
  <c r="H66" i="4"/>
  <c r="K61" i="4"/>
  <c r="K57" i="4"/>
  <c r="K53" i="4"/>
  <c r="K48" i="4"/>
  <c r="K40" i="4"/>
  <c r="K32" i="4"/>
  <c r="K16" i="4"/>
  <c r="H54" i="4"/>
  <c r="H38" i="4"/>
  <c r="H22" i="4"/>
  <c r="M16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P17" i="4"/>
  <c r="P18" i="4"/>
  <c r="P19" i="4"/>
  <c r="P20" i="4"/>
  <c r="M17" i="4"/>
  <c r="J15" i="4"/>
  <c r="J66" i="4"/>
  <c r="J65" i="4"/>
  <c r="J68" i="4"/>
  <c r="I16" i="4"/>
  <c r="I65" i="4"/>
  <c r="I68" i="4"/>
  <c r="I67" i="4"/>
  <c r="I63" i="4"/>
  <c r="I61" i="4"/>
  <c r="I59" i="4"/>
  <c r="I57" i="4"/>
  <c r="I55" i="4"/>
  <c r="I53" i="4"/>
  <c r="I51" i="4"/>
  <c r="K47" i="4"/>
  <c r="K43" i="4"/>
  <c r="K39" i="4"/>
  <c r="K35" i="4"/>
  <c r="K31" i="4"/>
  <c r="K27" i="4"/>
  <c r="K23" i="4"/>
  <c r="K19" i="4"/>
  <c r="H65" i="4"/>
  <c r="H61" i="4"/>
  <c r="H57" i="4"/>
  <c r="H53" i="4"/>
  <c r="H49" i="4"/>
  <c r="H45" i="4"/>
  <c r="H41" i="4"/>
  <c r="H37" i="4"/>
  <c r="H33" i="4"/>
  <c r="H29" i="4"/>
  <c r="H25" i="4"/>
  <c r="J67" i="4"/>
  <c r="H16" i="4"/>
  <c r="H17" i="4"/>
  <c r="H18" i="4"/>
  <c r="K30" i="4"/>
  <c r="K26" i="4"/>
  <c r="K22" i="4"/>
  <c r="H68" i="4"/>
  <c r="H64" i="4"/>
  <c r="H60" i="4"/>
  <c r="H56" i="4"/>
  <c r="H52" i="4"/>
  <c r="H48" i="4"/>
  <c r="H44" i="4"/>
  <c r="H40" i="4"/>
  <c r="H36" i="4"/>
  <c r="H32" i="4"/>
  <c r="H28" i="4"/>
  <c r="H24" i="4"/>
  <c r="H20" i="4"/>
  <c r="I66" i="4"/>
  <c r="K15" i="4"/>
  <c r="K67" i="4"/>
  <c r="K66" i="4"/>
  <c r="K65" i="4"/>
  <c r="I64" i="4"/>
  <c r="I62" i="4"/>
  <c r="I60" i="4"/>
  <c r="I58" i="4"/>
  <c r="I56" i="4"/>
  <c r="I54" i="4"/>
  <c r="I52" i="4"/>
  <c r="K49" i="4"/>
  <c r="K45" i="4"/>
  <c r="K41" i="4"/>
  <c r="K37" i="4"/>
  <c r="K33" i="4"/>
  <c r="K29" i="4"/>
  <c r="AE29" i="4" s="1"/>
  <c r="K25" i="4"/>
  <c r="K21" i="4"/>
  <c r="K17" i="4"/>
  <c r="H67" i="4"/>
  <c r="H63" i="4"/>
  <c r="H59" i="4"/>
  <c r="H55" i="4"/>
  <c r="H51" i="4"/>
  <c r="H47" i="4"/>
  <c r="H43" i="4"/>
  <c r="H39" i="4"/>
  <c r="H35" i="4"/>
  <c r="H31" i="4"/>
  <c r="H27" i="4"/>
  <c r="H23" i="4"/>
  <c r="H19" i="4"/>
  <c r="I1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AD16" i="4" s="1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AT70" i="4"/>
  <c r="BG70" i="4"/>
  <c r="AC15" i="4" l="1"/>
  <c r="Q38" i="4"/>
  <c r="AC33" i="4"/>
  <c r="BA33" i="4" s="1"/>
  <c r="BA32" i="4" s="1"/>
  <c r="AC49" i="4"/>
  <c r="AB51" i="4"/>
  <c r="AC57" i="4"/>
  <c r="AD68" i="4"/>
  <c r="BR68" i="4" s="1"/>
  <c r="Q57" i="4"/>
  <c r="AE36" i="4"/>
  <c r="AC37" i="4"/>
  <c r="AC45" i="4"/>
  <c r="AC18" i="4"/>
  <c r="AY18" i="4" s="1"/>
  <c r="AY17" i="4" s="1"/>
  <c r="AC25" i="4"/>
  <c r="AB19" i="4"/>
  <c r="AB35" i="4"/>
  <c r="AC56" i="4"/>
  <c r="AC64" i="4"/>
  <c r="AB65" i="4"/>
  <c r="AE47" i="4"/>
  <c r="Q49" i="4"/>
  <c r="AC65" i="4"/>
  <c r="AB47" i="4"/>
  <c r="AC17" i="4"/>
  <c r="AD38" i="4"/>
  <c r="AD50" i="4"/>
  <c r="BM50" i="4" s="1"/>
  <c r="BM49" i="4" s="1"/>
  <c r="AE15" i="4"/>
  <c r="AB66" i="4"/>
  <c r="AS66" i="4" s="1"/>
  <c r="AS65" i="4" s="1"/>
  <c r="AC30" i="4"/>
  <c r="AE52" i="4"/>
  <c r="CC52" i="4" s="1"/>
  <c r="CC51" i="4" s="1"/>
  <c r="AB59" i="4"/>
  <c r="AO59" i="4" s="1"/>
  <c r="Q19" i="4"/>
  <c r="Q27" i="4"/>
  <c r="AB63" i="4"/>
  <c r="AR63" i="4" s="1"/>
  <c r="AR62" i="4" s="1"/>
  <c r="AE27" i="4"/>
  <c r="BY27" i="4" s="1"/>
  <c r="BY26" i="4" s="1"/>
  <c r="Q62" i="4"/>
  <c r="Q54" i="4"/>
  <c r="AB15" i="4"/>
  <c r="Q66" i="4"/>
  <c r="AE48" i="4"/>
  <c r="BU48" i="4" s="1"/>
  <c r="AD46" i="4"/>
  <c r="BM46" i="4" s="1"/>
  <c r="BM45" i="4" s="1"/>
  <c r="AB43" i="4"/>
  <c r="AS43" i="4" s="1"/>
  <c r="AS42" i="4" s="1"/>
  <c r="AC41" i="4"/>
  <c r="AW41" i="4" s="1"/>
  <c r="AW40" i="4" s="1"/>
  <c r="Q41" i="4"/>
  <c r="Q33" i="4"/>
  <c r="AE31" i="4"/>
  <c r="BY31" i="4" s="1"/>
  <c r="BY30" i="4" s="1"/>
  <c r="Q22" i="4"/>
  <c r="CH70" i="4"/>
  <c r="AC21" i="4"/>
  <c r="AD18" i="4"/>
  <c r="BH18" i="4" s="1"/>
  <c r="AD22" i="4"/>
  <c r="BR22" i="4" s="1"/>
  <c r="BR21" i="4" s="1"/>
  <c r="AD26" i="4"/>
  <c r="AD34" i="4"/>
  <c r="AD54" i="4"/>
  <c r="AD58" i="4"/>
  <c r="BI58" i="4" s="1"/>
  <c r="AD62" i="4"/>
  <c r="AB49" i="4"/>
  <c r="AC67" i="4"/>
  <c r="BC67" i="4" s="1"/>
  <c r="AE54" i="4"/>
  <c r="AE38" i="4"/>
  <c r="Q15" i="4"/>
  <c r="Q68" i="4"/>
  <c r="Q52" i="4"/>
  <c r="Q36" i="4"/>
  <c r="AC27" i="4"/>
  <c r="BE27" i="4" s="1"/>
  <c r="BE26" i="4" s="1"/>
  <c r="AC53" i="4"/>
  <c r="AC61" i="4"/>
  <c r="AW61" i="4" s="1"/>
  <c r="AW60" i="4" s="1"/>
  <c r="AC26" i="4"/>
  <c r="AB39" i="4"/>
  <c r="AO39" i="4" s="1"/>
  <c r="AO38" i="4" s="1"/>
  <c r="AB32" i="4"/>
  <c r="AC51" i="4"/>
  <c r="AC59" i="4"/>
  <c r="BE59" i="4" s="1"/>
  <c r="AE46" i="4"/>
  <c r="CF46" i="4" s="1"/>
  <c r="CF45" i="4" s="1"/>
  <c r="AB48" i="4"/>
  <c r="AK48" i="4" s="1"/>
  <c r="AK47" i="4" s="1"/>
  <c r="AE30" i="4"/>
  <c r="Q56" i="4"/>
  <c r="Q40" i="4"/>
  <c r="AE53" i="4"/>
  <c r="AE44" i="4"/>
  <c r="AE60" i="4"/>
  <c r="AB55" i="4"/>
  <c r="AK55" i="4" s="1"/>
  <c r="AK54" i="4" s="1"/>
  <c r="AC66" i="4"/>
  <c r="BF66" i="4" s="1"/>
  <c r="BF65" i="4" s="1"/>
  <c r="AB64" i="4"/>
  <c r="AC19" i="4"/>
  <c r="AC35" i="4"/>
  <c r="AC39" i="4"/>
  <c r="AW39" i="4" s="1"/>
  <c r="AW38" i="4" s="1"/>
  <c r="AC43" i="4"/>
  <c r="BE43" i="4" s="1"/>
  <c r="BE42" i="4" s="1"/>
  <c r="AC47" i="4"/>
  <c r="AD36" i="4"/>
  <c r="AD44" i="4"/>
  <c r="AD52" i="4"/>
  <c r="BQ52" i="4" s="1"/>
  <c r="BQ51" i="4" s="1"/>
  <c r="AD60" i="4"/>
  <c r="AE21" i="4"/>
  <c r="AB68" i="4"/>
  <c r="AS68" i="4" s="1"/>
  <c r="AE23" i="4"/>
  <c r="AE62" i="4"/>
  <c r="AE28" i="4"/>
  <c r="AC58" i="4"/>
  <c r="AW58" i="4" s="1"/>
  <c r="AD67" i="4"/>
  <c r="BQ67" i="4" s="1"/>
  <c r="Q24" i="4"/>
  <c r="AE58" i="4"/>
  <c r="BU58" i="4" s="1"/>
  <c r="AC32" i="4"/>
  <c r="AD25" i="4"/>
  <c r="AD29" i="4"/>
  <c r="BI29" i="4" s="1"/>
  <c r="BI28" i="4" s="1"/>
  <c r="AD33" i="4"/>
  <c r="BI33" i="4" s="1"/>
  <c r="BI32" i="4" s="1"/>
  <c r="AE25" i="4"/>
  <c r="AC55" i="4"/>
  <c r="AW55" i="4" s="1"/>
  <c r="AW54" i="4" s="1"/>
  <c r="AC63" i="4"/>
  <c r="AV63" i="4" s="1"/>
  <c r="AV62" i="4" s="1"/>
  <c r="AC16" i="4"/>
  <c r="AD15" i="4"/>
  <c r="Q18" i="4"/>
  <c r="Q46" i="4"/>
  <c r="BA41" i="4"/>
  <c r="BA40" i="4" s="1"/>
  <c r="AV41" i="4"/>
  <c r="AV40" i="4" s="1"/>
  <c r="AX41" i="4"/>
  <c r="AX40" i="4" s="1"/>
  <c r="BN50" i="4"/>
  <c r="BN49" i="4" s="1"/>
  <c r="AC22" i="4"/>
  <c r="AC34" i="4"/>
  <c r="AC38" i="4"/>
  <c r="AC42" i="4"/>
  <c r="AC46" i="4"/>
  <c r="AC50" i="4"/>
  <c r="AD19" i="4"/>
  <c r="AD27" i="4"/>
  <c r="AD31" i="4"/>
  <c r="AD59" i="4"/>
  <c r="AD63" i="4"/>
  <c r="AK43" i="4"/>
  <c r="AK42" i="4" s="1"/>
  <c r="AS59" i="4"/>
  <c r="AN59" i="4"/>
  <c r="AI59" i="4"/>
  <c r="AE37" i="4"/>
  <c r="AB36" i="4"/>
  <c r="AB52" i="4"/>
  <c r="AB18" i="4"/>
  <c r="AD66" i="4"/>
  <c r="Q59" i="4"/>
  <c r="Q43" i="4"/>
  <c r="AB22" i="4"/>
  <c r="AE57" i="4"/>
  <c r="AB42" i="4"/>
  <c r="AE42" i="4"/>
  <c r="AE68" i="4"/>
  <c r="BE33" i="4"/>
  <c r="BE32" i="4" s="1"/>
  <c r="BO22" i="4"/>
  <c r="BO21" i="4" s="1"/>
  <c r="BP22" i="4"/>
  <c r="BP21" i="4" s="1"/>
  <c r="BI22" i="4"/>
  <c r="BI21" i="4" s="1"/>
  <c r="BP67" i="4"/>
  <c r="AC31" i="4"/>
  <c r="AD20" i="4"/>
  <c r="AD24" i="4"/>
  <c r="AD28" i="4"/>
  <c r="AD40" i="4"/>
  <c r="AD56" i="4"/>
  <c r="AE41" i="4"/>
  <c r="AC54" i="4"/>
  <c r="AC62" i="4"/>
  <c r="AB24" i="4"/>
  <c r="AE22" i="4"/>
  <c r="CC27" i="4"/>
  <c r="CC26" i="4" s="1"/>
  <c r="CB27" i="4"/>
  <c r="CB26" i="4" s="1"/>
  <c r="BW27" i="4"/>
  <c r="BW26" i="4" s="1"/>
  <c r="Q58" i="4"/>
  <c r="Q26" i="4"/>
  <c r="AE40" i="4"/>
  <c r="AE61" i="4"/>
  <c r="BU52" i="4"/>
  <c r="AE18" i="4"/>
  <c r="BE37" i="4"/>
  <c r="BE36" i="4" s="1"/>
  <c r="BA37" i="4"/>
  <c r="BA36" i="4" s="1"/>
  <c r="AW37" i="4"/>
  <c r="AW36" i="4" s="1"/>
  <c r="BD37" i="4"/>
  <c r="BD36" i="4" s="1"/>
  <c r="AZ37" i="4"/>
  <c r="AZ36" i="4" s="1"/>
  <c r="AV37" i="4"/>
  <c r="AV36" i="4" s="1"/>
  <c r="BC37" i="4"/>
  <c r="BC36" i="4" s="1"/>
  <c r="AY37" i="4"/>
  <c r="AY36" i="4" s="1"/>
  <c r="AU37" i="4"/>
  <c r="BF37" i="4"/>
  <c r="BF36" i="4" s="1"/>
  <c r="BB37" i="4"/>
  <c r="BB36" i="4" s="1"/>
  <c r="AX37" i="4"/>
  <c r="AX36" i="4" s="1"/>
  <c r="BM58" i="4"/>
  <c r="AC20" i="4"/>
  <c r="AC24" i="4"/>
  <c r="AD17" i="4"/>
  <c r="AD21" i="4"/>
  <c r="AD37" i="4"/>
  <c r="AD41" i="4"/>
  <c r="AD45" i="4"/>
  <c r="AD49" i="4"/>
  <c r="AD53" i="4"/>
  <c r="AD57" i="4"/>
  <c r="AD61" i="4"/>
  <c r="AB67" i="4"/>
  <c r="CC29" i="4"/>
  <c r="CC28" i="4" s="1"/>
  <c r="BY29" i="4"/>
  <c r="BY28" i="4" s="1"/>
  <c r="BU29" i="4"/>
  <c r="CF29" i="4"/>
  <c r="CF28" i="4" s="1"/>
  <c r="CB29" i="4"/>
  <c r="CB28" i="4" s="1"/>
  <c r="BX29" i="4"/>
  <c r="BX28" i="4" s="1"/>
  <c r="CE29" i="4"/>
  <c r="CE28" i="4" s="1"/>
  <c r="CA29" i="4"/>
  <c r="CA28" i="4" s="1"/>
  <c r="BW29" i="4"/>
  <c r="BW28" i="4" s="1"/>
  <c r="BV29" i="4"/>
  <c r="BV28" i="4" s="1"/>
  <c r="CD29" i="4"/>
  <c r="CD28" i="4" s="1"/>
  <c r="BZ29" i="4"/>
  <c r="BZ28" i="4" s="1"/>
  <c r="AE45" i="4"/>
  <c r="AB28" i="4"/>
  <c r="AB44" i="4"/>
  <c r="AB60" i="4"/>
  <c r="AE26" i="4"/>
  <c r="AB16" i="4"/>
  <c r="AB33" i="4"/>
  <c r="BE57" i="4"/>
  <c r="BA57" i="4"/>
  <c r="AW57" i="4"/>
  <c r="BD57" i="4"/>
  <c r="AZ57" i="4"/>
  <c r="AV57" i="4"/>
  <c r="BC57" i="4"/>
  <c r="AY57" i="4"/>
  <c r="AU57" i="4"/>
  <c r="BF57" i="4"/>
  <c r="BB57" i="4"/>
  <c r="AX57" i="4"/>
  <c r="BA67" i="4"/>
  <c r="BH68" i="4"/>
  <c r="Q53" i="4"/>
  <c r="Q37" i="4"/>
  <c r="Q21" i="4"/>
  <c r="AB54" i="4"/>
  <c r="AE20" i="4"/>
  <c r="AB30" i="4"/>
  <c r="AE59" i="4"/>
  <c r="AC23" i="4"/>
  <c r="AD30" i="4"/>
  <c r="AD42" i="4"/>
  <c r="AB23" i="4"/>
  <c r="AE17" i="4"/>
  <c r="AE33" i="4"/>
  <c r="AE49" i="4"/>
  <c r="AE65" i="4"/>
  <c r="AB37" i="4"/>
  <c r="AB53" i="4"/>
  <c r="AE19" i="4"/>
  <c r="AE35" i="4"/>
  <c r="AC68" i="4"/>
  <c r="AD65" i="4"/>
  <c r="Q64" i="4"/>
  <c r="Q48" i="4"/>
  <c r="Q32" i="4"/>
  <c r="Q16" i="4"/>
  <c r="AE16" i="4"/>
  <c r="AB26" i="4"/>
  <c r="AE34" i="4"/>
  <c r="AB46" i="4"/>
  <c r="AE63" i="4"/>
  <c r="Q65" i="4"/>
  <c r="AE56" i="4"/>
  <c r="AE64" i="4"/>
  <c r="AC28" i="4"/>
  <c r="AC36" i="4"/>
  <c r="AC40" i="4"/>
  <c r="AC44" i="4"/>
  <c r="AC48" i="4"/>
  <c r="AD23" i="4"/>
  <c r="AD35" i="4"/>
  <c r="AD39" i="4"/>
  <c r="AD43" i="4"/>
  <c r="AD47" i="4"/>
  <c r="AD51" i="4"/>
  <c r="AD55" i="4"/>
  <c r="AB27" i="4"/>
  <c r="AC52" i="4"/>
  <c r="AC60" i="4"/>
  <c r="AE66" i="4"/>
  <c r="AB20" i="4"/>
  <c r="AB25" i="4"/>
  <c r="AB41" i="4"/>
  <c r="AB57" i="4"/>
  <c r="AE39" i="4"/>
  <c r="Q55" i="4"/>
  <c r="Q39" i="4"/>
  <c r="Q23" i="4"/>
  <c r="AE32" i="4"/>
  <c r="AB62" i="4"/>
  <c r="AE51" i="4"/>
  <c r="AB34" i="4"/>
  <c r="AC29" i="4"/>
  <c r="AD32" i="4"/>
  <c r="AD48" i="4"/>
  <c r="AD64" i="4"/>
  <c r="AB31" i="4"/>
  <c r="AE67" i="4"/>
  <c r="AB40" i="4"/>
  <c r="AB56" i="4"/>
  <c r="AB17" i="4"/>
  <c r="AB29" i="4"/>
  <c r="AB45" i="4"/>
  <c r="AB61" i="4"/>
  <c r="AE43" i="4"/>
  <c r="Q50" i="4"/>
  <c r="Q42" i="4"/>
  <c r="Q34" i="4"/>
  <c r="Q30" i="4"/>
  <c r="AB38" i="4"/>
  <c r="AB58" i="4"/>
  <c r="AE50" i="4"/>
  <c r="AE24" i="4"/>
  <c r="AE55" i="4"/>
  <c r="AB50" i="4"/>
  <c r="Q67" i="4"/>
  <c r="AB21" i="4"/>
  <c r="Q25" i="4"/>
  <c r="Q20" i="4"/>
  <c r="Q51" i="4"/>
  <c r="Q35" i="4"/>
  <c r="Q17" i="4"/>
  <c r="Q61" i="4"/>
  <c r="Q45" i="4"/>
  <c r="Q29" i="4"/>
  <c r="AA17" i="4"/>
  <c r="AA21" i="4"/>
  <c r="AA25" i="4"/>
  <c r="AA29" i="4"/>
  <c r="AA33" i="4"/>
  <c r="AA37" i="4"/>
  <c r="AA41" i="4"/>
  <c r="AA45" i="4"/>
  <c r="AA49" i="4"/>
  <c r="AA53" i="4"/>
  <c r="AA57" i="4"/>
  <c r="AA61" i="4"/>
  <c r="AA65" i="4"/>
  <c r="Q60" i="4"/>
  <c r="Q44" i="4"/>
  <c r="Q28" i="4"/>
  <c r="L46" i="4"/>
  <c r="L34" i="4"/>
  <c r="AA34" i="4"/>
  <c r="AA38" i="4"/>
  <c r="AA42" i="4"/>
  <c r="AA46" i="4"/>
  <c r="L50" i="4"/>
  <c r="Q63" i="4"/>
  <c r="Q47" i="4"/>
  <c r="Q31" i="4"/>
  <c r="L22" i="4"/>
  <c r="L54" i="4"/>
  <c r="V54" i="4"/>
  <c r="V62" i="4"/>
  <c r="L62" i="4"/>
  <c r="V67" i="4"/>
  <c r="V23" i="4"/>
  <c r="V35" i="4"/>
  <c r="V47" i="4"/>
  <c r="V63" i="4"/>
  <c r="L21" i="4"/>
  <c r="V56" i="4"/>
  <c r="V64" i="4"/>
  <c r="L66" i="4"/>
  <c r="V18" i="4"/>
  <c r="L30" i="4"/>
  <c r="V30" i="4"/>
  <c r="V34" i="4"/>
  <c r="V38" i="4"/>
  <c r="L42" i="4"/>
  <c r="V15" i="4"/>
  <c r="L58" i="4"/>
  <c r="L26" i="4"/>
  <c r="L38" i="4"/>
  <c r="L55" i="4"/>
  <c r="L60" i="4"/>
  <c r="L16" i="4"/>
  <c r="L41" i="4"/>
  <c r="L27" i="4"/>
  <c r="L43" i="4"/>
  <c r="L59" i="4"/>
  <c r="L32" i="4"/>
  <c r="L48" i="4"/>
  <c r="L64" i="4"/>
  <c r="L29" i="4"/>
  <c r="L45" i="4"/>
  <c r="L61" i="4"/>
  <c r="L39" i="4"/>
  <c r="L44" i="4"/>
  <c r="L31" i="4"/>
  <c r="L47" i="4"/>
  <c r="L63" i="4"/>
  <c r="L20" i="4"/>
  <c r="L36" i="4"/>
  <c r="L52" i="4"/>
  <c r="L68" i="4"/>
  <c r="L18" i="4"/>
  <c r="L33" i="4"/>
  <c r="L49" i="4"/>
  <c r="L65" i="4"/>
  <c r="L23" i="4"/>
  <c r="L28" i="4"/>
  <c r="L25" i="4"/>
  <c r="L57" i="4"/>
  <c r="L19" i="4"/>
  <c r="L35" i="4"/>
  <c r="L51" i="4"/>
  <c r="L67" i="4"/>
  <c r="L24" i="4"/>
  <c r="L40" i="4"/>
  <c r="L56" i="4"/>
  <c r="L17" i="4"/>
  <c r="L37" i="4"/>
  <c r="L53" i="4"/>
  <c r="L15" i="4"/>
  <c r="AX67" i="4" l="1"/>
  <c r="AL63" i="4"/>
  <c r="AL62" i="4" s="1"/>
  <c r="BO50" i="4"/>
  <c r="BO49" i="4" s="1"/>
  <c r="CD31" i="4"/>
  <c r="CD30" i="4" s="1"/>
  <c r="BK68" i="4"/>
  <c r="AZ67" i="4"/>
  <c r="BF67" i="4"/>
  <c r="BZ52" i="4"/>
  <c r="BZ51" i="4" s="1"/>
  <c r="AJ63" i="4"/>
  <c r="AJ62" i="4" s="1"/>
  <c r="AL43" i="4"/>
  <c r="AL42" i="4" s="1"/>
  <c r="BP50" i="4"/>
  <c r="BP49" i="4" s="1"/>
  <c r="AV67" i="4"/>
  <c r="AY67" i="4"/>
  <c r="CE52" i="4"/>
  <c r="CE51" i="4" s="1"/>
  <c r="AO63" i="4"/>
  <c r="AO62" i="4" s="1"/>
  <c r="AQ43" i="4"/>
  <c r="AQ42" i="4" s="1"/>
  <c r="AV61" i="4"/>
  <c r="AV60" i="4" s="1"/>
  <c r="AU33" i="4"/>
  <c r="AY33" i="4"/>
  <c r="AY32" i="4" s="1"/>
  <c r="BQ68" i="4"/>
  <c r="AZ33" i="4"/>
  <c r="AZ32" i="4" s="1"/>
  <c r="BF33" i="4"/>
  <c r="BF32" i="4" s="1"/>
  <c r="BD33" i="4"/>
  <c r="BD32" i="4" s="1"/>
  <c r="BS68" i="4"/>
  <c r="AX33" i="4"/>
  <c r="AX32" i="4" s="1"/>
  <c r="BC33" i="4"/>
  <c r="BC32" i="4" s="1"/>
  <c r="AW33" i="4"/>
  <c r="AW32" i="4" s="1"/>
  <c r="BN68" i="4"/>
  <c r="BM68" i="4"/>
  <c r="BB33" i="4"/>
  <c r="BB32" i="4" s="1"/>
  <c r="AV33" i="4"/>
  <c r="AV32" i="4" s="1"/>
  <c r="BN33" i="4"/>
  <c r="BN32" i="4" s="1"/>
  <c r="BQ46" i="4"/>
  <c r="BQ45" i="4" s="1"/>
  <c r="BX58" i="4"/>
  <c r="AY27" i="4"/>
  <c r="AY26" i="4" s="1"/>
  <c r="AO55" i="4"/>
  <c r="AO54" i="4" s="1"/>
  <c r="AZ18" i="4"/>
  <c r="AZ17" i="4" s="1"/>
  <c r="AN39" i="4"/>
  <c r="AN38" i="4" s="1"/>
  <c r="BJ68" i="4"/>
  <c r="BL68" i="4"/>
  <c r="BP68" i="4"/>
  <c r="BD67" i="4"/>
  <c r="BE67" i="4"/>
  <c r="AU67" i="4"/>
  <c r="AM68" i="4"/>
  <c r="AL66" i="4"/>
  <c r="AL65" i="4" s="1"/>
  <c r="BO68" i="4"/>
  <c r="BI68" i="4"/>
  <c r="AW67" i="4"/>
  <c r="BB67" i="4"/>
  <c r="BH33" i="4"/>
  <c r="BH32" i="4" s="1"/>
  <c r="BY58" i="4"/>
  <c r="BD27" i="4"/>
  <c r="BD26" i="4" s="1"/>
  <c r="AS39" i="4"/>
  <c r="AS38" i="4" s="1"/>
  <c r="BF18" i="4"/>
  <c r="BF17" i="4" s="1"/>
  <c r="BM33" i="4"/>
  <c r="BM32" i="4" s="1"/>
  <c r="AH55" i="4"/>
  <c r="AH54" i="4" s="1"/>
  <c r="BK46" i="4"/>
  <c r="BK45" i="4" s="1"/>
  <c r="BW46" i="4"/>
  <c r="BW45" i="4" s="1"/>
  <c r="BZ58" i="4"/>
  <c r="AJ55" i="4"/>
  <c r="AJ54" i="4" s="1"/>
  <c r="AX27" i="4"/>
  <c r="AX26" i="4" s="1"/>
  <c r="AI39" i="4"/>
  <c r="AI38" i="4" s="1"/>
  <c r="BL46" i="4"/>
  <c r="BL45" i="4" s="1"/>
  <c r="BA18" i="4"/>
  <c r="BA17" i="4" s="1"/>
  <c r="BK33" i="4"/>
  <c r="BK32" i="4" s="1"/>
  <c r="BL33" i="4"/>
  <c r="BL32" i="4" s="1"/>
  <c r="BQ33" i="4"/>
  <c r="BQ32" i="4" s="1"/>
  <c r="BW58" i="4"/>
  <c r="CB58" i="4"/>
  <c r="CC58" i="4"/>
  <c r="AI55" i="4"/>
  <c r="AI54" i="4" s="1"/>
  <c r="AN55" i="4"/>
  <c r="AN54" i="4" s="1"/>
  <c r="AS55" i="4"/>
  <c r="AS54" i="4" s="1"/>
  <c r="BB27" i="4"/>
  <c r="BB26" i="4" s="1"/>
  <c r="BC27" i="4"/>
  <c r="BC26" i="4" s="1"/>
  <c r="AW27" i="4"/>
  <c r="AW26" i="4" s="1"/>
  <c r="AP39" i="4"/>
  <c r="AP38" i="4" s="1"/>
  <c r="AM39" i="4"/>
  <c r="AM38" i="4" s="1"/>
  <c r="AR39" i="4"/>
  <c r="AR38" i="4" s="1"/>
  <c r="BJ46" i="4"/>
  <c r="BJ45" i="4" s="1"/>
  <c r="BO46" i="4"/>
  <c r="BO45" i="4" s="1"/>
  <c r="BP46" i="4"/>
  <c r="BP45" i="4" s="1"/>
  <c r="AW18" i="4"/>
  <c r="AW17" i="4" s="1"/>
  <c r="AV18" i="4"/>
  <c r="AV17" i="4" s="1"/>
  <c r="BB18" i="4"/>
  <c r="BB17" i="4" s="1"/>
  <c r="BX46" i="4"/>
  <c r="BX45" i="4" s="1"/>
  <c r="BR33" i="4"/>
  <c r="BR32" i="4" s="1"/>
  <c r="BO33" i="4"/>
  <c r="BO32" i="4" s="1"/>
  <c r="BP33" i="4"/>
  <c r="BP32" i="4" s="1"/>
  <c r="CD58" i="4"/>
  <c r="CA58" i="4"/>
  <c r="CF58" i="4"/>
  <c r="AL55" i="4"/>
  <c r="AL54" i="4" s="1"/>
  <c r="AM55" i="4"/>
  <c r="AM54" i="4" s="1"/>
  <c r="AR55" i="4"/>
  <c r="AR54" i="4" s="1"/>
  <c r="BF27" i="4"/>
  <c r="BF26" i="4" s="1"/>
  <c r="AV27" i="4"/>
  <c r="AV26" i="4" s="1"/>
  <c r="BA27" i="4"/>
  <c r="BA26" i="4" s="1"/>
  <c r="AH39" i="4"/>
  <c r="AH38" i="4" s="1"/>
  <c r="AQ39" i="4"/>
  <c r="AQ38" i="4" s="1"/>
  <c r="AK39" i="4"/>
  <c r="AK38" i="4" s="1"/>
  <c r="BN46" i="4"/>
  <c r="BN45" i="4" s="1"/>
  <c r="BS46" i="4"/>
  <c r="BS45" i="4" s="1"/>
  <c r="BI46" i="4"/>
  <c r="BI45" i="4" s="1"/>
  <c r="AU18" i="4"/>
  <c r="AU17" i="4" s="1"/>
  <c r="BC18" i="4"/>
  <c r="BC17" i="4" s="1"/>
  <c r="AX18" i="4"/>
  <c r="AX17" i="4" s="1"/>
  <c r="CB46" i="4"/>
  <c r="CB45" i="4" s="1"/>
  <c r="BJ33" i="4"/>
  <c r="BJ32" i="4" s="1"/>
  <c r="BS33" i="4"/>
  <c r="BS32" i="4" s="1"/>
  <c r="BV58" i="4"/>
  <c r="CE58" i="4"/>
  <c r="AP55" i="4"/>
  <c r="AP54" i="4" s="1"/>
  <c r="AQ55" i="4"/>
  <c r="AQ54" i="4" s="1"/>
  <c r="AU27" i="4"/>
  <c r="AZ27" i="4"/>
  <c r="AZ26" i="4" s="1"/>
  <c r="AL39" i="4"/>
  <c r="AL38" i="4" s="1"/>
  <c r="AJ39" i="4"/>
  <c r="AJ38" i="4" s="1"/>
  <c r="BR46" i="4"/>
  <c r="BR45" i="4" s="1"/>
  <c r="BH46" i="4"/>
  <c r="BH45" i="4" s="1"/>
  <c r="BE18" i="4"/>
  <c r="BE17" i="4" s="1"/>
  <c r="BD18" i="4"/>
  <c r="BD17" i="4" s="1"/>
  <c r="CD46" i="4"/>
  <c r="CD45" i="4" s="1"/>
  <c r="BL29" i="4"/>
  <c r="BL28" i="4" s="1"/>
  <c r="AQ66" i="4"/>
  <c r="AQ65" i="4" s="1"/>
  <c r="BD63" i="4"/>
  <c r="BD62" i="4" s="1"/>
  <c r="AK66" i="4"/>
  <c r="AK65" i="4" s="1"/>
  <c r="AH66" i="4"/>
  <c r="AH65" i="4" s="1"/>
  <c r="AM66" i="4"/>
  <c r="AM65" i="4" s="1"/>
  <c r="AR66" i="4"/>
  <c r="AR65" i="4" s="1"/>
  <c r="BV48" i="4"/>
  <c r="BV47" i="4" s="1"/>
  <c r="AX63" i="4"/>
  <c r="AX62" i="4" s="1"/>
  <c r="AP66" i="4"/>
  <c r="AP65" i="4" s="1"/>
  <c r="AJ66" i="4"/>
  <c r="AJ65" i="4" s="1"/>
  <c r="AO66" i="4"/>
  <c r="AO65" i="4" s="1"/>
  <c r="BQ29" i="4"/>
  <c r="BQ28" i="4" s="1"/>
  <c r="AY63" i="4"/>
  <c r="AY62" i="4" s="1"/>
  <c r="AI66" i="4"/>
  <c r="AI65" i="4" s="1"/>
  <c r="AN66" i="4"/>
  <c r="AN65" i="4" s="1"/>
  <c r="CA31" i="4"/>
  <c r="CA30" i="4" s="1"/>
  <c r="CF31" i="4"/>
  <c r="CF30" i="4" s="1"/>
  <c r="BZ46" i="4"/>
  <c r="BZ45" i="4" s="1"/>
  <c r="CE46" i="4"/>
  <c r="CE45" i="4" s="1"/>
  <c r="BY46" i="4"/>
  <c r="BY45" i="4" s="1"/>
  <c r="BV46" i="4"/>
  <c r="BV45" i="4" s="1"/>
  <c r="CA46" i="4"/>
  <c r="CA45" i="4" s="1"/>
  <c r="BU46" i="4"/>
  <c r="BU45" i="4" s="1"/>
  <c r="BK18" i="4"/>
  <c r="BK17" i="4" s="1"/>
  <c r="BW31" i="4"/>
  <c r="BW30" i="4" s="1"/>
  <c r="CB31" i="4"/>
  <c r="CB30" i="4" s="1"/>
  <c r="CC31" i="4"/>
  <c r="CC30" i="4" s="1"/>
  <c r="BV52" i="4"/>
  <c r="BV51" i="4" s="1"/>
  <c r="CA52" i="4"/>
  <c r="CA51" i="4" s="1"/>
  <c r="CF52" i="4"/>
  <c r="CF51" i="4" s="1"/>
  <c r="AH63" i="4"/>
  <c r="AH62" i="4" s="1"/>
  <c r="AQ63" i="4"/>
  <c r="AQ62" i="4" s="1"/>
  <c r="AK63" i="4"/>
  <c r="AK62" i="4" s="1"/>
  <c r="AV39" i="4"/>
  <c r="AV38" i="4" s="1"/>
  <c r="AH43" i="4"/>
  <c r="AH42" i="4" s="1"/>
  <c r="AM43" i="4"/>
  <c r="AM42" i="4" s="1"/>
  <c r="AR43" i="4"/>
  <c r="AR42" i="4" s="1"/>
  <c r="BK50" i="4"/>
  <c r="BK49" i="4" s="1"/>
  <c r="BL50" i="4"/>
  <c r="BL49" i="4" s="1"/>
  <c r="BQ50" i="4"/>
  <c r="BQ49" i="4" s="1"/>
  <c r="BV31" i="4"/>
  <c r="BV30" i="4" s="1"/>
  <c r="CE31" i="4"/>
  <c r="CE30" i="4" s="1"/>
  <c r="BU31" i="4"/>
  <c r="BU30" i="4" s="1"/>
  <c r="CD52" i="4"/>
  <c r="CD51" i="4" s="1"/>
  <c r="BX52" i="4"/>
  <c r="BX51" i="4" s="1"/>
  <c r="BY52" i="4"/>
  <c r="BY51" i="4" s="1"/>
  <c r="AI63" i="4"/>
  <c r="AI62" i="4" s="1"/>
  <c r="AN63" i="4"/>
  <c r="AN62" i="4" s="1"/>
  <c r="AS63" i="4"/>
  <c r="AS62" i="4" s="1"/>
  <c r="AP43" i="4"/>
  <c r="AP42" i="4" s="1"/>
  <c r="AJ43" i="4"/>
  <c r="AJ42" i="4" s="1"/>
  <c r="AO43" i="4"/>
  <c r="AO42" i="4" s="1"/>
  <c r="BR50" i="4"/>
  <c r="BR49" i="4" s="1"/>
  <c r="BS50" i="4"/>
  <c r="BS49" i="4" s="1"/>
  <c r="BI50" i="4"/>
  <c r="BI49" i="4" s="1"/>
  <c r="BQ18" i="4"/>
  <c r="BQ17" i="4" s="1"/>
  <c r="BZ31" i="4"/>
  <c r="BZ30" i="4" s="1"/>
  <c r="BX31" i="4"/>
  <c r="BX30" i="4" s="1"/>
  <c r="BW52" i="4"/>
  <c r="BW51" i="4" s="1"/>
  <c r="CB52" i="4"/>
  <c r="CB51" i="4" s="1"/>
  <c r="AP63" i="4"/>
  <c r="AP62" i="4" s="1"/>
  <c r="AM63" i="4"/>
  <c r="AM62" i="4" s="1"/>
  <c r="AZ66" i="4"/>
  <c r="AZ65" i="4" s="1"/>
  <c r="AI43" i="4"/>
  <c r="AI42" i="4" s="1"/>
  <c r="AN43" i="4"/>
  <c r="AN42" i="4" s="1"/>
  <c r="BJ50" i="4"/>
  <c r="BJ49" i="4" s="1"/>
  <c r="BH50" i="4"/>
  <c r="BH49" i="4" s="1"/>
  <c r="BP18" i="4"/>
  <c r="BP17" i="4" s="1"/>
  <c r="BV27" i="4"/>
  <c r="BV26" i="4" s="1"/>
  <c r="CA27" i="4"/>
  <c r="CA26" i="4" s="1"/>
  <c r="CF27" i="4"/>
  <c r="CF26" i="4" s="1"/>
  <c r="BA39" i="4"/>
  <c r="BA38" i="4" s="1"/>
  <c r="BE66" i="4"/>
  <c r="BE65" i="4" s="1"/>
  <c r="BJ22" i="4"/>
  <c r="BJ21" i="4" s="1"/>
  <c r="BH22" i="4"/>
  <c r="BH21" i="4" s="1"/>
  <c r="BS22" i="4"/>
  <c r="BS21" i="4" s="1"/>
  <c r="BA61" i="4"/>
  <c r="BA60" i="4" s="1"/>
  <c r="AR68" i="4"/>
  <c r="AH59" i="4"/>
  <c r="AM59" i="4"/>
  <c r="AR59" i="4"/>
  <c r="AU41" i="4"/>
  <c r="AU40" i="4" s="1"/>
  <c r="AZ41" i="4"/>
  <c r="AZ40" i="4" s="1"/>
  <c r="BE41" i="4"/>
  <c r="BE40" i="4" s="1"/>
  <c r="BJ58" i="4"/>
  <c r="BZ27" i="4"/>
  <c r="BZ26" i="4" s="1"/>
  <c r="CE27" i="4"/>
  <c r="CE26" i="4" s="1"/>
  <c r="BU27" i="4"/>
  <c r="BU26" i="4" s="1"/>
  <c r="AU66" i="4"/>
  <c r="AU65" i="4" s="1"/>
  <c r="BN22" i="4"/>
  <c r="BN21" i="4" s="1"/>
  <c r="BL22" i="4"/>
  <c r="BL21" i="4" s="1"/>
  <c r="BQ22" i="4"/>
  <c r="BQ21" i="4" s="1"/>
  <c r="AL59" i="4"/>
  <c r="AQ59" i="4"/>
  <c r="AK59" i="4"/>
  <c r="AX58" i="4"/>
  <c r="BB41" i="4"/>
  <c r="BB40" i="4" s="1"/>
  <c r="AY41" i="4"/>
  <c r="AY40" i="4" s="1"/>
  <c r="BD41" i="4"/>
  <c r="BD40" i="4" s="1"/>
  <c r="BH58" i="4"/>
  <c r="CD27" i="4"/>
  <c r="CD26" i="4" s="1"/>
  <c r="BX27" i="4"/>
  <c r="BX26" i="4" s="1"/>
  <c r="BF39" i="4"/>
  <c r="BF38" i="4" s="1"/>
  <c r="BM22" i="4"/>
  <c r="BM21" i="4" s="1"/>
  <c r="BK22" i="4"/>
  <c r="BK21" i="4" s="1"/>
  <c r="BF61" i="4"/>
  <c r="BF60" i="4" s="1"/>
  <c r="AH68" i="4"/>
  <c r="AP59" i="4"/>
  <c r="AJ59" i="4"/>
  <c r="BF41" i="4"/>
  <c r="BF40" i="4" s="1"/>
  <c r="BC41" i="4"/>
  <c r="BC40" i="4" s="1"/>
  <c r="BX48" i="4"/>
  <c r="BX47" i="4" s="1"/>
  <c r="AF28" i="4"/>
  <c r="BY48" i="4"/>
  <c r="BY47" i="4" s="1"/>
  <c r="BO52" i="4"/>
  <c r="BO51" i="4" s="1"/>
  <c r="BA55" i="4"/>
  <c r="BA54" i="4" s="1"/>
  <c r="AF54" i="4"/>
  <c r="AY59" i="4"/>
  <c r="BW48" i="4"/>
  <c r="BW47" i="4" s="1"/>
  <c r="CB48" i="4"/>
  <c r="CB47" i="4" s="1"/>
  <c r="CC48" i="4"/>
  <c r="CC47" i="4" s="1"/>
  <c r="BP52" i="4"/>
  <c r="BP51" i="4" s="1"/>
  <c r="BD59" i="4"/>
  <c r="BZ48" i="4"/>
  <c r="BZ47" i="4" s="1"/>
  <c r="CA48" i="4"/>
  <c r="CA47" i="4" s="1"/>
  <c r="CF48" i="4"/>
  <c r="CF47" i="4" s="1"/>
  <c r="BF55" i="4"/>
  <c r="BF54" i="4" s="1"/>
  <c r="BF43" i="4"/>
  <c r="BF42" i="4" s="1"/>
  <c r="BJ67" i="4"/>
  <c r="AF63" i="4"/>
  <c r="AF25" i="4"/>
  <c r="AF23" i="4"/>
  <c r="CD48" i="4"/>
  <c r="CD47" i="4" s="1"/>
  <c r="CE48" i="4"/>
  <c r="CE47" i="4" s="1"/>
  <c r="AV55" i="4"/>
  <c r="AV54" i="4" s="1"/>
  <c r="BR52" i="4"/>
  <c r="BR51" i="4" s="1"/>
  <c r="BF59" i="4"/>
  <c r="BO67" i="4"/>
  <c r="AU61" i="4"/>
  <c r="AU60" i="4" s="1"/>
  <c r="AZ61" i="4"/>
  <c r="AZ60" i="4" s="1"/>
  <c r="BE61" i="4"/>
  <c r="BE60" i="4" s="1"/>
  <c r="AX61" i="4"/>
  <c r="AX60" i="4" s="1"/>
  <c r="AY61" i="4"/>
  <c r="AY60" i="4" s="1"/>
  <c r="BD61" i="4"/>
  <c r="BD60" i="4" s="1"/>
  <c r="BB61" i="4"/>
  <c r="BB60" i="4" s="1"/>
  <c r="BC61" i="4"/>
  <c r="BC60" i="4" s="1"/>
  <c r="BK58" i="4"/>
  <c r="BL58" i="4"/>
  <c r="BQ58" i="4"/>
  <c r="AV58" i="4"/>
  <c r="BN58" i="4"/>
  <c r="BO58" i="4"/>
  <c r="BP58" i="4"/>
  <c r="BA58" i="4"/>
  <c r="BR58" i="4"/>
  <c r="BS58" i="4"/>
  <c r="AL48" i="4"/>
  <c r="AL47" i="4" s="1"/>
  <c r="AJ48" i="4"/>
  <c r="AJ47" i="4" s="1"/>
  <c r="AO48" i="4"/>
  <c r="AO47" i="4" s="1"/>
  <c r="CC46" i="4"/>
  <c r="CC45" i="4" s="1"/>
  <c r="AY43" i="4"/>
  <c r="AY42" i="4" s="1"/>
  <c r="BD43" i="4"/>
  <c r="BD42" i="4" s="1"/>
  <c r="BK29" i="4"/>
  <c r="BK28" i="4" s="1"/>
  <c r="BR18" i="4"/>
  <c r="BR17" i="4" s="1"/>
  <c r="BM18" i="4"/>
  <c r="BM17" i="4" s="1"/>
  <c r="BL18" i="4"/>
  <c r="BL17" i="4" s="1"/>
  <c r="AF18" i="4"/>
  <c r="BS18" i="4"/>
  <c r="BS17" i="4" s="1"/>
  <c r="BN18" i="4"/>
  <c r="BN17" i="4" s="1"/>
  <c r="BI18" i="4"/>
  <c r="BI17" i="4" s="1"/>
  <c r="BO18" i="4"/>
  <c r="BO17" i="4" s="1"/>
  <c r="BJ18" i="4"/>
  <c r="BJ17" i="4" s="1"/>
  <c r="AU55" i="4"/>
  <c r="AU54" i="4" s="1"/>
  <c r="AZ55" i="4"/>
  <c r="AZ54" i="4" s="1"/>
  <c r="BE55" i="4"/>
  <c r="BE54" i="4" s="1"/>
  <c r="BJ52" i="4"/>
  <c r="BJ51" i="4" s="1"/>
  <c r="BS52" i="4"/>
  <c r="BS51" i="4" s="1"/>
  <c r="BI52" i="4"/>
  <c r="BI51" i="4" s="1"/>
  <c r="AX43" i="4"/>
  <c r="AX42" i="4" s="1"/>
  <c r="BC43" i="4"/>
  <c r="BC42" i="4" s="1"/>
  <c r="AW43" i="4"/>
  <c r="AW42" i="4" s="1"/>
  <c r="AW35" i="4" s="1"/>
  <c r="AX59" i="4"/>
  <c r="BC59" i="4"/>
  <c r="AW59" i="4"/>
  <c r="BN67" i="4"/>
  <c r="BS67" i="4"/>
  <c r="BI67" i="4"/>
  <c r="AW56" i="4"/>
  <c r="AF38" i="4"/>
  <c r="AF30" i="4"/>
  <c r="BG57" i="4"/>
  <c r="AF45" i="4"/>
  <c r="AX55" i="4"/>
  <c r="AX54" i="4" s="1"/>
  <c r="AY55" i="4"/>
  <c r="AY54" i="4" s="1"/>
  <c r="BD55" i="4"/>
  <c r="BD54" i="4" s="1"/>
  <c r="BN52" i="4"/>
  <c r="BN51" i="4" s="1"/>
  <c r="BH52" i="4"/>
  <c r="BM52" i="4"/>
  <c r="BM51" i="4" s="1"/>
  <c r="BB43" i="4"/>
  <c r="BB42" i="4" s="1"/>
  <c r="AV43" i="4"/>
  <c r="AV42" i="4" s="1"/>
  <c r="BA43" i="4"/>
  <c r="BA42" i="4" s="1"/>
  <c r="BB59" i="4"/>
  <c r="AV59" i="4"/>
  <c r="BA59" i="4"/>
  <c r="BR67" i="4"/>
  <c r="BH67" i="4"/>
  <c r="BM67" i="4"/>
  <c r="BB55" i="4"/>
  <c r="BB54" i="4" s="1"/>
  <c r="BC55" i="4"/>
  <c r="BC54" i="4" s="1"/>
  <c r="BK52" i="4"/>
  <c r="BK51" i="4" s="1"/>
  <c r="BL52" i="4"/>
  <c r="BL51" i="4" s="1"/>
  <c r="AU43" i="4"/>
  <c r="AU42" i="4" s="1"/>
  <c r="AZ43" i="4"/>
  <c r="AZ42" i="4" s="1"/>
  <c r="AU59" i="4"/>
  <c r="AZ59" i="4"/>
  <c r="BK67" i="4"/>
  <c r="BL67" i="4"/>
  <c r="AU39" i="4"/>
  <c r="AZ39" i="4"/>
  <c r="AZ38" i="4" s="1"/>
  <c r="BE39" i="4"/>
  <c r="BE38" i="4" s="1"/>
  <c r="BD66" i="4"/>
  <c r="BD65" i="4" s="1"/>
  <c r="AX66" i="4"/>
  <c r="AX65" i="4" s="1"/>
  <c r="AY66" i="4"/>
  <c r="AY65" i="4" s="1"/>
  <c r="AL68" i="4"/>
  <c r="AQ68" i="4"/>
  <c r="AK68" i="4"/>
  <c r="AI48" i="4"/>
  <c r="AI47" i="4" s="1"/>
  <c r="AN48" i="4"/>
  <c r="AN47" i="4" s="1"/>
  <c r="AS48" i="4"/>
  <c r="AS47" i="4" s="1"/>
  <c r="AU58" i="4"/>
  <c r="AU56" i="4" s="1"/>
  <c r="AZ58" i="4"/>
  <c r="BE58" i="4"/>
  <c r="BE56" i="4" s="1"/>
  <c r="AX39" i="4"/>
  <c r="AX38" i="4" s="1"/>
  <c r="AY39" i="4"/>
  <c r="AY38" i="4" s="1"/>
  <c r="BD39" i="4"/>
  <c r="BD38" i="4" s="1"/>
  <c r="AW66" i="4"/>
  <c r="BB66" i="4"/>
  <c r="BB65" i="4" s="1"/>
  <c r="BC66" i="4"/>
  <c r="BC65" i="4" s="1"/>
  <c r="AP68" i="4"/>
  <c r="AJ68" i="4"/>
  <c r="AO68" i="4"/>
  <c r="AP48" i="4"/>
  <c r="AP47" i="4" s="1"/>
  <c r="AM48" i="4"/>
  <c r="AM47" i="4" s="1"/>
  <c r="AR48" i="4"/>
  <c r="AR47" i="4" s="1"/>
  <c r="BB58" i="4"/>
  <c r="AY58" i="4"/>
  <c r="BD58" i="4"/>
  <c r="BB39" i="4"/>
  <c r="BB38" i="4" s="1"/>
  <c r="BC39" i="4"/>
  <c r="BC38" i="4" s="1"/>
  <c r="AV66" i="4"/>
  <c r="AV65" i="4" s="1"/>
  <c r="BA66" i="4"/>
  <c r="BA65" i="4" s="1"/>
  <c r="AI68" i="4"/>
  <c r="AN68" i="4"/>
  <c r="AH48" i="4"/>
  <c r="AH47" i="4" s="1"/>
  <c r="AQ48" i="4"/>
  <c r="AQ47" i="4" s="1"/>
  <c r="BF58" i="4"/>
  <c r="BC58" i="4"/>
  <c r="BR29" i="4"/>
  <c r="BR28" i="4" s="1"/>
  <c r="BH29" i="4"/>
  <c r="BM29" i="4"/>
  <c r="BM28" i="4" s="1"/>
  <c r="BB63" i="4"/>
  <c r="BB62" i="4" s="1"/>
  <c r="AW63" i="4"/>
  <c r="AW62" i="4" s="1"/>
  <c r="BC63" i="4"/>
  <c r="BC62" i="4" s="1"/>
  <c r="BJ29" i="4"/>
  <c r="BJ28" i="4" s="1"/>
  <c r="BO29" i="4"/>
  <c r="BO28" i="4" s="1"/>
  <c r="BP29" i="4"/>
  <c r="BP28" i="4" s="1"/>
  <c r="BE63" i="4"/>
  <c r="BE62" i="4" s="1"/>
  <c r="AZ63" i="4"/>
  <c r="AZ62" i="4" s="1"/>
  <c r="AU63" i="4"/>
  <c r="BN29" i="4"/>
  <c r="BN28" i="4" s="1"/>
  <c r="BS29" i="4"/>
  <c r="BS28" i="4" s="1"/>
  <c r="BF63" i="4"/>
  <c r="BF62" i="4" s="1"/>
  <c r="BA63" i="4"/>
  <c r="BA62" i="4" s="1"/>
  <c r="CC55" i="4"/>
  <c r="CC54" i="4" s="1"/>
  <c r="BY55" i="4"/>
  <c r="BY54" i="4" s="1"/>
  <c r="BU55" i="4"/>
  <c r="CF55" i="4"/>
  <c r="CF54" i="4" s="1"/>
  <c r="CB55" i="4"/>
  <c r="CB54" i="4" s="1"/>
  <c r="BX55" i="4"/>
  <c r="BX54" i="4" s="1"/>
  <c r="CE55" i="4"/>
  <c r="CE54" i="4" s="1"/>
  <c r="CA55" i="4"/>
  <c r="CA54" i="4" s="1"/>
  <c r="BW55" i="4"/>
  <c r="BW54" i="4" s="1"/>
  <c r="CD55" i="4"/>
  <c r="CD54" i="4" s="1"/>
  <c r="BZ55" i="4"/>
  <c r="BZ54" i="4" s="1"/>
  <c r="BV55" i="4"/>
  <c r="BV54" i="4" s="1"/>
  <c r="AS29" i="4"/>
  <c r="AS28" i="4" s="1"/>
  <c r="AO29" i="4"/>
  <c r="AO28" i="4" s="1"/>
  <c r="AK29" i="4"/>
  <c r="AK28" i="4" s="1"/>
  <c r="AR29" i="4"/>
  <c r="AR28" i="4" s="1"/>
  <c r="AN29" i="4"/>
  <c r="AN28" i="4" s="1"/>
  <c r="AJ29" i="4"/>
  <c r="AJ28" i="4" s="1"/>
  <c r="AQ29" i="4"/>
  <c r="AQ28" i="4" s="1"/>
  <c r="AM29" i="4"/>
  <c r="AM28" i="4" s="1"/>
  <c r="AI29" i="4"/>
  <c r="AI28" i="4" s="1"/>
  <c r="AL29" i="4"/>
  <c r="AL28" i="4" s="1"/>
  <c r="AH29" i="4"/>
  <c r="AP29" i="4"/>
  <c r="AP28" i="4" s="1"/>
  <c r="AF39" i="4"/>
  <c r="CC39" i="4"/>
  <c r="CC38" i="4" s="1"/>
  <c r="BY39" i="4"/>
  <c r="BY38" i="4" s="1"/>
  <c r="BU39" i="4"/>
  <c r="CF39" i="4"/>
  <c r="CF38" i="4" s="1"/>
  <c r="CB39" i="4"/>
  <c r="CB38" i="4" s="1"/>
  <c r="BX39" i="4"/>
  <c r="BX38" i="4" s="1"/>
  <c r="CE39" i="4"/>
  <c r="CE38" i="4" s="1"/>
  <c r="CA39" i="4"/>
  <c r="CA38" i="4" s="1"/>
  <c r="BW39" i="4"/>
  <c r="BW38" i="4" s="1"/>
  <c r="BV39" i="4"/>
  <c r="BV38" i="4" s="1"/>
  <c r="CD39" i="4"/>
  <c r="CD38" i="4" s="1"/>
  <c r="BZ39" i="4"/>
  <c r="BZ38" i="4" s="1"/>
  <c r="AW20" i="4"/>
  <c r="AW19" i="4" s="1"/>
  <c r="BA20" i="4"/>
  <c r="BA19" i="4" s="1"/>
  <c r="BE20" i="4"/>
  <c r="BE19" i="4" s="1"/>
  <c r="AX20" i="4"/>
  <c r="AX19" i="4" s="1"/>
  <c r="BB20" i="4"/>
  <c r="BB19" i="4" s="1"/>
  <c r="BF20" i="4"/>
  <c r="BF19" i="4" s="1"/>
  <c r="AU20" i="4"/>
  <c r="AU19" i="4" s="1"/>
  <c r="AY20" i="4"/>
  <c r="BC20" i="4"/>
  <c r="BC19" i="4" s="1"/>
  <c r="BD20" i="4"/>
  <c r="BD19" i="4" s="1"/>
  <c r="AV20" i="4"/>
  <c r="AV19" i="4" s="1"/>
  <c r="AZ20" i="4"/>
  <c r="AZ19" i="4" s="1"/>
  <c r="BE31" i="4"/>
  <c r="BE30" i="4" s="1"/>
  <c r="BA31" i="4"/>
  <c r="BA30" i="4" s="1"/>
  <c r="AW31" i="4"/>
  <c r="AW30" i="4" s="1"/>
  <c r="BD31" i="4"/>
  <c r="BD30" i="4" s="1"/>
  <c r="AZ31" i="4"/>
  <c r="AZ30" i="4" s="1"/>
  <c r="AV31" i="4"/>
  <c r="AV30" i="4" s="1"/>
  <c r="BC31" i="4"/>
  <c r="BC30" i="4" s="1"/>
  <c r="AY31" i="4"/>
  <c r="AY30" i="4" s="1"/>
  <c r="AU31" i="4"/>
  <c r="AX31" i="4"/>
  <c r="AX30" i="4" s="1"/>
  <c r="BF31" i="4"/>
  <c r="BF30" i="4" s="1"/>
  <c r="BB31" i="4"/>
  <c r="BB30" i="4" s="1"/>
  <c r="AU26" i="4"/>
  <c r="BQ66" i="4"/>
  <c r="BQ65" i="4" s="1"/>
  <c r="BM66" i="4"/>
  <c r="BM65" i="4" s="1"/>
  <c r="BI66" i="4"/>
  <c r="BI65" i="4" s="1"/>
  <c r="BP66" i="4"/>
  <c r="BP65" i="4" s="1"/>
  <c r="BL66" i="4"/>
  <c r="BL65" i="4" s="1"/>
  <c r="BH66" i="4"/>
  <c r="BS66" i="4"/>
  <c r="BS65" i="4" s="1"/>
  <c r="BO66" i="4"/>
  <c r="BO65" i="4" s="1"/>
  <c r="BK66" i="4"/>
  <c r="BK65" i="4" s="1"/>
  <c r="BR66" i="4"/>
  <c r="BR65" i="4" s="1"/>
  <c r="BN66" i="4"/>
  <c r="BN65" i="4" s="1"/>
  <c r="BJ66" i="4"/>
  <c r="BJ65" i="4" s="1"/>
  <c r="BQ27" i="4"/>
  <c r="BQ26" i="4" s="1"/>
  <c r="BM27" i="4"/>
  <c r="BM26" i="4" s="1"/>
  <c r="BI27" i="4"/>
  <c r="BI26" i="4" s="1"/>
  <c r="BP27" i="4"/>
  <c r="BP26" i="4" s="1"/>
  <c r="BL27" i="4"/>
  <c r="BL26" i="4" s="1"/>
  <c r="BH27" i="4"/>
  <c r="BS27" i="4"/>
  <c r="BS26" i="4" s="1"/>
  <c r="BO27" i="4"/>
  <c r="BO26" i="4" s="1"/>
  <c r="BK27" i="4"/>
  <c r="BK26" i="4" s="1"/>
  <c r="BR27" i="4"/>
  <c r="BR26" i="4" s="1"/>
  <c r="BN27" i="4"/>
  <c r="BN26" i="4" s="1"/>
  <c r="BJ27" i="4"/>
  <c r="BJ26" i="4" s="1"/>
  <c r="CC24" i="4"/>
  <c r="CC23" i="4" s="1"/>
  <c r="BY24" i="4"/>
  <c r="BY23" i="4" s="1"/>
  <c r="BU24" i="4"/>
  <c r="CF24" i="4"/>
  <c r="CF23" i="4" s="1"/>
  <c r="CB24" i="4"/>
  <c r="CB23" i="4" s="1"/>
  <c r="BX24" i="4"/>
  <c r="BX23" i="4" s="1"/>
  <c r="CE24" i="4"/>
  <c r="CE23" i="4" s="1"/>
  <c r="CA24" i="4"/>
  <c r="CA23" i="4" s="1"/>
  <c r="BW24" i="4"/>
  <c r="BW23" i="4" s="1"/>
  <c r="CD24" i="4"/>
  <c r="CD23" i="4" s="1"/>
  <c r="BZ24" i="4"/>
  <c r="BZ23" i="4" s="1"/>
  <c r="BV24" i="4"/>
  <c r="BV23" i="4" s="1"/>
  <c r="CC43" i="4"/>
  <c r="CC42" i="4" s="1"/>
  <c r="BY43" i="4"/>
  <c r="BY42" i="4" s="1"/>
  <c r="BU43" i="4"/>
  <c r="CF43" i="4"/>
  <c r="CF42" i="4" s="1"/>
  <c r="CB43" i="4"/>
  <c r="CB42" i="4" s="1"/>
  <c r="BX43" i="4"/>
  <c r="BX42" i="4" s="1"/>
  <c r="CE43" i="4"/>
  <c r="CE42" i="4" s="1"/>
  <c r="CA43" i="4"/>
  <c r="CA42" i="4" s="1"/>
  <c r="BW43" i="4"/>
  <c r="BW42" i="4" s="1"/>
  <c r="CD43" i="4"/>
  <c r="CD42" i="4" s="1"/>
  <c r="BZ43" i="4"/>
  <c r="BZ42" i="4" s="1"/>
  <c r="BV43" i="4"/>
  <c r="BV42" i="4" s="1"/>
  <c r="AS31" i="4"/>
  <c r="AS30" i="4" s="1"/>
  <c r="AO31" i="4"/>
  <c r="AO30" i="4" s="1"/>
  <c r="AK31" i="4"/>
  <c r="AK30" i="4" s="1"/>
  <c r="AR31" i="4"/>
  <c r="AR30" i="4" s="1"/>
  <c r="AN31" i="4"/>
  <c r="AN30" i="4" s="1"/>
  <c r="AJ31" i="4"/>
  <c r="AJ30" i="4" s="1"/>
  <c r="AQ31" i="4"/>
  <c r="AQ30" i="4" s="1"/>
  <c r="AM31" i="4"/>
  <c r="AM30" i="4" s="1"/>
  <c r="AI31" i="4"/>
  <c r="AI30" i="4" s="1"/>
  <c r="AP31" i="4"/>
  <c r="AP30" i="4" s="1"/>
  <c r="AL31" i="4"/>
  <c r="AL30" i="4" s="1"/>
  <c r="AH31" i="4"/>
  <c r="AS57" i="4"/>
  <c r="AO57" i="4"/>
  <c r="AK57" i="4"/>
  <c r="AR57" i="4"/>
  <c r="AN57" i="4"/>
  <c r="AJ57" i="4"/>
  <c r="AQ57" i="4"/>
  <c r="AM57" i="4"/>
  <c r="AI57" i="4"/>
  <c r="AL57" i="4"/>
  <c r="AH57" i="4"/>
  <c r="AP57" i="4"/>
  <c r="CC66" i="4"/>
  <c r="CC65" i="4" s="1"/>
  <c r="BY66" i="4"/>
  <c r="BY65" i="4" s="1"/>
  <c r="BU66" i="4"/>
  <c r="CF66" i="4"/>
  <c r="CF65" i="4" s="1"/>
  <c r="CB66" i="4"/>
  <c r="CB65" i="4" s="1"/>
  <c r="BX66" i="4"/>
  <c r="BX65" i="4" s="1"/>
  <c r="CE66" i="4"/>
  <c r="CE65" i="4" s="1"/>
  <c r="CA66" i="4"/>
  <c r="CA65" i="4" s="1"/>
  <c r="BW66" i="4"/>
  <c r="BW65" i="4" s="1"/>
  <c r="BZ66" i="4"/>
  <c r="BZ65" i="4" s="1"/>
  <c r="BV66" i="4"/>
  <c r="BV65" i="4" s="1"/>
  <c r="CD66" i="4"/>
  <c r="CD65" i="4" s="1"/>
  <c r="BQ43" i="4"/>
  <c r="BQ42" i="4" s="1"/>
  <c r="BM43" i="4"/>
  <c r="BM42" i="4" s="1"/>
  <c r="BI43" i="4"/>
  <c r="BI42" i="4" s="1"/>
  <c r="BP43" i="4"/>
  <c r="BP42" i="4" s="1"/>
  <c r="BL43" i="4"/>
  <c r="BL42" i="4" s="1"/>
  <c r="BH43" i="4"/>
  <c r="BS43" i="4"/>
  <c r="BS42" i="4" s="1"/>
  <c r="BO43" i="4"/>
  <c r="BO42" i="4" s="1"/>
  <c r="BK43" i="4"/>
  <c r="BK42" i="4" s="1"/>
  <c r="BN43" i="4"/>
  <c r="BN42" i="4" s="1"/>
  <c r="BJ43" i="4"/>
  <c r="BJ42" i="4" s="1"/>
  <c r="BR43" i="4"/>
  <c r="BR42" i="4" s="1"/>
  <c r="BE48" i="4"/>
  <c r="BE47" i="4" s="1"/>
  <c r="BA48" i="4"/>
  <c r="BA47" i="4" s="1"/>
  <c r="AW48" i="4"/>
  <c r="AW47" i="4" s="1"/>
  <c r="BD48" i="4"/>
  <c r="BD47" i="4" s="1"/>
  <c r="AZ48" i="4"/>
  <c r="AZ47" i="4" s="1"/>
  <c r="AV48" i="4"/>
  <c r="AV47" i="4" s="1"/>
  <c r="BC48" i="4"/>
  <c r="BC47" i="4" s="1"/>
  <c r="AY48" i="4"/>
  <c r="AY47" i="4" s="1"/>
  <c r="AU48" i="4"/>
  <c r="AX48" i="4"/>
  <c r="AX47" i="4" s="1"/>
  <c r="BF48" i="4"/>
  <c r="BF47" i="4" s="1"/>
  <c r="BB48" i="4"/>
  <c r="BB47" i="4" s="1"/>
  <c r="CC20" i="4"/>
  <c r="CC19" i="4" s="1"/>
  <c r="BY20" i="4"/>
  <c r="BY19" i="4" s="1"/>
  <c r="BU20" i="4"/>
  <c r="CF20" i="4"/>
  <c r="CF19" i="4" s="1"/>
  <c r="CB20" i="4"/>
  <c r="CB19" i="4" s="1"/>
  <c r="BX20" i="4"/>
  <c r="BX19" i="4" s="1"/>
  <c r="CE20" i="4"/>
  <c r="CE19" i="4" s="1"/>
  <c r="CA20" i="4"/>
  <c r="CA19" i="4" s="1"/>
  <c r="BW20" i="4"/>
  <c r="BW19" i="4" s="1"/>
  <c r="BV20" i="4"/>
  <c r="BV19" i="4" s="1"/>
  <c r="CD20" i="4"/>
  <c r="CD19" i="4" s="1"/>
  <c r="BZ20" i="4"/>
  <c r="BZ19" i="4" s="1"/>
  <c r="AJ67" i="4"/>
  <c r="AN67" i="4"/>
  <c r="AR67" i="4"/>
  <c r="AK67" i="4"/>
  <c r="AO67" i="4"/>
  <c r="AS67" i="4"/>
  <c r="AS64" i="4" s="1"/>
  <c r="AL67" i="4"/>
  <c r="AP67" i="4"/>
  <c r="AH67" i="4"/>
  <c r="AI67" i="4"/>
  <c r="AM67" i="4"/>
  <c r="AQ67" i="4"/>
  <c r="BX18" i="4"/>
  <c r="BX17" i="4" s="1"/>
  <c r="CB18" i="4"/>
  <c r="CB17" i="4" s="1"/>
  <c r="CF18" i="4"/>
  <c r="CF17" i="4" s="1"/>
  <c r="BY18" i="4"/>
  <c r="BY17" i="4" s="1"/>
  <c r="CC18" i="4"/>
  <c r="CC17" i="4" s="1"/>
  <c r="BU18" i="4"/>
  <c r="BV18" i="4"/>
  <c r="BV17" i="4" s="1"/>
  <c r="BZ18" i="4"/>
  <c r="BZ17" i="4" s="1"/>
  <c r="CD18" i="4"/>
  <c r="CD17" i="4" s="1"/>
  <c r="BW18" i="4"/>
  <c r="BW17" i="4" s="1"/>
  <c r="CA18" i="4"/>
  <c r="CA17" i="4" s="1"/>
  <c r="CE18" i="4"/>
  <c r="CE17" i="4" s="1"/>
  <c r="CC68" i="4"/>
  <c r="BY68" i="4"/>
  <c r="BU68" i="4"/>
  <c r="CF68" i="4"/>
  <c r="CB68" i="4"/>
  <c r="BX68" i="4"/>
  <c r="CE68" i="4"/>
  <c r="CA68" i="4"/>
  <c r="BW68" i="4"/>
  <c r="CD68" i="4"/>
  <c r="BZ68" i="4"/>
  <c r="BV68" i="4"/>
  <c r="AS22" i="4"/>
  <c r="AS21" i="4" s="1"/>
  <c r="AO22" i="4"/>
  <c r="AO21" i="4" s="1"/>
  <c r="AK22" i="4"/>
  <c r="AK21" i="4" s="1"/>
  <c r="AR22" i="4"/>
  <c r="AR21" i="4" s="1"/>
  <c r="AN22" i="4"/>
  <c r="AN21" i="4" s="1"/>
  <c r="AJ22" i="4"/>
  <c r="AJ21" i="4" s="1"/>
  <c r="AQ22" i="4"/>
  <c r="AQ21" i="4" s="1"/>
  <c r="AM22" i="4"/>
  <c r="AM21" i="4" s="1"/>
  <c r="AI22" i="4"/>
  <c r="AI21" i="4" s="1"/>
  <c r="AP22" i="4"/>
  <c r="AP21" i="4" s="1"/>
  <c r="AL22" i="4"/>
  <c r="AL21" i="4" s="1"/>
  <c r="AH22" i="4"/>
  <c r="AJ18" i="4"/>
  <c r="AJ17" i="4" s="1"/>
  <c r="AN18" i="4"/>
  <c r="AN17" i="4" s="1"/>
  <c r="AR18" i="4"/>
  <c r="AR17" i="4" s="1"/>
  <c r="AK18" i="4"/>
  <c r="AK17" i="4" s="1"/>
  <c r="AO18" i="4"/>
  <c r="AO17" i="4" s="1"/>
  <c r="AS18" i="4"/>
  <c r="AS17" i="4" s="1"/>
  <c r="AL18" i="4"/>
  <c r="AL17" i="4" s="1"/>
  <c r="AP18" i="4"/>
  <c r="AP17" i="4" s="1"/>
  <c r="AI18" i="4"/>
  <c r="AI17" i="4" s="1"/>
  <c r="AH18" i="4"/>
  <c r="AH17" i="4" s="1"/>
  <c r="AM18" i="4"/>
  <c r="AQ18" i="4"/>
  <c r="BH63" i="4"/>
  <c r="BL63" i="4"/>
  <c r="BL62" i="4" s="1"/>
  <c r="BP63" i="4"/>
  <c r="BP62" i="4" s="1"/>
  <c r="BI63" i="4"/>
  <c r="BI62" i="4" s="1"/>
  <c r="BM63" i="4"/>
  <c r="BM62" i="4" s="1"/>
  <c r="BQ63" i="4"/>
  <c r="BQ62" i="4" s="1"/>
  <c r="BJ63" i="4"/>
  <c r="BJ62" i="4" s="1"/>
  <c r="BN63" i="4"/>
  <c r="BN62" i="4" s="1"/>
  <c r="BR63" i="4"/>
  <c r="BR62" i="4" s="1"/>
  <c r="BO63" i="4"/>
  <c r="BO62" i="4" s="1"/>
  <c r="BS63" i="4"/>
  <c r="BS62" i="4" s="1"/>
  <c r="BK63" i="4"/>
  <c r="BK62" i="4" s="1"/>
  <c r="BH17" i="4"/>
  <c r="CC67" i="4"/>
  <c r="BY67" i="4"/>
  <c r="BU67" i="4"/>
  <c r="CF67" i="4"/>
  <c r="CB67" i="4"/>
  <c r="BX67" i="4"/>
  <c r="CE67" i="4"/>
  <c r="CA67" i="4"/>
  <c r="BW67" i="4"/>
  <c r="CD67" i="4"/>
  <c r="BZ67" i="4"/>
  <c r="BV67" i="4"/>
  <c r="AF27" i="4"/>
  <c r="AS27" i="4"/>
  <c r="AS26" i="4" s="1"/>
  <c r="AO27" i="4"/>
  <c r="AO26" i="4" s="1"/>
  <c r="AK27" i="4"/>
  <c r="AK26" i="4" s="1"/>
  <c r="AR27" i="4"/>
  <c r="AR26" i="4" s="1"/>
  <c r="AN27" i="4"/>
  <c r="AN26" i="4" s="1"/>
  <c r="AJ27" i="4"/>
  <c r="AJ26" i="4" s="1"/>
  <c r="AQ27" i="4"/>
  <c r="AQ26" i="4" s="1"/>
  <c r="AM27" i="4"/>
  <c r="AM26" i="4" s="1"/>
  <c r="AI27" i="4"/>
  <c r="AI26" i="4" s="1"/>
  <c r="AH27" i="4"/>
  <c r="AP27" i="4"/>
  <c r="AP26" i="4" s="1"/>
  <c r="AL27" i="4"/>
  <c r="AL26" i="4" s="1"/>
  <c r="AS37" i="4"/>
  <c r="AS36" i="4" s="1"/>
  <c r="AO37" i="4"/>
  <c r="AO36" i="4" s="1"/>
  <c r="AK37" i="4"/>
  <c r="AK36" i="4" s="1"/>
  <c r="AR37" i="4"/>
  <c r="AR36" i="4" s="1"/>
  <c r="AN37" i="4"/>
  <c r="AN36" i="4" s="1"/>
  <c r="AJ37" i="4"/>
  <c r="AJ36" i="4" s="1"/>
  <c r="AQ37" i="4"/>
  <c r="AQ36" i="4" s="1"/>
  <c r="AM37" i="4"/>
  <c r="AM36" i="4" s="1"/>
  <c r="AI37" i="4"/>
  <c r="AI36" i="4" s="1"/>
  <c r="AH37" i="4"/>
  <c r="AP37" i="4"/>
  <c r="AP36" i="4" s="1"/>
  <c r="AL37" i="4"/>
  <c r="AL36" i="4" s="1"/>
  <c r="BG37" i="4"/>
  <c r="AU36" i="4"/>
  <c r="CC50" i="4"/>
  <c r="CC49" i="4" s="1"/>
  <c r="BY50" i="4"/>
  <c r="BY49" i="4" s="1"/>
  <c r="BU50" i="4"/>
  <c r="CF50" i="4"/>
  <c r="CF49" i="4" s="1"/>
  <c r="CB50" i="4"/>
  <c r="CB49" i="4" s="1"/>
  <c r="BX50" i="4"/>
  <c r="BX49" i="4" s="1"/>
  <c r="CE50" i="4"/>
  <c r="CE49" i="4" s="1"/>
  <c r="CA50" i="4"/>
  <c r="CA49" i="4" s="1"/>
  <c r="BW50" i="4"/>
  <c r="BW49" i="4" s="1"/>
  <c r="BZ50" i="4"/>
  <c r="BZ49" i="4" s="1"/>
  <c r="BV50" i="4"/>
  <c r="BV49" i="4" s="1"/>
  <c r="CD50" i="4"/>
  <c r="CD49" i="4" s="1"/>
  <c r="AS61" i="4"/>
  <c r="AS60" i="4" s="1"/>
  <c r="AO61" i="4"/>
  <c r="AO60" i="4" s="1"/>
  <c r="AK61" i="4"/>
  <c r="AK60" i="4" s="1"/>
  <c r="AR61" i="4"/>
  <c r="AR60" i="4" s="1"/>
  <c r="AN61" i="4"/>
  <c r="AN60" i="4" s="1"/>
  <c r="AJ61" i="4"/>
  <c r="AJ60" i="4" s="1"/>
  <c r="AQ61" i="4"/>
  <c r="AQ60" i="4" s="1"/>
  <c r="AM61" i="4"/>
  <c r="AM60" i="4" s="1"/>
  <c r="AI61" i="4"/>
  <c r="AI60" i="4" s="1"/>
  <c r="AH61" i="4"/>
  <c r="AP61" i="4"/>
  <c r="AP60" i="4" s="1"/>
  <c r="AL61" i="4"/>
  <c r="AL60" i="4" s="1"/>
  <c r="AF29" i="4"/>
  <c r="BE29" i="4"/>
  <c r="BE28" i="4" s="1"/>
  <c r="BD29" i="4"/>
  <c r="BD28" i="4" s="1"/>
  <c r="BA29" i="4"/>
  <c r="BA28" i="4" s="1"/>
  <c r="AW29" i="4"/>
  <c r="AW28" i="4" s="1"/>
  <c r="BF29" i="4"/>
  <c r="BF28" i="4" s="1"/>
  <c r="AZ29" i="4"/>
  <c r="AZ28" i="4" s="1"/>
  <c r="AV29" i="4"/>
  <c r="AV28" i="4" s="1"/>
  <c r="BC29" i="4"/>
  <c r="BC28" i="4" s="1"/>
  <c r="AY29" i="4"/>
  <c r="AY28" i="4" s="1"/>
  <c r="AU29" i="4"/>
  <c r="AX29" i="4"/>
  <c r="AX28" i="4" s="1"/>
  <c r="BB29" i="4"/>
  <c r="BB28" i="4" s="1"/>
  <c r="AS41" i="4"/>
  <c r="AS40" i="4" s="1"/>
  <c r="AO41" i="4"/>
  <c r="AO40" i="4" s="1"/>
  <c r="AK41" i="4"/>
  <c r="AK40" i="4" s="1"/>
  <c r="AR41" i="4"/>
  <c r="AR40" i="4" s="1"/>
  <c r="AN41" i="4"/>
  <c r="AN40" i="4" s="1"/>
  <c r="AJ41" i="4"/>
  <c r="AJ40" i="4" s="1"/>
  <c r="AQ41" i="4"/>
  <c r="AQ40" i="4" s="1"/>
  <c r="AM41" i="4"/>
  <c r="AM40" i="4" s="1"/>
  <c r="AI41" i="4"/>
  <c r="AI40" i="4" s="1"/>
  <c r="AP41" i="4"/>
  <c r="AP40" i="4" s="1"/>
  <c r="AL41" i="4"/>
  <c r="AL40" i="4" s="1"/>
  <c r="AH41" i="4"/>
  <c r="BQ55" i="4"/>
  <c r="BQ54" i="4" s="1"/>
  <c r="BM55" i="4"/>
  <c r="BM54" i="4" s="1"/>
  <c r="BI55" i="4"/>
  <c r="BI54" i="4" s="1"/>
  <c r="BP55" i="4"/>
  <c r="BP54" i="4" s="1"/>
  <c r="BL55" i="4"/>
  <c r="BL54" i="4" s="1"/>
  <c r="BH55" i="4"/>
  <c r="BS55" i="4"/>
  <c r="BS54" i="4" s="1"/>
  <c r="BO55" i="4"/>
  <c r="BO54" i="4" s="1"/>
  <c r="BK55" i="4"/>
  <c r="BK54" i="4" s="1"/>
  <c r="BR55" i="4"/>
  <c r="BR54" i="4" s="1"/>
  <c r="BN55" i="4"/>
  <c r="BN54" i="4" s="1"/>
  <c r="BJ55" i="4"/>
  <c r="BJ54" i="4" s="1"/>
  <c r="BQ39" i="4"/>
  <c r="BQ38" i="4" s="1"/>
  <c r="BM39" i="4"/>
  <c r="BM38" i="4" s="1"/>
  <c r="BI39" i="4"/>
  <c r="BI38" i="4" s="1"/>
  <c r="BP39" i="4"/>
  <c r="BP38" i="4" s="1"/>
  <c r="BL39" i="4"/>
  <c r="BL38" i="4" s="1"/>
  <c r="BH39" i="4"/>
  <c r="BS39" i="4"/>
  <c r="BS38" i="4" s="1"/>
  <c r="BO39" i="4"/>
  <c r="BO38" i="4" s="1"/>
  <c r="BK39" i="4"/>
  <c r="BK38" i="4" s="1"/>
  <c r="BR39" i="4"/>
  <c r="BR38" i="4" s="1"/>
  <c r="BN39" i="4"/>
  <c r="BN38" i="4" s="1"/>
  <c r="BJ39" i="4"/>
  <c r="BJ38" i="4" s="1"/>
  <c r="CC63" i="4"/>
  <c r="CC62" i="4" s="1"/>
  <c r="BY63" i="4"/>
  <c r="BY62" i="4" s="1"/>
  <c r="BU63" i="4"/>
  <c r="CF63" i="4"/>
  <c r="CF62" i="4" s="1"/>
  <c r="CB63" i="4"/>
  <c r="CB62" i="4" s="1"/>
  <c r="BX63" i="4"/>
  <c r="BX62" i="4" s="1"/>
  <c r="CE63" i="4"/>
  <c r="CE62" i="4" s="1"/>
  <c r="CA63" i="4"/>
  <c r="CA62" i="4" s="1"/>
  <c r="BW63" i="4"/>
  <c r="BW62" i="4" s="1"/>
  <c r="BV63" i="4"/>
  <c r="BV62" i="4" s="1"/>
  <c r="CD63" i="4"/>
  <c r="CD62" i="4" s="1"/>
  <c r="BZ63" i="4"/>
  <c r="BZ62" i="4" s="1"/>
  <c r="AS33" i="4"/>
  <c r="AS32" i="4" s="1"/>
  <c r="AO33" i="4"/>
  <c r="AO32" i="4" s="1"/>
  <c r="AK33" i="4"/>
  <c r="AK32" i="4" s="1"/>
  <c r="AR33" i="4"/>
  <c r="AR32" i="4" s="1"/>
  <c r="AN33" i="4"/>
  <c r="AN32" i="4" s="1"/>
  <c r="AJ33" i="4"/>
  <c r="AJ32" i="4" s="1"/>
  <c r="AQ33" i="4"/>
  <c r="AQ32" i="4" s="1"/>
  <c r="AM33" i="4"/>
  <c r="AM32" i="4" s="1"/>
  <c r="AI33" i="4"/>
  <c r="AI32" i="4" s="1"/>
  <c r="AP33" i="4"/>
  <c r="AP32" i="4" s="1"/>
  <c r="AL33" i="4"/>
  <c r="AL32" i="4" s="1"/>
  <c r="AH33" i="4"/>
  <c r="CG29" i="4"/>
  <c r="CG28" i="4" s="1"/>
  <c r="BU28" i="4"/>
  <c r="BQ61" i="4"/>
  <c r="BQ60" i="4" s="1"/>
  <c r="BM61" i="4"/>
  <c r="BM60" i="4" s="1"/>
  <c r="BI61" i="4"/>
  <c r="BI60" i="4" s="1"/>
  <c r="BP61" i="4"/>
  <c r="BP60" i="4" s="1"/>
  <c r="BL61" i="4"/>
  <c r="BL60" i="4" s="1"/>
  <c r="BH61" i="4"/>
  <c r="BS61" i="4"/>
  <c r="BS60" i="4" s="1"/>
  <c r="BO61" i="4"/>
  <c r="BO60" i="4" s="1"/>
  <c r="BK61" i="4"/>
  <c r="BK60" i="4" s="1"/>
  <c r="BR61" i="4"/>
  <c r="BR60" i="4" s="1"/>
  <c r="BN61" i="4"/>
  <c r="BN60" i="4" s="1"/>
  <c r="BJ61" i="4"/>
  <c r="BJ60" i="4" s="1"/>
  <c r="CC61" i="4"/>
  <c r="CC60" i="4" s="1"/>
  <c r="BY61" i="4"/>
  <c r="BY60" i="4" s="1"/>
  <c r="BU61" i="4"/>
  <c r="CF61" i="4"/>
  <c r="CF60" i="4" s="1"/>
  <c r="CB61" i="4"/>
  <c r="CB60" i="4" s="1"/>
  <c r="BX61" i="4"/>
  <c r="BX60" i="4" s="1"/>
  <c r="CE61" i="4"/>
  <c r="CE60" i="4" s="1"/>
  <c r="CA61" i="4"/>
  <c r="CA60" i="4" s="1"/>
  <c r="BW61" i="4"/>
  <c r="BW60" i="4" s="1"/>
  <c r="CD61" i="4"/>
  <c r="CD60" i="4" s="1"/>
  <c r="BZ61" i="4"/>
  <c r="BZ60" i="4" s="1"/>
  <c r="BV61" i="4"/>
  <c r="BV60" i="4" s="1"/>
  <c r="CC22" i="4"/>
  <c r="CC21" i="4" s="1"/>
  <c r="BY22" i="4"/>
  <c r="BY21" i="4" s="1"/>
  <c r="BU22" i="4"/>
  <c r="CF22" i="4"/>
  <c r="CF21" i="4" s="1"/>
  <c r="CB22" i="4"/>
  <c r="CB21" i="4" s="1"/>
  <c r="BX22" i="4"/>
  <c r="BX21" i="4" s="1"/>
  <c r="CE22" i="4"/>
  <c r="CE21" i="4" s="1"/>
  <c r="CA22" i="4"/>
  <c r="CA21" i="4" s="1"/>
  <c r="BW22" i="4"/>
  <c r="BW21" i="4" s="1"/>
  <c r="BZ22" i="4"/>
  <c r="BZ21" i="4" s="1"/>
  <c r="BV22" i="4"/>
  <c r="BV21" i="4" s="1"/>
  <c r="CD22" i="4"/>
  <c r="CD21" i="4" s="1"/>
  <c r="CC41" i="4"/>
  <c r="CC40" i="4" s="1"/>
  <c r="BY41" i="4"/>
  <c r="BY40" i="4" s="1"/>
  <c r="BU41" i="4"/>
  <c r="CF41" i="4"/>
  <c r="CF40" i="4" s="1"/>
  <c r="CB41" i="4"/>
  <c r="CB40" i="4" s="1"/>
  <c r="BX41" i="4"/>
  <c r="BX40" i="4" s="1"/>
  <c r="CE41" i="4"/>
  <c r="CE40" i="4" s="1"/>
  <c r="CA41" i="4"/>
  <c r="CA40" i="4" s="1"/>
  <c r="BW41" i="4"/>
  <c r="BW40" i="4" s="1"/>
  <c r="BZ41" i="4"/>
  <c r="BZ40" i="4" s="1"/>
  <c r="BV41" i="4"/>
  <c r="BV40" i="4" s="1"/>
  <c r="CD41" i="4"/>
  <c r="CD40" i="4" s="1"/>
  <c r="BQ24" i="4"/>
  <c r="BQ23" i="4" s="1"/>
  <c r="BM24" i="4"/>
  <c r="BM23" i="4" s="1"/>
  <c r="BI24" i="4"/>
  <c r="BI23" i="4" s="1"/>
  <c r="BP24" i="4"/>
  <c r="BP23" i="4" s="1"/>
  <c r="BS24" i="4"/>
  <c r="BS23" i="4" s="1"/>
  <c r="BO24" i="4"/>
  <c r="BO23" i="4" s="1"/>
  <c r="BK24" i="4"/>
  <c r="BK23" i="4" s="1"/>
  <c r="BN24" i="4"/>
  <c r="BN23" i="4" s="1"/>
  <c r="BL24" i="4"/>
  <c r="BL23" i="4" s="1"/>
  <c r="BJ24" i="4"/>
  <c r="BJ23" i="4" s="1"/>
  <c r="BR24" i="4"/>
  <c r="BR23" i="4" s="1"/>
  <c r="BH24" i="4"/>
  <c r="AS52" i="4"/>
  <c r="AS51" i="4" s="1"/>
  <c r="AO52" i="4"/>
  <c r="AO51" i="4" s="1"/>
  <c r="AK52" i="4"/>
  <c r="AK51" i="4" s="1"/>
  <c r="AR52" i="4"/>
  <c r="AR51" i="4" s="1"/>
  <c r="AN52" i="4"/>
  <c r="AN51" i="4" s="1"/>
  <c r="AJ52" i="4"/>
  <c r="AJ51" i="4" s="1"/>
  <c r="AQ52" i="4"/>
  <c r="AQ51" i="4" s="1"/>
  <c r="AM52" i="4"/>
  <c r="AM51" i="4" s="1"/>
  <c r="AI52" i="4"/>
  <c r="AI51" i="4" s="1"/>
  <c r="AP52" i="4"/>
  <c r="AP51" i="4" s="1"/>
  <c r="AL52" i="4"/>
  <c r="AL51" i="4" s="1"/>
  <c r="AH52" i="4"/>
  <c r="BQ59" i="4"/>
  <c r="BM59" i="4"/>
  <c r="BI59" i="4"/>
  <c r="BP59" i="4"/>
  <c r="BL59" i="4"/>
  <c r="BH59" i="4"/>
  <c r="BS59" i="4"/>
  <c r="BO59" i="4"/>
  <c r="BK59" i="4"/>
  <c r="BN59" i="4"/>
  <c r="BJ59" i="4"/>
  <c r="BR59" i="4"/>
  <c r="BE50" i="4"/>
  <c r="BE49" i="4" s="1"/>
  <c r="BA50" i="4"/>
  <c r="BA49" i="4" s="1"/>
  <c r="AW50" i="4"/>
  <c r="AW49" i="4" s="1"/>
  <c r="BD50" i="4"/>
  <c r="BD49" i="4" s="1"/>
  <c r="AZ50" i="4"/>
  <c r="AZ49" i="4" s="1"/>
  <c r="AV50" i="4"/>
  <c r="AV49" i="4" s="1"/>
  <c r="BC50" i="4"/>
  <c r="BC49" i="4" s="1"/>
  <c r="AY50" i="4"/>
  <c r="AY49" i="4" s="1"/>
  <c r="AU50" i="4"/>
  <c r="BF50" i="4"/>
  <c r="BF49" i="4" s="1"/>
  <c r="BB50" i="4"/>
  <c r="BB49" i="4" s="1"/>
  <c r="AX50" i="4"/>
  <c r="AX49" i="4" s="1"/>
  <c r="BQ48" i="4"/>
  <c r="BQ47" i="4" s="1"/>
  <c r="BM48" i="4"/>
  <c r="BM47" i="4" s="1"/>
  <c r="BI48" i="4"/>
  <c r="BI47" i="4" s="1"/>
  <c r="BP48" i="4"/>
  <c r="BP47" i="4" s="1"/>
  <c r="BL48" i="4"/>
  <c r="BL47" i="4" s="1"/>
  <c r="BH48" i="4"/>
  <c r="BS48" i="4"/>
  <c r="BS47" i="4" s="1"/>
  <c r="BO48" i="4"/>
  <c r="BO47" i="4" s="1"/>
  <c r="BK48" i="4"/>
  <c r="BK47" i="4" s="1"/>
  <c r="BR48" i="4"/>
  <c r="BR47" i="4" s="1"/>
  <c r="BN48" i="4"/>
  <c r="BN47" i="4" s="1"/>
  <c r="BJ48" i="4"/>
  <c r="BJ47" i="4" s="1"/>
  <c r="AS20" i="4"/>
  <c r="AS19" i="4" s="1"/>
  <c r="AO20" i="4"/>
  <c r="AO19" i="4" s="1"/>
  <c r="AK20" i="4"/>
  <c r="AK19" i="4" s="1"/>
  <c r="AR20" i="4"/>
  <c r="AR19" i="4" s="1"/>
  <c r="AN20" i="4"/>
  <c r="AN19" i="4" s="1"/>
  <c r="AJ20" i="4"/>
  <c r="AJ19" i="4" s="1"/>
  <c r="AQ20" i="4"/>
  <c r="AQ19" i="4" s="1"/>
  <c r="AM20" i="4"/>
  <c r="AM19" i="4" s="1"/>
  <c r="AI20" i="4"/>
  <c r="AI19" i="4" s="1"/>
  <c r="AL20" i="4"/>
  <c r="AL19" i="4" s="1"/>
  <c r="AH20" i="4"/>
  <c r="AP20" i="4"/>
  <c r="AP19" i="4" s="1"/>
  <c r="BC68" i="4"/>
  <c r="AY68" i="4"/>
  <c r="AU68" i="4"/>
  <c r="BF68" i="4"/>
  <c r="BF64" i="4" s="1"/>
  <c r="BB68" i="4"/>
  <c r="AX68" i="4"/>
  <c r="BE68" i="4"/>
  <c r="BA68" i="4"/>
  <c r="AW68" i="4"/>
  <c r="AZ68" i="4"/>
  <c r="AV68" i="4"/>
  <c r="BD68" i="4"/>
  <c r="BQ37" i="4"/>
  <c r="BQ36" i="4" s="1"/>
  <c r="BM37" i="4"/>
  <c r="BM36" i="4" s="1"/>
  <c r="BI37" i="4"/>
  <c r="BI36" i="4" s="1"/>
  <c r="BP37" i="4"/>
  <c r="BP36" i="4" s="1"/>
  <c r="BL37" i="4"/>
  <c r="BL36" i="4" s="1"/>
  <c r="BH37" i="4"/>
  <c r="BS37" i="4"/>
  <c r="BS36" i="4" s="1"/>
  <c r="BO37" i="4"/>
  <c r="BO36" i="4" s="1"/>
  <c r="BK37" i="4"/>
  <c r="BK36" i="4" s="1"/>
  <c r="BR37" i="4"/>
  <c r="BR36" i="4" s="1"/>
  <c r="BN37" i="4"/>
  <c r="BN36" i="4" s="1"/>
  <c r="BJ37" i="4"/>
  <c r="BJ36" i="4" s="1"/>
  <c r="AU32" i="4"/>
  <c r="CC57" i="4"/>
  <c r="BY57" i="4"/>
  <c r="BU57" i="4"/>
  <c r="CF57" i="4"/>
  <c r="CB57" i="4"/>
  <c r="BX57" i="4"/>
  <c r="CE57" i="4"/>
  <c r="CA57" i="4"/>
  <c r="BW57" i="4"/>
  <c r="BV57" i="4"/>
  <c r="CD57" i="4"/>
  <c r="BZ57" i="4"/>
  <c r="CC37" i="4"/>
  <c r="CC36" i="4" s="1"/>
  <c r="BY37" i="4"/>
  <c r="BY36" i="4" s="1"/>
  <c r="BU37" i="4"/>
  <c r="CF37" i="4"/>
  <c r="CF36" i="4" s="1"/>
  <c r="CB37" i="4"/>
  <c r="CB36" i="4" s="1"/>
  <c r="BX37" i="4"/>
  <c r="BX36" i="4" s="1"/>
  <c r="CE37" i="4"/>
  <c r="CE36" i="4" s="1"/>
  <c r="CA37" i="4"/>
  <c r="CA36" i="4" s="1"/>
  <c r="BW37" i="4"/>
  <c r="BW36" i="4" s="1"/>
  <c r="CD37" i="4"/>
  <c r="CD36" i="4" s="1"/>
  <c r="BZ37" i="4"/>
  <c r="BZ36" i="4" s="1"/>
  <c r="BV37" i="4"/>
  <c r="BV36" i="4" s="1"/>
  <c r="AF57" i="4"/>
  <c r="AF55" i="4"/>
  <c r="AS50" i="4"/>
  <c r="AS49" i="4" s="1"/>
  <c r="AO50" i="4"/>
  <c r="AO49" i="4" s="1"/>
  <c r="AK50" i="4"/>
  <c r="AK49" i="4" s="1"/>
  <c r="AR50" i="4"/>
  <c r="AR49" i="4" s="1"/>
  <c r="AN50" i="4"/>
  <c r="AN49" i="4" s="1"/>
  <c r="AJ50" i="4"/>
  <c r="AJ49" i="4" s="1"/>
  <c r="AQ50" i="4"/>
  <c r="AQ49" i="4" s="1"/>
  <c r="AM50" i="4"/>
  <c r="AM49" i="4" s="1"/>
  <c r="AI50" i="4"/>
  <c r="AI49" i="4" s="1"/>
  <c r="AP50" i="4"/>
  <c r="AP49" i="4" s="1"/>
  <c r="AL50" i="4"/>
  <c r="AL49" i="4" s="1"/>
  <c r="AH50" i="4"/>
  <c r="AS58" i="4"/>
  <c r="AO58" i="4"/>
  <c r="AK58" i="4"/>
  <c r="AR58" i="4"/>
  <c r="AN58" i="4"/>
  <c r="AJ58" i="4"/>
  <c r="AQ58" i="4"/>
  <c r="AM58" i="4"/>
  <c r="AI58" i="4"/>
  <c r="AP58" i="4"/>
  <c r="AL58" i="4"/>
  <c r="AH58" i="4"/>
  <c r="BE52" i="4"/>
  <c r="BE51" i="4" s="1"/>
  <c r="BA52" i="4"/>
  <c r="BA51" i="4" s="1"/>
  <c r="AW52" i="4"/>
  <c r="AW51" i="4" s="1"/>
  <c r="BD52" i="4"/>
  <c r="BD51" i="4" s="1"/>
  <c r="AZ52" i="4"/>
  <c r="AZ51" i="4" s="1"/>
  <c r="AV52" i="4"/>
  <c r="AV51" i="4" s="1"/>
  <c r="BC52" i="4"/>
  <c r="BC51" i="4" s="1"/>
  <c r="AY52" i="4"/>
  <c r="AY51" i="4" s="1"/>
  <c r="AU52" i="4"/>
  <c r="BB52" i="4"/>
  <c r="BB51" i="4" s="1"/>
  <c r="AX52" i="4"/>
  <c r="AX51" i="4" s="1"/>
  <c r="BF52" i="4"/>
  <c r="BF51" i="4" s="1"/>
  <c r="AS46" i="4"/>
  <c r="AS45" i="4" s="1"/>
  <c r="AO46" i="4"/>
  <c r="AO45" i="4" s="1"/>
  <c r="AK46" i="4"/>
  <c r="AK45" i="4" s="1"/>
  <c r="AR46" i="4"/>
  <c r="AR45" i="4" s="1"/>
  <c r="AN46" i="4"/>
  <c r="AN45" i="4" s="1"/>
  <c r="AJ46" i="4"/>
  <c r="AJ45" i="4" s="1"/>
  <c r="AQ46" i="4"/>
  <c r="AQ45" i="4" s="1"/>
  <c r="AM46" i="4"/>
  <c r="AM45" i="4" s="1"/>
  <c r="AI46" i="4"/>
  <c r="AI45" i="4" s="1"/>
  <c r="AH46" i="4"/>
  <c r="AP46" i="4"/>
  <c r="AP45" i="4" s="1"/>
  <c r="AL46" i="4"/>
  <c r="AL45" i="4" s="1"/>
  <c r="CC33" i="4"/>
  <c r="CC32" i="4" s="1"/>
  <c r="BY33" i="4"/>
  <c r="BY32" i="4" s="1"/>
  <c r="BY25" i="4" s="1"/>
  <c r="BU33" i="4"/>
  <c r="CF33" i="4"/>
  <c r="CF32" i="4" s="1"/>
  <c r="CB33" i="4"/>
  <c r="CB32" i="4" s="1"/>
  <c r="BX33" i="4"/>
  <c r="BX32" i="4" s="1"/>
  <c r="CE33" i="4"/>
  <c r="CE32" i="4" s="1"/>
  <c r="CA33" i="4"/>
  <c r="CA32" i="4" s="1"/>
  <c r="BW33" i="4"/>
  <c r="BW32" i="4" s="1"/>
  <c r="CD33" i="4"/>
  <c r="CD32" i="4" s="1"/>
  <c r="BZ33" i="4"/>
  <c r="BZ32" i="4" s="1"/>
  <c r="BV33" i="4"/>
  <c r="BV32" i="4" s="1"/>
  <c r="CC59" i="4"/>
  <c r="BY59" i="4"/>
  <c r="BU59" i="4"/>
  <c r="CF59" i="4"/>
  <c r="CB59" i="4"/>
  <c r="BX59" i="4"/>
  <c r="CE59" i="4"/>
  <c r="CA59" i="4"/>
  <c r="BW59" i="4"/>
  <c r="CD59" i="4"/>
  <c r="BZ59" i="4"/>
  <c r="BV59" i="4"/>
  <c r="BU47" i="4"/>
  <c r="BQ57" i="4"/>
  <c r="BM57" i="4"/>
  <c r="BI57" i="4"/>
  <c r="BP57" i="4"/>
  <c r="BL57" i="4"/>
  <c r="BH57" i="4"/>
  <c r="BS57" i="4"/>
  <c r="BO57" i="4"/>
  <c r="BK57" i="4"/>
  <c r="BR57" i="4"/>
  <c r="BN57" i="4"/>
  <c r="BJ57" i="4"/>
  <c r="BQ41" i="4"/>
  <c r="BQ40" i="4" s="1"/>
  <c r="BM41" i="4"/>
  <c r="BM40" i="4" s="1"/>
  <c r="BI41" i="4"/>
  <c r="BI40" i="4" s="1"/>
  <c r="BP41" i="4"/>
  <c r="BP40" i="4" s="1"/>
  <c r="BL41" i="4"/>
  <c r="BL40" i="4" s="1"/>
  <c r="BH41" i="4"/>
  <c r="BS41" i="4"/>
  <c r="BS40" i="4" s="1"/>
  <c r="BO41" i="4"/>
  <c r="BO40" i="4" s="1"/>
  <c r="BK41" i="4"/>
  <c r="BK40" i="4" s="1"/>
  <c r="BJ41" i="4"/>
  <c r="BJ40" i="4" s="1"/>
  <c r="BR41" i="4"/>
  <c r="BR40" i="4" s="1"/>
  <c r="BN41" i="4"/>
  <c r="BN40" i="4" s="1"/>
  <c r="BH28" i="4"/>
  <c r="BE24" i="4"/>
  <c r="BE23" i="4" s="1"/>
  <c r="BA24" i="4"/>
  <c r="BA23" i="4" s="1"/>
  <c r="AW24" i="4"/>
  <c r="AW23" i="4" s="1"/>
  <c r="BD24" i="4"/>
  <c r="BD23" i="4" s="1"/>
  <c r="AZ24" i="4"/>
  <c r="AZ23" i="4" s="1"/>
  <c r="AV24" i="4"/>
  <c r="AV23" i="4" s="1"/>
  <c r="BC24" i="4"/>
  <c r="BC23" i="4" s="1"/>
  <c r="AY24" i="4"/>
  <c r="AU24" i="4"/>
  <c r="AU23" i="4" s="1"/>
  <c r="BF24" i="4"/>
  <c r="BF23" i="4" s="1"/>
  <c r="BB24" i="4"/>
  <c r="BB23" i="4" s="1"/>
  <c r="AX24" i="4"/>
  <c r="AX23" i="4" s="1"/>
  <c r="BU51" i="4"/>
  <c r="AS24" i="4"/>
  <c r="AS23" i="4" s="1"/>
  <c r="AO24" i="4"/>
  <c r="AO23" i="4" s="1"/>
  <c r="AK24" i="4"/>
  <c r="AK23" i="4" s="1"/>
  <c r="AR24" i="4"/>
  <c r="AR23" i="4" s="1"/>
  <c r="AN24" i="4"/>
  <c r="AN23" i="4" s="1"/>
  <c r="AJ24" i="4"/>
  <c r="AJ23" i="4" s="1"/>
  <c r="AQ24" i="4"/>
  <c r="AQ23" i="4" s="1"/>
  <c r="AM24" i="4"/>
  <c r="AM23" i="4" s="1"/>
  <c r="AI24" i="4"/>
  <c r="AI23" i="4" s="1"/>
  <c r="AP24" i="4"/>
  <c r="AP23" i="4" s="1"/>
  <c r="AL24" i="4"/>
  <c r="AL23" i="4" s="1"/>
  <c r="AH24" i="4"/>
  <c r="BP20" i="4"/>
  <c r="BP19" i="4" s="1"/>
  <c r="BL20" i="4"/>
  <c r="BL19" i="4" s="1"/>
  <c r="BH20" i="4"/>
  <c r="BS20" i="4"/>
  <c r="BS19" i="4" s="1"/>
  <c r="BO20" i="4"/>
  <c r="BO19" i="4" s="1"/>
  <c r="BK20" i="4"/>
  <c r="BK19" i="4" s="1"/>
  <c r="BR20" i="4"/>
  <c r="BR19" i="4" s="1"/>
  <c r="BN20" i="4"/>
  <c r="BN19" i="4" s="1"/>
  <c r="BJ20" i="4"/>
  <c r="BJ19" i="4" s="1"/>
  <c r="BQ20" i="4"/>
  <c r="BQ19" i="4" s="1"/>
  <c r="BM20" i="4"/>
  <c r="BM19" i="4" s="1"/>
  <c r="BI20" i="4"/>
  <c r="BI19" i="4" s="1"/>
  <c r="BQ31" i="4"/>
  <c r="BQ30" i="4" s="1"/>
  <c r="BM31" i="4"/>
  <c r="BM30" i="4" s="1"/>
  <c r="BI31" i="4"/>
  <c r="BI30" i="4" s="1"/>
  <c r="BP31" i="4"/>
  <c r="BP30" i="4" s="1"/>
  <c r="BL31" i="4"/>
  <c r="BL30" i="4" s="1"/>
  <c r="BH31" i="4"/>
  <c r="BS31" i="4"/>
  <c r="BS30" i="4" s="1"/>
  <c r="BO31" i="4"/>
  <c r="BO30" i="4" s="1"/>
  <c r="BK31" i="4"/>
  <c r="BK30" i="4" s="1"/>
  <c r="BJ31" i="4"/>
  <c r="BJ30" i="4" s="1"/>
  <c r="BR31" i="4"/>
  <c r="BR30" i="4" s="1"/>
  <c r="BN31" i="4"/>
  <c r="BN30" i="4" s="1"/>
  <c r="BE46" i="4"/>
  <c r="BE45" i="4" s="1"/>
  <c r="BA46" i="4"/>
  <c r="BA45" i="4" s="1"/>
  <c r="AW46" i="4"/>
  <c r="AW45" i="4" s="1"/>
  <c r="BD46" i="4"/>
  <c r="BD45" i="4" s="1"/>
  <c r="AZ46" i="4"/>
  <c r="AZ45" i="4" s="1"/>
  <c r="AV46" i="4"/>
  <c r="AV45" i="4" s="1"/>
  <c r="BC46" i="4"/>
  <c r="BC45" i="4" s="1"/>
  <c r="AY46" i="4"/>
  <c r="AY45" i="4" s="1"/>
  <c r="AU46" i="4"/>
  <c r="BF46" i="4"/>
  <c r="BF45" i="4" s="1"/>
  <c r="BB46" i="4"/>
  <c r="BB45" i="4" s="1"/>
  <c r="AX46" i="4"/>
  <c r="AX45" i="4" s="1"/>
  <c r="BE22" i="4"/>
  <c r="BE21" i="4" s="1"/>
  <c r="BA22" i="4"/>
  <c r="BA21" i="4" s="1"/>
  <c r="AW22" i="4"/>
  <c r="AW21" i="4" s="1"/>
  <c r="BD22" i="4"/>
  <c r="BD21" i="4" s="1"/>
  <c r="AZ22" i="4"/>
  <c r="AZ21" i="4" s="1"/>
  <c r="AV22" i="4"/>
  <c r="AV21" i="4" s="1"/>
  <c r="BC22" i="4"/>
  <c r="BC21" i="4" s="1"/>
  <c r="AY22" i="4"/>
  <c r="AY21" i="4" s="1"/>
  <c r="AU22" i="4"/>
  <c r="BB22" i="4"/>
  <c r="BB21" i="4" s="1"/>
  <c r="AX22" i="4"/>
  <c r="AX21" i="4" s="1"/>
  <c r="BF22" i="4"/>
  <c r="BF21" i="4" s="1"/>
  <c r="AF46" i="4"/>
  <c r="AF62" i="4"/>
  <c r="AF42" i="4"/>
  <c r="AF64" i="4"/>
  <c r="AF56" i="4"/>
  <c r="AF60" i="4"/>
  <c r="AF44" i="4"/>
  <c r="AF16" i="4"/>
  <c r="AF35" i="4"/>
  <c r="AF19" i="4"/>
  <c r="AF43" i="4"/>
  <c r="AF67" i="4"/>
  <c r="AF59" i="4"/>
  <c r="AF26" i="4"/>
  <c r="AF50" i="4"/>
  <c r="AF22" i="4"/>
  <c r="AF51" i="4"/>
  <c r="AF37" i="4"/>
  <c r="AF21" i="4"/>
  <c r="AF53" i="4"/>
  <c r="AF68" i="4"/>
  <c r="AF52" i="4"/>
  <c r="AF36" i="4"/>
  <c r="AF20" i="4"/>
  <c r="AF48" i="4"/>
  <c r="AF47" i="4"/>
  <c r="AF31" i="4"/>
  <c r="AF15" i="4"/>
  <c r="AF32" i="4"/>
  <c r="AF66" i="4"/>
  <c r="AF58" i="4"/>
  <c r="AF34" i="4"/>
  <c r="AF65" i="4"/>
  <c r="AF49" i="4"/>
  <c r="AF33" i="4"/>
  <c r="AF17" i="4"/>
  <c r="AF61" i="4"/>
  <c r="AF41" i="4"/>
  <c r="AF24" i="4"/>
  <c r="AF40" i="4"/>
  <c r="AA30" i="4"/>
  <c r="AA26" i="4"/>
  <c r="AA22" i="4"/>
  <c r="AA18" i="4"/>
  <c r="AA15" i="4"/>
  <c r="AA55" i="4"/>
  <c r="AA43" i="4"/>
  <c r="AA31" i="4"/>
  <c r="AA19" i="4"/>
  <c r="AA67" i="4"/>
  <c r="AA59" i="4"/>
  <c r="AA47" i="4"/>
  <c r="AA35" i="4"/>
  <c r="AA23" i="4"/>
  <c r="AA63" i="4"/>
  <c r="AA51" i="4"/>
  <c r="AA39" i="4"/>
  <c r="AA27" i="4"/>
  <c r="AA66" i="4"/>
  <c r="AA62" i="4"/>
  <c r="AA58" i="4"/>
  <c r="AA54" i="4"/>
  <c r="AA50" i="4"/>
  <c r="AA68" i="4"/>
  <c r="AA64" i="4"/>
  <c r="AA60" i="4"/>
  <c r="AA56" i="4"/>
  <c r="AA52" i="4"/>
  <c r="AA48" i="4"/>
  <c r="AA44" i="4"/>
  <c r="AA40" i="4"/>
  <c r="AA36" i="4"/>
  <c r="AA32" i="4"/>
  <c r="AA28" i="4"/>
  <c r="AA24" i="4"/>
  <c r="AA20" i="4"/>
  <c r="AA16" i="4"/>
  <c r="V58" i="4"/>
  <c r="V26" i="4"/>
  <c r="V22" i="4"/>
  <c r="V66" i="4"/>
  <c r="V49" i="4"/>
  <c r="V41" i="4"/>
  <c r="V33" i="4"/>
  <c r="V29" i="4"/>
  <c r="V25" i="4"/>
  <c r="V21" i="4"/>
  <c r="V50" i="4"/>
  <c r="V42" i="4"/>
  <c r="V39" i="4"/>
  <c r="V27" i="4"/>
  <c r="V19" i="4"/>
  <c r="V59" i="4"/>
  <c r="V51" i="4"/>
  <c r="V45" i="4"/>
  <c r="V37" i="4"/>
  <c r="V17" i="4"/>
  <c r="V57" i="4"/>
  <c r="V55" i="4"/>
  <c r="V43" i="4"/>
  <c r="V31" i="4"/>
  <c r="V65" i="4"/>
  <c r="V61" i="4"/>
  <c r="V53" i="4"/>
  <c r="V46" i="4"/>
  <c r="V60" i="4"/>
  <c r="V68" i="4"/>
  <c r="V48" i="4"/>
  <c r="V44" i="4"/>
  <c r="V40" i="4"/>
  <c r="V36" i="4"/>
  <c r="V32" i="4"/>
  <c r="V28" i="4"/>
  <c r="V24" i="4"/>
  <c r="V20" i="4"/>
  <c r="V16" i="4"/>
  <c r="V52" i="4"/>
  <c r="BQ64" i="4" l="1"/>
  <c r="CD25" i="4"/>
  <c r="BG32" i="4"/>
  <c r="BG33" i="4"/>
  <c r="BT68" i="4"/>
  <c r="BI44" i="4"/>
  <c r="BP64" i="4"/>
  <c r="BB25" i="4"/>
  <c r="BG18" i="4"/>
  <c r="BG67" i="4"/>
  <c r="BF56" i="4"/>
  <c r="BF53" i="4" s="1"/>
  <c r="AT54" i="4"/>
  <c r="CG58" i="4"/>
  <c r="BB64" i="4"/>
  <c r="BV25" i="4"/>
  <c r="BJ64" i="4"/>
  <c r="BB35" i="4"/>
  <c r="BW25" i="4"/>
  <c r="BV44" i="4"/>
  <c r="BT33" i="4"/>
  <c r="BE64" i="4"/>
  <c r="AU64" i="4"/>
  <c r="BN44" i="4"/>
  <c r="AT39" i="4"/>
  <c r="AM64" i="4"/>
  <c r="AW53" i="4"/>
  <c r="BG26" i="4"/>
  <c r="BT46" i="4"/>
  <c r="BQ44" i="4"/>
  <c r="CB44" i="4"/>
  <c r="BG27" i="4"/>
  <c r="BK16" i="4"/>
  <c r="BT32" i="4"/>
  <c r="AT38" i="4"/>
  <c r="CD44" i="4"/>
  <c r="AT55" i="4"/>
  <c r="AT63" i="4"/>
  <c r="BD64" i="4"/>
  <c r="AR64" i="4"/>
  <c r="CG31" i="4"/>
  <c r="BZ25" i="4"/>
  <c r="CE25" i="4"/>
  <c r="AV64" i="4"/>
  <c r="BS44" i="4"/>
  <c r="BJ44" i="4"/>
  <c r="BT50" i="4"/>
  <c r="BY44" i="4"/>
  <c r="BP44" i="4"/>
  <c r="AT66" i="4"/>
  <c r="CE44" i="4"/>
  <c r="AI64" i="4"/>
  <c r="BT49" i="4"/>
  <c r="AT42" i="4"/>
  <c r="AT62" i="4"/>
  <c r="AQ64" i="4"/>
  <c r="BO64" i="4"/>
  <c r="BA56" i="4"/>
  <c r="BA53" i="4" s="1"/>
  <c r="AV35" i="4"/>
  <c r="CA44" i="4"/>
  <c r="CF44" i="4"/>
  <c r="AY56" i="4"/>
  <c r="AY53" i="4" s="1"/>
  <c r="AY35" i="4"/>
  <c r="CG30" i="4"/>
  <c r="CB25" i="4"/>
  <c r="CC44" i="4"/>
  <c r="CA25" i="4"/>
  <c r="BX25" i="4"/>
  <c r="BL16" i="4"/>
  <c r="CG52" i="4"/>
  <c r="CF25" i="4"/>
  <c r="AW25" i="4"/>
  <c r="BW44" i="4"/>
  <c r="AT43" i="4"/>
  <c r="BB56" i="4"/>
  <c r="BB53" i="4" s="1"/>
  <c r="CG26" i="4"/>
  <c r="AZ64" i="4"/>
  <c r="BM44" i="4"/>
  <c r="BC35" i="4"/>
  <c r="BD35" i="4"/>
  <c r="CG51" i="4"/>
  <c r="CC25" i="4"/>
  <c r="BF25" i="4"/>
  <c r="BF35" i="4"/>
  <c r="CG27" i="4"/>
  <c r="BE35" i="4"/>
  <c r="AT59" i="4"/>
  <c r="BG40" i="4"/>
  <c r="BT21" i="4"/>
  <c r="BQ16" i="4"/>
  <c r="BR44" i="4"/>
  <c r="BM64" i="4"/>
  <c r="AX56" i="4"/>
  <c r="AX53" i="4" s="1"/>
  <c r="BT58" i="4"/>
  <c r="BG41" i="4"/>
  <c r="BC16" i="4"/>
  <c r="AW16" i="4"/>
  <c r="BT22" i="4"/>
  <c r="CG47" i="4"/>
  <c r="BL44" i="4"/>
  <c r="CG46" i="4"/>
  <c r="AJ64" i="4"/>
  <c r="AL64" i="4"/>
  <c r="BA35" i="4"/>
  <c r="BB16" i="4"/>
  <c r="BB15" i="4" s="1"/>
  <c r="BN16" i="4"/>
  <c r="AR44" i="4"/>
  <c r="BE25" i="4"/>
  <c r="BZ44" i="4"/>
  <c r="BX44" i="4"/>
  <c r="BA25" i="4"/>
  <c r="AZ56" i="4"/>
  <c r="CG48" i="4"/>
  <c r="AJ44" i="4"/>
  <c r="BV35" i="4"/>
  <c r="AX25" i="4"/>
  <c r="BS64" i="4"/>
  <c r="AZ35" i="4"/>
  <c r="AV56" i="4"/>
  <c r="AV53" i="4" s="1"/>
  <c r="BC44" i="4"/>
  <c r="AW44" i="4"/>
  <c r="BR64" i="4"/>
  <c r="BP16" i="4"/>
  <c r="BR56" i="4"/>
  <c r="BO44" i="4"/>
  <c r="BD56" i="4"/>
  <c r="BD53" i="4" s="1"/>
  <c r="BG60" i="4"/>
  <c r="BN64" i="4"/>
  <c r="AW34" i="4"/>
  <c r="BK64" i="4"/>
  <c r="BG61" i="4"/>
  <c r="BJ56" i="4"/>
  <c r="BJ53" i="4" s="1"/>
  <c r="BE53" i="4"/>
  <c r="BK44" i="4"/>
  <c r="AO44" i="4"/>
  <c r="AT48" i="4"/>
  <c r="BG43" i="4"/>
  <c r="AZ25" i="4"/>
  <c r="BS16" i="4"/>
  <c r="BF16" i="4"/>
  <c r="BT18" i="4"/>
  <c r="BT67" i="4"/>
  <c r="BG59" i="4"/>
  <c r="AZ53" i="4"/>
  <c r="BT52" i="4"/>
  <c r="AX44" i="4"/>
  <c r="BG42" i="4"/>
  <c r="BJ16" i="4"/>
  <c r="BN56" i="4"/>
  <c r="BN53" i="4" s="1"/>
  <c r="CA35" i="4"/>
  <c r="CA34" i="4" s="1"/>
  <c r="AY64" i="4"/>
  <c r="BG54" i="4"/>
  <c r="AP64" i="4"/>
  <c r="BL64" i="4"/>
  <c r="BC25" i="4"/>
  <c r="BG58" i="4"/>
  <c r="AT68" i="4"/>
  <c r="BG39" i="4"/>
  <c r="AX16" i="4"/>
  <c r="BB44" i="4"/>
  <c r="BM56" i="4"/>
  <c r="BM53" i="4" s="1"/>
  <c r="AM44" i="4"/>
  <c r="CD56" i="4"/>
  <c r="CD53" i="4" s="1"/>
  <c r="BH51" i="4"/>
  <c r="BT51" i="4" s="1"/>
  <c r="BD25" i="4"/>
  <c r="BG55" i="4"/>
  <c r="BC56" i="4"/>
  <c r="BC53" i="4" s="1"/>
  <c r="AO64" i="4"/>
  <c r="AX35" i="4"/>
  <c r="AV44" i="4"/>
  <c r="BA44" i="4"/>
  <c r="BA34" i="4" s="1"/>
  <c r="AP44" i="4"/>
  <c r="BX35" i="4"/>
  <c r="BY35" i="4"/>
  <c r="BY34" i="4" s="1"/>
  <c r="BA64" i="4"/>
  <c r="AY25" i="4"/>
  <c r="AT47" i="4"/>
  <c r="BI64" i="4"/>
  <c r="BH62" i="4"/>
  <c r="BT62" i="4" s="1"/>
  <c r="BT63" i="4"/>
  <c r="AZ16" i="4"/>
  <c r="BE16" i="4"/>
  <c r="BT29" i="4"/>
  <c r="BT28" i="4" s="1"/>
  <c r="BL35" i="4"/>
  <c r="BL34" i="4" s="1"/>
  <c r="BQ35" i="4"/>
  <c r="AX64" i="4"/>
  <c r="AU62" i="4"/>
  <c r="BG62" i="4" s="1"/>
  <c r="BG63" i="4"/>
  <c r="AY44" i="4"/>
  <c r="BD44" i="4"/>
  <c r="BD34" i="4" s="1"/>
  <c r="AU38" i="4"/>
  <c r="BG38" i="4" s="1"/>
  <c r="BI16" i="4"/>
  <c r="BW35" i="4"/>
  <c r="CB35" i="4"/>
  <c r="CC35" i="4"/>
  <c r="BC64" i="4"/>
  <c r="BU62" i="4"/>
  <c r="CG62" i="4" s="1"/>
  <c r="CG63" i="4"/>
  <c r="AN64" i="4"/>
  <c r="BG66" i="4"/>
  <c r="AW65" i="4"/>
  <c r="BG65" i="4" s="1"/>
  <c r="BR16" i="4"/>
  <c r="AI44" i="4"/>
  <c r="AN44" i="4"/>
  <c r="AS44" i="4"/>
  <c r="BO56" i="4"/>
  <c r="BO53" i="4" s="1"/>
  <c r="BP56" i="4"/>
  <c r="BP53" i="4" s="1"/>
  <c r="BR53" i="4"/>
  <c r="AV16" i="4"/>
  <c r="BM16" i="4"/>
  <c r="CC56" i="4"/>
  <c r="CC53" i="4" s="1"/>
  <c r="AL35" i="4"/>
  <c r="AM35" i="4"/>
  <c r="AR35" i="4"/>
  <c r="AL25" i="4"/>
  <c r="AM25" i="4"/>
  <c r="AR25" i="4"/>
  <c r="CA16" i="4"/>
  <c r="BV16" i="4"/>
  <c r="BV15" i="4" s="1"/>
  <c r="CF16" i="4"/>
  <c r="BS35" i="4"/>
  <c r="BV64" i="4"/>
  <c r="CE64" i="4"/>
  <c r="AQ56" i="4"/>
  <c r="AQ53" i="4" s="1"/>
  <c r="AK56" i="4"/>
  <c r="AK53" i="4" s="1"/>
  <c r="AV25" i="4"/>
  <c r="BD16" i="4"/>
  <c r="BA16" i="4"/>
  <c r="BU17" i="4"/>
  <c r="CG17" i="4" s="1"/>
  <c r="CG18" i="4"/>
  <c r="BN25" i="4"/>
  <c r="BO16" i="4"/>
  <c r="BK56" i="4"/>
  <c r="BK53" i="4" s="1"/>
  <c r="BL56" i="4"/>
  <c r="BL53" i="4" s="1"/>
  <c r="BQ56" i="4"/>
  <c r="BQ53" i="4" s="1"/>
  <c r="AI16" i="4"/>
  <c r="AT67" i="4"/>
  <c r="BW56" i="4"/>
  <c r="BW53" i="4" s="1"/>
  <c r="CB56" i="4"/>
  <c r="CB53" i="4" s="1"/>
  <c r="BT48" i="4"/>
  <c r="BH47" i="4"/>
  <c r="BT47" i="4" s="1"/>
  <c r="BT39" i="4"/>
  <c r="BH38" i="4"/>
  <c r="BT38" i="4" s="1"/>
  <c r="BT55" i="4"/>
  <c r="BH54" i="4"/>
  <c r="AH56" i="4"/>
  <c r="AT57" i="4"/>
  <c r="CG24" i="4"/>
  <c r="BU23" i="4"/>
  <c r="CG23" i="4" s="1"/>
  <c r="BI25" i="4"/>
  <c r="BU38" i="4"/>
  <c r="CG38" i="4" s="1"/>
  <c r="CG39" i="4"/>
  <c r="BG17" i="4"/>
  <c r="BF44" i="4"/>
  <c r="BF34" i="4" s="1"/>
  <c r="BH30" i="4"/>
  <c r="BT30" i="4" s="1"/>
  <c r="BT31" i="4"/>
  <c r="BS56" i="4"/>
  <c r="BS53" i="4" s="1"/>
  <c r="BI56" i="4"/>
  <c r="BI53" i="4" s="1"/>
  <c r="AL44" i="4"/>
  <c r="AT58" i="4"/>
  <c r="AT50" i="4"/>
  <c r="AH49" i="4"/>
  <c r="BZ56" i="4"/>
  <c r="BZ53" i="4" s="1"/>
  <c r="CA56" i="4"/>
  <c r="CA53" i="4" s="1"/>
  <c r="CF56" i="4"/>
  <c r="CF53" i="4" s="1"/>
  <c r="BJ35" i="4"/>
  <c r="BP35" i="4"/>
  <c r="BT59" i="4"/>
  <c r="BU60" i="4"/>
  <c r="CG60" i="4" s="1"/>
  <c r="CG61" i="4"/>
  <c r="BT61" i="4"/>
  <c r="BH60" i="4"/>
  <c r="BT60" i="4" s="1"/>
  <c r="AH32" i="4"/>
  <c r="AT32" i="4" s="1"/>
  <c r="AT33" i="4"/>
  <c r="AT65" i="4"/>
  <c r="AH64" i="4"/>
  <c r="AH60" i="4"/>
  <c r="AT60" i="4" s="1"/>
  <c r="AT61" i="4"/>
  <c r="BG36" i="4"/>
  <c r="AP35" i="4"/>
  <c r="AQ35" i="4"/>
  <c r="AK35" i="4"/>
  <c r="AP25" i="4"/>
  <c r="AQ25" i="4"/>
  <c r="AK25" i="4"/>
  <c r="CG45" i="4"/>
  <c r="AQ17" i="4"/>
  <c r="AQ16" i="4" s="1"/>
  <c r="AP16" i="4"/>
  <c r="AK16" i="4"/>
  <c r="AT22" i="4"/>
  <c r="AH21" i="4"/>
  <c r="AT21" i="4" s="1"/>
  <c r="BW16" i="4"/>
  <c r="CB16" i="4"/>
  <c r="BT43" i="4"/>
  <c r="BH42" i="4"/>
  <c r="BZ64" i="4"/>
  <c r="BX64" i="4"/>
  <c r="BY64" i="4"/>
  <c r="AL56" i="4"/>
  <c r="AL53" i="4" s="1"/>
  <c r="AJ56" i="4"/>
  <c r="AJ53" i="4" s="1"/>
  <c r="AO56" i="4"/>
  <c r="AO53" i="4" s="1"/>
  <c r="BR25" i="4"/>
  <c r="BH26" i="4"/>
  <c r="BT27" i="4"/>
  <c r="BM25" i="4"/>
  <c r="BT66" i="4"/>
  <c r="BH65" i="4"/>
  <c r="BG31" i="4"/>
  <c r="AU30" i="4"/>
  <c r="BG30" i="4" s="1"/>
  <c r="AH28" i="4"/>
  <c r="AT29" i="4"/>
  <c r="BU54" i="4"/>
  <c r="CG55" i="4"/>
  <c r="BT20" i="4"/>
  <c r="BH19" i="4"/>
  <c r="BT19" i="4" s="1"/>
  <c r="BG24" i="4"/>
  <c r="AY23" i="4"/>
  <c r="BG23" i="4" s="1"/>
  <c r="BG29" i="4"/>
  <c r="BG28" i="4" s="1"/>
  <c r="AU28" i="4"/>
  <c r="AO16" i="4"/>
  <c r="CG20" i="4"/>
  <c r="BU19" i="4"/>
  <c r="CG19" i="4" s="1"/>
  <c r="CG66" i="4"/>
  <c r="BU65" i="4"/>
  <c r="CG43" i="4"/>
  <c r="BU42" i="4"/>
  <c r="CG42" i="4" s="1"/>
  <c r="AU21" i="4"/>
  <c r="BG21" i="4" s="1"/>
  <c r="BG22" i="4"/>
  <c r="BG46" i="4"/>
  <c r="AU45" i="4"/>
  <c r="BG45" i="4" s="1"/>
  <c r="AZ44" i="4"/>
  <c r="BE44" i="4"/>
  <c r="BH40" i="4"/>
  <c r="BT40" i="4" s="1"/>
  <c r="BT41" i="4"/>
  <c r="BH56" i="4"/>
  <c r="BT57" i="4"/>
  <c r="AK64" i="4"/>
  <c r="CG59" i="4"/>
  <c r="BU32" i="4"/>
  <c r="CG32" i="4" s="1"/>
  <c r="CG33" i="4"/>
  <c r="AQ44" i="4"/>
  <c r="AK44" i="4"/>
  <c r="BZ35" i="4"/>
  <c r="CE35" i="4"/>
  <c r="CG37" i="4"/>
  <c r="BU36" i="4"/>
  <c r="CE56" i="4"/>
  <c r="CE53" i="4" s="1"/>
  <c r="CG57" i="4"/>
  <c r="BU56" i="4"/>
  <c r="BN35" i="4"/>
  <c r="BI35" i="4"/>
  <c r="BI34" i="4" s="1"/>
  <c r="BG50" i="4"/>
  <c r="AU49" i="4"/>
  <c r="BG49" i="4" s="1"/>
  <c r="BU40" i="4"/>
  <c r="CG40" i="4" s="1"/>
  <c r="CG41" i="4"/>
  <c r="CG22" i="4"/>
  <c r="BU21" i="4"/>
  <c r="CG21" i="4" s="1"/>
  <c r="AT41" i="4"/>
  <c r="AH40" i="4"/>
  <c r="AT40" i="4" s="1"/>
  <c r="AH36" i="4"/>
  <c r="AT37" i="4"/>
  <c r="AJ35" i="4"/>
  <c r="AO35" i="4"/>
  <c r="AT27" i="4"/>
  <c r="AH26" i="4"/>
  <c r="AJ25" i="4"/>
  <c r="AO25" i="4"/>
  <c r="CG67" i="4"/>
  <c r="AT18" i="4"/>
  <c r="AM17" i="4"/>
  <c r="AM16" i="4" s="1"/>
  <c r="AL16" i="4"/>
  <c r="AR16" i="4"/>
  <c r="CG68" i="4"/>
  <c r="CD16" i="4"/>
  <c r="CD15" i="4" s="1"/>
  <c r="CC16" i="4"/>
  <c r="BX16" i="4"/>
  <c r="BG48" i="4"/>
  <c r="AU47" i="4"/>
  <c r="BG47" i="4" s="1"/>
  <c r="BK35" i="4"/>
  <c r="BW64" i="4"/>
  <c r="CB64" i="4"/>
  <c r="CC64" i="4"/>
  <c r="AI56" i="4"/>
  <c r="AI53" i="4" s="1"/>
  <c r="AN56" i="4"/>
  <c r="AN53" i="4" s="1"/>
  <c r="AS56" i="4"/>
  <c r="AS53" i="4" s="1"/>
  <c r="BK25" i="4"/>
  <c r="BL25" i="4"/>
  <c r="BQ25" i="4"/>
  <c r="BG20" i="4"/>
  <c r="AY19" i="4"/>
  <c r="BG52" i="4"/>
  <c r="AU51" i="4"/>
  <c r="CG50" i="4"/>
  <c r="BU49" i="4"/>
  <c r="CG49" i="4" s="1"/>
  <c r="AJ16" i="4"/>
  <c r="BS25" i="4"/>
  <c r="BT45" i="4"/>
  <c r="AH23" i="4"/>
  <c r="AT23" i="4" s="1"/>
  <c r="AT24" i="4"/>
  <c r="AT46" i="4"/>
  <c r="AH45" i="4"/>
  <c r="AT45" i="4" s="1"/>
  <c r="CD35" i="4"/>
  <c r="BV56" i="4"/>
  <c r="BV53" i="4" s="1"/>
  <c r="BX56" i="4"/>
  <c r="BX53" i="4" s="1"/>
  <c r="BY56" i="4"/>
  <c r="BY53" i="4" s="1"/>
  <c r="BR35" i="4"/>
  <c r="BH36" i="4"/>
  <c r="BT36" i="4" s="1"/>
  <c r="BT37" i="4"/>
  <c r="BM35" i="4"/>
  <c r="BG68" i="4"/>
  <c r="AT20" i="4"/>
  <c r="AH19" i="4"/>
  <c r="AT19" i="4" s="1"/>
  <c r="AT52" i="4"/>
  <c r="AH51" i="4"/>
  <c r="AT51" i="4" s="1"/>
  <c r="BT24" i="4"/>
  <c r="BH23" i="4"/>
  <c r="BT23" i="4" s="1"/>
  <c r="AI35" i="4"/>
  <c r="AN35" i="4"/>
  <c r="AS35" i="4"/>
  <c r="AI25" i="4"/>
  <c r="AN25" i="4"/>
  <c r="AS25" i="4"/>
  <c r="BT17" i="4"/>
  <c r="AS16" i="4"/>
  <c r="AN16" i="4"/>
  <c r="AN15" i="4" s="1"/>
  <c r="CE16" i="4"/>
  <c r="BZ16" i="4"/>
  <c r="BY16" i="4"/>
  <c r="BY15" i="4" s="1"/>
  <c r="BO35" i="4"/>
  <c r="CD64" i="4"/>
  <c r="CA64" i="4"/>
  <c r="CF64" i="4"/>
  <c r="AP56" i="4"/>
  <c r="AP53" i="4" s="1"/>
  <c r="AM56" i="4"/>
  <c r="AM53" i="4" s="1"/>
  <c r="AR56" i="4"/>
  <c r="AR53" i="4" s="1"/>
  <c r="AH30" i="4"/>
  <c r="AT30" i="4" s="1"/>
  <c r="AT31" i="4"/>
  <c r="CF35" i="4"/>
  <c r="BJ25" i="4"/>
  <c r="BO25" i="4"/>
  <c r="BP25" i="4"/>
  <c r="BG19" i="4"/>
  <c r="CD34" i="4" l="1"/>
  <c r="BN34" i="4"/>
  <c r="BV34" i="4"/>
  <c r="BV13" i="4" s="1"/>
  <c r="BZ15" i="4"/>
  <c r="CC15" i="4"/>
  <c r="BQ34" i="4"/>
  <c r="BJ34" i="4"/>
  <c r="BL15" i="4"/>
  <c r="BZ34" i="4"/>
  <c r="CF34" i="4"/>
  <c r="BK15" i="4"/>
  <c r="BP34" i="4"/>
  <c r="CH48" i="4"/>
  <c r="CJ48" i="4" s="1"/>
  <c r="CK48" i="4" s="1"/>
  <c r="CB15" i="4"/>
  <c r="BS34" i="4"/>
  <c r="BB34" i="4"/>
  <c r="BB13" i="4" s="1"/>
  <c r="AO34" i="4"/>
  <c r="BW15" i="4"/>
  <c r="BP15" i="4"/>
  <c r="CH52" i="4"/>
  <c r="CJ52" i="4" s="1"/>
  <c r="CK52" i="4" s="1"/>
  <c r="CE34" i="4"/>
  <c r="CA15" i="4"/>
  <c r="CA13" i="4" s="1"/>
  <c r="CB34" i="4"/>
  <c r="BG64" i="4"/>
  <c r="AM34" i="4"/>
  <c r="CE15" i="4"/>
  <c r="BF15" i="4"/>
  <c r="BF13" i="4" s="1"/>
  <c r="BX34" i="4"/>
  <c r="BM34" i="4"/>
  <c r="CC34" i="4"/>
  <c r="CC13" i="4" s="1"/>
  <c r="AY34" i="4"/>
  <c r="AV34" i="4"/>
  <c r="AW15" i="4"/>
  <c r="BX15" i="4"/>
  <c r="BD15" i="4"/>
  <c r="BD13" i="4" s="1"/>
  <c r="BE15" i="4"/>
  <c r="BC15" i="4"/>
  <c r="BS15" i="4"/>
  <c r="BW34" i="4"/>
  <c r="BO34" i="4"/>
  <c r="BE34" i="4"/>
  <c r="CF15" i="4"/>
  <c r="CF13" i="4" s="1"/>
  <c r="BC34" i="4"/>
  <c r="BQ15" i="4"/>
  <c r="CH27" i="4"/>
  <c r="CJ27" i="4" s="1"/>
  <c r="CK27" i="4" s="1"/>
  <c r="CH43" i="4"/>
  <c r="CJ43" i="4" s="1"/>
  <c r="CK43" i="4" s="1"/>
  <c r="BN15" i="4"/>
  <c r="BN13" i="4" s="1"/>
  <c r="AJ34" i="4"/>
  <c r="AZ34" i="4"/>
  <c r="AU35" i="4"/>
  <c r="BG35" i="4" s="1"/>
  <c r="BJ15" i="4"/>
  <c r="BJ13" i="4" s="1"/>
  <c r="AJ15" i="4"/>
  <c r="AJ13" i="4" s="1"/>
  <c r="CH58" i="4"/>
  <c r="CJ58" i="4" s="1"/>
  <c r="CK58" i="4" s="1"/>
  <c r="BA15" i="4"/>
  <c r="BA13" i="4" s="1"/>
  <c r="BR34" i="4"/>
  <c r="AR34" i="4"/>
  <c r="AZ15" i="4"/>
  <c r="AX15" i="4"/>
  <c r="AI15" i="4"/>
  <c r="BK34" i="4"/>
  <c r="AM15" i="4"/>
  <c r="AM13" i="4" s="1"/>
  <c r="CH62" i="4"/>
  <c r="CJ62" i="4" s="1"/>
  <c r="CK62" i="4" s="1"/>
  <c r="CH60" i="4"/>
  <c r="CJ60" i="4" s="1"/>
  <c r="CK60" i="4" s="1"/>
  <c r="BG56" i="4"/>
  <c r="BG53" i="4" s="1"/>
  <c r="AI34" i="4"/>
  <c r="AP34" i="4"/>
  <c r="AX34" i="4"/>
  <c r="AS34" i="4"/>
  <c r="BW13" i="4"/>
  <c r="AL34" i="4"/>
  <c r="BU25" i="4"/>
  <c r="CG25" i="4" s="1"/>
  <c r="AU25" i="4"/>
  <c r="BG25" i="4" s="1"/>
  <c r="CH30" i="4"/>
  <c r="CJ30" i="4" s="1"/>
  <c r="CK30" i="4" s="1"/>
  <c r="AR15" i="4"/>
  <c r="BR15" i="4"/>
  <c r="CH63" i="4"/>
  <c r="CJ63" i="4" s="1"/>
  <c r="CK63" i="4" s="1"/>
  <c r="CH66" i="4"/>
  <c r="CJ66" i="4" s="1"/>
  <c r="CK66" i="4" s="1"/>
  <c r="AW64" i="4"/>
  <c r="AW13" i="4" s="1"/>
  <c r="BO15" i="4"/>
  <c r="AN34" i="4"/>
  <c r="AN13" i="4" s="1"/>
  <c r="CH23" i="4"/>
  <c r="CJ23" i="4" s="1"/>
  <c r="CK23" i="4" s="1"/>
  <c r="CH55" i="4"/>
  <c r="CJ55" i="4" s="1"/>
  <c r="CK55" i="4" s="1"/>
  <c r="CH46" i="4"/>
  <c r="CJ46" i="4" s="1"/>
  <c r="CK46" i="4" s="1"/>
  <c r="BH44" i="4"/>
  <c r="BT44" i="4" s="1"/>
  <c r="AY16" i="4"/>
  <c r="AY15" i="4" s="1"/>
  <c r="CH47" i="4"/>
  <c r="CJ47" i="4" s="1"/>
  <c r="CK47" i="4" s="1"/>
  <c r="CH41" i="4"/>
  <c r="CJ41" i="4" s="1"/>
  <c r="CK41" i="4" s="1"/>
  <c r="BI15" i="4"/>
  <c r="BI13" i="4" s="1"/>
  <c r="CH38" i="4"/>
  <c r="CJ38" i="4" s="1"/>
  <c r="CK38" i="4" s="1"/>
  <c r="AU53" i="4"/>
  <c r="AH16" i="4"/>
  <c r="AT16" i="4" s="1"/>
  <c r="CH39" i="4"/>
  <c r="CJ39" i="4" s="1"/>
  <c r="CK39" i="4" s="1"/>
  <c r="CH22" i="4"/>
  <c r="CJ22" i="4" s="1"/>
  <c r="CK22" i="4" s="1"/>
  <c r="CH31" i="4"/>
  <c r="CJ31" i="4" s="1"/>
  <c r="CK31" i="4" s="1"/>
  <c r="BL13" i="4"/>
  <c r="AL15" i="4"/>
  <c r="CH40" i="4"/>
  <c r="CJ40" i="4" s="1"/>
  <c r="CK40" i="4" s="1"/>
  <c r="CH29" i="4"/>
  <c r="CJ29" i="4" s="1"/>
  <c r="CK29" i="4" s="1"/>
  <c r="AQ34" i="4"/>
  <c r="CH61" i="4"/>
  <c r="CJ61" i="4" s="1"/>
  <c r="CK61" i="4" s="1"/>
  <c r="CH33" i="4"/>
  <c r="CJ33" i="4" s="1"/>
  <c r="CK33" i="4" s="1"/>
  <c r="CH50" i="4"/>
  <c r="CJ50" i="4" s="1"/>
  <c r="CK50" i="4" s="1"/>
  <c r="CH18" i="4"/>
  <c r="CJ18" i="4" s="1"/>
  <c r="CK18" i="4" s="1"/>
  <c r="AV15" i="4"/>
  <c r="AT64" i="4"/>
  <c r="CH19" i="4"/>
  <c r="CJ19" i="4" s="1"/>
  <c r="CK19" i="4" s="1"/>
  <c r="AK34" i="4"/>
  <c r="CH32" i="4"/>
  <c r="CJ32" i="4" s="1"/>
  <c r="CK32" i="4" s="1"/>
  <c r="CH67" i="4"/>
  <c r="CJ67" i="4" s="1"/>
  <c r="CK67" i="4" s="1"/>
  <c r="CH68" i="4"/>
  <c r="CJ68" i="4" s="1"/>
  <c r="CK68" i="4" s="1"/>
  <c r="BY13" i="4"/>
  <c r="CH20" i="4"/>
  <c r="CJ20" i="4" s="1"/>
  <c r="CK20" i="4" s="1"/>
  <c r="CH45" i="4"/>
  <c r="CJ45" i="4" s="1"/>
  <c r="CK45" i="4" s="1"/>
  <c r="CH24" i="4"/>
  <c r="CJ24" i="4" s="1"/>
  <c r="CK24" i="4" s="1"/>
  <c r="CH37" i="4"/>
  <c r="CJ37" i="4" s="1"/>
  <c r="CK37" i="4" s="1"/>
  <c r="BM15" i="4"/>
  <c r="CH21" i="4"/>
  <c r="CJ21" i="4" s="1"/>
  <c r="CK21" i="4" s="1"/>
  <c r="AQ15" i="4"/>
  <c r="CH59" i="4"/>
  <c r="CJ59" i="4" s="1"/>
  <c r="CK59" i="4" s="1"/>
  <c r="CH57" i="4"/>
  <c r="CJ57" i="4" s="1"/>
  <c r="CK57" i="4" s="1"/>
  <c r="AT17" i="4"/>
  <c r="BH16" i="4"/>
  <c r="CD13" i="4"/>
  <c r="AO15" i="4"/>
  <c r="AT28" i="4"/>
  <c r="CH28" i="4" s="1"/>
  <c r="CJ28" i="4" s="1"/>
  <c r="CK28" i="4" s="1"/>
  <c r="BH64" i="4"/>
  <c r="BT65" i="4"/>
  <c r="BT26" i="4"/>
  <c r="BH25" i="4"/>
  <c r="BT25" i="4" s="1"/>
  <c r="BH35" i="4"/>
  <c r="BT42" i="4"/>
  <c r="BU16" i="4"/>
  <c r="AU16" i="4"/>
  <c r="AU44" i="4"/>
  <c r="BG44" i="4" s="1"/>
  <c r="BG51" i="4"/>
  <c r="CH51" i="4" s="1"/>
  <c r="CJ51" i="4" s="1"/>
  <c r="CK51" i="4" s="1"/>
  <c r="BU35" i="4"/>
  <c r="CG36" i="4"/>
  <c r="BT56" i="4"/>
  <c r="AK15" i="4"/>
  <c r="BU44" i="4"/>
  <c r="CG44" i="4" s="1"/>
  <c r="AT56" i="4"/>
  <c r="AH53" i="4"/>
  <c r="BT54" i="4"/>
  <c r="BH53" i="4"/>
  <c r="AH35" i="4"/>
  <c r="AT36" i="4"/>
  <c r="AS15" i="4"/>
  <c r="AH25" i="4"/>
  <c r="AT25" i="4" s="1"/>
  <c r="AT26" i="4"/>
  <c r="CG56" i="4"/>
  <c r="BU64" i="4"/>
  <c r="CG65" i="4"/>
  <c r="CG64" i="4" s="1"/>
  <c r="CG54" i="4"/>
  <c r="BU53" i="4"/>
  <c r="AP15" i="4"/>
  <c r="AH44" i="4"/>
  <c r="AT44" i="4" s="1"/>
  <c r="AT49" i="4"/>
  <c r="CH49" i="4" s="1"/>
  <c r="CJ49" i="4" s="1"/>
  <c r="CK49" i="4" s="1"/>
  <c r="G6" i="1"/>
  <c r="BZ13" i="4" l="1"/>
  <c r="CB13" i="4"/>
  <c r="BP13" i="4"/>
  <c r="BQ13" i="4"/>
  <c r="BS13" i="4"/>
  <c r="AP13" i="4"/>
  <c r="BK13" i="4"/>
  <c r="BX13" i="4"/>
  <c r="AO13" i="4"/>
  <c r="BM13" i="4"/>
  <c r="CE13" i="4"/>
  <c r="AY13" i="4"/>
  <c r="AV13" i="4"/>
  <c r="BO13" i="4"/>
  <c r="BE13" i="4"/>
  <c r="AX13" i="4"/>
  <c r="BC13" i="4"/>
  <c r="AZ13" i="4"/>
  <c r="BR13" i="4"/>
  <c r="AI13" i="4"/>
  <c r="AR13" i="4"/>
  <c r="CH25" i="4"/>
  <c r="CJ25" i="4" s="1"/>
  <c r="CK25" i="4" s="1"/>
  <c r="AS13" i="4"/>
  <c r="AL13" i="4"/>
  <c r="AQ13" i="4"/>
  <c r="BT53" i="4"/>
  <c r="CH65" i="4"/>
  <c r="CJ65" i="4" s="1"/>
  <c r="CK65" i="4" s="1"/>
  <c r="CH44" i="4"/>
  <c r="CJ44" i="4" s="1"/>
  <c r="CK44" i="4" s="1"/>
  <c r="CH26" i="4"/>
  <c r="CJ26" i="4" s="1"/>
  <c r="CK26" i="4" s="1"/>
  <c r="CH54" i="4"/>
  <c r="CJ54" i="4" s="1"/>
  <c r="CK54" i="4" s="1"/>
  <c r="CH17" i="4"/>
  <c r="CJ17" i="4" s="1"/>
  <c r="CK17" i="4" s="1"/>
  <c r="CH36" i="4"/>
  <c r="CJ36" i="4" s="1"/>
  <c r="CK36" i="4" s="1"/>
  <c r="AU34" i="4"/>
  <c r="BG34" i="4" s="1"/>
  <c r="CH42" i="4"/>
  <c r="CJ42" i="4" s="1"/>
  <c r="CK42" i="4" s="1"/>
  <c r="CH56" i="4"/>
  <c r="CJ56" i="4" s="1"/>
  <c r="CK56" i="4" s="1"/>
  <c r="AK13" i="4"/>
  <c r="AH15" i="4"/>
  <c r="CG53" i="4"/>
  <c r="AU15" i="4"/>
  <c r="BG16" i="4"/>
  <c r="CG16" i="4"/>
  <c r="BU15" i="4"/>
  <c r="CG15" i="4" s="1"/>
  <c r="AH34" i="4"/>
  <c r="AT34" i="4" s="1"/>
  <c r="AT35" i="4"/>
  <c r="AT53" i="4"/>
  <c r="BU34" i="4"/>
  <c r="CG34" i="4" s="1"/>
  <c r="CG35" i="4"/>
  <c r="BT64" i="4"/>
  <c r="BH15" i="4"/>
  <c r="BT15" i="4" s="1"/>
  <c r="BT16" i="4"/>
  <c r="BH34" i="4"/>
  <c r="BT34" i="4" s="1"/>
  <c r="BT35" i="4"/>
  <c r="G11" i="1"/>
  <c r="CH16" i="4" l="1"/>
  <c r="CJ16" i="4" s="1"/>
  <c r="CK16" i="4" s="1"/>
  <c r="CH53" i="4"/>
  <c r="CJ53" i="4" s="1"/>
  <c r="CK53" i="4" s="1"/>
  <c r="CH35" i="4"/>
  <c r="CJ35" i="4" s="1"/>
  <c r="CK35" i="4" s="1"/>
  <c r="BH13" i="4"/>
  <c r="BH77" i="4" s="1"/>
  <c r="BI9" i="4" s="1"/>
  <c r="BI77" i="4" s="1"/>
  <c r="BJ9" i="4" s="1"/>
  <c r="BJ77" i="4" s="1"/>
  <c r="BK9" i="4" s="1"/>
  <c r="BK77" i="4" s="1"/>
  <c r="BL9" i="4" s="1"/>
  <c r="BL77" i="4" s="1"/>
  <c r="BM9" i="4" s="1"/>
  <c r="BM77" i="4" s="1"/>
  <c r="BN9" i="4" s="1"/>
  <c r="BN77" i="4" s="1"/>
  <c r="BO9" i="4" s="1"/>
  <c r="BO77" i="4" s="1"/>
  <c r="BP9" i="4" s="1"/>
  <c r="BP77" i="4" s="1"/>
  <c r="BQ9" i="4" s="1"/>
  <c r="BQ77" i="4" s="1"/>
  <c r="BR9" i="4" s="1"/>
  <c r="BR77" i="4" s="1"/>
  <c r="BS9" i="4" s="1"/>
  <c r="BS77" i="4" s="1"/>
  <c r="CH34" i="4"/>
  <c r="CJ34" i="4" s="1"/>
  <c r="CK34" i="4" s="1"/>
  <c r="CH64" i="4"/>
  <c r="CJ64" i="4" s="1"/>
  <c r="CK64" i="4" s="1"/>
  <c r="BG15" i="4"/>
  <c r="AU13" i="4"/>
  <c r="BU13" i="4"/>
  <c r="AH13" i="4"/>
  <c r="AT15" i="4"/>
  <c r="G13" i="1"/>
  <c r="F13" i="1"/>
  <c r="E13" i="1"/>
  <c r="D13" i="1"/>
  <c r="C13" i="1"/>
  <c r="BT13" i="4" l="1"/>
  <c r="BT77" i="4" s="1"/>
  <c r="CH15" i="4"/>
  <c r="CJ15" i="4" s="1"/>
  <c r="CK15" i="4" s="1"/>
  <c r="AT13" i="4"/>
  <c r="AH77" i="4"/>
  <c r="AI9" i="4" s="1"/>
  <c r="AI77" i="4" s="1"/>
  <c r="AJ9" i="4" s="1"/>
  <c r="AJ77" i="4" s="1"/>
  <c r="AK9" i="4" s="1"/>
  <c r="AK77" i="4" s="1"/>
  <c r="AL9" i="4" s="1"/>
  <c r="AL77" i="4" s="1"/>
  <c r="AM9" i="4" s="1"/>
  <c r="AM77" i="4" s="1"/>
  <c r="AN9" i="4" s="1"/>
  <c r="AN77" i="4" s="1"/>
  <c r="AO9" i="4" s="1"/>
  <c r="AO77" i="4" s="1"/>
  <c r="AP9" i="4" s="1"/>
  <c r="AP77" i="4" s="1"/>
  <c r="AQ9" i="4" s="1"/>
  <c r="AQ77" i="4" s="1"/>
  <c r="AR9" i="4" s="1"/>
  <c r="AR77" i="4" s="1"/>
  <c r="AS9" i="4" s="1"/>
  <c r="AS77" i="4" s="1"/>
  <c r="BG13" i="4"/>
  <c r="BG77" i="4" s="1"/>
  <c r="AU77" i="4"/>
  <c r="AV9" i="4" s="1"/>
  <c r="AV77" i="4" s="1"/>
  <c r="AW9" i="4" s="1"/>
  <c r="AW77" i="4" s="1"/>
  <c r="AX9" i="4" s="1"/>
  <c r="AX77" i="4" s="1"/>
  <c r="AY9" i="4" s="1"/>
  <c r="AY77" i="4" s="1"/>
  <c r="AZ9" i="4" s="1"/>
  <c r="AZ77" i="4" s="1"/>
  <c r="BA9" i="4" s="1"/>
  <c r="BA77" i="4" s="1"/>
  <c r="BB9" i="4" s="1"/>
  <c r="BB77" i="4" s="1"/>
  <c r="BC9" i="4" s="1"/>
  <c r="BC77" i="4" s="1"/>
  <c r="BD9" i="4" s="1"/>
  <c r="BD77" i="4" s="1"/>
  <c r="BE9" i="4" s="1"/>
  <c r="BE77" i="4" s="1"/>
  <c r="BF9" i="4" s="1"/>
  <c r="BF77" i="4" s="1"/>
  <c r="CG13" i="4"/>
  <c r="CG77" i="4" s="1"/>
  <c r="BU77" i="4"/>
  <c r="BV9" i="4" s="1"/>
  <c r="BV77" i="4" s="1"/>
  <c r="BW9" i="4" s="1"/>
  <c r="BW77" i="4" s="1"/>
  <c r="BX9" i="4" s="1"/>
  <c r="BX77" i="4" s="1"/>
  <c r="BY9" i="4" s="1"/>
  <c r="BY77" i="4" s="1"/>
  <c r="BZ9" i="4" s="1"/>
  <c r="BZ77" i="4" s="1"/>
  <c r="CA9" i="4" s="1"/>
  <c r="CA77" i="4" s="1"/>
  <c r="CB9" i="4" s="1"/>
  <c r="CB77" i="4" s="1"/>
  <c r="CC9" i="4" s="1"/>
  <c r="CC77" i="4" s="1"/>
  <c r="CD9" i="4" s="1"/>
  <c r="CD77" i="4" s="1"/>
  <c r="CE9" i="4" s="1"/>
  <c r="CE77" i="4" s="1"/>
  <c r="CF9" i="4" s="1"/>
  <c r="CF77" i="4" s="1"/>
  <c r="CH13" i="4" l="1"/>
  <c r="CJ13" i="4" s="1"/>
  <c r="AT77" i="4"/>
  <c r="CH77" i="4" l="1"/>
  <c r="CJ77" i="4" l="1"/>
  <c r="CK13" i="4"/>
</calcChain>
</file>

<file path=xl/sharedStrings.xml><?xml version="1.0" encoding="utf-8"?>
<sst xmlns="http://schemas.openxmlformats.org/spreadsheetml/2006/main" count="579" uniqueCount="145">
  <si>
    <t>PLAN DE DESEMBOLSOS</t>
  </si>
  <si>
    <t>EC-L1122- PROSANEAMIENTO</t>
  </si>
  <si>
    <t>En USD</t>
  </si>
  <si>
    <t>TOTAL</t>
  </si>
  <si>
    <t>TOTAL BID</t>
  </si>
  <si>
    <t>BID-BDE</t>
  </si>
  <si>
    <t>BID-SENAGUA</t>
  </si>
  <si>
    <t>TOTAL FONDO CHINO</t>
  </si>
  <si>
    <t>TOTAL APORTE LOCAL</t>
  </si>
  <si>
    <t>Modelo Proyección de Flujo de Caja</t>
  </si>
  <si>
    <t xml:space="preserve">TOTAL </t>
  </si>
  <si>
    <t>COMP</t>
  </si>
  <si>
    <t>Rubro / Mes</t>
  </si>
  <si>
    <t>Enero</t>
  </si>
  <si>
    <t>Febrero</t>
  </si>
  <si>
    <t>Marzo</t>
  </si>
  <si>
    <t>Abril</t>
  </si>
  <si>
    <t xml:space="preserve">Mayo 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</si>
  <si>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</si>
  <si>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</si>
  <si>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</si>
  <si>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</si>
  <si>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</si>
  <si>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</si>
  <si>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</si>
  <si>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>Saldo Inicial</t>
  </si>
  <si>
    <t>Cuenta FR no.</t>
  </si>
  <si>
    <t>APORTE LOCAL</t>
  </si>
  <si>
    <t>COSTO TOTAL</t>
  </si>
  <si>
    <t>Egresos</t>
  </si>
  <si>
    <t>0</t>
  </si>
  <si>
    <t>Proyecto BdE</t>
  </si>
  <si>
    <t>1.1.1</t>
  </si>
  <si>
    <t>1.1.1.1</t>
  </si>
  <si>
    <t>1.1.2</t>
  </si>
  <si>
    <t>1.1.2.1</t>
  </si>
  <si>
    <t>1.1.3</t>
  </si>
  <si>
    <t>1.1.3.1</t>
  </si>
  <si>
    <t>1.1.4</t>
  </si>
  <si>
    <t>1.1.4.1</t>
  </si>
  <si>
    <t>1.2.1</t>
  </si>
  <si>
    <t>1.2.1.1</t>
  </si>
  <si>
    <t>1.2.2</t>
  </si>
  <si>
    <t>1.2.2.1</t>
  </si>
  <si>
    <t>1.2.3</t>
  </si>
  <si>
    <t>1.2.3.1</t>
  </si>
  <si>
    <t>1.2.4</t>
  </si>
  <si>
    <t>1.2.4.1</t>
  </si>
  <si>
    <t>2.1.1</t>
  </si>
  <si>
    <t>2.1.1.1</t>
  </si>
  <si>
    <t>2.1.2</t>
  </si>
  <si>
    <t>2.1.2.1</t>
  </si>
  <si>
    <t>2.1.3</t>
  </si>
  <si>
    <t>2.1.3.1</t>
  </si>
  <si>
    <t>2.1.4</t>
  </si>
  <si>
    <t>2.1.4.1</t>
  </si>
  <si>
    <t>2.2.1</t>
  </si>
  <si>
    <t>2.2.1.1</t>
  </si>
  <si>
    <t>2.2.2</t>
  </si>
  <si>
    <t>2.2.2.1</t>
  </si>
  <si>
    <t>2.2.3</t>
  </si>
  <si>
    <t>2.2.3.1</t>
  </si>
  <si>
    <t>2.2.4</t>
  </si>
  <si>
    <t>2.2.4.1</t>
  </si>
  <si>
    <t>Componente 3. Fortalecimiento Institucional</t>
  </si>
  <si>
    <t>3.1.1</t>
  </si>
  <si>
    <t>3.2.1</t>
  </si>
  <si>
    <t>Administración del Proyecto</t>
  </si>
  <si>
    <t>4.1.1</t>
  </si>
  <si>
    <t>Ingresos</t>
  </si>
  <si>
    <t>Solicitud de Constitución / Incremento de FR</t>
  </si>
  <si>
    <t>Desembolsos solicitados BID (GEF)</t>
  </si>
  <si>
    <t>Fondos Locales</t>
  </si>
  <si>
    <t>Solicitud de Pago Directo A Proveedor</t>
  </si>
  <si>
    <t>Saldo Final</t>
  </si>
  <si>
    <t>FONDO CHINO</t>
  </si>
  <si>
    <t>Fondo Chino</t>
  </si>
  <si>
    <t>1.1</t>
  </si>
  <si>
    <t>1.2</t>
  </si>
  <si>
    <t>2.1</t>
  </si>
  <si>
    <t>2.2</t>
  </si>
  <si>
    <t>3.1</t>
  </si>
  <si>
    <t>3.2</t>
  </si>
  <si>
    <t>3.3</t>
  </si>
  <si>
    <t>3.4</t>
  </si>
  <si>
    <t>4.1</t>
  </si>
  <si>
    <t>4.2</t>
  </si>
  <si>
    <t>4.3</t>
  </si>
  <si>
    <t xml:space="preserve"> TOTAL</t>
  </si>
  <si>
    <t>EDT</t>
  </si>
  <si>
    <t>Nombre de tarea</t>
  </si>
  <si>
    <t>Componente 1. Preinversión</t>
  </si>
  <si>
    <t xml:space="preserve">   Estudios de preinversión para obras de infraestructura en los GAD</t>
  </si>
  <si>
    <t xml:space="preserve">      Agua Potable</t>
  </si>
  <si>
    <t xml:space="preserve">      Saneamiento</t>
  </si>
  <si>
    <t xml:space="preserve">      Integrales (Agua Potable y Saneamiento)</t>
  </si>
  <si>
    <t xml:space="preserve">      Residuos Sólidos</t>
  </si>
  <si>
    <t xml:space="preserve">   Fiscalización de Estudios para obras de infraestructura en los GAD</t>
  </si>
  <si>
    <t xml:space="preserve">         Fiscalización Estudios Agua Potable Varios GAD</t>
  </si>
  <si>
    <t>Componente 2. Obras de Infraestructura en los GAD</t>
  </si>
  <si>
    <t xml:space="preserve">   Ejecución obras de infraestructura en los GAD</t>
  </si>
  <si>
    <t xml:space="preserve">         Obras Agua Potable Varios GAD</t>
  </si>
  <si>
    <t xml:space="preserve">   Fiscalización de ejecución para obras de infraestructura en los GAD</t>
  </si>
  <si>
    <t xml:space="preserve">   Programa de Asistencia Técnica para la Gestión de los Servicios</t>
  </si>
  <si>
    <t xml:space="preserve">      Implementar Proyectos de Gestión de Servicios en los GAD y/o Empresas prestadoras de servicios de agua potable y saneamiento</t>
  </si>
  <si>
    <t xml:space="preserve">   Fortalecimiento BdE</t>
  </si>
  <si>
    <t xml:space="preserve">      Talleres / Actividades de capacitación en los temas administrativos, financieros, comerciales y operativos de la gestión de servicios de Agua Potable y Saneamiento para el BEDE</t>
  </si>
  <si>
    <t>3.2.2</t>
  </si>
  <si>
    <t xml:space="preserve">      Expertos de Asistencia Técnica en Gestión de Servicios de Agua Potable y Saneamiento, contratados</t>
  </si>
  <si>
    <t>3.2.3</t>
  </si>
  <si>
    <t xml:space="preserve">      Expertos de diseño y formulación de proyectos de Agua Potable y Saneamiento, contratados (preinversión)</t>
  </si>
  <si>
    <t xml:space="preserve">   Fortalecimiento SENAGUA</t>
  </si>
  <si>
    <t>3.3.1</t>
  </si>
  <si>
    <t xml:space="preserve">      Asistencia Técnica SENAGUA</t>
  </si>
  <si>
    <t xml:space="preserve">   Asistencia Técnica a GAD (SENAGUA)</t>
  </si>
  <si>
    <t>3.4.1</t>
  </si>
  <si>
    <t xml:space="preserve">      Asistencia Técnica de SENAGUA a GAD y Empresas Prestadoras de Servicios</t>
  </si>
  <si>
    <t xml:space="preserve">   Auditorías externas del proyecto, realizados</t>
  </si>
  <si>
    <t xml:space="preserve">   Seguimiento y Monitoreo del Programa, realizados</t>
  </si>
  <si>
    <t xml:space="preserve">   Evaluaciones</t>
  </si>
  <si>
    <t>BID BdE</t>
  </si>
  <si>
    <t>BID SENAGUA</t>
  </si>
  <si>
    <t>APORTE LOCAL 1</t>
  </si>
  <si>
    <t xml:space="preserve">      Auditoría año </t>
  </si>
  <si>
    <t>BID BDE</t>
  </si>
  <si>
    <t xml:space="preserve">         Obras   Integrales (Agua Potable y Saneamiento) Varios GAD</t>
  </si>
  <si>
    <t xml:space="preserve">         Estudios de preinversión para obras Integrales (Agua Potable y Saneamiento) Varios GAD</t>
  </si>
  <si>
    <t xml:space="preserve">         Estudios de preinversión para obras de saneamiento varios GAD</t>
  </si>
  <si>
    <t xml:space="preserve">         Estudios de preinversión para obras de Agua Potable Varios GAD</t>
  </si>
  <si>
    <t xml:space="preserve">         Estudios de preinversión para obras de Residuos Sólidos Varios GAD</t>
  </si>
  <si>
    <t xml:space="preserve">         Fiscalización Estudios Integrales (Agua Potable y Saneamiento) Varios GAD</t>
  </si>
  <si>
    <t xml:space="preserve">         Fiscalización Estudios de Saneamiento Varios GAD</t>
  </si>
  <si>
    <t xml:space="preserve">        Fiscalización Estudios de Residuos Sólidos Varios GAD</t>
  </si>
  <si>
    <t xml:space="preserve">         Obras de Saneamiento. Varios GAD</t>
  </si>
  <si>
    <t xml:space="preserve">         Obras de Residuos Sólidos Varios GAD</t>
  </si>
  <si>
    <t xml:space="preserve">         Fiscalización de Obras de Saneamiento. Varios GAD</t>
  </si>
  <si>
    <t xml:space="preserve">         Fiscalización de Obras Integrales (Agua Potable y Saneamiento) Varios GAD</t>
  </si>
  <si>
    <t xml:space="preserve">         Fiscalización de Obras Agua Potable Varios GAD</t>
  </si>
  <si>
    <t xml:space="preserve">         Fiscalización de Obras de Residuos Sólidos Varios G.A.D.</t>
  </si>
  <si>
    <t>Última Actualización del Flujo de Caja: 05/06/2014</t>
  </si>
  <si>
    <t>Última Actualización  05/06/2014</t>
  </si>
  <si>
    <t>PEP - POA</t>
  </si>
  <si>
    <t>Última Actualización : 05/06/2014</t>
  </si>
  <si>
    <t>Presupuesto General</t>
  </si>
  <si>
    <t>Última Actualización 05/06/2014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</si>
</sst>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&quot;$&quot;\ #,##0_);\(&quot;$&quot;\ #,##0\)"/>
    <numFmt numFmtId="165" formatCode="&quot;$&quot;\ #,##0.00_);\(&quot;$&quot;\ #,##0.00\)"/>
    <numFmt numFmtId="166" formatCode="&quot;$&quot;\ #,##0.00_);[Red]\(&quot;$&quot;\ #,##0.00\)"/>
    <numFmt numFmtId="167" formatCode="0.0%"/>
    <numFmt numFmtId="168" formatCode="_(* #,##0_);_(* \(#,##0\);_(* &quot;-&quot;??_);_(@_)"/>
    <numFmt numFmtId="169" formatCode="&quot;$&quot;\ #,##0.0_);[Red]\(&quot;$&quot;\ #,##0.0\)"/>
  </numFmts>
  <fonts count="51" x14ac:knownFonts="1">
    <font>
      <sz val="9"/>
      <color theme="1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sz val="8"/>
      <color theme="1"/>
      <name val="Calibri"/>
      <family val="2"/>
      <scheme val="minor"/>
    </font>
    <font>
      <b/>
      <sz val="16"/>
      <color theme="1"/>
      <name val="Segoe UI Semibold"/>
      <family val="2"/>
    </font>
    <font>
      <sz val="10"/>
      <name val="Arial"/>
      <family val="2"/>
    </font>
    <font>
      <sz val="11"/>
      <color theme="1"/>
      <name val="Segoe UI Semibold"/>
      <family val="2"/>
    </font>
    <font>
      <b/>
      <sz val="11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0"/>
      <color rgb="FF000000"/>
      <name val="Segoe UI"/>
      <family val="2"/>
    </font>
    <font>
      <sz val="9"/>
      <name val="Segoe UI"/>
      <family val="2"/>
    </font>
    <font>
      <sz val="9"/>
      <color theme="3"/>
      <name val="Segoe UI"/>
      <family val="2"/>
    </font>
    <font>
      <b/>
      <sz val="9"/>
      <name val="Segoe UI"/>
      <family val="2"/>
    </font>
    <font>
      <sz val="9"/>
      <color theme="2" tint="-0.749992370372631"/>
      <name val="Segoe U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1F497D"/>
      <name val="Segoe UI"/>
      <family val="2"/>
    </font>
    <font>
      <b/>
      <sz val="14"/>
      <color theme="1"/>
      <name val="Segoe UI"/>
      <family val="2"/>
    </font>
    <font>
      <sz val="10"/>
      <color rgb="FF44546A"/>
      <name val="Segoe UI"/>
      <family val="2"/>
    </font>
    <font>
      <b/>
      <sz val="11"/>
      <name val="Segoe UI"/>
      <family val="2"/>
    </font>
    <font>
      <sz val="12"/>
      <name val="Segoe UI"/>
      <family val="2"/>
    </font>
    <font>
      <b/>
      <sz val="12"/>
      <color theme="1"/>
      <name val="Segoe UI"/>
      <family val="2"/>
    </font>
    <font>
      <sz val="12"/>
      <color rgb="FF363636"/>
      <name val="Segoe UI"/>
      <family val="2"/>
    </font>
    <font>
      <sz val="12"/>
      <color theme="1"/>
      <name val="Segoe UI"/>
      <family val="2"/>
    </font>
    <font>
      <b/>
      <sz val="12"/>
      <name val="Segoe UI"/>
      <family val="2"/>
    </font>
    <font>
      <sz val="10"/>
      <name val="Segoe UI"/>
      <family val="2"/>
    </font>
    <font>
      <sz val="10"/>
      <color theme="1"/>
      <name val="Segoe UI"/>
      <family val="2"/>
    </font>
    <font>
      <sz val="11"/>
      <name val="Segoe UI"/>
      <family val="2"/>
    </font>
    <font>
      <sz val="11"/>
      <color theme="1"/>
      <name val="Segoe UI"/>
      <family val="2"/>
    </font>
    <font>
      <sz val="10"/>
      <color rgb="FF363636"/>
      <name val="Segoe UI"/>
      <family val="2"/>
    </font>
    <font>
      <sz val="9"/>
      <color theme="1" tint="0.34998626667073579"/>
      <name val="Segoe UI"/>
      <family val="2"/>
    </font>
    <font>
      <sz val="11"/>
      <color theme="1" tint="0.34998626667073579"/>
      <name val="Calibri"/>
      <family val="2"/>
    </font>
    <font>
      <sz val="10"/>
      <color theme="1" tint="0.34998626667073579"/>
      <name val="Segoe UI"/>
      <family val="2"/>
    </font>
    <font>
      <b/>
      <sz val="11"/>
      <color theme="1" tint="0.249977111117893"/>
      <name val="Calibri"/>
      <family val="2"/>
    </font>
    <font>
      <b/>
      <sz val="10"/>
      <color theme="1" tint="0.249977111117893"/>
      <name val="Segoe UI"/>
      <family val="2"/>
    </font>
    <font>
      <sz val="9"/>
      <color theme="1" tint="0.249977111117893"/>
      <name val="Segoe UI"/>
      <family val="2"/>
    </font>
    <font>
      <b/>
      <sz val="9"/>
      <color theme="1" tint="0.249977111117893"/>
      <name val="Segoe UI"/>
      <family val="2"/>
    </font>
    <font>
      <sz val="11"/>
      <color theme="1" tint="0.249977111117893"/>
      <name val="Calibri"/>
      <family val="2"/>
    </font>
    <font>
      <sz val="10"/>
      <color theme="1" tint="0.249977111117893"/>
      <name val="Segoe UI"/>
      <family val="2"/>
    </font>
    <font>
      <b/>
      <sz val="11"/>
      <color theme="1" tint="0.249977111117893"/>
      <name val="Segoe UI"/>
      <family val="2"/>
    </font>
    <font>
      <sz val="11"/>
      <color theme="1" tint="0.34998626667073579"/>
      <name val="Segoe UI"/>
      <family val="2"/>
    </font>
    <font>
      <sz val="10"/>
      <color theme="2" tint="-0.749992370372631"/>
      <name val="Segoe UI"/>
      <family val="2"/>
    </font>
    <font>
      <b/>
      <sz val="10"/>
      <color theme="3"/>
      <name val="Segoe UI"/>
      <family val="2"/>
    </font>
    <font>
      <sz val="10"/>
      <color rgb="FF000000"/>
      <name val="Segoe UI"/>
      <family val="2"/>
    </font>
    <font>
      <sz val="11"/>
      <color theme="1" tint="0.249977111117893"/>
      <name val="Segoe UI"/>
      <family val="2"/>
    </font>
    <font>
      <b/>
      <sz val="10"/>
      <color rgb="FF363636"/>
      <name val="Segoe UI"/>
      <family val="2"/>
    </font>
    <font>
      <b/>
      <sz val="11"/>
      <name val="Wingdings 2"/>
      <family val="1"/>
      <charset val="2"/>
    </font>
    <font>
      <sz val="12"/>
      <color theme="1"/>
      <name val="Segoe UI Semibold"/>
      <family val="2"/>
    </font>
    <font>
      <sz val="12"/>
      <name val="Arial"/>
      <family val="2"/>
    </font>
    <font>
      <sz val="12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5" fillId="0" borderId="0" applyNumberFormat="0" applyFont="0" applyFill="0" applyBorder="0" applyAlignment="0" applyProtection="0"/>
    <xf numFmtId="0" fontId="3" fillId="0" borderId="0"/>
    <xf numFmtId="0" fontId="3" fillId="0" borderId="0"/>
  </cellStyleXfs>
  <cellXfs count="353">
    <xf numFmtId="0" fontId="0" fillId="0" borderId="0" xfId="0"/>
    <xf numFmtId="0" fontId="4" fillId="0" borderId="0" xfId="3" applyFont="1" applyAlignment="1">
      <alignment horizontal="left" indent="1"/>
    </xf>
    <xf numFmtId="0" fontId="5" fillId="0" borderId="0" xfId="4" applyNumberFormat="1" applyFont="1" applyFill="1" applyBorder="1" applyAlignment="1"/>
    <xf numFmtId="0" fontId="6" fillId="0" borderId="0" xfId="3" applyFont="1" applyAlignment="1">
      <alignment horizontal="left" indent="1"/>
    </xf>
    <xf numFmtId="164" fontId="9" fillId="0" borderId="0" xfId="4" applyNumberFormat="1" applyFont="1" applyFill="1" applyBorder="1" applyAlignment="1"/>
    <xf numFmtId="0" fontId="9" fillId="0" borderId="0" xfId="4" applyNumberFormat="1" applyFont="1" applyFill="1" applyBorder="1" applyAlignment="1"/>
    <xf numFmtId="164" fontId="8" fillId="0" borderId="5" xfId="6" applyNumberFormat="1" applyFont="1" applyFill="1" applyBorder="1" applyAlignment="1">
      <alignment vertical="center"/>
    </xf>
    <xf numFmtId="0" fontId="11" fillId="0" borderId="0" xfId="4" applyNumberFormat="1" applyFont="1" applyFill="1" applyBorder="1" applyAlignment="1">
      <alignment horizontal="right"/>
    </xf>
    <xf numFmtId="0" fontId="11" fillId="0" borderId="0" xfId="4" applyNumberFormat="1" applyFont="1" applyFill="1" applyBorder="1" applyAlignment="1"/>
    <xf numFmtId="0" fontId="11" fillId="0" borderId="0" xfId="4" applyFont="1" applyFill="1"/>
    <xf numFmtId="0" fontId="11" fillId="0" borderId="0" xfId="4" applyFont="1" applyFill="1" applyBorder="1"/>
    <xf numFmtId="164" fontId="11" fillId="0" borderId="0" xfId="4" applyNumberFormat="1" applyFont="1" applyFill="1" applyBorder="1" applyAlignment="1"/>
    <xf numFmtId="164" fontId="12" fillId="0" borderId="0" xfId="4" applyNumberFormat="1" applyFont="1" applyFill="1" applyBorder="1" applyAlignment="1"/>
    <xf numFmtId="0" fontId="12" fillId="0" borderId="0" xfId="4" applyNumberFormat="1" applyFont="1" applyFill="1" applyBorder="1" applyAlignment="1"/>
    <xf numFmtId="164" fontId="1" fillId="0" borderId="7" xfId="3" applyNumberFormat="1" applyFont="1" applyFill="1" applyBorder="1"/>
    <xf numFmtId="164" fontId="1" fillId="0" borderId="5" xfId="3" applyNumberFormat="1" applyFont="1" applyFill="1" applyBorder="1"/>
    <xf numFmtId="0" fontId="11" fillId="0" borderId="0" xfId="4" applyNumberFormat="1" applyFont="1" applyFill="1" applyBorder="1" applyAlignment="1">
      <alignment horizontal="left" indent="1"/>
    </xf>
    <xf numFmtId="164" fontId="1" fillId="0" borderId="3" xfId="3" applyNumberFormat="1" applyFont="1" applyFill="1" applyBorder="1"/>
    <xf numFmtId="0" fontId="1" fillId="0" borderId="0" xfId="3" applyFont="1" applyFill="1" applyAlignment="1">
      <alignment horizontal="left" indent="1"/>
    </xf>
    <xf numFmtId="0" fontId="11" fillId="0" borderId="0" xfId="4" applyFont="1" applyFill="1" applyAlignment="1">
      <alignment horizontal="right"/>
    </xf>
    <xf numFmtId="0" fontId="11" fillId="0" borderId="5" xfId="4" applyFont="1" applyFill="1" applyBorder="1"/>
    <xf numFmtId="0" fontId="11" fillId="0" borderId="6" xfId="4" applyFont="1" applyFill="1" applyBorder="1"/>
    <xf numFmtId="0" fontId="11" fillId="0" borderId="7" xfId="4" applyFont="1" applyFill="1" applyBorder="1"/>
    <xf numFmtId="0" fontId="11" fillId="0" borderId="3" xfId="4" applyFont="1" applyFill="1" applyBorder="1" applyAlignment="1">
      <alignment horizontal="center"/>
    </xf>
    <xf numFmtId="0" fontId="11" fillId="0" borderId="5" xfId="4" applyFont="1" applyFill="1" applyBorder="1" applyAlignment="1">
      <alignment horizontal="center"/>
    </xf>
    <xf numFmtId="0" fontId="11" fillId="0" borderId="6" xfId="4" applyFont="1" applyFill="1" applyBorder="1" applyAlignment="1">
      <alignment horizontal="center"/>
    </xf>
    <xf numFmtId="0" fontId="11" fillId="0" borderId="8" xfId="4" applyFont="1" applyFill="1" applyBorder="1" applyAlignment="1">
      <alignment horizontal="center"/>
    </xf>
    <xf numFmtId="0" fontId="11" fillId="0" borderId="0" xfId="4" applyFont="1" applyFill="1" applyAlignment="1">
      <alignment horizontal="left"/>
    </xf>
    <xf numFmtId="0" fontId="11" fillId="0" borderId="7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left" indent="1"/>
    </xf>
    <xf numFmtId="165" fontId="11" fillId="0" borderId="5" xfId="4" applyNumberFormat="1" applyFont="1" applyFill="1" applyBorder="1" applyAlignment="1">
      <alignment horizontal="center"/>
    </xf>
    <xf numFmtId="0" fontId="11" fillId="0" borderId="9" xfId="4" applyFont="1" applyFill="1" applyBorder="1" applyAlignment="1">
      <alignment horizontal="right"/>
    </xf>
    <xf numFmtId="0" fontId="11" fillId="0" borderId="10" xfId="4" applyFont="1" applyFill="1" applyBorder="1" applyAlignment="1">
      <alignment horizontal="center"/>
    </xf>
    <xf numFmtId="0" fontId="11" fillId="0" borderId="11" xfId="4" applyFont="1" applyFill="1" applyBorder="1" applyAlignment="1">
      <alignment horizontal="center"/>
    </xf>
    <xf numFmtId="164" fontId="11" fillId="0" borderId="11" xfId="4" applyNumberFormat="1" applyFont="1" applyFill="1" applyBorder="1" applyAlignment="1">
      <alignment horizontal="center"/>
    </xf>
    <xf numFmtId="164" fontId="12" fillId="0" borderId="7" xfId="3" applyNumberFormat="1" applyFont="1" applyFill="1" applyBorder="1"/>
    <xf numFmtId="164" fontId="11" fillId="0" borderId="7" xfId="4" applyNumberFormat="1" applyFont="1" applyFill="1" applyBorder="1" applyAlignment="1">
      <alignment horizontal="center"/>
    </xf>
    <xf numFmtId="0" fontId="1" fillId="0" borderId="0" xfId="3" applyFont="1" applyFill="1" applyAlignment="1">
      <alignment horizontal="right"/>
    </xf>
    <xf numFmtId="0" fontId="11" fillId="0" borderId="6" xfId="4" applyFont="1" applyFill="1" applyBorder="1" applyAlignment="1">
      <alignment horizontal="right" indent="1"/>
    </xf>
    <xf numFmtId="164" fontId="11" fillId="0" borderId="5" xfId="4" applyNumberFormat="1" applyFont="1" applyFill="1" applyBorder="1" applyAlignment="1"/>
    <xf numFmtId="0" fontId="11" fillId="0" borderId="15" xfId="4" applyFont="1" applyFill="1" applyBorder="1" applyAlignment="1">
      <alignment horizontal="right" indent="1"/>
    </xf>
    <xf numFmtId="0" fontId="11" fillId="0" borderId="16" xfId="4" applyFont="1" applyFill="1" applyBorder="1" applyAlignment="1">
      <alignment horizontal="right" indent="1"/>
    </xf>
    <xf numFmtId="0" fontId="11" fillId="0" borderId="7" xfId="4" applyNumberFormat="1" applyFont="1" applyFill="1" applyBorder="1" applyAlignment="1"/>
    <xf numFmtId="0" fontId="0" fillId="0" borderId="0" xfId="3" applyFont="1" applyFill="1" applyAlignment="1">
      <alignment horizontal="left" indent="1"/>
    </xf>
    <xf numFmtId="164" fontId="13" fillId="0" borderId="0" xfId="4" applyNumberFormat="1" applyFont="1" applyFill="1" applyBorder="1" applyAlignment="1"/>
    <xf numFmtId="0" fontId="13" fillId="0" borderId="0" xfId="4" applyNumberFormat="1" applyFont="1" applyFill="1" applyBorder="1" applyAlignment="1"/>
    <xf numFmtId="164" fontId="8" fillId="0" borderId="7" xfId="3" applyNumberFormat="1" applyFont="1" applyFill="1" applyBorder="1"/>
    <xf numFmtId="0" fontId="11" fillId="0" borderId="0" xfId="4" applyFont="1" applyFill="1" applyAlignment="1">
      <alignment horizontal="right" wrapText="1"/>
    </xf>
    <xf numFmtId="0" fontId="11" fillId="0" borderId="0" xfId="4" applyFont="1" applyFill="1" applyAlignment="1">
      <alignment wrapText="1"/>
    </xf>
    <xf numFmtId="0" fontId="11" fillId="0" borderId="1" xfId="4" applyFont="1" applyFill="1" applyBorder="1" applyAlignment="1">
      <alignment wrapText="1"/>
    </xf>
    <xf numFmtId="0" fontId="11" fillId="0" borderId="4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wrapText="1"/>
    </xf>
    <xf numFmtId="164" fontId="14" fillId="0" borderId="5" xfId="6" applyNumberFormat="1" applyFont="1" applyFill="1" applyBorder="1" applyAlignment="1">
      <alignment horizontal="left" vertical="center" indent="1"/>
    </xf>
    <xf numFmtId="164" fontId="14" fillId="3" borderId="5" xfId="6" applyNumberFormat="1" applyFont="1" applyFill="1" applyBorder="1" applyAlignment="1">
      <alignment horizontal="left" vertical="center" indent="1"/>
    </xf>
    <xf numFmtId="164" fontId="1" fillId="3" borderId="7" xfId="3" applyNumberFormat="1" applyFont="1" applyFill="1" applyBorder="1"/>
    <xf numFmtId="164" fontId="12" fillId="3" borderId="0" xfId="4" applyNumberFormat="1" applyFont="1" applyFill="1" applyBorder="1" applyAlignment="1"/>
    <xf numFmtId="0" fontId="11" fillId="3" borderId="0" xfId="4" applyNumberFormat="1" applyFont="1" applyFill="1" applyBorder="1" applyAlignment="1"/>
    <xf numFmtId="164" fontId="12" fillId="3" borderId="7" xfId="3" applyNumberFormat="1" applyFont="1" applyFill="1" applyBorder="1"/>
    <xf numFmtId="0" fontId="12" fillId="3" borderId="0" xfId="4" applyNumberFormat="1" applyFont="1" applyFill="1" applyBorder="1" applyAlignment="1"/>
    <xf numFmtId="0" fontId="11" fillId="0" borderId="7" xfId="4" applyFont="1" applyFill="1" applyBorder="1" applyAlignment="1">
      <alignment horizontal="right"/>
    </xf>
    <xf numFmtId="166" fontId="15" fillId="2" borderId="14" xfId="0" applyNumberFormat="1" applyFont="1" applyFill="1" applyBorder="1" applyAlignment="1">
      <alignment vertical="center" wrapText="1"/>
    </xf>
    <xf numFmtId="166" fontId="17" fillId="2" borderId="14" xfId="0" applyNumberFormat="1" applyFont="1" applyFill="1" applyBorder="1" applyAlignment="1">
      <alignment vertical="center" wrapText="1"/>
    </xf>
    <xf numFmtId="166" fontId="16" fillId="2" borderId="14" xfId="0" applyNumberFormat="1" applyFont="1" applyFill="1" applyBorder="1" applyAlignment="1">
      <alignment vertical="center" wrapText="1"/>
    </xf>
    <xf numFmtId="166" fontId="15" fillId="2" borderId="0" xfId="0" applyNumberFormat="1" applyFont="1" applyFill="1" applyBorder="1" applyAlignment="1">
      <alignment vertical="center" wrapText="1"/>
    </xf>
    <xf numFmtId="10" fontId="0" fillId="0" borderId="0" xfId="2" applyNumberFormat="1" applyFont="1"/>
    <xf numFmtId="10" fontId="2" fillId="0" borderId="0" xfId="2" applyNumberFormat="1" applyFont="1"/>
    <xf numFmtId="169" fontId="15" fillId="2" borderId="0" xfId="0" applyNumberFormat="1" applyFont="1" applyFill="1" applyBorder="1" applyAlignment="1">
      <alignment vertical="center" wrapText="1"/>
    </xf>
    <xf numFmtId="0" fontId="13" fillId="0" borderId="0" xfId="4" applyFont="1" applyFill="1" applyBorder="1" applyAlignment="1">
      <alignment horizontal="center"/>
    </xf>
    <xf numFmtId="164" fontId="13" fillId="0" borderId="11" xfId="4" applyNumberFormat="1" applyFont="1" applyFill="1" applyBorder="1" applyAlignment="1">
      <alignment horizontal="center"/>
    </xf>
    <xf numFmtId="0" fontId="7" fillId="0" borderId="8" xfId="3" applyFont="1" applyFill="1" applyBorder="1" applyAlignment="1">
      <alignment horizontal="left" indent="1"/>
    </xf>
    <xf numFmtId="0" fontId="11" fillId="0" borderId="7" xfId="4" applyFont="1" applyFill="1" applyBorder="1" applyAlignment="1">
      <alignment horizontal="left" indent="1"/>
    </xf>
    <xf numFmtId="165" fontId="1" fillId="0" borderId="17" xfId="3" applyNumberFormat="1" applyFont="1" applyFill="1" applyBorder="1"/>
    <xf numFmtId="165" fontId="1" fillId="0" borderId="4" xfId="3" applyNumberFormat="1" applyFont="1" applyFill="1" applyBorder="1"/>
    <xf numFmtId="164" fontId="13" fillId="0" borderId="4" xfId="4" applyNumberFormat="1" applyFont="1" applyFill="1" applyBorder="1" applyAlignment="1">
      <alignment horizontal="center"/>
    </xf>
    <xf numFmtId="164" fontId="11" fillId="0" borderId="4" xfId="4" applyNumberFormat="1" applyFont="1" applyFill="1" applyBorder="1" applyAlignment="1">
      <alignment horizontal="center"/>
    </xf>
    <xf numFmtId="165" fontId="11" fillId="0" borderId="4" xfId="4" applyNumberFormat="1" applyFont="1" applyFill="1" applyBorder="1" applyAlignment="1">
      <alignment horizontal="center"/>
    </xf>
    <xf numFmtId="0" fontId="18" fillId="0" borderId="0" xfId="3" applyFont="1" applyFill="1" applyAlignment="1">
      <alignment horizontal="left" indent="1"/>
    </xf>
    <xf numFmtId="0" fontId="11" fillId="0" borderId="6" xfId="4" applyFont="1" applyFill="1" applyBorder="1" applyAlignment="1">
      <alignment horizontal="center"/>
    </xf>
    <xf numFmtId="0" fontId="11" fillId="0" borderId="3" xfId="4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vertical="center" wrapText="1"/>
    </xf>
    <xf numFmtId="169" fontId="15" fillId="0" borderId="0" xfId="0" applyNumberFormat="1" applyFont="1" applyFill="1" applyBorder="1" applyAlignment="1">
      <alignment vertical="center" wrapText="1"/>
    </xf>
    <xf numFmtId="166" fontId="15" fillId="0" borderId="0" xfId="0" applyNumberFormat="1" applyFont="1" applyFill="1" applyBorder="1" applyAlignment="1">
      <alignment vertical="center" wrapText="1"/>
    </xf>
    <xf numFmtId="164" fontId="8" fillId="0" borderId="5" xfId="3" applyNumberFormat="1" applyFont="1" applyFill="1" applyBorder="1"/>
    <xf numFmtId="0" fontId="7" fillId="0" borderId="0" xfId="5" applyFont="1" applyFill="1" applyAlignment="1">
      <alignment horizontal="right"/>
    </xf>
    <xf numFmtId="0" fontId="7" fillId="0" borderId="5" xfId="5" applyFont="1" applyFill="1" applyBorder="1"/>
    <xf numFmtId="10" fontId="7" fillId="0" borderId="5" xfId="5" applyNumberFormat="1" applyFont="1" applyFill="1" applyBorder="1"/>
    <xf numFmtId="166" fontId="7" fillId="0" borderId="5" xfId="5" applyNumberFormat="1" applyFont="1" applyFill="1" applyBorder="1"/>
    <xf numFmtId="164" fontId="7" fillId="0" borderId="7" xfId="3" applyNumberFormat="1" applyFont="1" applyFill="1" applyBorder="1"/>
    <xf numFmtId="164" fontId="7" fillId="0" borderId="5" xfId="6" applyNumberFormat="1" applyFont="1" applyFill="1" applyBorder="1" applyAlignment="1">
      <alignment vertical="center"/>
    </xf>
    <xf numFmtId="164" fontId="20" fillId="0" borderId="0" xfId="4" applyNumberFormat="1" applyFont="1" applyFill="1" applyBorder="1" applyAlignment="1"/>
    <xf numFmtId="164" fontId="7" fillId="0" borderId="5" xfId="3" applyNumberFormat="1" applyFont="1" applyFill="1" applyBorder="1"/>
    <xf numFmtId="0" fontId="20" fillId="0" borderId="0" xfId="4" applyNumberFormat="1" applyFont="1" applyFill="1" applyBorder="1" applyAlignment="1"/>
    <xf numFmtId="0" fontId="21" fillId="0" borderId="0" xfId="4" applyFont="1" applyFill="1" applyAlignment="1">
      <alignment horizontal="right"/>
    </xf>
    <xf numFmtId="0" fontId="23" fillId="4" borderId="14" xfId="0" applyFont="1" applyFill="1" applyBorder="1" applyAlignment="1">
      <alignment vertical="center" wrapText="1"/>
    </xf>
    <xf numFmtId="0" fontId="24" fillId="0" borderId="12" xfId="3" applyFont="1" applyFill="1" applyBorder="1" applyAlignment="1">
      <alignment horizontal="left" indent="1"/>
    </xf>
    <xf numFmtId="0" fontId="21" fillId="0" borderId="7" xfId="4" applyFont="1" applyFill="1" applyBorder="1" applyAlignment="1">
      <alignment horizontal="center"/>
    </xf>
    <xf numFmtId="0" fontId="21" fillId="0" borderId="13" xfId="4" applyFont="1" applyFill="1" applyBorder="1" applyAlignment="1">
      <alignment horizontal="center"/>
    </xf>
    <xf numFmtId="0" fontId="21" fillId="0" borderId="8" xfId="4" applyFont="1" applyFill="1" applyBorder="1" applyAlignment="1">
      <alignment horizontal="center"/>
    </xf>
    <xf numFmtId="164" fontId="25" fillId="0" borderId="8" xfId="4" applyNumberFormat="1" applyFont="1" applyFill="1" applyBorder="1" applyAlignment="1">
      <alignment horizontal="center"/>
    </xf>
    <xf numFmtId="164" fontId="21" fillId="0" borderId="8" xfId="4" applyNumberFormat="1" applyFont="1" applyFill="1" applyBorder="1" applyAlignment="1">
      <alignment horizontal="center"/>
    </xf>
    <xf numFmtId="0" fontId="21" fillId="0" borderId="0" xfId="4" applyFont="1" applyFill="1"/>
    <xf numFmtId="0" fontId="21" fillId="0" borderId="0" xfId="4" applyFont="1" applyFill="1" applyBorder="1"/>
    <xf numFmtId="164" fontId="27" fillId="0" borderId="5" xfId="3" applyNumberFormat="1" applyFont="1" applyFill="1" applyBorder="1"/>
    <xf numFmtId="0" fontId="28" fillId="0" borderId="0" xfId="4" applyFont="1" applyFill="1" applyAlignment="1">
      <alignment horizontal="right"/>
    </xf>
    <xf numFmtId="0" fontId="7" fillId="0" borderId="5" xfId="3" applyFont="1" applyFill="1" applyBorder="1" applyAlignment="1">
      <alignment horizontal="left" indent="1"/>
    </xf>
    <xf numFmtId="0" fontId="29" fillId="0" borderId="6" xfId="3" applyFont="1" applyFill="1" applyBorder="1" applyAlignment="1">
      <alignment horizontal="left" indent="1"/>
    </xf>
    <xf numFmtId="164" fontId="28" fillId="0" borderId="7" xfId="4" applyNumberFormat="1" applyFont="1" applyFill="1" applyBorder="1" applyAlignment="1">
      <alignment horizontal="center"/>
    </xf>
    <xf numFmtId="164" fontId="29" fillId="0" borderId="3" xfId="3" applyNumberFormat="1" applyFont="1" applyFill="1" applyBorder="1"/>
    <xf numFmtId="0" fontId="28" fillId="0" borderId="0" xfId="4" applyFont="1" applyFill="1"/>
    <xf numFmtId="0" fontId="28" fillId="0" borderId="0" xfId="4" applyFont="1" applyFill="1" applyBorder="1"/>
    <xf numFmtId="0" fontId="30" fillId="4" borderId="14" xfId="0" applyFont="1" applyFill="1" applyBorder="1" applyAlignment="1">
      <alignment vertical="center" wrapText="1"/>
    </xf>
    <xf numFmtId="0" fontId="30" fillId="4" borderId="0" xfId="0" applyFont="1" applyFill="1" applyBorder="1" applyAlignment="1">
      <alignment vertical="center" wrapText="1"/>
    </xf>
    <xf numFmtId="164" fontId="27" fillId="0" borderId="7" xfId="3" applyNumberFormat="1" applyFont="1" applyFill="1" applyBorder="1"/>
    <xf numFmtId="164" fontId="27" fillId="0" borderId="6" xfId="3" applyNumberFormat="1" applyFont="1" applyFill="1" applyBorder="1" applyAlignment="1">
      <alignment horizontal="left" indent="2"/>
    </xf>
    <xf numFmtId="164" fontId="27" fillId="0" borderId="5" xfId="3" applyNumberFormat="1" applyFont="1" applyFill="1" applyBorder="1" applyAlignment="1">
      <alignment horizontal="left" indent="2"/>
    </xf>
    <xf numFmtId="164" fontId="27" fillId="0" borderId="5" xfId="6" applyNumberFormat="1" applyFont="1" applyFill="1" applyBorder="1" applyAlignment="1">
      <alignment vertical="center"/>
    </xf>
    <xf numFmtId="0" fontId="26" fillId="0" borderId="0" xfId="4" applyNumberFormat="1" applyFont="1" applyFill="1" applyBorder="1" applyAlignment="1"/>
    <xf numFmtId="0" fontId="25" fillId="0" borderId="4" xfId="4" applyFont="1" applyFill="1" applyBorder="1" applyAlignment="1">
      <alignment horizontal="center" wrapText="1"/>
    </xf>
    <xf numFmtId="0" fontId="25" fillId="0" borderId="8" xfId="4" applyFont="1" applyFill="1" applyBorder="1" applyAlignment="1">
      <alignment horizontal="center"/>
    </xf>
    <xf numFmtId="0" fontId="25" fillId="0" borderId="3" xfId="4" applyFont="1" applyFill="1" applyBorder="1" applyAlignment="1">
      <alignment horizontal="center"/>
    </xf>
    <xf numFmtId="0" fontId="25" fillId="0" borderId="5" xfId="4" applyFont="1" applyFill="1" applyBorder="1" applyAlignment="1">
      <alignment horizontal="center"/>
    </xf>
    <xf numFmtId="0" fontId="25" fillId="0" borderId="6" xfId="4" applyFont="1" applyFill="1" applyBorder="1" applyAlignment="1">
      <alignment horizontal="center"/>
    </xf>
    <xf numFmtId="164" fontId="7" fillId="0" borderId="3" xfId="3" applyNumberFormat="1" applyFont="1" applyFill="1" applyBorder="1"/>
    <xf numFmtId="164" fontId="8" fillId="0" borderId="5" xfId="6" applyNumberFormat="1" applyFont="1" applyFill="1" applyBorder="1" applyAlignment="1">
      <alignment horizontal="right" vertical="center"/>
    </xf>
    <xf numFmtId="164" fontId="27" fillId="0" borderId="5" xfId="6" applyNumberFormat="1" applyFont="1" applyFill="1" applyBorder="1" applyAlignment="1">
      <alignment horizontal="right" vertical="center"/>
    </xf>
    <xf numFmtId="164" fontId="31" fillId="0" borderId="5" xfId="6" applyNumberFormat="1" applyFont="1" applyFill="1" applyBorder="1" applyAlignment="1">
      <alignment horizontal="left" vertical="center" indent="1"/>
    </xf>
    <xf numFmtId="166" fontId="32" fillId="2" borderId="14" xfId="0" applyNumberFormat="1" applyFont="1" applyFill="1" applyBorder="1" applyAlignment="1">
      <alignment vertical="center" wrapText="1"/>
    </xf>
    <xf numFmtId="164" fontId="31" fillId="3" borderId="5" xfId="6" applyNumberFormat="1" applyFont="1" applyFill="1" applyBorder="1" applyAlignment="1">
      <alignment horizontal="left" vertical="center" indent="1"/>
    </xf>
    <xf numFmtId="166" fontId="34" fillId="0" borderId="14" xfId="0" applyNumberFormat="1" applyFont="1" applyFill="1" applyBorder="1" applyAlignment="1">
      <alignment vertical="center" wrapText="1"/>
    </xf>
    <xf numFmtId="169" fontId="34" fillId="0" borderId="0" xfId="0" applyNumberFormat="1" applyFont="1" applyFill="1" applyBorder="1" applyAlignment="1">
      <alignment vertical="center" wrapText="1"/>
    </xf>
    <xf numFmtId="166" fontId="34" fillId="0" borderId="0" xfId="0" applyNumberFormat="1" applyFont="1" applyFill="1" applyBorder="1" applyAlignment="1">
      <alignment vertical="center" wrapText="1"/>
    </xf>
    <xf numFmtId="164" fontId="36" fillId="0" borderId="7" xfId="3" applyNumberFormat="1" applyFont="1" applyFill="1" applyBorder="1" applyAlignment="1">
      <alignment horizontal="left" indent="1"/>
    </xf>
    <xf numFmtId="164" fontId="36" fillId="0" borderId="0" xfId="4" applyNumberFormat="1" applyFont="1" applyFill="1" applyBorder="1" applyAlignment="1">
      <alignment horizontal="left" indent="1"/>
    </xf>
    <xf numFmtId="0" fontId="36" fillId="0" borderId="0" xfId="4" applyNumberFormat="1" applyFont="1" applyFill="1" applyBorder="1" applyAlignment="1">
      <alignment horizontal="left" indent="1"/>
    </xf>
    <xf numFmtId="166" fontId="40" fillId="2" borderId="14" xfId="0" applyNumberFormat="1" applyFont="1" applyFill="1" applyBorder="1" applyAlignment="1">
      <alignment vertical="center" wrapText="1"/>
    </xf>
    <xf numFmtId="166" fontId="38" fillId="2" borderId="14" xfId="0" applyNumberFormat="1" applyFont="1" applyFill="1" applyBorder="1" applyAlignment="1">
      <alignment vertical="center" wrapText="1"/>
    </xf>
    <xf numFmtId="169" fontId="34" fillId="2" borderId="0" xfId="0" applyNumberFormat="1" applyFont="1" applyFill="1" applyBorder="1" applyAlignment="1">
      <alignment vertical="center" wrapText="1"/>
    </xf>
    <xf numFmtId="166" fontId="34" fillId="2" borderId="0" xfId="0" applyNumberFormat="1" applyFont="1" applyFill="1" applyBorder="1" applyAlignment="1">
      <alignment vertical="center" wrapText="1"/>
    </xf>
    <xf numFmtId="164" fontId="36" fillId="3" borderId="7" xfId="3" applyNumberFormat="1" applyFont="1" applyFill="1" applyBorder="1" applyAlignment="1">
      <alignment horizontal="left" indent="1"/>
    </xf>
    <xf numFmtId="164" fontId="36" fillId="3" borderId="0" xfId="4" applyNumberFormat="1" applyFont="1" applyFill="1" applyBorder="1" applyAlignment="1">
      <alignment horizontal="left" indent="1"/>
    </xf>
    <xf numFmtId="0" fontId="36" fillId="3" borderId="0" xfId="4" applyNumberFormat="1" applyFont="1" applyFill="1" applyBorder="1" applyAlignment="1">
      <alignment horizontal="left" indent="1"/>
    </xf>
    <xf numFmtId="166" fontId="34" fillId="2" borderId="14" xfId="0" applyNumberFormat="1" applyFont="1" applyFill="1" applyBorder="1" applyAlignment="1">
      <alignment vertical="center" wrapText="1"/>
    </xf>
    <xf numFmtId="166" fontId="32" fillId="0" borderId="14" xfId="0" applyNumberFormat="1" applyFont="1" applyFill="1" applyBorder="1" applyAlignment="1">
      <alignment vertical="center" wrapText="1"/>
    </xf>
    <xf numFmtId="169" fontId="32" fillId="0" borderId="0" xfId="0" applyNumberFormat="1" applyFont="1" applyFill="1" applyBorder="1" applyAlignment="1">
      <alignment vertical="center" wrapText="1"/>
    </xf>
    <xf numFmtId="166" fontId="32" fillId="0" borderId="0" xfId="0" applyNumberFormat="1" applyFont="1" applyFill="1" applyBorder="1" applyAlignment="1">
      <alignment vertical="center" wrapText="1"/>
    </xf>
    <xf numFmtId="166" fontId="41" fillId="2" borderId="14" xfId="0" applyNumberFormat="1" applyFont="1" applyFill="1" applyBorder="1" applyAlignment="1">
      <alignment vertical="center" wrapText="1"/>
    </xf>
    <xf numFmtId="169" fontId="32" fillId="2" borderId="0" xfId="0" applyNumberFormat="1" applyFont="1" applyFill="1" applyBorder="1" applyAlignment="1">
      <alignment vertical="center" wrapText="1"/>
    </xf>
    <xf numFmtId="166" fontId="32" fillId="2" borderId="0" xfId="0" applyNumberFormat="1" applyFont="1" applyFill="1" applyBorder="1" applyAlignment="1">
      <alignment vertical="center" wrapText="1"/>
    </xf>
    <xf numFmtId="164" fontId="33" fillId="0" borderId="5" xfId="3" applyNumberFormat="1" applyFont="1" applyFill="1" applyBorder="1" applyAlignment="1">
      <alignment horizontal="right"/>
    </xf>
    <xf numFmtId="164" fontId="33" fillId="0" borderId="5" xfId="6" applyNumberFormat="1" applyFont="1" applyFill="1" applyBorder="1" applyAlignment="1">
      <alignment horizontal="right" vertical="center" indent="1"/>
    </xf>
    <xf numFmtId="164" fontId="33" fillId="0" borderId="5" xfId="6" applyNumberFormat="1" applyFont="1" applyFill="1" applyBorder="1" applyAlignment="1">
      <alignment horizontal="right" vertical="center"/>
    </xf>
    <xf numFmtId="164" fontId="33" fillId="3" borderId="5" xfId="3" applyNumberFormat="1" applyFont="1" applyFill="1" applyBorder="1" applyAlignment="1">
      <alignment horizontal="right"/>
    </xf>
    <xf numFmtId="164" fontId="33" fillId="3" borderId="5" xfId="6" applyNumberFormat="1" applyFont="1" applyFill="1" applyBorder="1" applyAlignment="1">
      <alignment horizontal="right" vertical="center" indent="1"/>
    </xf>
    <xf numFmtId="164" fontId="42" fillId="3" borderId="5" xfId="6" applyNumberFormat="1" applyFont="1" applyFill="1" applyBorder="1" applyAlignment="1">
      <alignment horizontal="right" vertical="center" indent="1"/>
    </xf>
    <xf numFmtId="164" fontId="43" fillId="0" borderId="5" xfId="3" applyNumberFormat="1" applyFont="1" applyFill="1" applyBorder="1" applyAlignment="1">
      <alignment horizontal="right"/>
    </xf>
    <xf numFmtId="164" fontId="8" fillId="3" borderId="5" xfId="3" applyNumberFormat="1" applyFont="1" applyFill="1" applyBorder="1" applyAlignment="1">
      <alignment horizontal="right"/>
    </xf>
    <xf numFmtId="164" fontId="27" fillId="3" borderId="5" xfId="3" applyNumberFormat="1" applyFont="1" applyFill="1" applyBorder="1" applyAlignment="1">
      <alignment horizontal="right"/>
    </xf>
    <xf numFmtId="164" fontId="43" fillId="3" borderId="5" xfId="3" applyNumberFormat="1" applyFont="1" applyFill="1" applyBorder="1" applyAlignment="1">
      <alignment horizontal="right"/>
    </xf>
    <xf numFmtId="0" fontId="26" fillId="0" borderId="5" xfId="4" applyFont="1" applyFill="1" applyBorder="1" applyAlignment="1">
      <alignment horizontal="right" indent="1"/>
    </xf>
    <xf numFmtId="0" fontId="26" fillId="0" borderId="4" xfId="4" applyFont="1" applyFill="1" applyBorder="1" applyAlignment="1">
      <alignment horizontal="right" indent="1"/>
    </xf>
    <xf numFmtId="0" fontId="26" fillId="0" borderId="11" xfId="4" applyFont="1" applyFill="1" applyBorder="1" applyAlignment="1">
      <alignment horizontal="right" indent="1"/>
    </xf>
    <xf numFmtId="164" fontId="31" fillId="0" borderId="7" xfId="3" applyNumberFormat="1" applyFont="1" applyFill="1" applyBorder="1"/>
    <xf numFmtId="164" fontId="31" fillId="0" borderId="5" xfId="6" applyNumberFormat="1" applyFont="1" applyFill="1" applyBorder="1" applyAlignment="1">
      <alignment vertical="center"/>
    </xf>
    <xf numFmtId="164" fontId="31" fillId="0" borderId="0" xfId="4" applyNumberFormat="1" applyFont="1" applyFill="1" applyBorder="1" applyAlignment="1"/>
    <xf numFmtId="0" fontId="31" fillId="0" borderId="0" xfId="4" applyNumberFormat="1" applyFont="1" applyFill="1" applyBorder="1" applyAlignment="1"/>
    <xf numFmtId="164" fontId="31" fillId="3" borderId="7" xfId="3" applyNumberFormat="1" applyFont="1" applyFill="1" applyBorder="1"/>
    <xf numFmtId="164" fontId="31" fillId="3" borderId="0" xfId="4" applyNumberFormat="1" applyFont="1" applyFill="1" applyBorder="1" applyAlignment="1"/>
    <xf numFmtId="0" fontId="31" fillId="3" borderId="0" xfId="4" applyNumberFormat="1" applyFont="1" applyFill="1" applyBorder="1" applyAlignment="1"/>
    <xf numFmtId="164" fontId="27" fillId="0" borderId="5" xfId="3" applyNumberFormat="1" applyFont="1" applyFill="1" applyBorder="1" applyAlignment="1">
      <alignment horizontal="right"/>
    </xf>
    <xf numFmtId="164" fontId="37" fillId="0" borderId="7" xfId="3" applyNumberFormat="1" applyFont="1" applyFill="1" applyBorder="1"/>
    <xf numFmtId="0" fontId="37" fillId="0" borderId="0" xfId="4" applyNumberFormat="1" applyFont="1" applyFill="1" applyBorder="1" applyAlignment="1"/>
    <xf numFmtId="166" fontId="38" fillId="0" borderId="14" xfId="0" applyNumberFormat="1" applyFont="1" applyFill="1" applyBorder="1" applyAlignment="1">
      <alignment vertical="center" wrapText="1"/>
    </xf>
    <xf numFmtId="169" fontId="38" fillId="0" borderId="0" xfId="0" applyNumberFormat="1" applyFont="1" applyFill="1" applyBorder="1" applyAlignment="1">
      <alignment vertical="center" wrapText="1"/>
    </xf>
    <xf numFmtId="166" fontId="38" fillId="0" borderId="0" xfId="0" applyNumberFormat="1" applyFont="1" applyFill="1" applyBorder="1" applyAlignment="1">
      <alignment vertical="center" wrapText="1"/>
    </xf>
    <xf numFmtId="164" fontId="39" fillId="0" borderId="5" xfId="3" applyNumberFormat="1" applyFont="1" applyFill="1" applyBorder="1" applyAlignment="1">
      <alignment horizontal="right"/>
    </xf>
    <xf numFmtId="166" fontId="45" fillId="2" borderId="14" xfId="0" applyNumberFormat="1" applyFont="1" applyFill="1" applyBorder="1" applyAlignment="1">
      <alignment vertical="center" wrapText="1"/>
    </xf>
    <xf numFmtId="169" fontId="38" fillId="2" borderId="0" xfId="0" applyNumberFormat="1" applyFont="1" applyFill="1" applyBorder="1" applyAlignment="1">
      <alignment vertical="center" wrapText="1"/>
    </xf>
    <xf numFmtId="166" fontId="38" fillId="2" borderId="0" xfId="0" applyNumberFormat="1" applyFont="1" applyFill="1" applyBorder="1" applyAlignment="1">
      <alignment vertical="center" wrapText="1"/>
    </xf>
    <xf numFmtId="164" fontId="39" fillId="3" borderId="5" xfId="3" applyNumberFormat="1" applyFont="1" applyFill="1" applyBorder="1" applyAlignment="1">
      <alignment horizontal="right"/>
    </xf>
    <xf numFmtId="164" fontId="39" fillId="3" borderId="5" xfId="3" applyNumberFormat="1" applyFont="1" applyFill="1" applyBorder="1" applyAlignment="1">
      <alignment horizontal="right" indent="1"/>
    </xf>
    <xf numFmtId="164" fontId="36" fillId="0" borderId="7" xfId="3" applyNumberFormat="1" applyFont="1" applyFill="1" applyBorder="1"/>
    <xf numFmtId="164" fontId="36" fillId="0" borderId="0" xfId="4" applyNumberFormat="1" applyFont="1" applyFill="1" applyBorder="1" applyAlignment="1"/>
    <xf numFmtId="0" fontId="36" fillId="0" borderId="0" xfId="4" applyNumberFormat="1" applyFont="1" applyFill="1" applyBorder="1" applyAlignment="1"/>
    <xf numFmtId="164" fontId="36" fillId="3" borderId="7" xfId="3" applyNumberFormat="1" applyFont="1" applyFill="1" applyBorder="1"/>
    <xf numFmtId="164" fontId="36" fillId="3" borderId="0" xfId="4" applyNumberFormat="1" applyFont="1" applyFill="1" applyBorder="1" applyAlignment="1"/>
    <xf numFmtId="0" fontId="36" fillId="3" borderId="0" xfId="4" applyNumberFormat="1" applyFont="1" applyFill="1" applyBorder="1" applyAlignment="1"/>
    <xf numFmtId="164" fontId="37" fillId="0" borderId="0" xfId="4" applyNumberFormat="1" applyFont="1" applyFill="1" applyBorder="1" applyAlignment="1"/>
    <xf numFmtId="164" fontId="37" fillId="3" borderId="7" xfId="3" applyNumberFormat="1" applyFont="1" applyFill="1" applyBorder="1" applyAlignment="1">
      <alignment wrapText="1"/>
    </xf>
    <xf numFmtId="164" fontId="37" fillId="3" borderId="0" xfId="4" applyNumberFormat="1" applyFont="1" applyFill="1" applyBorder="1" applyAlignment="1">
      <alignment wrapText="1"/>
    </xf>
    <xf numFmtId="0" fontId="37" fillId="3" borderId="0" xfId="4" applyNumberFormat="1" applyFont="1" applyFill="1" applyBorder="1" applyAlignment="1">
      <alignment wrapText="1"/>
    </xf>
    <xf numFmtId="164" fontId="37" fillId="3" borderId="7" xfId="3" applyNumberFormat="1" applyFont="1" applyFill="1" applyBorder="1"/>
    <xf numFmtId="164" fontId="37" fillId="3" borderId="0" xfId="4" applyNumberFormat="1" applyFont="1" applyFill="1" applyBorder="1" applyAlignment="1"/>
    <xf numFmtId="0" fontId="37" fillId="3" borderId="0" xfId="4" applyNumberFormat="1" applyFont="1" applyFill="1" applyBorder="1" applyAlignment="1"/>
    <xf numFmtId="164" fontId="37" fillId="0" borderId="0" xfId="4" applyNumberFormat="1" applyFont="1" applyFill="1" applyBorder="1" applyAlignment="1">
      <alignment wrapText="1"/>
    </xf>
    <xf numFmtId="0" fontId="37" fillId="0" borderId="0" xfId="4" applyNumberFormat="1" applyFont="1" applyFill="1" applyBorder="1" applyAlignment="1">
      <alignment wrapText="1"/>
    </xf>
    <xf numFmtId="166" fontId="34" fillId="2" borderId="14" xfId="0" applyNumberFormat="1" applyFont="1" applyFill="1" applyBorder="1" applyAlignment="1">
      <alignment wrapText="1"/>
    </xf>
    <xf numFmtId="169" fontId="34" fillId="2" borderId="0" xfId="0" applyNumberFormat="1" applyFont="1" applyFill="1" applyBorder="1" applyAlignment="1">
      <alignment wrapText="1"/>
    </xf>
    <xf numFmtId="166" fontId="34" fillId="2" borderId="0" xfId="0" applyNumberFormat="1" applyFont="1" applyFill="1" applyBorder="1" applyAlignment="1">
      <alignment wrapText="1"/>
    </xf>
    <xf numFmtId="164" fontId="37" fillId="0" borderId="7" xfId="3" applyNumberFormat="1" applyFont="1" applyFill="1" applyBorder="1" applyAlignment="1"/>
    <xf numFmtId="166" fontId="35" fillId="0" borderId="14" xfId="0" applyNumberFormat="1" applyFont="1" applyFill="1" applyBorder="1" applyAlignment="1">
      <alignment wrapText="1"/>
    </xf>
    <xf numFmtId="169" fontId="34" fillId="0" borderId="0" xfId="0" applyNumberFormat="1" applyFont="1" applyFill="1" applyBorder="1" applyAlignment="1">
      <alignment wrapText="1"/>
    </xf>
    <xf numFmtId="166" fontId="34" fillId="0" borderId="0" xfId="0" applyNumberFormat="1" applyFont="1" applyFill="1" applyBorder="1" applyAlignment="1">
      <alignment wrapText="1"/>
    </xf>
    <xf numFmtId="166" fontId="34" fillId="0" borderId="14" xfId="0" applyNumberFormat="1" applyFont="1" applyFill="1" applyBorder="1" applyAlignment="1">
      <alignment wrapText="1"/>
    </xf>
    <xf numFmtId="164" fontId="37" fillId="0" borderId="7" xfId="3" applyNumberFormat="1" applyFont="1" applyFill="1" applyBorder="1" applyAlignment="1">
      <alignment wrapText="1"/>
    </xf>
    <xf numFmtId="164" fontId="39" fillId="0" borderId="3" xfId="3" applyNumberFormat="1" applyFont="1" applyFill="1" applyBorder="1"/>
    <xf numFmtId="164" fontId="39" fillId="0" borderId="5" xfId="3" applyNumberFormat="1" applyFont="1" applyFill="1" applyBorder="1"/>
    <xf numFmtId="164" fontId="39" fillId="0" borderId="5" xfId="4" applyNumberFormat="1" applyFont="1" applyFill="1" applyBorder="1" applyAlignment="1"/>
    <xf numFmtId="164" fontId="39" fillId="0" borderId="11" xfId="4" applyNumberFormat="1" applyFont="1" applyFill="1" applyBorder="1" applyAlignment="1"/>
    <xf numFmtId="0" fontId="9" fillId="0" borderId="0" xfId="4" applyFont="1" applyFill="1" applyAlignment="1">
      <alignment horizontal="right"/>
    </xf>
    <xf numFmtId="0" fontId="8" fillId="0" borderId="11" xfId="3" applyFont="1" applyFill="1" applyBorder="1" applyAlignment="1">
      <alignment horizontal="left" indent="1"/>
    </xf>
    <xf numFmtId="0" fontId="8" fillId="0" borderId="16" xfId="3" applyFont="1" applyFill="1" applyBorder="1" applyAlignment="1">
      <alignment horizontal="left" indent="1"/>
    </xf>
    <xf numFmtId="164" fontId="9" fillId="0" borderId="7" xfId="4" applyNumberFormat="1" applyFont="1" applyFill="1" applyBorder="1" applyAlignment="1">
      <alignment horizontal="center"/>
    </xf>
    <xf numFmtId="164" fontId="8" fillId="0" borderId="3" xfId="3" applyNumberFormat="1" applyFont="1" applyFill="1" applyBorder="1"/>
    <xf numFmtId="164" fontId="8" fillId="0" borderId="11" xfId="3" applyNumberFormat="1" applyFont="1" applyFill="1" applyBorder="1"/>
    <xf numFmtId="0" fontId="9" fillId="0" borderId="0" xfId="4" applyFont="1" applyFill="1"/>
    <xf numFmtId="0" fontId="9" fillId="0" borderId="0" xfId="4" applyFont="1" applyFill="1" applyBorder="1"/>
    <xf numFmtId="0" fontId="26" fillId="0" borderId="4" xfId="4" applyFont="1" applyFill="1" applyBorder="1" applyAlignment="1">
      <alignment horizontal="left" indent="1"/>
    </xf>
    <xf numFmtId="0" fontId="26" fillId="0" borderId="0" xfId="4" applyFont="1" applyFill="1" applyBorder="1" applyAlignment="1">
      <alignment horizontal="left" indent="1"/>
    </xf>
    <xf numFmtId="0" fontId="26" fillId="0" borderId="7" xfId="4" applyFont="1" applyFill="1" applyBorder="1" applyAlignment="1">
      <alignment horizontal="center"/>
    </xf>
    <xf numFmtId="165" fontId="27" fillId="0" borderId="3" xfId="3" applyNumberFormat="1" applyFont="1" applyFill="1" applyBorder="1"/>
    <xf numFmtId="165" fontId="27" fillId="0" borderId="5" xfId="3" applyNumberFormat="1" applyFont="1" applyFill="1" applyBorder="1"/>
    <xf numFmtId="164" fontId="26" fillId="0" borderId="5" xfId="4" applyNumberFormat="1" applyFont="1" applyFill="1" applyBorder="1" applyAlignment="1">
      <alignment horizontal="center"/>
    </xf>
    <xf numFmtId="0" fontId="30" fillId="4" borderId="18" xfId="0" applyFont="1" applyFill="1" applyBorder="1" applyAlignment="1">
      <alignment vertical="center" wrapText="1"/>
    </xf>
    <xf numFmtId="166" fontId="15" fillId="2" borderId="18" xfId="0" applyNumberFormat="1" applyFont="1" applyFill="1" applyBorder="1" applyAlignment="1">
      <alignment vertical="center" wrapText="1"/>
    </xf>
    <xf numFmtId="166" fontId="34" fillId="2" borderId="18" xfId="0" applyNumberFormat="1" applyFont="1" applyFill="1" applyBorder="1" applyAlignment="1">
      <alignment vertical="center" wrapText="1"/>
    </xf>
    <xf numFmtId="166" fontId="38" fillId="0" borderId="18" xfId="0" applyNumberFormat="1" applyFont="1" applyFill="1" applyBorder="1" applyAlignment="1">
      <alignment vertical="center" wrapText="1"/>
    </xf>
    <xf numFmtId="166" fontId="45" fillId="2" borderId="18" xfId="0" applyNumberFormat="1" applyFont="1" applyFill="1" applyBorder="1" applyAlignment="1">
      <alignment vertical="center" wrapText="1"/>
    </xf>
    <xf numFmtId="166" fontId="38" fillId="2" borderId="18" xfId="0" applyNumberFormat="1" applyFont="1" applyFill="1" applyBorder="1" applyAlignment="1">
      <alignment vertical="center" wrapText="1"/>
    </xf>
    <xf numFmtId="166" fontId="40" fillId="2" borderId="18" xfId="0" applyNumberFormat="1" applyFont="1" applyFill="1" applyBorder="1" applyAlignment="1">
      <alignment vertical="center" wrapText="1"/>
    </xf>
    <xf numFmtId="166" fontId="32" fillId="0" borderId="18" xfId="0" applyNumberFormat="1" applyFont="1" applyFill="1" applyBorder="1" applyAlignment="1">
      <alignment vertical="center" wrapText="1"/>
    </xf>
    <xf numFmtId="166" fontId="41" fillId="2" borderId="18" xfId="0" applyNumberFormat="1" applyFont="1" applyFill="1" applyBorder="1" applyAlignment="1">
      <alignment vertical="center" wrapText="1"/>
    </xf>
    <xf numFmtId="166" fontId="32" fillId="2" borderId="18" xfId="0" applyNumberFormat="1" applyFont="1" applyFill="1" applyBorder="1" applyAlignment="1">
      <alignment vertical="center" wrapText="1"/>
    </xf>
    <xf numFmtId="166" fontId="17" fillId="2" borderId="18" xfId="0" applyNumberFormat="1" applyFont="1" applyFill="1" applyBorder="1" applyAlignment="1">
      <alignment vertical="center" wrapText="1"/>
    </xf>
    <xf numFmtId="166" fontId="16" fillId="2" borderId="18" xfId="0" applyNumberFormat="1" applyFont="1" applyFill="1" applyBorder="1" applyAlignment="1">
      <alignment vertical="center" wrapText="1"/>
    </xf>
    <xf numFmtId="166" fontId="34" fillId="2" borderId="18" xfId="0" applyNumberFormat="1" applyFont="1" applyFill="1" applyBorder="1" applyAlignment="1">
      <alignment wrapText="1"/>
    </xf>
    <xf numFmtId="166" fontId="35" fillId="0" borderId="18" xfId="0" applyNumberFormat="1" applyFont="1" applyFill="1" applyBorder="1" applyAlignment="1">
      <alignment wrapText="1"/>
    </xf>
    <xf numFmtId="166" fontId="34" fillId="0" borderId="18" xfId="0" applyNumberFormat="1" applyFont="1" applyFill="1" applyBorder="1" applyAlignment="1">
      <alignment wrapText="1"/>
    </xf>
    <xf numFmtId="0" fontId="46" fillId="0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35" fillId="2" borderId="5" xfId="0" applyFont="1" applyFill="1" applyBorder="1" applyAlignment="1">
      <alignment vertical="center" wrapText="1"/>
    </xf>
    <xf numFmtId="0" fontId="39" fillId="0" borderId="5" xfId="0" applyFont="1" applyFill="1" applyBorder="1" applyAlignment="1">
      <alignment vertical="center" wrapText="1"/>
    </xf>
    <xf numFmtId="0" fontId="39" fillId="3" borderId="5" xfId="0" applyFont="1" applyFill="1" applyBorder="1" applyAlignment="1">
      <alignment vertical="center" wrapText="1"/>
    </xf>
    <xf numFmtId="0" fontId="39" fillId="2" borderId="5" xfId="0" applyFont="1" applyFill="1" applyBorder="1" applyAlignment="1">
      <alignment vertical="center" wrapText="1"/>
    </xf>
    <xf numFmtId="0" fontId="33" fillId="0" borderId="5" xfId="0" applyFont="1" applyFill="1" applyBorder="1" applyAlignment="1">
      <alignment vertical="center" wrapText="1"/>
    </xf>
    <xf numFmtId="0" fontId="33" fillId="3" borderId="5" xfId="0" applyFont="1" applyFill="1" applyBorder="1" applyAlignment="1">
      <alignment horizontal="left" vertical="center" wrapText="1" indent="1"/>
    </xf>
    <xf numFmtId="0" fontId="33" fillId="2" borderId="5" xfId="0" applyFont="1" applyFill="1" applyBorder="1" applyAlignment="1">
      <alignment vertical="center" wrapText="1"/>
    </xf>
    <xf numFmtId="0" fontId="44" fillId="3" borderId="5" xfId="0" applyFont="1" applyFill="1" applyBorder="1" applyAlignment="1">
      <alignment horizontal="left" vertical="center" wrapText="1" indent="1"/>
    </xf>
    <xf numFmtId="0" fontId="35" fillId="3" borderId="5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35" fillId="2" borderId="5" xfId="0" applyFont="1" applyFill="1" applyBorder="1" applyAlignment="1">
      <alignment wrapText="1"/>
    </xf>
    <xf numFmtId="0" fontId="35" fillId="3" borderId="5" xfId="0" applyFont="1" applyFill="1" applyBorder="1" applyAlignment="1">
      <alignment wrapText="1"/>
    </xf>
    <xf numFmtId="0" fontId="35" fillId="0" borderId="5" xfId="0" applyFont="1" applyFill="1" applyBorder="1" applyAlignment="1">
      <alignment wrapText="1"/>
    </xf>
    <xf numFmtId="0" fontId="35" fillId="0" borderId="5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right" vertical="center" wrapText="1" indent="1"/>
    </xf>
    <xf numFmtId="0" fontId="34" fillId="2" borderId="0" xfId="0" applyFont="1" applyFill="1" applyBorder="1" applyAlignment="1">
      <alignment horizontal="right" vertical="center" wrapText="1" indent="1"/>
    </xf>
    <xf numFmtId="0" fontId="38" fillId="2" borderId="0" xfId="0" applyFont="1" applyFill="1" applyBorder="1" applyAlignment="1">
      <alignment horizontal="right" vertical="center" wrapText="1" indent="1"/>
    </xf>
    <xf numFmtId="0" fontId="32" fillId="2" borderId="0" xfId="0" applyFont="1" applyFill="1" applyBorder="1" applyAlignment="1">
      <alignment horizontal="right" vertical="center" wrapText="1" indent="1"/>
    </xf>
    <xf numFmtId="0" fontId="16" fillId="2" borderId="0" xfId="0" applyFont="1" applyFill="1" applyBorder="1" applyAlignment="1">
      <alignment horizontal="right" vertical="center" wrapText="1" indent="1"/>
    </xf>
    <xf numFmtId="0" fontId="34" fillId="2" borderId="0" xfId="0" applyFont="1" applyFill="1" applyBorder="1" applyAlignment="1">
      <alignment horizontal="right" wrapText="1" indent="1"/>
    </xf>
    <xf numFmtId="0" fontId="35" fillId="0" borderId="0" xfId="0" applyFont="1" applyFill="1" applyBorder="1" applyAlignment="1">
      <alignment horizontal="right" wrapText="1" indent="1"/>
    </xf>
    <xf numFmtId="0" fontId="46" fillId="0" borderId="0" xfId="0" applyFont="1" applyFill="1" applyBorder="1" applyAlignment="1">
      <alignment horizontal="center" vertical="center" wrapText="1"/>
    </xf>
    <xf numFmtId="0" fontId="47" fillId="0" borderId="0" xfId="4" applyFont="1" applyFill="1" applyAlignment="1">
      <alignment horizontal="center"/>
    </xf>
    <xf numFmtId="164" fontId="11" fillId="0" borderId="0" xfId="4" applyNumberFormat="1" applyFont="1" applyFill="1" applyBorder="1" applyAlignment="1">
      <alignment horizontal="right"/>
    </xf>
    <xf numFmtId="164" fontId="29" fillId="0" borderId="5" xfId="3" applyNumberFormat="1" applyFont="1" applyFill="1" applyBorder="1" applyAlignment="1">
      <alignment horizontal="right"/>
    </xf>
    <xf numFmtId="164" fontId="11" fillId="0" borderId="5" xfId="4" applyNumberFormat="1" applyFont="1" applyFill="1" applyBorder="1" applyAlignment="1">
      <alignment horizontal="right"/>
    </xf>
    <xf numFmtId="164" fontId="11" fillId="0" borderId="11" xfId="4" applyNumberFormat="1" applyFont="1" applyFill="1" applyBorder="1" applyAlignment="1">
      <alignment horizontal="right"/>
    </xf>
    <xf numFmtId="165" fontId="8" fillId="0" borderId="11" xfId="3" applyNumberFormat="1" applyFont="1" applyFill="1" applyBorder="1" applyAlignment="1">
      <alignment horizontal="right"/>
    </xf>
    <xf numFmtId="0" fontId="48" fillId="0" borderId="0" xfId="3" applyFont="1" applyAlignment="1">
      <alignment horizontal="left" indent="1"/>
    </xf>
    <xf numFmtId="0" fontId="49" fillId="0" borderId="0" xfId="4" applyNumberFormat="1" applyFont="1" applyFill="1" applyBorder="1" applyAlignment="1"/>
    <xf numFmtId="0" fontId="49" fillId="0" borderId="0" xfId="4" applyNumberFormat="1" applyFont="1" applyFill="1" applyBorder="1" applyAlignment="1">
      <alignment horizontal="right"/>
    </xf>
    <xf numFmtId="0" fontId="50" fillId="0" borderId="5" xfId="4" applyNumberFormat="1" applyFont="1" applyFill="1" applyBorder="1" applyAlignment="1">
      <alignment horizontal="justify"/>
    </xf>
    <xf numFmtId="168" fontId="24" fillId="0" borderId="5" xfId="1" applyNumberFormat="1" applyFont="1" applyBorder="1"/>
    <xf numFmtId="168" fontId="24" fillId="0" borderId="5" xfId="0" applyNumberFormat="1" applyFont="1" applyBorder="1"/>
    <xf numFmtId="0" fontId="50" fillId="0" borderId="5" xfId="4" applyNumberFormat="1" applyFont="1" applyFill="1" applyBorder="1" applyAlignment="1">
      <alignment horizontal="justify" vertical="center"/>
    </xf>
    <xf numFmtId="0" fontId="24" fillId="0" borderId="5" xfId="0" applyFont="1" applyBorder="1"/>
    <xf numFmtId="168" fontId="22" fillId="0" borderId="5" xfId="1" applyNumberFormat="1" applyFont="1" applyBorder="1"/>
    <xf numFmtId="168" fontId="22" fillId="0" borderId="5" xfId="0" applyNumberFormat="1" applyFont="1" applyBorder="1"/>
    <xf numFmtId="0" fontId="24" fillId="0" borderId="0" xfId="0" applyFont="1"/>
    <xf numFmtId="168" fontId="24" fillId="0" borderId="0" xfId="1" applyNumberFormat="1" applyFont="1"/>
    <xf numFmtId="167" fontId="22" fillId="0" borderId="0" xfId="2" applyNumberFormat="1" applyFont="1"/>
    <xf numFmtId="164" fontId="39" fillId="0" borderId="5" xfId="3" applyNumberFormat="1" applyFont="1" applyFill="1" applyBorder="1" applyAlignment="1">
      <alignment horizontal="right" indent="1"/>
    </xf>
    <xf numFmtId="166" fontId="45" fillId="0" borderId="18" xfId="0" applyNumberFormat="1" applyFont="1" applyFill="1" applyBorder="1" applyAlignment="1">
      <alignment vertical="center" wrapText="1"/>
    </xf>
    <xf numFmtId="166" fontId="45" fillId="0" borderId="14" xfId="0" applyNumberFormat="1" applyFont="1" applyFill="1" applyBorder="1" applyAlignment="1">
      <alignment vertical="center" wrapText="1"/>
    </xf>
    <xf numFmtId="166" fontId="40" fillId="0" borderId="18" xfId="0" applyNumberFormat="1" applyFont="1" applyFill="1" applyBorder="1" applyAlignment="1">
      <alignment vertical="center" wrapText="1"/>
    </xf>
    <xf numFmtId="166" fontId="40" fillId="0" borderId="14" xfId="0" applyNumberFormat="1" applyFont="1" applyFill="1" applyBorder="1" applyAlignment="1">
      <alignment vertical="center" wrapText="1"/>
    </xf>
    <xf numFmtId="0" fontId="35" fillId="0" borderId="5" xfId="0" applyFont="1" applyFill="1" applyBorder="1" applyAlignment="1">
      <alignment vertical="center" wrapText="1"/>
    </xf>
    <xf numFmtId="166" fontId="34" fillId="0" borderId="18" xfId="0" applyNumberFormat="1" applyFont="1" applyFill="1" applyBorder="1" applyAlignment="1">
      <alignment vertical="center" wrapText="1"/>
    </xf>
    <xf numFmtId="0" fontId="33" fillId="0" borderId="5" xfId="0" applyFont="1" applyFill="1" applyBorder="1" applyAlignment="1">
      <alignment horizontal="left" vertical="center" wrapText="1" indent="1"/>
    </xf>
    <xf numFmtId="166" fontId="41" fillId="0" borderId="18" xfId="0" applyNumberFormat="1" applyFont="1" applyFill="1" applyBorder="1" applyAlignment="1">
      <alignment vertical="center" wrapText="1"/>
    </xf>
    <xf numFmtId="166" fontId="41" fillId="0" borderId="14" xfId="0" applyNumberFormat="1" applyFont="1" applyFill="1" applyBorder="1" applyAlignment="1">
      <alignment vertical="center" wrapText="1"/>
    </xf>
    <xf numFmtId="0" fontId="44" fillId="0" borderId="5" xfId="0" applyFont="1" applyFill="1" applyBorder="1" applyAlignment="1">
      <alignment horizontal="left" vertical="center" wrapText="1" indent="1"/>
    </xf>
    <xf numFmtId="166" fontId="17" fillId="0" borderId="18" xfId="0" applyNumberFormat="1" applyFont="1" applyFill="1" applyBorder="1" applyAlignment="1">
      <alignment vertical="center" wrapText="1"/>
    </xf>
    <xf numFmtId="166" fontId="16" fillId="0" borderId="14" xfId="0" applyNumberFormat="1" applyFont="1" applyFill="1" applyBorder="1" applyAlignment="1">
      <alignment vertical="center" wrapText="1"/>
    </xf>
    <xf numFmtId="166" fontId="17" fillId="0" borderId="14" xfId="0" applyNumberFormat="1" applyFont="1" applyFill="1" applyBorder="1" applyAlignment="1">
      <alignment vertical="center" wrapText="1"/>
    </xf>
    <xf numFmtId="164" fontId="42" fillId="0" borderId="5" xfId="6" applyNumberFormat="1" applyFont="1" applyFill="1" applyBorder="1" applyAlignment="1">
      <alignment horizontal="right" vertical="center" indent="1"/>
    </xf>
    <xf numFmtId="0" fontId="10" fillId="0" borderId="5" xfId="0" applyFont="1" applyFill="1" applyBorder="1" applyAlignment="1">
      <alignment vertical="center" wrapText="1"/>
    </xf>
    <xf numFmtId="166" fontId="15" fillId="0" borderId="18" xfId="0" applyNumberFormat="1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166" fontId="16" fillId="0" borderId="18" xfId="0" applyNumberFormat="1" applyFont="1" applyFill="1" applyBorder="1" applyAlignment="1">
      <alignment vertical="center" wrapText="1"/>
    </xf>
    <xf numFmtId="0" fontId="24" fillId="0" borderId="19" xfId="3" applyFont="1" applyFill="1" applyBorder="1" applyAlignment="1">
      <alignment horizontal="left" indent="1"/>
    </xf>
    <xf numFmtId="0" fontId="7" fillId="0" borderId="0" xfId="3" applyFont="1" applyFill="1" applyBorder="1" applyAlignment="1">
      <alignment horizontal="center"/>
    </xf>
    <xf numFmtId="0" fontId="46" fillId="0" borderId="8" xfId="0" applyFont="1" applyFill="1" applyBorder="1" applyAlignment="1">
      <alignment vertical="center" wrapText="1"/>
    </xf>
    <xf numFmtId="168" fontId="15" fillId="2" borderId="5" xfId="1" applyNumberFormat="1" applyFont="1" applyFill="1" applyBorder="1" applyAlignment="1">
      <alignment horizontal="left" vertical="center" wrapText="1" indent="1"/>
    </xf>
    <xf numFmtId="168" fontId="30" fillId="0" borderId="5" xfId="1" applyNumberFormat="1" applyFont="1" applyFill="1" applyBorder="1" applyAlignment="1">
      <alignment horizontal="left" vertical="center" wrapText="1" indent="1"/>
    </xf>
    <xf numFmtId="168" fontId="38" fillId="0" borderId="5" xfId="1" applyNumberFormat="1" applyFont="1" applyFill="1" applyBorder="1" applyAlignment="1">
      <alignment horizontal="left" vertical="center" wrapText="1" indent="1"/>
    </xf>
    <xf numFmtId="168" fontId="45" fillId="2" borderId="5" xfId="1" applyNumberFormat="1" applyFont="1" applyFill="1" applyBorder="1" applyAlignment="1">
      <alignment horizontal="left" vertical="center" wrapText="1" indent="1"/>
    </xf>
    <xf numFmtId="168" fontId="38" fillId="2" borderId="5" xfId="1" applyNumberFormat="1" applyFont="1" applyFill="1" applyBorder="1" applyAlignment="1">
      <alignment horizontal="left" vertical="center" wrapText="1" indent="1"/>
    </xf>
    <xf numFmtId="168" fontId="32" fillId="0" borderId="5" xfId="1" applyNumberFormat="1" applyFont="1" applyFill="1" applyBorder="1" applyAlignment="1">
      <alignment horizontal="left" vertical="center" wrapText="1" indent="1"/>
    </xf>
    <xf numFmtId="168" fontId="41" fillId="2" borderId="5" xfId="1" applyNumberFormat="1" applyFont="1" applyFill="1" applyBorder="1" applyAlignment="1">
      <alignment horizontal="left" vertical="center" wrapText="1" indent="1"/>
    </xf>
    <xf numFmtId="168" fontId="32" fillId="2" borderId="5" xfId="1" applyNumberFormat="1" applyFont="1" applyFill="1" applyBorder="1" applyAlignment="1">
      <alignment horizontal="left" vertical="center" wrapText="1" indent="1"/>
    </xf>
    <xf numFmtId="168" fontId="17" fillId="2" borderId="5" xfId="1" applyNumberFormat="1" applyFont="1" applyFill="1" applyBorder="1" applyAlignment="1">
      <alignment horizontal="left" vertical="center" wrapText="1" indent="1"/>
    </xf>
    <xf numFmtId="168" fontId="16" fillId="2" borderId="5" xfId="1" applyNumberFormat="1" applyFont="1" applyFill="1" applyBorder="1" applyAlignment="1">
      <alignment horizontal="left" vertical="center" wrapText="1" indent="1"/>
    </xf>
    <xf numFmtId="168" fontId="38" fillId="2" borderId="5" xfId="1" applyNumberFormat="1" applyFont="1" applyFill="1" applyBorder="1" applyAlignment="1">
      <alignment horizontal="left" wrapText="1" indent="1"/>
    </xf>
    <xf numFmtId="168" fontId="39" fillId="0" borderId="5" xfId="1" applyNumberFormat="1" applyFont="1" applyFill="1" applyBorder="1" applyAlignment="1">
      <alignment horizontal="left" wrapText="1" indent="1"/>
    </xf>
    <xf numFmtId="168" fontId="38" fillId="0" borderId="5" xfId="1" applyNumberFormat="1" applyFont="1" applyFill="1" applyBorder="1" applyAlignment="1">
      <alignment horizontal="left" wrapText="1" indent="1"/>
    </xf>
    <xf numFmtId="0" fontId="7" fillId="0" borderId="0" xfId="5" applyFont="1" applyFill="1" applyAlignment="1">
      <alignment horizontal="right" indent="1"/>
    </xf>
    <xf numFmtId="0" fontId="11" fillId="5" borderId="0" xfId="4" applyNumberFormat="1" applyFont="1" applyFill="1" applyBorder="1" applyAlignment="1"/>
    <xf numFmtId="0" fontId="11" fillId="5" borderId="0" xfId="4" applyFont="1" applyFill="1" applyBorder="1" applyAlignment="1">
      <alignment wrapText="1"/>
    </xf>
    <xf numFmtId="0" fontId="11" fillId="5" borderId="0" xfId="4" applyFont="1" applyFill="1" applyAlignment="1">
      <alignment wrapText="1"/>
    </xf>
    <xf numFmtId="0" fontId="11" fillId="5" borderId="0" xfId="4" applyFont="1" applyFill="1" applyBorder="1"/>
    <xf numFmtId="0" fontId="11" fillId="5" borderId="0" xfId="4" applyFont="1" applyFill="1"/>
    <xf numFmtId="0" fontId="21" fillId="5" borderId="0" xfId="4" applyFont="1" applyFill="1" applyBorder="1"/>
    <xf numFmtId="0" fontId="21" fillId="5" borderId="0" xfId="4" applyFont="1" applyFill="1"/>
    <xf numFmtId="0" fontId="20" fillId="5" borderId="0" xfId="4" applyNumberFormat="1" applyFont="1" applyFill="1" applyBorder="1" applyAlignment="1"/>
    <xf numFmtId="0" fontId="26" fillId="5" borderId="0" xfId="4" applyNumberFormat="1" applyFont="1" applyFill="1" applyBorder="1" applyAlignment="1"/>
    <xf numFmtId="0" fontId="9" fillId="5" borderId="0" xfId="4" applyNumberFormat="1" applyFont="1" applyFill="1" applyBorder="1" applyAlignment="1"/>
    <xf numFmtId="0" fontId="37" fillId="5" borderId="0" xfId="4" applyNumberFormat="1" applyFont="1" applyFill="1" applyBorder="1" applyAlignment="1"/>
    <xf numFmtId="0" fontId="36" fillId="5" borderId="0" xfId="4" applyNumberFormat="1" applyFont="1" applyFill="1" applyBorder="1" applyAlignment="1">
      <alignment horizontal="left" indent="1"/>
    </xf>
    <xf numFmtId="0" fontId="36" fillId="5" borderId="0" xfId="4" applyNumberFormat="1" applyFont="1" applyFill="1" applyBorder="1" applyAlignment="1"/>
    <xf numFmtId="0" fontId="31" fillId="5" borderId="0" xfId="4" applyNumberFormat="1" applyFont="1" applyFill="1" applyBorder="1" applyAlignment="1"/>
    <xf numFmtId="0" fontId="37" fillId="5" borderId="0" xfId="4" applyNumberFormat="1" applyFont="1" applyFill="1" applyBorder="1" applyAlignment="1">
      <alignment wrapText="1"/>
    </xf>
    <xf numFmtId="0" fontId="12" fillId="5" borderId="0" xfId="4" applyNumberFormat="1" applyFont="1" applyFill="1" applyBorder="1" applyAlignment="1"/>
    <xf numFmtId="0" fontId="28" fillId="5" borderId="0" xfId="4" applyFont="1" applyFill="1" applyBorder="1"/>
    <xf numFmtId="0" fontId="28" fillId="5" borderId="0" xfId="4" applyFont="1" applyFill="1"/>
    <xf numFmtId="0" fontId="9" fillId="5" borderId="0" xfId="4" applyFont="1" applyFill="1" applyBorder="1"/>
    <xf numFmtId="0" fontId="9" fillId="5" borderId="0" xfId="4" applyFont="1" applyFill="1"/>
    <xf numFmtId="0" fontId="34" fillId="5" borderId="0" xfId="0" applyFont="1" applyFill="1" applyBorder="1" applyAlignment="1">
      <alignment horizontal="right" wrapText="1" indent="1"/>
    </xf>
    <xf numFmtId="0" fontId="35" fillId="5" borderId="5" xfId="0" applyFont="1" applyFill="1" applyBorder="1" applyAlignment="1">
      <alignment wrapText="1"/>
    </xf>
    <xf numFmtId="168" fontId="38" fillId="5" borderId="5" xfId="1" applyNumberFormat="1" applyFont="1" applyFill="1" applyBorder="1" applyAlignment="1">
      <alignment horizontal="left" wrapText="1" indent="1"/>
    </xf>
    <xf numFmtId="169" fontId="34" fillId="5" borderId="0" xfId="0" applyNumberFormat="1" applyFont="1" applyFill="1" applyBorder="1" applyAlignment="1">
      <alignment wrapText="1"/>
    </xf>
    <xf numFmtId="166" fontId="34" fillId="5" borderId="0" xfId="0" applyNumberFormat="1" applyFont="1" applyFill="1" applyBorder="1" applyAlignment="1">
      <alignment wrapText="1"/>
    </xf>
    <xf numFmtId="164" fontId="37" fillId="5" borderId="7" xfId="3" applyNumberFormat="1" applyFont="1" applyFill="1" applyBorder="1" applyAlignment="1">
      <alignment wrapText="1"/>
    </xf>
    <xf numFmtId="164" fontId="39" fillId="5" borderId="5" xfId="3" applyNumberFormat="1" applyFont="1" applyFill="1" applyBorder="1" applyAlignment="1">
      <alignment horizontal="right"/>
    </xf>
    <xf numFmtId="164" fontId="37" fillId="5" borderId="0" xfId="4" applyNumberFormat="1" applyFont="1" applyFill="1" applyBorder="1" applyAlignment="1">
      <alignment wrapText="1"/>
    </xf>
    <xf numFmtId="0" fontId="47" fillId="5" borderId="0" xfId="4" applyFont="1" applyFill="1" applyAlignment="1">
      <alignment horizontal="center"/>
    </xf>
    <xf numFmtId="0" fontId="11" fillId="0" borderId="2" xfId="4" applyFont="1" applyFill="1" applyBorder="1" applyAlignment="1">
      <alignment horizontal="center" wrapText="1"/>
    </xf>
    <xf numFmtId="0" fontId="11" fillId="0" borderId="3" xfId="4" applyFont="1" applyFill="1" applyBorder="1" applyAlignment="1">
      <alignment horizontal="center" wrapText="1"/>
    </xf>
    <xf numFmtId="0" fontId="25" fillId="0" borderId="2" xfId="4" applyFont="1" applyFill="1" applyBorder="1" applyAlignment="1">
      <alignment horizontal="center" wrapText="1"/>
    </xf>
    <xf numFmtId="0" fontId="25" fillId="0" borderId="3" xfId="4" applyFont="1" applyFill="1" applyBorder="1" applyAlignment="1">
      <alignment horizontal="center" wrapText="1"/>
    </xf>
    <xf numFmtId="0" fontId="11" fillId="0" borderId="6" xfId="4" applyFont="1" applyFill="1" applyBorder="1" applyAlignment="1">
      <alignment horizontal="center"/>
    </xf>
    <xf numFmtId="0" fontId="11" fillId="0" borderId="2" xfId="4" applyFont="1" applyFill="1" applyBorder="1" applyAlignment="1">
      <alignment horizontal="center"/>
    </xf>
    <xf numFmtId="0" fontId="11" fillId="0" borderId="3" xfId="4" applyFont="1" applyFill="1" applyBorder="1" applyAlignment="1">
      <alignment horizontal="center"/>
    </xf>
  </cellXfs>
  <cellStyles count="7">
    <cellStyle name="Comma" xfId="1" builtinId="3"/>
    <cellStyle name="Normal" xfId="0" builtinId="0"/>
    <cellStyle name="Normal 3" xfId="4"/>
    <cellStyle name="Normal_CASH FLOW BID EC-X1004  (2)" xfId="5"/>
    <cellStyle name="Normal_Hoja1" xfId="6"/>
    <cellStyle name="Normal_Hoja2" xfId="3"/>
    <cellStyle name="Percent" xfId="2" builtinId="5"/>
  </cellStyles>
  <dxfs count="15"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cisco%20Bedoya/Dropbox/SOS-ECUAXION/VARIOS%20PARA%20ENTREGA%20BID/2.4%20Plan%20de%20adquisiciones%20V0705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bedoya/Documents/FBEDOYA/BUSINESS/BID/EC-L1095%20-%20RIESGOS/IMPLEMENTACION/ENTREGABLE%203/FLUJO%20DE%20CAJA/Flujo%20de%20Caja-%20EC-L109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Hoja2"/>
      <sheetName val="REFERENCIAS"/>
      <sheetName val="PLAN"/>
    </sheetNames>
    <sheetDataSet>
      <sheetData sheetId="0" refreshError="1"/>
      <sheetData sheetId="1" refreshError="1"/>
      <sheetData sheetId="2" refreshError="1"/>
      <sheetData sheetId="3">
        <row r="207">
          <cell r="G207" t="str">
            <v>CATEGORIA DE ADQUISICION</v>
          </cell>
        </row>
        <row r="208">
          <cell r="G208" t="str">
            <v>1. OBRAS</v>
          </cell>
        </row>
        <row r="209">
          <cell r="G209" t="str">
            <v>1. BIENES</v>
          </cell>
        </row>
        <row r="210">
          <cell r="G210" t="str">
            <v>1. SERVICIOS DE NO CONSULTORIA</v>
          </cell>
        </row>
        <row r="211">
          <cell r="G211" t="str">
            <v>2. CONSULTORIAS - FIRMAS</v>
          </cell>
        </row>
        <row r="212">
          <cell r="G212" t="str">
            <v>2 (b). CONSULTORIAS - INDIVIDUOS</v>
          </cell>
        </row>
        <row r="213">
          <cell r="G213" t="str">
            <v>2. CAPACITACION</v>
          </cell>
        </row>
        <row r="214">
          <cell r="G214" t="str">
            <v>3 GASTOS OPERATIVOS</v>
          </cell>
        </row>
        <row r="215">
          <cell r="G215" t="str">
            <v>3 NO ASIGNADOS</v>
          </cell>
        </row>
        <row r="217">
          <cell r="G217" t="str">
            <v>1. CP- Comparación de precios </v>
          </cell>
        </row>
        <row r="218">
          <cell r="G218" t="str">
            <v>1. LPN - Licitación Pública Nacional</v>
          </cell>
        </row>
        <row r="219">
          <cell r="G219" t="str">
            <v>1. CD - Contratación Directa </v>
          </cell>
        </row>
        <row r="220">
          <cell r="G220" t="str">
            <v>1. LIL - Licitación Internacional Limitada </v>
          </cell>
        </row>
        <row r="221">
          <cell r="G221" t="str">
            <v>1.  LPI -Licitación Pública Internacional</v>
          </cell>
        </row>
        <row r="222">
          <cell r="G222" t="str">
            <v xml:space="preserve">1. LPI-P - Licit Púb Inter con Precalificación </v>
          </cell>
        </row>
        <row r="223">
          <cell r="G223" t="str">
            <v>1. LPI-2E - Licit Púb Inter en 2 etapas</v>
          </cell>
        </row>
        <row r="224">
          <cell r="G224" t="str">
            <v>1. LPI-L - Licit Pública Internacional por Lotes </v>
          </cell>
        </row>
        <row r="225">
          <cell r="G225" t="str">
            <v xml:space="preserve">2 (b) CC - Comparación de Calificaciones </v>
          </cell>
        </row>
        <row r="226">
          <cell r="G226" t="str">
            <v>2 (b) CD - Contratación Directa </v>
          </cell>
        </row>
        <row r="227">
          <cell r="G227" t="str">
            <v>2. SBMC - Selec basada en menor costo </v>
          </cell>
        </row>
        <row r="228">
          <cell r="G228" t="str">
            <v>2. SBC - Selec Basada en la Calidad</v>
          </cell>
        </row>
        <row r="229">
          <cell r="G229" t="str">
            <v>2. SBCC - Selec Bas en Calidad y Costo </v>
          </cell>
        </row>
        <row r="230">
          <cell r="G230" t="str">
            <v xml:space="preserve">2. SBCC - Sel bas en calif de los consultores </v>
          </cell>
        </row>
        <row r="231">
          <cell r="G231" t="str">
            <v>2. SBPF -  Selec Basado en Presupuesto Fijo </v>
          </cell>
        </row>
        <row r="232">
          <cell r="G232" t="str">
            <v xml:space="preserve">2 (b) SD - Selección Directa </v>
          </cell>
        </row>
        <row r="234">
          <cell r="G234" t="str">
            <v>REV</v>
          </cell>
        </row>
        <row r="235">
          <cell r="G235" t="str">
            <v>EX ANTE</v>
          </cell>
        </row>
        <row r="236">
          <cell r="G236" t="str">
            <v>EX POST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 BID"/>
      <sheetName val="ANUAL BID "/>
      <sheetName val="PLAN DE DESEMBOLSO"/>
      <sheetName val="ADQUISICIONES"/>
      <sheetName val="ADQUISICIONES (2)"/>
      <sheetName val="PLAN DE ADQUISICIONES"/>
    </sheetNames>
    <sheetDataSet>
      <sheetData sheetId="0"/>
      <sheetData sheetId="1"/>
      <sheetData sheetId="2"/>
      <sheetData sheetId="3">
        <row r="172">
          <cell r="BN172" t="str">
            <v>Obras</v>
          </cell>
        </row>
        <row r="173">
          <cell r="BN173" t="str">
            <v>Bienes</v>
          </cell>
        </row>
        <row r="174">
          <cell r="BN174" t="str">
            <v>Servicios de No Consultoría</v>
          </cell>
        </row>
        <row r="175">
          <cell r="BN175" t="str">
            <v>Capacitación</v>
          </cell>
        </row>
        <row r="176">
          <cell r="BN176" t="str">
            <v>Gastos Operativos</v>
          </cell>
        </row>
        <row r="177">
          <cell r="BN177" t="str">
            <v>Consultoría (firmas + individuos)</v>
          </cell>
        </row>
        <row r="178">
          <cell r="BN178" t="str">
            <v>Transferencias</v>
          </cell>
        </row>
        <row r="179">
          <cell r="BN179" t="str">
            <v>Subproyectos Comunitarios</v>
          </cell>
        </row>
        <row r="180">
          <cell r="BN180" t="str">
            <v>No asignados</v>
          </cell>
        </row>
        <row r="184">
          <cell r="BN184" t="str">
            <v xml:space="preserve"> LPI - Licitación Pública Internacional (Obras ≥ 3MM)</v>
          </cell>
        </row>
        <row r="185">
          <cell r="BN185" t="str">
            <v xml:space="preserve"> LPN - Licitación Pública Nacional (Obras  &gt;250M &lt;3MM)</v>
          </cell>
        </row>
        <row r="186">
          <cell r="BN186" t="str">
            <v xml:space="preserve"> 3P - Tres Presupuestos (Obras &lt; 250M)</v>
          </cell>
        </row>
        <row r="187">
          <cell r="BN187" t="str">
            <v xml:space="preserve"> LPI - Licitación Pública Internacional (Bienes  ≥ 250M)</v>
          </cell>
        </row>
        <row r="188">
          <cell r="BN188" t="str">
            <v xml:space="preserve"> LPN - Licitación Pública Nacional (Bienes  &gt;50M &lt;250M)</v>
          </cell>
        </row>
        <row r="189">
          <cell r="BN189" t="str">
            <v xml:space="preserve"> CP - Comparación de Precios (Bienes &lt; 50M)</v>
          </cell>
        </row>
        <row r="190">
          <cell r="BN190" t="str">
            <v xml:space="preserve"> LCN - Lista Corta Nacionales (Consultoría &lt; 200M) </v>
          </cell>
        </row>
        <row r="199">
          <cell r="BN199" t="str">
            <v xml:space="preserve"> CP- Comparación de precios </v>
          </cell>
        </row>
        <row r="200">
          <cell r="BN200" t="str">
            <v xml:space="preserve"> LPN - Licitación Pública Nacional</v>
          </cell>
        </row>
        <row r="201">
          <cell r="BN201" t="str">
            <v xml:space="preserve"> CD - Contratación Directa </v>
          </cell>
        </row>
        <row r="202">
          <cell r="BN202" t="str">
            <v xml:space="preserve"> LIL - Licitación Internacional Limitada </v>
          </cell>
        </row>
        <row r="203">
          <cell r="BN203" t="str">
            <v xml:space="preserve"> LPI -Licitación Pública Internacional</v>
          </cell>
        </row>
        <row r="204">
          <cell r="BN204" t="str">
            <v xml:space="preserve"> LPI-P - Licit Púb Inter con Precalificación </v>
          </cell>
        </row>
        <row r="205">
          <cell r="BN205" t="str">
            <v xml:space="preserve"> LPI-2E - Licit Púb Inter en 2 etapas</v>
          </cell>
        </row>
        <row r="206">
          <cell r="BN206" t="str">
            <v xml:space="preserve"> LPI-L - Licit Pública Internacional por Lotes </v>
          </cell>
        </row>
        <row r="207">
          <cell r="BN207" t="str">
            <v xml:space="preserve"> CC - Comparación de Calificaciones </v>
          </cell>
        </row>
        <row r="208">
          <cell r="BN208" t="str">
            <v xml:space="preserve"> CD - Contratación Directa </v>
          </cell>
        </row>
        <row r="209">
          <cell r="BN209" t="str">
            <v xml:space="preserve"> SBMC - Selec basada en menor costo </v>
          </cell>
        </row>
        <row r="210">
          <cell r="BN210" t="str">
            <v xml:space="preserve"> SBC - Selec Basada en la Calidad</v>
          </cell>
        </row>
        <row r="211">
          <cell r="BN211" t="str">
            <v xml:space="preserve"> SBCC - Selec Bas en Calidad y Costo </v>
          </cell>
        </row>
        <row r="212">
          <cell r="BN212" t="str">
            <v xml:space="preserve"> SBCC - Sel bas en calif de los consultores </v>
          </cell>
        </row>
        <row r="213">
          <cell r="BN213" t="str">
            <v xml:space="preserve"> SBPF -  Selec Basado en Presupuesto Fijo </v>
          </cell>
        </row>
        <row r="214">
          <cell r="BN214" t="str">
            <v xml:space="preserve"> SD - Selección Directa </v>
          </cell>
        </row>
        <row r="222">
          <cell r="BN222" t="str">
            <v>SI</v>
          </cell>
        </row>
        <row r="223">
          <cell r="BN223" t="str">
            <v>NO</v>
          </cell>
        </row>
        <row r="226">
          <cell r="BN226" t="str">
            <v>Pendiente</v>
          </cell>
        </row>
        <row r="227">
          <cell r="BN227" t="str">
            <v>En Proceso</v>
          </cell>
        </row>
        <row r="228">
          <cell r="BN228" t="str">
            <v>Adjudicado</v>
          </cell>
        </row>
        <row r="229">
          <cell r="BN229" t="str">
            <v>Cancelado</v>
          </cell>
        </row>
      </sheetData>
      <sheetData sheetId="4">
        <row r="185">
          <cell r="N185" t="str">
            <v>Obras</v>
          </cell>
        </row>
        <row r="186">
          <cell r="N186" t="str">
            <v>Bienes</v>
          </cell>
        </row>
        <row r="187">
          <cell r="N187" t="str">
            <v>Servicios de No Consultoría</v>
          </cell>
        </row>
        <row r="188">
          <cell r="N188" t="str">
            <v>Capacitación</v>
          </cell>
        </row>
        <row r="189">
          <cell r="N189" t="str">
            <v>Gastos Operativos</v>
          </cell>
        </row>
        <row r="190">
          <cell r="N190" t="str">
            <v>Consultoría (firmas + individuos)</v>
          </cell>
        </row>
        <row r="191">
          <cell r="N191" t="str">
            <v>Transferencias</v>
          </cell>
        </row>
        <row r="192">
          <cell r="N192" t="str">
            <v>Subproyectos Comunitarios</v>
          </cell>
        </row>
        <row r="193">
          <cell r="N193" t="str">
            <v>No asignados</v>
          </cell>
        </row>
        <row r="197">
          <cell r="N197" t="str">
            <v xml:space="preserve"> LPI - Licitación Pública Internacional (Obras ≥ 3MM)</v>
          </cell>
        </row>
        <row r="198">
          <cell r="N198" t="str">
            <v xml:space="preserve"> LPN - Licitación Pública Nacional (Obras  &gt;250M &lt;3MM)</v>
          </cell>
        </row>
        <row r="199">
          <cell r="N199" t="str">
            <v xml:space="preserve"> 3P - Tres Presupuestos (Obras &lt; 250M)</v>
          </cell>
        </row>
        <row r="200">
          <cell r="N200" t="str">
            <v xml:space="preserve"> LPI - Licitación Pública Internacional (Bienes  ≥ 250M)</v>
          </cell>
        </row>
        <row r="201">
          <cell r="N201" t="str">
            <v xml:space="preserve"> LPN - Licitación Pública Nacional (Bienes  &gt;50M &lt;250M)</v>
          </cell>
        </row>
        <row r="202">
          <cell r="N202" t="str">
            <v xml:space="preserve"> CP - Comparación de Precios (Bienes &lt; 50M)</v>
          </cell>
        </row>
        <row r="203">
          <cell r="N203" t="str">
            <v xml:space="preserve"> LCN - Lista Corta Nacionales (Consultoría &lt; 200M) </v>
          </cell>
        </row>
        <row r="212">
          <cell r="N212" t="str">
            <v xml:space="preserve"> CP- Comparación de precios </v>
          </cell>
        </row>
        <row r="213">
          <cell r="N213" t="str">
            <v xml:space="preserve"> LPN - Licitación Pública Nacional</v>
          </cell>
        </row>
        <row r="214">
          <cell r="N214" t="str">
            <v xml:space="preserve"> CD - Contratación Directa </v>
          </cell>
        </row>
        <row r="215">
          <cell r="N215" t="str">
            <v xml:space="preserve"> LIL - Licitación Internacional Limitada </v>
          </cell>
        </row>
        <row r="216">
          <cell r="N216" t="str">
            <v xml:space="preserve"> LPI -Licitación Pública Internacional</v>
          </cell>
        </row>
        <row r="217">
          <cell r="N217" t="str">
            <v xml:space="preserve"> LPI-P - Licit Púb Inter con Precalificación </v>
          </cell>
        </row>
        <row r="218">
          <cell r="N218" t="str">
            <v xml:space="preserve"> LPI-2E - Licit Púb Inter en 2 etapas</v>
          </cell>
        </row>
        <row r="219">
          <cell r="N219" t="str">
            <v xml:space="preserve"> LPI-L - Licit Pública Internacional por Lotes </v>
          </cell>
        </row>
        <row r="220">
          <cell r="N220" t="str">
            <v xml:space="preserve"> CC - Comparación de Calificaciones </v>
          </cell>
        </row>
        <row r="221">
          <cell r="N221" t="str">
            <v xml:space="preserve"> CD - Contratación Directa </v>
          </cell>
        </row>
        <row r="222">
          <cell r="N222" t="str">
            <v xml:space="preserve"> SBMC - Selec basada en menor costo </v>
          </cell>
        </row>
        <row r="223">
          <cell r="N223" t="str">
            <v xml:space="preserve"> SBC - Selec Basada en la Calidad</v>
          </cell>
        </row>
        <row r="224">
          <cell r="N224" t="str">
            <v xml:space="preserve"> SBCC - Selec Bas en Calidad y Costo </v>
          </cell>
        </row>
        <row r="225">
          <cell r="N225" t="str">
            <v xml:space="preserve"> SBCC - Sel bas en calif de los consultores </v>
          </cell>
        </row>
        <row r="226">
          <cell r="N226" t="str">
            <v xml:space="preserve"> SBPF -  Selec Basado en Presupuesto Fijo </v>
          </cell>
        </row>
        <row r="227">
          <cell r="N227" t="str">
            <v xml:space="preserve"> SD - Selección Directa 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zoomScale="80" zoomScaleNormal="80" workbookViewId="0">
      <selection activeCell="F11" sqref="C11:F11"/>
    </sheetView>
  </sheetViews>
  <sheetFormatPr defaultColWidth="12" defaultRowHeight="12" x14ac:dyDescent="0.2"/>
  <cols>
    <col min="2" max="2" width="43" bestFit="1" customWidth="1"/>
    <col min="3" max="3" width="15.5" bestFit="1" customWidth="1"/>
    <col min="4" max="4" width="17" bestFit="1" customWidth="1"/>
    <col min="5" max="5" width="18.5" bestFit="1" customWidth="1"/>
    <col min="6" max="6" width="18" bestFit="1" customWidth="1"/>
    <col min="7" max="7" width="18.5" bestFit="1" customWidth="1"/>
    <col min="8" max="8" width="16.1640625" bestFit="1" customWidth="1"/>
    <col min="9" max="9" width="12.1640625" bestFit="1" customWidth="1"/>
    <col min="11" max="11" width="12" customWidth="1"/>
  </cols>
  <sheetData>
    <row r="1" spans="2:9" ht="25.5" x14ac:dyDescent="0.5">
      <c r="B1" s="1" t="s">
        <v>0</v>
      </c>
      <c r="C1" s="2"/>
      <c r="D1" s="2"/>
      <c r="E1" s="2"/>
      <c r="F1" s="2"/>
      <c r="G1" s="2"/>
      <c r="H1" s="2"/>
      <c r="I1" s="2"/>
    </row>
    <row r="2" spans="2:9" ht="16.5" x14ac:dyDescent="0.3">
      <c r="B2" s="3" t="s">
        <v>1</v>
      </c>
      <c r="C2" s="2"/>
      <c r="D2" s="2"/>
      <c r="E2" s="2"/>
      <c r="F2" s="2"/>
      <c r="G2" s="2"/>
      <c r="H2" s="2"/>
      <c r="I2" s="2"/>
    </row>
    <row r="3" spans="2:9" ht="16.5" x14ac:dyDescent="0.3">
      <c r="B3" s="3" t="s">
        <v>140</v>
      </c>
      <c r="C3" s="2"/>
      <c r="D3" s="2"/>
      <c r="E3" s="2"/>
      <c r="F3" s="2"/>
      <c r="G3" s="2"/>
      <c r="H3" s="2"/>
      <c r="I3" s="2"/>
    </row>
    <row r="4" spans="2:9" ht="16.5" x14ac:dyDescent="0.3">
      <c r="B4" s="3" t="s">
        <v>2</v>
      </c>
      <c r="C4" s="2"/>
      <c r="D4" s="2"/>
      <c r="E4" s="2"/>
      <c r="F4" s="2"/>
      <c r="G4" s="2"/>
      <c r="H4" s="2"/>
      <c r="I4" s="2"/>
    </row>
    <row r="5" spans="2:9" ht="17.25" x14ac:dyDescent="0.3">
      <c r="B5" s="268"/>
      <c r="C5" s="269">
        <v>2015</v>
      </c>
      <c r="D5" s="269">
        <v>2016</v>
      </c>
      <c r="E5" s="269">
        <v>2017</v>
      </c>
      <c r="F5" s="269">
        <v>2018</v>
      </c>
      <c r="G5" s="270" t="s">
        <v>88</v>
      </c>
      <c r="H5" s="2"/>
      <c r="I5" s="2"/>
    </row>
    <row r="6" spans="2:9" ht="17.25" x14ac:dyDescent="0.3">
      <c r="B6" s="271" t="s">
        <v>4</v>
      </c>
      <c r="C6" s="272">
        <f>SUM(C7:C8)</f>
        <v>2400000</v>
      </c>
      <c r="D6" s="272">
        <f>SUM(D7:D8)</f>
        <v>21600000</v>
      </c>
      <c r="E6" s="272">
        <f>SUM(E7:E8)</f>
        <v>60000000</v>
      </c>
      <c r="F6" s="272">
        <f>SUM(F7:F8)</f>
        <v>36000000</v>
      </c>
      <c r="G6" s="273">
        <f>SUM(C6:F6)</f>
        <v>120000000</v>
      </c>
    </row>
    <row r="7" spans="2:9" ht="17.25" x14ac:dyDescent="0.3">
      <c r="B7" s="271" t="s">
        <v>5</v>
      </c>
      <c r="C7" s="272">
        <v>2350000</v>
      </c>
      <c r="D7" s="272">
        <v>21150000</v>
      </c>
      <c r="E7" s="272">
        <v>58750000</v>
      </c>
      <c r="F7" s="272">
        <v>35250000</v>
      </c>
      <c r="G7" s="273">
        <v>117500000</v>
      </c>
    </row>
    <row r="8" spans="2:9" ht="17.25" x14ac:dyDescent="0.3">
      <c r="B8" s="274" t="s">
        <v>6</v>
      </c>
      <c r="C8" s="272">
        <v>50000</v>
      </c>
      <c r="D8" s="272">
        <v>450000</v>
      </c>
      <c r="E8" s="272">
        <v>1250000</v>
      </c>
      <c r="F8" s="272">
        <v>750000</v>
      </c>
      <c r="G8" s="273">
        <v>2500000</v>
      </c>
    </row>
    <row r="9" spans="2:9" ht="17.25" x14ac:dyDescent="0.3">
      <c r="B9" s="274" t="s">
        <v>7</v>
      </c>
      <c r="C9" s="272">
        <v>0</v>
      </c>
      <c r="D9" s="272">
        <v>0</v>
      </c>
      <c r="E9" s="272">
        <v>15000000</v>
      </c>
      <c r="F9" s="272">
        <v>15000000</v>
      </c>
      <c r="G9" s="273">
        <v>30000000</v>
      </c>
    </row>
    <row r="10" spans="2:9" ht="17.25" x14ac:dyDescent="0.3">
      <c r="B10" s="275" t="s">
        <v>8</v>
      </c>
      <c r="C10" s="272">
        <v>1032000</v>
      </c>
      <c r="D10" s="272">
        <v>9288000</v>
      </c>
      <c r="E10" s="272">
        <v>25800000</v>
      </c>
      <c r="F10" s="272">
        <v>15480000</v>
      </c>
      <c r="G10" s="273">
        <v>51600000</v>
      </c>
    </row>
    <row r="11" spans="2:9" ht="17.25" x14ac:dyDescent="0.3">
      <c r="B11" s="275"/>
      <c r="C11" s="276">
        <f>SUM(C6,C9:C10)</f>
        <v>3432000</v>
      </c>
      <c r="D11" s="276">
        <f>SUM(D6,D9:D10)</f>
        <v>30888000</v>
      </c>
      <c r="E11" s="276">
        <f>SUM(E6,E9:E10)</f>
        <v>100800000</v>
      </c>
      <c r="F11" s="276">
        <f>SUM(F6,F9:F10)</f>
        <v>66480000</v>
      </c>
      <c r="G11" s="277">
        <f>SUM(C11:F11)</f>
        <v>201600000</v>
      </c>
    </row>
    <row r="12" spans="2:9" ht="17.25" x14ac:dyDescent="0.3">
      <c r="B12" s="278"/>
      <c r="C12" s="279"/>
      <c r="D12" s="278"/>
      <c r="E12" s="278"/>
      <c r="F12" s="278"/>
      <c r="G12" s="278"/>
    </row>
    <row r="13" spans="2:9" ht="17.25" x14ac:dyDescent="0.3">
      <c r="B13" s="278"/>
      <c r="C13" s="280">
        <f>C11/$G$11</f>
        <v>1.7023809523809524E-2</v>
      </c>
      <c r="D13" s="280">
        <f>D11/$G$11</f>
        <v>0.15321428571428572</v>
      </c>
      <c r="E13" s="280">
        <f>E11/$G$11</f>
        <v>0.5</v>
      </c>
      <c r="F13" s="280">
        <f>F11/$G$11</f>
        <v>0.32976190476190476</v>
      </c>
      <c r="G13" s="280">
        <f>G11/$G$11</f>
        <v>1</v>
      </c>
    </row>
    <row r="15" spans="2:9" hidden="1" x14ac:dyDescent="0.2">
      <c r="C15" s="65">
        <f t="shared" ref="C15:G18" si="0">+C6/$G6</f>
        <v>0.02</v>
      </c>
      <c r="D15" s="65">
        <f t="shared" si="0"/>
        <v>0.18</v>
      </c>
      <c r="E15" s="65">
        <f t="shared" si="0"/>
        <v>0.5</v>
      </c>
      <c r="F15" s="65">
        <f t="shared" si="0"/>
        <v>0.3</v>
      </c>
      <c r="G15" s="65">
        <f t="shared" si="0"/>
        <v>1</v>
      </c>
    </row>
    <row r="16" spans="2:9" hidden="1" x14ac:dyDescent="0.2">
      <c r="C16" s="65">
        <f t="shared" si="0"/>
        <v>0.02</v>
      </c>
      <c r="D16" s="65">
        <f t="shared" si="0"/>
        <v>0.18</v>
      </c>
      <c r="E16" s="65">
        <f t="shared" si="0"/>
        <v>0.5</v>
      </c>
      <c r="F16" s="65">
        <f t="shared" si="0"/>
        <v>0.3</v>
      </c>
      <c r="G16" s="65">
        <f t="shared" si="0"/>
        <v>1</v>
      </c>
    </row>
    <row r="17" spans="3:7" hidden="1" x14ac:dyDescent="0.2">
      <c r="C17" s="65">
        <f t="shared" si="0"/>
        <v>0.02</v>
      </c>
      <c r="D17" s="65">
        <f t="shared" si="0"/>
        <v>0.18</v>
      </c>
      <c r="E17" s="65">
        <f t="shared" si="0"/>
        <v>0.5</v>
      </c>
      <c r="F17" s="65">
        <f t="shared" si="0"/>
        <v>0.3</v>
      </c>
      <c r="G17" s="65">
        <f t="shared" si="0"/>
        <v>1</v>
      </c>
    </row>
    <row r="18" spans="3:7" hidden="1" x14ac:dyDescent="0.2">
      <c r="C18" s="65">
        <f t="shared" si="0"/>
        <v>0</v>
      </c>
      <c r="D18" s="65">
        <f t="shared" si="0"/>
        <v>0</v>
      </c>
      <c r="E18" s="65">
        <f t="shared" si="0"/>
        <v>0.5</v>
      </c>
      <c r="F18" s="65">
        <f t="shared" si="0"/>
        <v>0.5</v>
      </c>
      <c r="G18" s="65">
        <f t="shared" si="0"/>
        <v>1</v>
      </c>
    </row>
    <row r="19" spans="3:7" hidden="1" x14ac:dyDescent="0.2">
      <c r="C19" s="65">
        <f t="shared" ref="C19:G20" si="1">+C10/$G10</f>
        <v>0.02</v>
      </c>
      <c r="D19" s="65">
        <f t="shared" si="1"/>
        <v>0.18</v>
      </c>
      <c r="E19" s="65">
        <f t="shared" si="1"/>
        <v>0.5</v>
      </c>
      <c r="F19" s="65">
        <f t="shared" si="1"/>
        <v>0.3</v>
      </c>
      <c r="G19" s="65">
        <f t="shared" si="1"/>
        <v>1</v>
      </c>
    </row>
    <row r="20" spans="3:7" hidden="1" x14ac:dyDescent="0.2">
      <c r="C20" s="66">
        <f t="shared" si="1"/>
        <v>1.7023809523809524E-2</v>
      </c>
      <c r="D20" s="66">
        <f t="shared" si="1"/>
        <v>0.15321428571428572</v>
      </c>
      <c r="E20" s="66">
        <f t="shared" si="1"/>
        <v>0.5</v>
      </c>
      <c r="F20" s="66">
        <f t="shared" si="1"/>
        <v>0.32976190476190476</v>
      </c>
      <c r="G20" s="66">
        <f t="shared" si="1"/>
        <v>1</v>
      </c>
    </row>
  </sheetData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541"/>
  <sheetViews>
    <sheetView showGridLines="0" tabSelected="1" zoomScale="80" zoomScaleNormal="80" zoomScalePageLayoutView="59" workbookViewId="0">
      <selection activeCell="B6" sqref="B6"/>
    </sheetView>
  </sheetViews>
  <sheetFormatPr defaultColWidth="9.83203125" defaultRowHeight="12" outlineLevelRow="3" outlineLevelCol="1" x14ac:dyDescent="0.2"/>
  <cols>
    <col min="1" max="1" width="10" style="7" bestFit="1" customWidth="1"/>
    <col min="2" max="2" width="75.83203125" style="16" customWidth="1"/>
    <col min="3" max="3" width="20" style="16" bestFit="1" customWidth="1"/>
    <col min="4" max="4" width="18.6640625" style="16" bestFit="1" customWidth="1"/>
    <col min="5" max="6" width="20" style="16" bestFit="1" customWidth="1"/>
    <col min="7" max="7" width="19.83203125" style="16" bestFit="1" customWidth="1"/>
    <col min="8" max="31" width="18.33203125" style="16" hidden="1" customWidth="1"/>
    <col min="32" max="32" width="19.5" style="16" hidden="1" customWidth="1"/>
    <col min="33" max="33" width="0" style="43" hidden="1" customWidth="1"/>
    <col min="34" max="34" width="13.6640625" style="8" hidden="1" customWidth="1" outlineLevel="1"/>
    <col min="35" max="42" width="17" style="8" hidden="1" customWidth="1" outlineLevel="1"/>
    <col min="43" max="44" width="16.5" style="8" hidden="1" customWidth="1" outlineLevel="1"/>
    <col min="45" max="45" width="16" style="8" hidden="1" customWidth="1" outlineLevel="1"/>
    <col min="46" max="46" width="17.1640625" style="46" hidden="1" customWidth="1" collapsed="1"/>
    <col min="47" max="47" width="18.1640625" style="8" hidden="1" customWidth="1" outlineLevel="1"/>
    <col min="48" max="55" width="18.33203125" style="8" hidden="1" customWidth="1" outlineLevel="1"/>
    <col min="56" max="58" width="17" style="8" hidden="1" customWidth="1" outlineLevel="1"/>
    <col min="59" max="59" width="18.33203125" style="46" hidden="1" customWidth="1" collapsed="1"/>
    <col min="60" max="60" width="19.6640625" style="8" hidden="1" customWidth="1" outlineLevel="1"/>
    <col min="61" max="70" width="18.33203125" style="8" hidden="1" customWidth="1" outlineLevel="1"/>
    <col min="71" max="71" width="17" style="8" hidden="1" customWidth="1" outlineLevel="1"/>
    <col min="72" max="72" width="19.6640625" style="8" hidden="1" customWidth="1" collapsed="1"/>
    <col min="73" max="73" width="18.1640625" style="8" hidden="1" customWidth="1" outlineLevel="1"/>
    <col min="74" max="83" width="18.33203125" style="8" hidden="1" customWidth="1" outlineLevel="1"/>
    <col min="84" max="84" width="17" style="8" hidden="1" customWidth="1" outlineLevel="1"/>
    <col min="85" max="85" width="19.1640625" style="46" hidden="1" customWidth="1" collapsed="1"/>
    <col min="86" max="86" width="19.6640625" style="8" hidden="1" customWidth="1" collapsed="1"/>
    <col min="87" max="87" width="0" style="8" hidden="1" customWidth="1"/>
    <col min="88" max="88" width="18.5" style="8" hidden="1" customWidth="1" outlineLevel="1" collapsed="1"/>
    <col min="89" max="89" width="9.83203125" style="8" hidden="1" customWidth="1" outlineLevel="1"/>
    <col min="90" max="90" width="0" style="8" hidden="1" customWidth="1" collapsed="1"/>
    <col min="91" max="91" width="0" style="8" hidden="1" customWidth="1"/>
    <col min="92" max="16384" width="9.83203125" style="317"/>
  </cols>
  <sheetData>
    <row r="1" spans="1:98" ht="20.25" x14ac:dyDescent="0.35">
      <c r="B1" s="77" t="s">
        <v>143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8"/>
    </row>
    <row r="2" spans="1:98" ht="20.25" x14ac:dyDescent="0.35">
      <c r="B2" s="7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8"/>
    </row>
    <row r="3" spans="1:98" ht="20.25" x14ac:dyDescent="0.35">
      <c r="B3" s="77" t="s">
        <v>144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8"/>
    </row>
    <row r="4" spans="1:98" ht="20.25" x14ac:dyDescent="0.35">
      <c r="B4" s="77" t="s">
        <v>2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8"/>
    </row>
    <row r="5" spans="1:98" x14ac:dyDescent="0.2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8"/>
    </row>
    <row r="6" spans="1:98" s="319" customFormat="1" ht="17.25" x14ac:dyDescent="0.3">
      <c r="A6" s="48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50"/>
      <c r="AH6" s="346">
        <v>2015</v>
      </c>
      <c r="AI6" s="346"/>
      <c r="AJ6" s="346"/>
      <c r="AK6" s="346"/>
      <c r="AL6" s="346"/>
      <c r="AM6" s="346"/>
      <c r="AN6" s="346"/>
      <c r="AO6" s="346"/>
      <c r="AP6" s="346"/>
      <c r="AQ6" s="346"/>
      <c r="AR6" s="346"/>
      <c r="AS6" s="347"/>
      <c r="AT6" s="118" t="s">
        <v>10</v>
      </c>
      <c r="AU6" s="348">
        <v>2016</v>
      </c>
      <c r="AV6" s="348"/>
      <c r="AW6" s="348"/>
      <c r="AX6" s="348"/>
      <c r="AY6" s="348"/>
      <c r="AZ6" s="348"/>
      <c r="BA6" s="348"/>
      <c r="BB6" s="348"/>
      <c r="BC6" s="348"/>
      <c r="BD6" s="348"/>
      <c r="BE6" s="348"/>
      <c r="BF6" s="349"/>
      <c r="BG6" s="118" t="s">
        <v>10</v>
      </c>
      <c r="BH6" s="348">
        <v>2017</v>
      </c>
      <c r="BI6" s="348"/>
      <c r="BJ6" s="348"/>
      <c r="BK6" s="348"/>
      <c r="BL6" s="348"/>
      <c r="BM6" s="348"/>
      <c r="BN6" s="348"/>
      <c r="BO6" s="348"/>
      <c r="BP6" s="348"/>
      <c r="BQ6" s="348"/>
      <c r="BR6" s="348"/>
      <c r="BS6" s="349"/>
      <c r="BT6" s="118" t="s">
        <v>10</v>
      </c>
      <c r="BU6" s="348">
        <v>2018</v>
      </c>
      <c r="BV6" s="348"/>
      <c r="BW6" s="348"/>
      <c r="BX6" s="348"/>
      <c r="BY6" s="348"/>
      <c r="BZ6" s="348"/>
      <c r="CA6" s="348"/>
      <c r="CB6" s="348"/>
      <c r="CC6" s="348"/>
      <c r="CD6" s="348"/>
      <c r="CE6" s="348"/>
      <c r="CF6" s="349"/>
      <c r="CG6" s="118" t="s">
        <v>10</v>
      </c>
      <c r="CH6" s="118" t="s">
        <v>10</v>
      </c>
      <c r="CI6" s="49"/>
      <c r="CJ6" s="51" t="s">
        <v>11</v>
      </c>
      <c r="CK6" s="49"/>
      <c r="CL6" s="52"/>
      <c r="CM6" s="52"/>
      <c r="CN6" s="318"/>
      <c r="CO6" s="318"/>
      <c r="CP6" s="318"/>
      <c r="CQ6" s="318"/>
      <c r="CR6" s="318"/>
      <c r="CS6" s="318"/>
      <c r="CT6" s="318"/>
    </row>
    <row r="7" spans="1:98" s="321" customFormat="1" ht="17.25" hidden="1" x14ac:dyDescent="0.3">
      <c r="A7" s="19"/>
      <c r="B7" s="20" t="s">
        <v>12</v>
      </c>
      <c r="C7" s="21"/>
      <c r="D7" s="21"/>
      <c r="E7" s="21"/>
      <c r="F7" s="21"/>
      <c r="G7" s="21"/>
      <c r="H7" s="350" t="s">
        <v>124</v>
      </c>
      <c r="I7" s="351"/>
      <c r="J7" s="351"/>
      <c r="K7" s="351"/>
      <c r="L7" s="352"/>
      <c r="M7" s="350" t="s">
        <v>121</v>
      </c>
      <c r="N7" s="351"/>
      <c r="O7" s="351"/>
      <c r="P7" s="351"/>
      <c r="Q7" s="352"/>
      <c r="R7" s="350" t="s">
        <v>75</v>
      </c>
      <c r="S7" s="351"/>
      <c r="T7" s="351"/>
      <c r="U7" s="351"/>
      <c r="V7" s="352"/>
      <c r="W7" s="350" t="s">
        <v>27</v>
      </c>
      <c r="X7" s="351"/>
      <c r="Y7" s="351"/>
      <c r="Z7" s="351"/>
      <c r="AA7" s="352"/>
      <c r="AB7" s="350" t="s">
        <v>3</v>
      </c>
      <c r="AC7" s="351"/>
      <c r="AD7" s="351"/>
      <c r="AE7" s="351"/>
      <c r="AF7" s="352"/>
      <c r="AG7" s="22"/>
      <c r="AH7" s="79" t="s">
        <v>13</v>
      </c>
      <c r="AI7" s="79" t="s">
        <v>14</v>
      </c>
      <c r="AJ7" s="79" t="s">
        <v>15</v>
      </c>
      <c r="AK7" s="79" t="s">
        <v>16</v>
      </c>
      <c r="AL7" s="79" t="s">
        <v>17</v>
      </c>
      <c r="AM7" s="79" t="s">
        <v>18</v>
      </c>
      <c r="AN7" s="24" t="s">
        <v>19</v>
      </c>
      <c r="AO7" s="24" t="s">
        <v>20</v>
      </c>
      <c r="AP7" s="24" t="s">
        <v>21</v>
      </c>
      <c r="AQ7" s="24" t="s">
        <v>22</v>
      </c>
      <c r="AR7" s="24" t="s">
        <v>23</v>
      </c>
      <c r="AS7" s="78" t="s">
        <v>24</v>
      </c>
      <c r="AT7" s="119">
        <v>2015</v>
      </c>
      <c r="AU7" s="120" t="s">
        <v>13</v>
      </c>
      <c r="AV7" s="120" t="s">
        <v>14</v>
      </c>
      <c r="AW7" s="120" t="s">
        <v>15</v>
      </c>
      <c r="AX7" s="120" t="s">
        <v>16</v>
      </c>
      <c r="AY7" s="120" t="s">
        <v>17</v>
      </c>
      <c r="AZ7" s="120" t="s">
        <v>18</v>
      </c>
      <c r="BA7" s="121" t="s">
        <v>19</v>
      </c>
      <c r="BB7" s="121" t="s">
        <v>20</v>
      </c>
      <c r="BC7" s="121" t="s">
        <v>21</v>
      </c>
      <c r="BD7" s="121" t="s">
        <v>22</v>
      </c>
      <c r="BE7" s="121" t="s">
        <v>23</v>
      </c>
      <c r="BF7" s="122" t="s">
        <v>24</v>
      </c>
      <c r="BG7" s="119">
        <v>2016</v>
      </c>
      <c r="BH7" s="120" t="s">
        <v>13</v>
      </c>
      <c r="BI7" s="120" t="s">
        <v>14</v>
      </c>
      <c r="BJ7" s="120" t="s">
        <v>15</v>
      </c>
      <c r="BK7" s="120" t="s">
        <v>16</v>
      </c>
      <c r="BL7" s="120" t="s">
        <v>17</v>
      </c>
      <c r="BM7" s="120" t="s">
        <v>18</v>
      </c>
      <c r="BN7" s="121" t="s">
        <v>19</v>
      </c>
      <c r="BO7" s="121" t="s">
        <v>20</v>
      </c>
      <c r="BP7" s="121" t="s">
        <v>21</v>
      </c>
      <c r="BQ7" s="121" t="s">
        <v>22</v>
      </c>
      <c r="BR7" s="121" t="s">
        <v>23</v>
      </c>
      <c r="BS7" s="122" t="s">
        <v>24</v>
      </c>
      <c r="BT7" s="119">
        <v>2017</v>
      </c>
      <c r="BU7" s="120" t="s">
        <v>13</v>
      </c>
      <c r="BV7" s="120" t="s">
        <v>14</v>
      </c>
      <c r="BW7" s="120" t="s">
        <v>15</v>
      </c>
      <c r="BX7" s="120" t="s">
        <v>16</v>
      </c>
      <c r="BY7" s="120" t="s">
        <v>17</v>
      </c>
      <c r="BZ7" s="120" t="s">
        <v>18</v>
      </c>
      <c r="CA7" s="121" t="s">
        <v>19</v>
      </c>
      <c r="CB7" s="121" t="s">
        <v>20</v>
      </c>
      <c r="CC7" s="121" t="s">
        <v>21</v>
      </c>
      <c r="CD7" s="121" t="s">
        <v>22</v>
      </c>
      <c r="CE7" s="121" t="s">
        <v>23</v>
      </c>
      <c r="CF7" s="122" t="s">
        <v>24</v>
      </c>
      <c r="CG7" s="119">
        <v>2018</v>
      </c>
      <c r="CH7" s="119"/>
      <c r="CI7" s="9"/>
      <c r="CJ7" s="26"/>
      <c r="CK7" s="9"/>
      <c r="CL7" s="10"/>
      <c r="CM7" s="10"/>
      <c r="CN7" s="320"/>
      <c r="CO7" s="320"/>
      <c r="CP7" s="320"/>
      <c r="CQ7" s="320"/>
      <c r="CR7" s="320"/>
      <c r="CS7" s="320"/>
      <c r="CT7" s="320"/>
    </row>
    <row r="8" spans="1:98" s="321" customFormat="1" ht="16.5" hidden="1" customHeight="1" x14ac:dyDescent="0.2">
      <c r="A8" s="19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8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68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68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68"/>
      <c r="CH8" s="29"/>
      <c r="CI8" s="9"/>
      <c r="CJ8" s="29"/>
      <c r="CK8" s="9"/>
      <c r="CL8" s="10"/>
      <c r="CM8" s="10"/>
      <c r="CN8" s="320"/>
      <c r="CO8" s="320"/>
      <c r="CP8" s="320"/>
      <c r="CQ8" s="320"/>
      <c r="CR8" s="320"/>
      <c r="CS8" s="320"/>
      <c r="CT8" s="320"/>
    </row>
    <row r="9" spans="1:98" s="321" customFormat="1" ht="16.5" hidden="1" customHeight="1" x14ac:dyDescent="0.25">
      <c r="A9" s="19"/>
      <c r="B9" s="217" t="s">
        <v>25</v>
      </c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9"/>
      <c r="AH9" s="220"/>
      <c r="AI9" s="221">
        <f t="shared" ref="AI9:AS9" si="0">AH77</f>
        <v>3146000</v>
      </c>
      <c r="AJ9" s="221">
        <f t="shared" si="0"/>
        <v>2860000</v>
      </c>
      <c r="AK9" s="221">
        <f t="shared" si="0"/>
        <v>2574000</v>
      </c>
      <c r="AL9" s="221">
        <f>AK77</f>
        <v>2288000</v>
      </c>
      <c r="AM9" s="221">
        <f t="shared" si="0"/>
        <v>2002000</v>
      </c>
      <c r="AN9" s="221">
        <f t="shared" si="0"/>
        <v>1716000</v>
      </c>
      <c r="AO9" s="221">
        <f t="shared" si="0"/>
        <v>1430000</v>
      </c>
      <c r="AP9" s="221">
        <f t="shared" si="0"/>
        <v>1144000</v>
      </c>
      <c r="AQ9" s="221">
        <f t="shared" si="0"/>
        <v>858000</v>
      </c>
      <c r="AR9" s="221">
        <f t="shared" si="0"/>
        <v>572000</v>
      </c>
      <c r="AS9" s="221">
        <f t="shared" si="0"/>
        <v>286000</v>
      </c>
      <c r="AT9" s="222">
        <f>AH9</f>
        <v>0</v>
      </c>
      <c r="AU9" s="220"/>
      <c r="AV9" s="221">
        <f>AU77</f>
        <v>28314000</v>
      </c>
      <c r="AW9" s="221">
        <f>AV77</f>
        <v>25740000</v>
      </c>
      <c r="AX9" s="221">
        <f>AW77</f>
        <v>23166000</v>
      </c>
      <c r="AY9" s="221">
        <f>AX77</f>
        <v>20592000</v>
      </c>
      <c r="AZ9" s="221">
        <f t="shared" ref="AZ9:BF9" si="1">AY77</f>
        <v>18018000</v>
      </c>
      <c r="BA9" s="221">
        <f t="shared" si="1"/>
        <v>15444000</v>
      </c>
      <c r="BB9" s="221">
        <f t="shared" si="1"/>
        <v>12870000</v>
      </c>
      <c r="BC9" s="221">
        <f t="shared" si="1"/>
        <v>10296000</v>
      </c>
      <c r="BD9" s="221">
        <f t="shared" si="1"/>
        <v>7722000</v>
      </c>
      <c r="BE9" s="221">
        <f t="shared" si="1"/>
        <v>5148000</v>
      </c>
      <c r="BF9" s="221">
        <f t="shared" si="1"/>
        <v>2574000</v>
      </c>
      <c r="BG9" s="222">
        <f>AU9</f>
        <v>0</v>
      </c>
      <c r="BH9" s="220"/>
      <c r="BI9" s="221">
        <f>BH77</f>
        <v>92400000</v>
      </c>
      <c r="BJ9" s="221">
        <f>BI77</f>
        <v>84000000</v>
      </c>
      <c r="BK9" s="221">
        <f>BJ77</f>
        <v>75600000</v>
      </c>
      <c r="BL9" s="221">
        <f>BK77</f>
        <v>67200000</v>
      </c>
      <c r="BM9" s="221">
        <f t="shared" ref="BM9:BS9" si="2">BL77</f>
        <v>58800000</v>
      </c>
      <c r="BN9" s="221">
        <f t="shared" si="2"/>
        <v>50400000</v>
      </c>
      <c r="BO9" s="221">
        <f t="shared" si="2"/>
        <v>42000000</v>
      </c>
      <c r="BP9" s="221">
        <f t="shared" si="2"/>
        <v>33600000</v>
      </c>
      <c r="BQ9" s="221">
        <f t="shared" si="2"/>
        <v>25200000</v>
      </c>
      <c r="BR9" s="221">
        <f t="shared" si="2"/>
        <v>16800000</v>
      </c>
      <c r="BS9" s="221">
        <f t="shared" si="2"/>
        <v>8400000</v>
      </c>
      <c r="BT9" s="222">
        <f>BH9</f>
        <v>0</v>
      </c>
      <c r="BU9" s="220"/>
      <c r="BV9" s="221">
        <f>BU77</f>
        <v>60940000</v>
      </c>
      <c r="BW9" s="221">
        <f>BV77</f>
        <v>55400000</v>
      </c>
      <c r="BX9" s="221">
        <f>BW77</f>
        <v>49860000</v>
      </c>
      <c r="BY9" s="221">
        <f>BX77</f>
        <v>44320000</v>
      </c>
      <c r="BZ9" s="221">
        <f t="shared" ref="BZ9:CF9" si="3">BY77</f>
        <v>38780000</v>
      </c>
      <c r="CA9" s="221">
        <f t="shared" si="3"/>
        <v>33240000</v>
      </c>
      <c r="CB9" s="221">
        <f t="shared" si="3"/>
        <v>27700000</v>
      </c>
      <c r="CC9" s="221">
        <f t="shared" si="3"/>
        <v>22160000</v>
      </c>
      <c r="CD9" s="221">
        <f t="shared" si="3"/>
        <v>16620000</v>
      </c>
      <c r="CE9" s="221">
        <f t="shared" si="3"/>
        <v>11080000</v>
      </c>
      <c r="CF9" s="221">
        <f t="shared" si="3"/>
        <v>5540000</v>
      </c>
      <c r="CG9" s="222">
        <f>BU9</f>
        <v>0</v>
      </c>
      <c r="CH9" s="222"/>
      <c r="CI9" s="9"/>
      <c r="CJ9" s="31"/>
      <c r="CK9" s="9"/>
      <c r="CL9" s="10"/>
      <c r="CM9" s="10"/>
      <c r="CN9" s="320"/>
      <c r="CO9" s="320"/>
      <c r="CP9" s="320"/>
      <c r="CQ9" s="320"/>
      <c r="CR9" s="320"/>
      <c r="CS9" s="320"/>
      <c r="CT9" s="320"/>
    </row>
    <row r="10" spans="1:98" s="321" customFormat="1" ht="16.5" hidden="1" customHeight="1" x14ac:dyDescent="0.2">
      <c r="A10" s="19"/>
      <c r="B10" s="71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28"/>
      <c r="AH10" s="72"/>
      <c r="AI10" s="72"/>
      <c r="AJ10" s="72"/>
      <c r="AK10" s="72"/>
      <c r="AL10" s="72"/>
      <c r="AM10" s="72"/>
      <c r="AN10" s="73"/>
      <c r="AO10" s="73"/>
      <c r="AP10" s="73"/>
      <c r="AQ10" s="73"/>
      <c r="AR10" s="73"/>
      <c r="AS10" s="73"/>
      <c r="AT10" s="74"/>
      <c r="AU10" s="72"/>
      <c r="AV10" s="72"/>
      <c r="AW10" s="72"/>
      <c r="AX10" s="72"/>
      <c r="AY10" s="72"/>
      <c r="AZ10" s="72"/>
      <c r="BA10" s="73"/>
      <c r="BB10" s="73"/>
      <c r="BC10" s="73"/>
      <c r="BD10" s="73"/>
      <c r="BE10" s="73"/>
      <c r="BF10" s="73"/>
      <c r="BG10" s="74"/>
      <c r="BH10" s="72"/>
      <c r="BI10" s="72"/>
      <c r="BJ10" s="72"/>
      <c r="BK10" s="72"/>
      <c r="BL10" s="72"/>
      <c r="BM10" s="72"/>
      <c r="BN10" s="73"/>
      <c r="BO10" s="73"/>
      <c r="BP10" s="73"/>
      <c r="BQ10" s="73"/>
      <c r="BR10" s="73"/>
      <c r="BS10" s="73"/>
      <c r="BT10" s="75"/>
      <c r="BU10" s="72"/>
      <c r="BV10" s="72"/>
      <c r="BW10" s="72"/>
      <c r="BX10" s="72"/>
      <c r="BY10" s="72"/>
      <c r="BZ10" s="72"/>
      <c r="CA10" s="73"/>
      <c r="CB10" s="73"/>
      <c r="CC10" s="73"/>
      <c r="CD10" s="73"/>
      <c r="CE10" s="73"/>
      <c r="CF10" s="73"/>
      <c r="CG10" s="74"/>
      <c r="CH10" s="75"/>
      <c r="CI10" s="9"/>
      <c r="CJ10" s="76"/>
      <c r="CK10" s="9"/>
      <c r="CL10" s="10"/>
      <c r="CM10" s="10"/>
      <c r="CN10" s="320"/>
      <c r="CO10" s="320"/>
      <c r="CP10" s="320"/>
      <c r="CQ10" s="320"/>
      <c r="CR10" s="320"/>
      <c r="CS10" s="320"/>
      <c r="CT10" s="320"/>
    </row>
    <row r="11" spans="1:98" s="321" customFormat="1" ht="17.25" hidden="1" customHeight="1" thickBot="1" x14ac:dyDescent="0.25">
      <c r="A11" s="19"/>
      <c r="B11" s="60" t="s">
        <v>26</v>
      </c>
      <c r="C11" s="60"/>
      <c r="D11" s="60"/>
      <c r="E11" s="60"/>
      <c r="F11" s="60"/>
      <c r="G11" s="60"/>
      <c r="H11" s="60">
        <v>2015</v>
      </c>
      <c r="I11" s="60">
        <v>2016</v>
      </c>
      <c r="J11" s="60">
        <v>2017</v>
      </c>
      <c r="K11" s="60">
        <v>2018</v>
      </c>
      <c r="L11" s="60"/>
      <c r="M11" s="60">
        <v>2015</v>
      </c>
      <c r="N11" s="60">
        <v>2016</v>
      </c>
      <c r="O11" s="60">
        <v>2017</v>
      </c>
      <c r="P11" s="60">
        <v>2018</v>
      </c>
      <c r="Q11" s="60"/>
      <c r="R11" s="60">
        <v>2015</v>
      </c>
      <c r="S11" s="60">
        <v>2016</v>
      </c>
      <c r="T11" s="60">
        <v>2017</v>
      </c>
      <c r="U11" s="60">
        <v>2018</v>
      </c>
      <c r="V11" s="60"/>
      <c r="W11" s="60">
        <v>2015</v>
      </c>
      <c r="X11" s="60">
        <v>2016</v>
      </c>
      <c r="Y11" s="60">
        <v>2017</v>
      </c>
      <c r="Z11" s="60">
        <v>2018</v>
      </c>
      <c r="AA11" s="60"/>
      <c r="AB11" s="60">
        <v>2015</v>
      </c>
      <c r="AC11" s="60">
        <v>2016</v>
      </c>
      <c r="AD11" s="60">
        <v>2017</v>
      </c>
      <c r="AE11" s="60">
        <v>2018</v>
      </c>
      <c r="AF11" s="60"/>
      <c r="AG11" s="28"/>
      <c r="AH11" s="33"/>
      <c r="AI11" s="33"/>
      <c r="AJ11" s="33"/>
      <c r="AK11" s="33"/>
      <c r="AL11" s="33"/>
      <c r="AM11" s="33"/>
      <c r="AN11" s="34"/>
      <c r="AO11" s="34"/>
      <c r="AP11" s="34"/>
      <c r="AQ11" s="34"/>
      <c r="AR11" s="34"/>
      <c r="AS11" s="34"/>
      <c r="AT11" s="69"/>
      <c r="AU11" s="33"/>
      <c r="AV11" s="33"/>
      <c r="AW11" s="33"/>
      <c r="AX11" s="33"/>
      <c r="AY11" s="33"/>
      <c r="AZ11" s="33"/>
      <c r="BA11" s="34"/>
      <c r="BB11" s="34"/>
      <c r="BC11" s="34"/>
      <c r="BD11" s="34"/>
      <c r="BE11" s="34"/>
      <c r="BF11" s="34"/>
      <c r="BG11" s="69"/>
      <c r="BH11" s="33"/>
      <c r="BI11" s="33"/>
      <c r="BJ11" s="33"/>
      <c r="BK11" s="33"/>
      <c r="BL11" s="33"/>
      <c r="BM11" s="33"/>
      <c r="BN11" s="34"/>
      <c r="BO11" s="34"/>
      <c r="BP11" s="34"/>
      <c r="BQ11" s="34"/>
      <c r="BR11" s="34"/>
      <c r="BS11" s="34"/>
      <c r="BT11" s="35"/>
      <c r="BU11" s="33"/>
      <c r="BV11" s="33"/>
      <c r="BW11" s="33"/>
      <c r="BX11" s="33"/>
      <c r="BY11" s="33"/>
      <c r="BZ11" s="33"/>
      <c r="CA11" s="34"/>
      <c r="CB11" s="34"/>
      <c r="CC11" s="34"/>
      <c r="CD11" s="34"/>
      <c r="CE11" s="34"/>
      <c r="CF11" s="34"/>
      <c r="CG11" s="69"/>
      <c r="CH11" s="35"/>
      <c r="CI11" s="9"/>
      <c r="CJ11" s="34"/>
      <c r="CK11" s="9"/>
      <c r="CL11" s="10"/>
      <c r="CM11" s="10"/>
      <c r="CN11" s="320"/>
      <c r="CO11" s="320"/>
      <c r="CP11" s="320"/>
      <c r="CQ11" s="320"/>
      <c r="CR11" s="320"/>
      <c r="CS11" s="320"/>
      <c r="CT11" s="320"/>
    </row>
    <row r="12" spans="1:98" s="323" customFormat="1" ht="24" customHeight="1" x14ac:dyDescent="0.3">
      <c r="A12" s="93"/>
      <c r="B12" s="301"/>
      <c r="C12" s="301" t="s">
        <v>120</v>
      </c>
      <c r="D12" s="301" t="s">
        <v>121</v>
      </c>
      <c r="E12" s="301" t="s">
        <v>75</v>
      </c>
      <c r="F12" s="301" t="s">
        <v>27</v>
      </c>
      <c r="G12" s="301" t="s">
        <v>28</v>
      </c>
      <c r="H12" s="300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6"/>
      <c r="AH12" s="97"/>
      <c r="AI12" s="97"/>
      <c r="AJ12" s="97"/>
      <c r="AK12" s="97"/>
      <c r="AL12" s="97"/>
      <c r="AM12" s="97"/>
      <c r="AN12" s="98"/>
      <c r="AO12" s="98"/>
      <c r="AP12" s="98"/>
      <c r="AQ12" s="98"/>
      <c r="AR12" s="98"/>
      <c r="AS12" s="98"/>
      <c r="AT12" s="99"/>
      <c r="AU12" s="97"/>
      <c r="AV12" s="97"/>
      <c r="AW12" s="97"/>
      <c r="AX12" s="97"/>
      <c r="AY12" s="97"/>
      <c r="AZ12" s="97"/>
      <c r="BA12" s="98"/>
      <c r="BB12" s="98"/>
      <c r="BC12" s="98"/>
      <c r="BD12" s="98"/>
      <c r="BE12" s="98"/>
      <c r="BF12" s="98"/>
      <c r="BG12" s="99"/>
      <c r="BH12" s="97"/>
      <c r="BI12" s="97"/>
      <c r="BJ12" s="97"/>
      <c r="BK12" s="97"/>
      <c r="BL12" s="97"/>
      <c r="BM12" s="97"/>
      <c r="BN12" s="98"/>
      <c r="BO12" s="98"/>
      <c r="BP12" s="98"/>
      <c r="BQ12" s="98"/>
      <c r="BR12" s="98"/>
      <c r="BS12" s="98"/>
      <c r="BT12" s="100"/>
      <c r="BU12" s="97"/>
      <c r="BV12" s="97"/>
      <c r="BW12" s="97"/>
      <c r="BX12" s="97"/>
      <c r="BY12" s="97"/>
      <c r="BZ12" s="97"/>
      <c r="CA12" s="98"/>
      <c r="CB12" s="98"/>
      <c r="CC12" s="98"/>
      <c r="CD12" s="98"/>
      <c r="CE12" s="98"/>
      <c r="CF12" s="98"/>
      <c r="CG12" s="99"/>
      <c r="CH12" s="100"/>
      <c r="CI12" s="101"/>
      <c r="CJ12" s="98"/>
      <c r="CK12" s="101"/>
      <c r="CL12" s="102"/>
      <c r="CM12" s="102"/>
      <c r="CN12" s="322"/>
      <c r="CO12" s="322"/>
      <c r="CP12" s="322"/>
      <c r="CQ12" s="322"/>
      <c r="CR12" s="322"/>
      <c r="CS12" s="322"/>
      <c r="CT12" s="322"/>
    </row>
    <row r="13" spans="1:98" s="324" customFormat="1" ht="16.5" x14ac:dyDescent="0.3">
      <c r="A13" s="316"/>
      <c r="B13" s="85" t="s">
        <v>31</v>
      </c>
      <c r="C13" s="303">
        <v>117500000</v>
      </c>
      <c r="D13" s="303">
        <v>2500000</v>
      </c>
      <c r="E13" s="303">
        <v>30000000</v>
      </c>
      <c r="F13" s="303">
        <v>51600000</v>
      </c>
      <c r="G13" s="303">
        <v>201600000</v>
      </c>
      <c r="H13" s="86">
        <f>'PLAN DE DESEMBOLSOS'!C15</f>
        <v>0.02</v>
      </c>
      <c r="I13" s="86">
        <f>'PLAN DE DESEMBOLSOS'!D15</f>
        <v>0.18</v>
      </c>
      <c r="J13" s="86">
        <f>'PLAN DE DESEMBOLSOS'!E15</f>
        <v>0.5</v>
      </c>
      <c r="K13" s="86">
        <f>'PLAN DE DESEMBOLSOS'!F15</f>
        <v>0.3</v>
      </c>
      <c r="L13" s="86"/>
      <c r="M13" s="86">
        <f>'PLAN DE DESEMBOLSOS'!C17</f>
        <v>0.02</v>
      </c>
      <c r="N13" s="86">
        <f>'PLAN DE DESEMBOLSOS'!D17</f>
        <v>0.18</v>
      </c>
      <c r="O13" s="86">
        <f>'PLAN DE DESEMBOLSOS'!E17</f>
        <v>0.5</v>
      </c>
      <c r="P13" s="86">
        <f>'PLAN DE DESEMBOLSOS'!F17</f>
        <v>0.3</v>
      </c>
      <c r="Q13" s="86"/>
      <c r="R13" s="86">
        <f>+'PLAN DE DESEMBOLSOS'!C18</f>
        <v>0</v>
      </c>
      <c r="S13" s="86">
        <f>+'PLAN DE DESEMBOLSOS'!D18</f>
        <v>0</v>
      </c>
      <c r="T13" s="86">
        <f>+'PLAN DE DESEMBOLSOS'!E18</f>
        <v>0.5</v>
      </c>
      <c r="U13" s="86">
        <f>+'PLAN DE DESEMBOLSOS'!F18</f>
        <v>0.5</v>
      </c>
      <c r="V13" s="86"/>
      <c r="W13" s="86">
        <f>+'PLAN DE DESEMBOLSOS'!C19</f>
        <v>0.02</v>
      </c>
      <c r="X13" s="86">
        <f>+'PLAN DE DESEMBOLSOS'!D19</f>
        <v>0.18</v>
      </c>
      <c r="Y13" s="86">
        <f>+'PLAN DE DESEMBOLSOS'!E19</f>
        <v>0.5</v>
      </c>
      <c r="Z13" s="86">
        <f>+'PLAN DE DESEMBOLSOS'!F19</f>
        <v>0.3</v>
      </c>
      <c r="AA13" s="86"/>
      <c r="AB13" s="86">
        <f>+'PLAN DE DESEMBOLSOS'!H19</f>
        <v>0</v>
      </c>
      <c r="AC13" s="86">
        <f>+'PLAN DE DESEMBOLSOS'!I19</f>
        <v>0</v>
      </c>
      <c r="AD13" s="86">
        <f>+'PLAN DE DESEMBOLSOS'!J19</f>
        <v>0</v>
      </c>
      <c r="AE13" s="86">
        <f>+'PLAN DE DESEMBOLSOS'!K19</f>
        <v>0</v>
      </c>
      <c r="AF13" s="87">
        <f>G13</f>
        <v>201600000</v>
      </c>
      <c r="AG13" s="88"/>
      <c r="AH13" s="89">
        <f t="shared" ref="AH13:AS13" si="4">AH15+AH34+AH53+AH64</f>
        <v>286000</v>
      </c>
      <c r="AI13" s="89">
        <f t="shared" si="4"/>
        <v>286000</v>
      </c>
      <c r="AJ13" s="89">
        <f t="shared" si="4"/>
        <v>286000</v>
      </c>
      <c r="AK13" s="89">
        <f t="shared" si="4"/>
        <v>286000</v>
      </c>
      <c r="AL13" s="89">
        <f t="shared" si="4"/>
        <v>286000</v>
      </c>
      <c r="AM13" s="89">
        <f t="shared" si="4"/>
        <v>286000</v>
      </c>
      <c r="AN13" s="89">
        <f t="shared" si="4"/>
        <v>286000</v>
      </c>
      <c r="AO13" s="89">
        <f t="shared" si="4"/>
        <v>286000</v>
      </c>
      <c r="AP13" s="89">
        <f t="shared" si="4"/>
        <v>286000</v>
      </c>
      <c r="AQ13" s="89">
        <f t="shared" si="4"/>
        <v>286000</v>
      </c>
      <c r="AR13" s="89">
        <f t="shared" si="4"/>
        <v>286000</v>
      </c>
      <c r="AS13" s="89">
        <f t="shared" si="4"/>
        <v>286000</v>
      </c>
      <c r="AT13" s="89">
        <f>SUM(AH13:AS13)</f>
        <v>3432000</v>
      </c>
      <c r="AU13" s="89">
        <f t="shared" ref="AU13:BF13" si="5">AU15+AU34+AU53+AU64</f>
        <v>2574000</v>
      </c>
      <c r="AV13" s="89">
        <f t="shared" si="5"/>
        <v>2574000</v>
      </c>
      <c r="AW13" s="89">
        <f t="shared" si="5"/>
        <v>2574000</v>
      </c>
      <c r="AX13" s="89">
        <f t="shared" si="5"/>
        <v>2574000</v>
      </c>
      <c r="AY13" s="89">
        <f t="shared" si="5"/>
        <v>2574000</v>
      </c>
      <c r="AZ13" s="89">
        <f t="shared" si="5"/>
        <v>2574000</v>
      </c>
      <c r="BA13" s="89">
        <f t="shared" si="5"/>
        <v>2574000</v>
      </c>
      <c r="BB13" s="89">
        <f t="shared" si="5"/>
        <v>2574000</v>
      </c>
      <c r="BC13" s="89">
        <f t="shared" si="5"/>
        <v>2574000</v>
      </c>
      <c r="BD13" s="89">
        <f t="shared" si="5"/>
        <v>2574000</v>
      </c>
      <c r="BE13" s="89">
        <f t="shared" si="5"/>
        <v>2574000</v>
      </c>
      <c r="BF13" s="89">
        <f t="shared" si="5"/>
        <v>2574000</v>
      </c>
      <c r="BG13" s="89">
        <f>SUM(AU13:BF13)</f>
        <v>30888000</v>
      </c>
      <c r="BH13" s="89">
        <f t="shared" ref="BH13:BS13" si="6">BH15+BH34+BH53+BH64</f>
        <v>8400000</v>
      </c>
      <c r="BI13" s="89">
        <f t="shared" si="6"/>
        <v>8400000</v>
      </c>
      <c r="BJ13" s="89">
        <f t="shared" si="6"/>
        <v>8400000</v>
      </c>
      <c r="BK13" s="89">
        <f t="shared" si="6"/>
        <v>8400000</v>
      </c>
      <c r="BL13" s="89">
        <f t="shared" si="6"/>
        <v>8400000</v>
      </c>
      <c r="BM13" s="89">
        <f t="shared" si="6"/>
        <v>8400000</v>
      </c>
      <c r="BN13" s="89">
        <f t="shared" si="6"/>
        <v>8400000</v>
      </c>
      <c r="BO13" s="89">
        <f t="shared" si="6"/>
        <v>8400000</v>
      </c>
      <c r="BP13" s="89">
        <f t="shared" si="6"/>
        <v>8400000</v>
      </c>
      <c r="BQ13" s="89">
        <f t="shared" si="6"/>
        <v>8400000</v>
      </c>
      <c r="BR13" s="89">
        <f t="shared" si="6"/>
        <v>8400000</v>
      </c>
      <c r="BS13" s="89">
        <f t="shared" si="6"/>
        <v>8400000</v>
      </c>
      <c r="BT13" s="89">
        <f>SUM(BH13:BS13)</f>
        <v>100800000</v>
      </c>
      <c r="BU13" s="89">
        <f t="shared" ref="BU13:CF13" si="7">BU15+BU34+BU53+BU64</f>
        <v>5540000</v>
      </c>
      <c r="BV13" s="89">
        <f t="shared" si="7"/>
        <v>5540000</v>
      </c>
      <c r="BW13" s="89">
        <f t="shared" si="7"/>
        <v>5540000</v>
      </c>
      <c r="BX13" s="89">
        <f t="shared" si="7"/>
        <v>5540000</v>
      </c>
      <c r="BY13" s="89">
        <f t="shared" si="7"/>
        <v>5540000</v>
      </c>
      <c r="BZ13" s="89">
        <f t="shared" si="7"/>
        <v>5540000</v>
      </c>
      <c r="CA13" s="89">
        <f t="shared" si="7"/>
        <v>5540000</v>
      </c>
      <c r="CB13" s="89">
        <f t="shared" si="7"/>
        <v>5540000</v>
      </c>
      <c r="CC13" s="89">
        <f t="shared" si="7"/>
        <v>5540000</v>
      </c>
      <c r="CD13" s="89">
        <f t="shared" si="7"/>
        <v>5540000</v>
      </c>
      <c r="CE13" s="89">
        <f t="shared" si="7"/>
        <v>5540000</v>
      </c>
      <c r="CF13" s="89">
        <f t="shared" si="7"/>
        <v>5540000</v>
      </c>
      <c r="CG13" s="89">
        <f>SUM(BU13:CF13)</f>
        <v>66480000</v>
      </c>
      <c r="CH13" s="89">
        <f t="shared" ref="CH13:CH68" si="8">AT13+BG13+BT13+CG13</f>
        <v>201600000</v>
      </c>
      <c r="CI13" s="90"/>
      <c r="CJ13" s="89">
        <f t="shared" ref="CJ13:CJ68" si="9">CH13-AF13</f>
        <v>0</v>
      </c>
      <c r="CK13" s="262" t="str">
        <f>IF(CJ13=0,"P","V")</f>
        <v>P</v>
      </c>
      <c r="CL13" s="92"/>
      <c r="CM13" s="90"/>
    </row>
    <row r="14" spans="1:98" s="325" customFormat="1" ht="15" x14ac:dyDescent="0.25">
      <c r="A14" s="261" t="s">
        <v>89</v>
      </c>
      <c r="B14" s="302" t="s">
        <v>90</v>
      </c>
      <c r="C14" s="304"/>
      <c r="D14" s="304"/>
      <c r="E14" s="304"/>
      <c r="F14" s="304"/>
      <c r="G14" s="304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3"/>
      <c r="AH14" s="114"/>
      <c r="AI14" s="114"/>
      <c r="AJ14" s="114"/>
      <c r="AK14" s="114"/>
      <c r="AL14" s="114"/>
      <c r="AM14" s="114"/>
      <c r="AN14" s="114"/>
      <c r="AO14" s="114"/>
      <c r="AP14" s="114"/>
      <c r="AQ14" s="115"/>
      <c r="AR14" s="115"/>
      <c r="AS14" s="115"/>
      <c r="AT14" s="103"/>
      <c r="AU14" s="114"/>
      <c r="AV14" s="114"/>
      <c r="AW14" s="114"/>
      <c r="AX14" s="114"/>
      <c r="AY14" s="114"/>
      <c r="AZ14" s="114"/>
      <c r="BA14" s="114"/>
      <c r="BB14" s="114"/>
      <c r="BC14" s="114"/>
      <c r="BD14" s="115"/>
      <c r="BE14" s="115"/>
      <c r="BF14" s="115"/>
      <c r="BG14" s="103"/>
      <c r="BH14" s="114"/>
      <c r="BI14" s="114"/>
      <c r="BJ14" s="114"/>
      <c r="BK14" s="114"/>
      <c r="BL14" s="114"/>
      <c r="BM14" s="114"/>
      <c r="BN14" s="114"/>
      <c r="BO14" s="114"/>
      <c r="BP14" s="114"/>
      <c r="BQ14" s="115"/>
      <c r="BR14" s="115"/>
      <c r="BS14" s="115"/>
      <c r="BT14" s="103"/>
      <c r="BU14" s="114"/>
      <c r="BV14" s="114"/>
      <c r="BW14" s="114"/>
      <c r="BX14" s="114"/>
      <c r="BY14" s="114"/>
      <c r="BZ14" s="114"/>
      <c r="CA14" s="114"/>
      <c r="CB14" s="114"/>
      <c r="CC14" s="114"/>
      <c r="CD14" s="115"/>
      <c r="CE14" s="115"/>
      <c r="CF14" s="115"/>
      <c r="CG14" s="103"/>
      <c r="CH14" s="116"/>
      <c r="CI14" s="117"/>
      <c r="CJ14" s="116">
        <f t="shared" si="9"/>
        <v>0</v>
      </c>
      <c r="CK14" s="262" t="str">
        <f>IF(CJ14=0,"P","V")</f>
        <v>P</v>
      </c>
      <c r="CL14" s="117"/>
      <c r="CM14" s="117"/>
    </row>
    <row r="15" spans="1:98" s="326" customFormat="1" ht="15" x14ac:dyDescent="0.25">
      <c r="A15" s="254">
        <v>1</v>
      </c>
      <c r="B15" s="239" t="s">
        <v>91</v>
      </c>
      <c r="C15" s="303">
        <v>20000000</v>
      </c>
      <c r="D15" s="303">
        <v>0</v>
      </c>
      <c r="E15" s="303">
        <v>0</v>
      </c>
      <c r="F15" s="303">
        <v>1800000</v>
      </c>
      <c r="G15" s="303">
        <v>21800000</v>
      </c>
      <c r="H15" s="67">
        <f>C15*$H$13</f>
        <v>400000</v>
      </c>
      <c r="I15" s="64">
        <f>C15*$I$13</f>
        <v>3600000</v>
      </c>
      <c r="J15" s="64">
        <f>C15*$J$13</f>
        <v>10000000</v>
      </c>
      <c r="K15" s="64">
        <f>C15*$K$13</f>
        <v>6000000</v>
      </c>
      <c r="L15" s="64">
        <f>SUM(H15:K15)</f>
        <v>20000000</v>
      </c>
      <c r="M15" s="67">
        <f>D15*$M$13</f>
        <v>0</v>
      </c>
      <c r="N15" s="64">
        <f>D15*$N$13</f>
        <v>0</v>
      </c>
      <c r="O15" s="64">
        <f>D15*$O$13</f>
        <v>0</v>
      </c>
      <c r="P15" s="64">
        <f>D15*$P$13</f>
        <v>0</v>
      </c>
      <c r="Q15" s="64">
        <f>SUM(M15:P15)</f>
        <v>0</v>
      </c>
      <c r="R15" s="67">
        <f>E15*$R$13</f>
        <v>0</v>
      </c>
      <c r="S15" s="64">
        <f>E15*$S$13</f>
        <v>0</v>
      </c>
      <c r="T15" s="64">
        <f>E15*$T$13</f>
        <v>0</v>
      </c>
      <c r="U15" s="64">
        <f>E15*$U$13</f>
        <v>0</v>
      </c>
      <c r="V15" s="64">
        <f>SUM(R15:U15)</f>
        <v>0</v>
      </c>
      <c r="W15" s="67">
        <f>F15*$W$13</f>
        <v>36000</v>
      </c>
      <c r="X15" s="64">
        <f>F15*$X$13</f>
        <v>324000</v>
      </c>
      <c r="Y15" s="64">
        <f>F15*$Y$13</f>
        <v>900000</v>
      </c>
      <c r="Z15" s="64">
        <f>F15*$Z$13</f>
        <v>540000</v>
      </c>
      <c r="AA15" s="64">
        <f>SUM(W15:Z15)</f>
        <v>1800000</v>
      </c>
      <c r="AB15" s="67">
        <f>SUM(H15,M15,R15,W15)</f>
        <v>436000</v>
      </c>
      <c r="AC15" s="67">
        <f>SUM(I15,N15,S15,X15)</f>
        <v>3924000</v>
      </c>
      <c r="AD15" s="67">
        <f>SUM(J15,O15,T15,Y15)</f>
        <v>10900000</v>
      </c>
      <c r="AE15" s="67">
        <f>SUM(K15,P15,U15,Z15)</f>
        <v>6540000</v>
      </c>
      <c r="AF15" s="64">
        <f>SUM(AB15:AE15)</f>
        <v>21800000</v>
      </c>
      <c r="AG15" s="47"/>
      <c r="AH15" s="6">
        <f t="shared" ref="AH15:AS15" si="10">AH16+AH25</f>
        <v>36333.333333333343</v>
      </c>
      <c r="AI15" s="6">
        <f t="shared" si="10"/>
        <v>36333.333333333343</v>
      </c>
      <c r="AJ15" s="6">
        <f t="shared" si="10"/>
        <v>36333.333333333343</v>
      </c>
      <c r="AK15" s="6">
        <f t="shared" si="10"/>
        <v>36333.333333333343</v>
      </c>
      <c r="AL15" s="6">
        <f t="shared" si="10"/>
        <v>36333.333333333343</v>
      </c>
      <c r="AM15" s="6">
        <f t="shared" si="10"/>
        <v>36333.333333333343</v>
      </c>
      <c r="AN15" s="6">
        <f t="shared" si="10"/>
        <v>36333.333333333343</v>
      </c>
      <c r="AO15" s="6">
        <f t="shared" si="10"/>
        <v>36333.333333333343</v>
      </c>
      <c r="AP15" s="6">
        <f t="shared" si="10"/>
        <v>36333.333333333343</v>
      </c>
      <c r="AQ15" s="6">
        <f t="shared" si="10"/>
        <v>36333.333333333343</v>
      </c>
      <c r="AR15" s="6">
        <f t="shared" si="10"/>
        <v>36333.333333333343</v>
      </c>
      <c r="AS15" s="6">
        <f t="shared" si="10"/>
        <v>36333.333333333343</v>
      </c>
      <c r="AT15" s="124">
        <f>SUM(AH15:AS15)</f>
        <v>436000.00000000023</v>
      </c>
      <c r="AU15" s="124">
        <f t="shared" ref="AU15:BF15" si="11">AU16+AU25</f>
        <v>327000</v>
      </c>
      <c r="AV15" s="124">
        <f t="shared" si="11"/>
        <v>327000</v>
      </c>
      <c r="AW15" s="124">
        <f t="shared" si="11"/>
        <v>327000</v>
      </c>
      <c r="AX15" s="124">
        <f t="shared" si="11"/>
        <v>327000</v>
      </c>
      <c r="AY15" s="124">
        <f t="shared" si="11"/>
        <v>327000</v>
      </c>
      <c r="AZ15" s="124">
        <f t="shared" si="11"/>
        <v>327000</v>
      </c>
      <c r="BA15" s="124">
        <f t="shared" si="11"/>
        <v>327000</v>
      </c>
      <c r="BB15" s="124">
        <f t="shared" si="11"/>
        <v>327000</v>
      </c>
      <c r="BC15" s="124">
        <f t="shared" si="11"/>
        <v>327000</v>
      </c>
      <c r="BD15" s="124">
        <f t="shared" si="11"/>
        <v>327000</v>
      </c>
      <c r="BE15" s="124">
        <f t="shared" si="11"/>
        <v>327000</v>
      </c>
      <c r="BF15" s="124">
        <f t="shared" si="11"/>
        <v>327000</v>
      </c>
      <c r="BG15" s="124">
        <f>SUM(AU15:BF15)</f>
        <v>3924000</v>
      </c>
      <c r="BH15" s="124">
        <f t="shared" ref="BH15:BS15" si="12">BH16+BH25</f>
        <v>908333.33333333349</v>
      </c>
      <c r="BI15" s="124">
        <f t="shared" si="12"/>
        <v>908333.33333333349</v>
      </c>
      <c r="BJ15" s="124">
        <f t="shared" si="12"/>
        <v>908333.33333333349</v>
      </c>
      <c r="BK15" s="124">
        <f t="shared" si="12"/>
        <v>908333.33333333349</v>
      </c>
      <c r="BL15" s="124">
        <f t="shared" si="12"/>
        <v>908333.33333333349</v>
      </c>
      <c r="BM15" s="124">
        <f t="shared" si="12"/>
        <v>908333.33333333349</v>
      </c>
      <c r="BN15" s="124">
        <f t="shared" si="12"/>
        <v>908333.33333333349</v>
      </c>
      <c r="BO15" s="124">
        <f t="shared" si="12"/>
        <v>908333.33333333349</v>
      </c>
      <c r="BP15" s="124">
        <f t="shared" si="12"/>
        <v>908333.33333333349</v>
      </c>
      <c r="BQ15" s="124">
        <f t="shared" si="12"/>
        <v>908333.33333333349</v>
      </c>
      <c r="BR15" s="124">
        <f t="shared" si="12"/>
        <v>908333.33333333349</v>
      </c>
      <c r="BS15" s="124">
        <f t="shared" si="12"/>
        <v>908333.33333333349</v>
      </c>
      <c r="BT15" s="124">
        <f t="shared" ref="BT15:BT26" si="13">SUM(BH15:BS15)</f>
        <v>10900000.000000006</v>
      </c>
      <c r="BU15" s="124">
        <f t="shared" ref="BU15:CF15" si="14">BU16+BU25</f>
        <v>545000</v>
      </c>
      <c r="BV15" s="124">
        <f t="shared" si="14"/>
        <v>545000</v>
      </c>
      <c r="BW15" s="124">
        <f t="shared" si="14"/>
        <v>545000</v>
      </c>
      <c r="BX15" s="124">
        <f t="shared" si="14"/>
        <v>545000</v>
      </c>
      <c r="BY15" s="124">
        <f t="shared" si="14"/>
        <v>545000</v>
      </c>
      <c r="BZ15" s="124">
        <f t="shared" si="14"/>
        <v>545000</v>
      </c>
      <c r="CA15" s="124">
        <f t="shared" si="14"/>
        <v>545000</v>
      </c>
      <c r="CB15" s="124">
        <f t="shared" si="14"/>
        <v>545000</v>
      </c>
      <c r="CC15" s="124">
        <f t="shared" si="14"/>
        <v>545000</v>
      </c>
      <c r="CD15" s="124">
        <f t="shared" si="14"/>
        <v>545000</v>
      </c>
      <c r="CE15" s="124">
        <f t="shared" si="14"/>
        <v>545000</v>
      </c>
      <c r="CF15" s="124">
        <f t="shared" si="14"/>
        <v>545000</v>
      </c>
      <c r="CG15" s="124">
        <f t="shared" ref="CG15:CG26" si="15">SUM(BU15:CF15)</f>
        <v>6540000</v>
      </c>
      <c r="CH15" s="124">
        <f t="shared" si="8"/>
        <v>21800000.000000007</v>
      </c>
      <c r="CI15" s="4"/>
      <c r="CJ15" s="124">
        <f t="shared" si="9"/>
        <v>0</v>
      </c>
      <c r="CK15" s="262" t="str">
        <f>IF(CJ15=0,"P","V")</f>
        <v>P</v>
      </c>
      <c r="CL15" s="5"/>
      <c r="CM15" s="5"/>
    </row>
    <row r="16" spans="1:98" s="327" customFormat="1" ht="15" x14ac:dyDescent="0.25">
      <c r="A16" s="255" t="s">
        <v>77</v>
      </c>
      <c r="B16" s="240" t="s">
        <v>92</v>
      </c>
      <c r="C16" s="307">
        <v>19042282.989999998</v>
      </c>
      <c r="D16" s="307">
        <v>0</v>
      </c>
      <c r="E16" s="307">
        <v>0</v>
      </c>
      <c r="F16" s="307">
        <v>1713806</v>
      </c>
      <c r="G16" s="307">
        <v>20756088.989999998</v>
      </c>
      <c r="H16" s="137">
        <f t="shared" ref="H16:H68" si="16">C16*$H$13</f>
        <v>380845.65979999996</v>
      </c>
      <c r="I16" s="138">
        <f t="shared" ref="I16:I64" si="17">C16*$I$13</f>
        <v>3427610.9381999997</v>
      </c>
      <c r="J16" s="138">
        <f t="shared" ref="J16:J64" si="18">C16*$J$13</f>
        <v>9521141.4949999992</v>
      </c>
      <c r="K16" s="138">
        <f t="shared" ref="K16:K64" si="19">C16*$K$13</f>
        <v>5712684.8969999989</v>
      </c>
      <c r="L16" s="138">
        <f t="shared" ref="L16:L68" si="20">SUM(H16:K16)</f>
        <v>19042282.989999998</v>
      </c>
      <c r="M16" s="137">
        <f t="shared" ref="M16:M68" si="21">D16*$M$13</f>
        <v>0</v>
      </c>
      <c r="N16" s="138">
        <f t="shared" ref="N16:N68" si="22">D16*$N$13</f>
        <v>0</v>
      </c>
      <c r="O16" s="138">
        <f t="shared" ref="O16:O68" si="23">D16*$O$13</f>
        <v>0</v>
      </c>
      <c r="P16" s="138">
        <f t="shared" ref="P16:P68" si="24">D16*$P$13</f>
        <v>0</v>
      </c>
      <c r="Q16" s="138">
        <f t="shared" ref="Q16:Q68" si="25">SUM(M16:P16)</f>
        <v>0</v>
      </c>
      <c r="R16" s="137">
        <f t="shared" ref="R16:R68" si="26">E16*$R$13</f>
        <v>0</v>
      </c>
      <c r="S16" s="138">
        <f t="shared" ref="S16:S68" si="27">E16*$S$13</f>
        <v>0</v>
      </c>
      <c r="T16" s="138">
        <f t="shared" ref="T16:T68" si="28">E16*$T$13</f>
        <v>0</v>
      </c>
      <c r="U16" s="138">
        <f t="shared" ref="U16:U68" si="29">E16*$U$13</f>
        <v>0</v>
      </c>
      <c r="V16" s="138">
        <f t="shared" ref="V16:V68" si="30">SUM(R16:U16)</f>
        <v>0</v>
      </c>
      <c r="W16" s="137">
        <f t="shared" ref="W16:W68" si="31">F16*$W$13</f>
        <v>34276.120000000003</v>
      </c>
      <c r="X16" s="138">
        <f t="shared" ref="X16:X68" si="32">F16*$X$13</f>
        <v>308485.08</v>
      </c>
      <c r="Y16" s="138">
        <f t="shared" ref="Y16:Y68" si="33">F16*$Y$13</f>
        <v>856903</v>
      </c>
      <c r="Z16" s="138">
        <f t="shared" ref="Z16:Z68" si="34">F16*$Z$13</f>
        <v>514141.8</v>
      </c>
      <c r="AA16" s="138">
        <f t="shared" ref="AA16:AA68" si="35">SUM(W16:Z16)</f>
        <v>1713806</v>
      </c>
      <c r="AB16" s="137">
        <f t="shared" ref="AB16:AE68" si="36">SUM(H16,M16,R16,W16)</f>
        <v>415121.77979999996</v>
      </c>
      <c r="AC16" s="137">
        <f t="shared" si="36"/>
        <v>3736096.0181999998</v>
      </c>
      <c r="AD16" s="137">
        <f t="shared" si="36"/>
        <v>10378044.494999999</v>
      </c>
      <c r="AE16" s="137">
        <f t="shared" si="36"/>
        <v>6226826.6969999988</v>
      </c>
      <c r="AF16" s="138">
        <f t="shared" ref="AF16:AF68" si="37">SUM(AB16:AE16)</f>
        <v>20756088.989999998</v>
      </c>
      <c r="AG16" s="170"/>
      <c r="AH16" s="175">
        <f t="shared" ref="AH16:AS16" si="38">AH17+AH19+AH21+AH23</f>
        <v>34593.481650000009</v>
      </c>
      <c r="AI16" s="175">
        <f t="shared" si="38"/>
        <v>34593.481650000009</v>
      </c>
      <c r="AJ16" s="175">
        <f t="shared" si="38"/>
        <v>34593.481650000009</v>
      </c>
      <c r="AK16" s="175">
        <f t="shared" si="38"/>
        <v>34593.481650000009</v>
      </c>
      <c r="AL16" s="175">
        <f t="shared" si="38"/>
        <v>34593.481650000009</v>
      </c>
      <c r="AM16" s="175">
        <f t="shared" si="38"/>
        <v>34593.481650000009</v>
      </c>
      <c r="AN16" s="175">
        <f t="shared" si="38"/>
        <v>34593.481650000009</v>
      </c>
      <c r="AO16" s="175">
        <f t="shared" si="38"/>
        <v>34593.481650000009</v>
      </c>
      <c r="AP16" s="175">
        <f t="shared" si="38"/>
        <v>34593.481650000009</v>
      </c>
      <c r="AQ16" s="175">
        <f t="shared" si="38"/>
        <v>34593.481650000009</v>
      </c>
      <c r="AR16" s="175">
        <f t="shared" si="38"/>
        <v>34593.481650000009</v>
      </c>
      <c r="AS16" s="175">
        <f t="shared" si="38"/>
        <v>34593.481650000009</v>
      </c>
      <c r="AT16" s="175">
        <f>SUM(AH16:AS16)</f>
        <v>415121.77980000019</v>
      </c>
      <c r="AU16" s="175">
        <f t="shared" ref="AU16:BF16" si="39">AU17+AU19+AU21+AU23</f>
        <v>311341.33484999998</v>
      </c>
      <c r="AV16" s="175">
        <f t="shared" si="39"/>
        <v>311341.33484999998</v>
      </c>
      <c r="AW16" s="175">
        <f t="shared" si="39"/>
        <v>311341.33484999998</v>
      </c>
      <c r="AX16" s="175">
        <f t="shared" si="39"/>
        <v>311341.33484999998</v>
      </c>
      <c r="AY16" s="175">
        <f t="shared" si="39"/>
        <v>311341.33484999998</v>
      </c>
      <c r="AZ16" s="175">
        <f t="shared" si="39"/>
        <v>311341.33484999998</v>
      </c>
      <c r="BA16" s="175">
        <f t="shared" si="39"/>
        <v>311341.33484999998</v>
      </c>
      <c r="BB16" s="175">
        <f t="shared" si="39"/>
        <v>311341.33484999998</v>
      </c>
      <c r="BC16" s="175">
        <f t="shared" si="39"/>
        <v>311341.33484999998</v>
      </c>
      <c r="BD16" s="175">
        <f t="shared" si="39"/>
        <v>311341.33484999998</v>
      </c>
      <c r="BE16" s="175">
        <f t="shared" si="39"/>
        <v>311341.33484999998</v>
      </c>
      <c r="BF16" s="175">
        <f t="shared" si="39"/>
        <v>311341.33484999998</v>
      </c>
      <c r="BG16" s="175">
        <f>SUM(AU16:BF16)</f>
        <v>3736096.0182000007</v>
      </c>
      <c r="BH16" s="175">
        <f t="shared" ref="BH16:BS16" si="40">BH17+BH19+BH21+BH23</f>
        <v>864837.04125000013</v>
      </c>
      <c r="BI16" s="175">
        <f t="shared" si="40"/>
        <v>864837.04125000013</v>
      </c>
      <c r="BJ16" s="175">
        <f t="shared" si="40"/>
        <v>864837.04125000013</v>
      </c>
      <c r="BK16" s="175">
        <f t="shared" si="40"/>
        <v>864837.04125000013</v>
      </c>
      <c r="BL16" s="175">
        <f t="shared" si="40"/>
        <v>864837.04125000013</v>
      </c>
      <c r="BM16" s="175">
        <f t="shared" si="40"/>
        <v>864837.04125000013</v>
      </c>
      <c r="BN16" s="175">
        <f t="shared" si="40"/>
        <v>864837.04125000013</v>
      </c>
      <c r="BO16" s="175">
        <f t="shared" si="40"/>
        <v>864837.04125000013</v>
      </c>
      <c r="BP16" s="175">
        <f t="shared" si="40"/>
        <v>864837.04125000013</v>
      </c>
      <c r="BQ16" s="175">
        <f t="shared" si="40"/>
        <v>864837.04125000013</v>
      </c>
      <c r="BR16" s="175">
        <f t="shared" si="40"/>
        <v>864837.04125000013</v>
      </c>
      <c r="BS16" s="175">
        <f t="shared" si="40"/>
        <v>864837.04125000013</v>
      </c>
      <c r="BT16" s="175">
        <f t="shared" si="13"/>
        <v>10378044.494999999</v>
      </c>
      <c r="BU16" s="175">
        <f t="shared" ref="BU16:CF16" si="41">BU17+BU19+BU21+BU23</f>
        <v>518902.22475000005</v>
      </c>
      <c r="BV16" s="175">
        <f t="shared" si="41"/>
        <v>518902.22475000005</v>
      </c>
      <c r="BW16" s="175">
        <f t="shared" si="41"/>
        <v>518902.22475000005</v>
      </c>
      <c r="BX16" s="175">
        <f t="shared" si="41"/>
        <v>518902.22475000005</v>
      </c>
      <c r="BY16" s="175">
        <f t="shared" si="41"/>
        <v>518902.22475000005</v>
      </c>
      <c r="BZ16" s="175">
        <f t="shared" si="41"/>
        <v>518902.22475000005</v>
      </c>
      <c r="CA16" s="175">
        <f t="shared" si="41"/>
        <v>518902.22475000005</v>
      </c>
      <c r="CB16" s="175">
        <f t="shared" si="41"/>
        <v>518902.22475000005</v>
      </c>
      <c r="CC16" s="175">
        <f t="shared" si="41"/>
        <v>518902.22475000005</v>
      </c>
      <c r="CD16" s="175">
        <f t="shared" si="41"/>
        <v>518902.22475000005</v>
      </c>
      <c r="CE16" s="175">
        <f t="shared" si="41"/>
        <v>518902.22475000005</v>
      </c>
      <c r="CF16" s="175">
        <f t="shared" si="41"/>
        <v>518902.22475000005</v>
      </c>
      <c r="CG16" s="175">
        <f t="shared" si="15"/>
        <v>6226826.6970000006</v>
      </c>
      <c r="CH16" s="175">
        <f t="shared" si="8"/>
        <v>20756088.990000002</v>
      </c>
      <c r="CI16" s="171"/>
      <c r="CJ16" s="175">
        <f t="shared" si="9"/>
        <v>0</v>
      </c>
      <c r="CK16" s="262" t="str">
        <f>IF(CJ16=0,"P","V")</f>
        <v>P</v>
      </c>
      <c r="CL16" s="171"/>
      <c r="CM16" s="171"/>
    </row>
    <row r="17" spans="1:91" s="328" customFormat="1" ht="15" outlineLevel="1" x14ac:dyDescent="0.25">
      <c r="A17" s="256" t="s">
        <v>32</v>
      </c>
      <c r="B17" s="241" t="s">
        <v>95</v>
      </c>
      <c r="C17" s="305">
        <v>6837294.3200000003</v>
      </c>
      <c r="D17" s="305">
        <v>0</v>
      </c>
      <c r="E17" s="305">
        <v>0</v>
      </c>
      <c r="F17" s="305">
        <v>615356.68000000005</v>
      </c>
      <c r="G17" s="305">
        <v>7452651</v>
      </c>
      <c r="H17" s="173">
        <f t="shared" si="16"/>
        <v>136745.88640000002</v>
      </c>
      <c r="I17" s="174">
        <f t="shared" si="17"/>
        <v>1230712.9776000001</v>
      </c>
      <c r="J17" s="174">
        <f t="shared" si="18"/>
        <v>3418647.16</v>
      </c>
      <c r="K17" s="174">
        <f t="shared" si="19"/>
        <v>2051188.2960000001</v>
      </c>
      <c r="L17" s="174">
        <f t="shared" si="20"/>
        <v>6837294.3200000003</v>
      </c>
      <c r="M17" s="173">
        <f t="shared" si="21"/>
        <v>0</v>
      </c>
      <c r="N17" s="174">
        <f t="shared" si="22"/>
        <v>0</v>
      </c>
      <c r="O17" s="174">
        <f t="shared" si="23"/>
        <v>0</v>
      </c>
      <c r="P17" s="174">
        <f t="shared" si="24"/>
        <v>0</v>
      </c>
      <c r="Q17" s="174">
        <f t="shared" si="25"/>
        <v>0</v>
      </c>
      <c r="R17" s="173">
        <f t="shared" si="26"/>
        <v>0</v>
      </c>
      <c r="S17" s="174">
        <f t="shared" si="27"/>
        <v>0</v>
      </c>
      <c r="T17" s="174">
        <f t="shared" si="28"/>
        <v>0</v>
      </c>
      <c r="U17" s="174">
        <f t="shared" si="29"/>
        <v>0</v>
      </c>
      <c r="V17" s="174">
        <f t="shared" si="30"/>
        <v>0</v>
      </c>
      <c r="W17" s="173">
        <f t="shared" si="31"/>
        <v>12307.133600000001</v>
      </c>
      <c r="X17" s="174">
        <f t="shared" si="32"/>
        <v>110764.20240000001</v>
      </c>
      <c r="Y17" s="174">
        <f t="shared" si="33"/>
        <v>307678.34000000003</v>
      </c>
      <c r="Z17" s="174">
        <f t="shared" si="34"/>
        <v>184607.00400000002</v>
      </c>
      <c r="AA17" s="174">
        <f t="shared" si="35"/>
        <v>615356.68000000005</v>
      </c>
      <c r="AB17" s="173">
        <f t="shared" si="36"/>
        <v>149053.02000000002</v>
      </c>
      <c r="AC17" s="173">
        <f t="shared" si="36"/>
        <v>1341477.1800000002</v>
      </c>
      <c r="AD17" s="173">
        <f t="shared" si="36"/>
        <v>3726325.5</v>
      </c>
      <c r="AE17" s="173">
        <f t="shared" si="36"/>
        <v>2235795.3000000003</v>
      </c>
      <c r="AF17" s="174">
        <f t="shared" si="37"/>
        <v>7452651</v>
      </c>
      <c r="AG17" s="132"/>
      <c r="AH17" s="175">
        <f t="shared" ref="AH17:AS17" si="42">SUM(AH18:AH18)</f>
        <v>12421.085000000001</v>
      </c>
      <c r="AI17" s="175">
        <f t="shared" si="42"/>
        <v>12421.085000000001</v>
      </c>
      <c r="AJ17" s="175">
        <f t="shared" si="42"/>
        <v>12421.085000000001</v>
      </c>
      <c r="AK17" s="175">
        <f t="shared" si="42"/>
        <v>12421.085000000001</v>
      </c>
      <c r="AL17" s="175">
        <f t="shared" si="42"/>
        <v>12421.085000000001</v>
      </c>
      <c r="AM17" s="175">
        <f t="shared" si="42"/>
        <v>12421.085000000001</v>
      </c>
      <c r="AN17" s="175">
        <f t="shared" si="42"/>
        <v>12421.085000000001</v>
      </c>
      <c r="AO17" s="175">
        <f t="shared" si="42"/>
        <v>12421.085000000001</v>
      </c>
      <c r="AP17" s="175">
        <f t="shared" si="42"/>
        <v>12421.085000000001</v>
      </c>
      <c r="AQ17" s="175">
        <f t="shared" si="42"/>
        <v>12421.085000000001</v>
      </c>
      <c r="AR17" s="175">
        <f t="shared" si="42"/>
        <v>12421.085000000001</v>
      </c>
      <c r="AS17" s="175">
        <f t="shared" si="42"/>
        <v>12421.085000000001</v>
      </c>
      <c r="AT17" s="175">
        <f>SUM(AH17:AS17)</f>
        <v>149053.02000000002</v>
      </c>
      <c r="AU17" s="175">
        <f t="shared" ref="AU17:BF17" si="43">SUM(AU18:AU18)</f>
        <v>111789.76500000001</v>
      </c>
      <c r="AV17" s="175">
        <f t="shared" si="43"/>
        <v>111789.76500000001</v>
      </c>
      <c r="AW17" s="175">
        <f t="shared" si="43"/>
        <v>111789.76500000001</v>
      </c>
      <c r="AX17" s="175">
        <f t="shared" si="43"/>
        <v>111789.76500000001</v>
      </c>
      <c r="AY17" s="175">
        <f t="shared" si="43"/>
        <v>111789.76500000001</v>
      </c>
      <c r="AZ17" s="175">
        <f t="shared" si="43"/>
        <v>111789.76500000001</v>
      </c>
      <c r="BA17" s="175">
        <f t="shared" si="43"/>
        <v>111789.76500000001</v>
      </c>
      <c r="BB17" s="175">
        <f t="shared" si="43"/>
        <v>111789.76500000001</v>
      </c>
      <c r="BC17" s="175">
        <f t="shared" si="43"/>
        <v>111789.76500000001</v>
      </c>
      <c r="BD17" s="175">
        <f t="shared" si="43"/>
        <v>111789.76500000001</v>
      </c>
      <c r="BE17" s="175">
        <f t="shared" si="43"/>
        <v>111789.76500000001</v>
      </c>
      <c r="BF17" s="175">
        <f t="shared" si="43"/>
        <v>111789.76500000001</v>
      </c>
      <c r="BG17" s="175">
        <f>SUM(AU17:BF17)</f>
        <v>1341477.1800000002</v>
      </c>
      <c r="BH17" s="175">
        <f t="shared" ref="BH17:BS17" si="44">SUM(BH18:BH18)</f>
        <v>310527.125</v>
      </c>
      <c r="BI17" s="175">
        <f t="shared" si="44"/>
        <v>310527.125</v>
      </c>
      <c r="BJ17" s="175">
        <f t="shared" si="44"/>
        <v>310527.125</v>
      </c>
      <c r="BK17" s="175">
        <f t="shared" si="44"/>
        <v>310527.125</v>
      </c>
      <c r="BL17" s="175">
        <f t="shared" si="44"/>
        <v>310527.125</v>
      </c>
      <c r="BM17" s="175">
        <f t="shared" si="44"/>
        <v>310527.125</v>
      </c>
      <c r="BN17" s="175">
        <f t="shared" si="44"/>
        <v>310527.125</v>
      </c>
      <c r="BO17" s="175">
        <f t="shared" si="44"/>
        <v>310527.125</v>
      </c>
      <c r="BP17" s="175">
        <f t="shared" si="44"/>
        <v>310527.125</v>
      </c>
      <c r="BQ17" s="175">
        <f t="shared" si="44"/>
        <v>310527.125</v>
      </c>
      <c r="BR17" s="175">
        <f t="shared" si="44"/>
        <v>310527.125</v>
      </c>
      <c r="BS17" s="175">
        <f t="shared" si="44"/>
        <v>310527.125</v>
      </c>
      <c r="BT17" s="175">
        <f t="shared" si="13"/>
        <v>3726325.5</v>
      </c>
      <c r="BU17" s="175">
        <f t="shared" ref="BU17:CF17" si="45">SUM(BU18:BU18)</f>
        <v>186316.27500000002</v>
      </c>
      <c r="BV17" s="175">
        <f t="shared" si="45"/>
        <v>186316.27500000002</v>
      </c>
      <c r="BW17" s="175">
        <f t="shared" si="45"/>
        <v>186316.27500000002</v>
      </c>
      <c r="BX17" s="175">
        <f t="shared" si="45"/>
        <v>186316.27500000002</v>
      </c>
      <c r="BY17" s="175">
        <f t="shared" si="45"/>
        <v>186316.27500000002</v>
      </c>
      <c r="BZ17" s="175">
        <f t="shared" si="45"/>
        <v>186316.27500000002</v>
      </c>
      <c r="CA17" s="175">
        <f t="shared" si="45"/>
        <v>186316.27500000002</v>
      </c>
      <c r="CB17" s="175">
        <f t="shared" si="45"/>
        <v>186316.27500000002</v>
      </c>
      <c r="CC17" s="175">
        <f t="shared" si="45"/>
        <v>186316.27500000002</v>
      </c>
      <c r="CD17" s="175">
        <f t="shared" si="45"/>
        <v>186316.27500000002</v>
      </c>
      <c r="CE17" s="175">
        <f t="shared" si="45"/>
        <v>186316.27500000002</v>
      </c>
      <c r="CF17" s="175">
        <f t="shared" si="45"/>
        <v>186316.27500000002</v>
      </c>
      <c r="CG17" s="175">
        <f t="shared" si="15"/>
        <v>2235795.2999999998</v>
      </c>
      <c r="CH17" s="175">
        <f t="shared" si="8"/>
        <v>7452651</v>
      </c>
      <c r="CI17" s="133"/>
      <c r="CJ17" s="175">
        <f t="shared" si="9"/>
        <v>0</v>
      </c>
      <c r="CK17" s="262" t="str">
        <f t="shared" ref="CK17:CK34" si="46">IF(CJ17=0,"P","V")</f>
        <v>P</v>
      </c>
      <c r="CL17" s="134"/>
      <c r="CM17" s="134"/>
    </row>
    <row r="18" spans="1:91" s="328" customFormat="1" ht="28.5" hidden="1" outlineLevel="2" x14ac:dyDescent="0.25">
      <c r="A18" s="256" t="s">
        <v>33</v>
      </c>
      <c r="B18" s="242" t="s">
        <v>126</v>
      </c>
      <c r="C18" s="306">
        <v>6837294.3200000003</v>
      </c>
      <c r="D18" s="307">
        <v>0</v>
      </c>
      <c r="E18" s="307">
        <v>0</v>
      </c>
      <c r="F18" s="306">
        <v>615356.68000000005</v>
      </c>
      <c r="G18" s="307">
        <v>7452651</v>
      </c>
      <c r="H18" s="177">
        <f t="shared" si="16"/>
        <v>136745.88640000002</v>
      </c>
      <c r="I18" s="178">
        <f t="shared" si="17"/>
        <v>1230712.9776000001</v>
      </c>
      <c r="J18" s="178">
        <f t="shared" si="18"/>
        <v>3418647.16</v>
      </c>
      <c r="K18" s="178">
        <f t="shared" si="19"/>
        <v>2051188.2960000001</v>
      </c>
      <c r="L18" s="178">
        <f t="shared" si="20"/>
        <v>6837294.3200000003</v>
      </c>
      <c r="M18" s="177">
        <f t="shared" si="21"/>
        <v>0</v>
      </c>
      <c r="N18" s="178">
        <f t="shared" si="22"/>
        <v>0</v>
      </c>
      <c r="O18" s="178">
        <f t="shared" si="23"/>
        <v>0</v>
      </c>
      <c r="P18" s="178">
        <f t="shared" si="24"/>
        <v>0</v>
      </c>
      <c r="Q18" s="178">
        <f t="shared" si="25"/>
        <v>0</v>
      </c>
      <c r="R18" s="177">
        <f t="shared" si="26"/>
        <v>0</v>
      </c>
      <c r="S18" s="178">
        <f t="shared" si="27"/>
        <v>0</v>
      </c>
      <c r="T18" s="178">
        <f t="shared" si="28"/>
        <v>0</v>
      </c>
      <c r="U18" s="178">
        <f t="shared" si="29"/>
        <v>0</v>
      </c>
      <c r="V18" s="178">
        <f t="shared" si="30"/>
        <v>0</v>
      </c>
      <c r="W18" s="177">
        <f t="shared" si="31"/>
        <v>12307.133600000001</v>
      </c>
      <c r="X18" s="178">
        <f t="shared" si="32"/>
        <v>110764.20240000001</v>
      </c>
      <c r="Y18" s="178">
        <f t="shared" si="33"/>
        <v>307678.34000000003</v>
      </c>
      <c r="Z18" s="178">
        <f t="shared" si="34"/>
        <v>184607.00400000002</v>
      </c>
      <c r="AA18" s="178">
        <f t="shared" si="35"/>
        <v>615356.68000000005</v>
      </c>
      <c r="AB18" s="177">
        <f t="shared" si="36"/>
        <v>149053.02000000002</v>
      </c>
      <c r="AC18" s="177">
        <f t="shared" si="36"/>
        <v>1341477.1800000002</v>
      </c>
      <c r="AD18" s="177">
        <f t="shared" si="36"/>
        <v>3726325.5</v>
      </c>
      <c r="AE18" s="177">
        <f t="shared" si="36"/>
        <v>2235795.3000000003</v>
      </c>
      <c r="AF18" s="178">
        <f t="shared" si="37"/>
        <v>7452651</v>
      </c>
      <c r="AG18" s="139"/>
      <c r="AH18" s="179">
        <f>$AB18/12</f>
        <v>12421.085000000001</v>
      </c>
      <c r="AI18" s="179">
        <f>$AB18/12</f>
        <v>12421.085000000001</v>
      </c>
      <c r="AJ18" s="179">
        <f t="shared" ref="AJ18:AS24" si="47">$AB18/12</f>
        <v>12421.085000000001</v>
      </c>
      <c r="AK18" s="179">
        <f t="shared" si="47"/>
        <v>12421.085000000001</v>
      </c>
      <c r="AL18" s="179">
        <f t="shared" si="47"/>
        <v>12421.085000000001</v>
      </c>
      <c r="AM18" s="179">
        <f t="shared" si="47"/>
        <v>12421.085000000001</v>
      </c>
      <c r="AN18" s="179">
        <f t="shared" si="47"/>
        <v>12421.085000000001</v>
      </c>
      <c r="AO18" s="179">
        <f t="shared" si="47"/>
        <v>12421.085000000001</v>
      </c>
      <c r="AP18" s="179">
        <f t="shared" si="47"/>
        <v>12421.085000000001</v>
      </c>
      <c r="AQ18" s="179">
        <f t="shared" si="47"/>
        <v>12421.085000000001</v>
      </c>
      <c r="AR18" s="179">
        <f t="shared" si="47"/>
        <v>12421.085000000001</v>
      </c>
      <c r="AS18" s="179">
        <f t="shared" si="47"/>
        <v>12421.085000000001</v>
      </c>
      <c r="AT18" s="179">
        <f t="shared" ref="AT18:AT68" si="48">SUM(AH18:AS18)</f>
        <v>149053.02000000002</v>
      </c>
      <c r="AU18" s="179">
        <f>$AC18/12</f>
        <v>111789.76500000001</v>
      </c>
      <c r="AV18" s="179">
        <f t="shared" ref="AV18:BF18" si="49">$AC18/12</f>
        <v>111789.76500000001</v>
      </c>
      <c r="AW18" s="179">
        <f t="shared" si="49"/>
        <v>111789.76500000001</v>
      </c>
      <c r="AX18" s="179">
        <f t="shared" si="49"/>
        <v>111789.76500000001</v>
      </c>
      <c r="AY18" s="179">
        <f t="shared" si="49"/>
        <v>111789.76500000001</v>
      </c>
      <c r="AZ18" s="179">
        <f t="shared" si="49"/>
        <v>111789.76500000001</v>
      </c>
      <c r="BA18" s="179">
        <f t="shared" si="49"/>
        <v>111789.76500000001</v>
      </c>
      <c r="BB18" s="179">
        <f t="shared" si="49"/>
        <v>111789.76500000001</v>
      </c>
      <c r="BC18" s="179">
        <f t="shared" si="49"/>
        <v>111789.76500000001</v>
      </c>
      <c r="BD18" s="179">
        <f t="shared" si="49"/>
        <v>111789.76500000001</v>
      </c>
      <c r="BE18" s="179">
        <f t="shared" si="49"/>
        <v>111789.76500000001</v>
      </c>
      <c r="BF18" s="179">
        <f t="shared" si="49"/>
        <v>111789.76500000001</v>
      </c>
      <c r="BG18" s="179">
        <f t="shared" ref="BG18:BG24" si="50">SUM(AU18:BF18)</f>
        <v>1341477.1800000002</v>
      </c>
      <c r="BH18" s="179">
        <f>$AD18/12</f>
        <v>310527.125</v>
      </c>
      <c r="BI18" s="179">
        <f t="shared" ref="BI18:BS24" si="51">$AD18/12</f>
        <v>310527.125</v>
      </c>
      <c r="BJ18" s="179">
        <f t="shared" si="51"/>
        <v>310527.125</v>
      </c>
      <c r="BK18" s="179">
        <f t="shared" si="51"/>
        <v>310527.125</v>
      </c>
      <c r="BL18" s="179">
        <f t="shared" si="51"/>
        <v>310527.125</v>
      </c>
      <c r="BM18" s="179">
        <f t="shared" si="51"/>
        <v>310527.125</v>
      </c>
      <c r="BN18" s="179">
        <f t="shared" si="51"/>
        <v>310527.125</v>
      </c>
      <c r="BO18" s="179">
        <f t="shared" si="51"/>
        <v>310527.125</v>
      </c>
      <c r="BP18" s="179">
        <f t="shared" si="51"/>
        <v>310527.125</v>
      </c>
      <c r="BQ18" s="179">
        <f t="shared" si="51"/>
        <v>310527.125</v>
      </c>
      <c r="BR18" s="179">
        <f t="shared" si="51"/>
        <v>310527.125</v>
      </c>
      <c r="BS18" s="179">
        <f t="shared" si="51"/>
        <v>310527.125</v>
      </c>
      <c r="BT18" s="179">
        <f t="shared" si="13"/>
        <v>3726325.5</v>
      </c>
      <c r="BU18" s="179">
        <f>$AE18/12</f>
        <v>186316.27500000002</v>
      </c>
      <c r="BV18" s="179">
        <f t="shared" ref="BV18:CF24" si="52">$AE18/12</f>
        <v>186316.27500000002</v>
      </c>
      <c r="BW18" s="179">
        <f t="shared" si="52"/>
        <v>186316.27500000002</v>
      </c>
      <c r="BX18" s="179">
        <f t="shared" si="52"/>
        <v>186316.27500000002</v>
      </c>
      <c r="BY18" s="179">
        <f t="shared" si="52"/>
        <v>186316.27500000002</v>
      </c>
      <c r="BZ18" s="179">
        <f t="shared" si="52"/>
        <v>186316.27500000002</v>
      </c>
      <c r="CA18" s="179">
        <f t="shared" si="52"/>
        <v>186316.27500000002</v>
      </c>
      <c r="CB18" s="179">
        <f t="shared" si="52"/>
        <v>186316.27500000002</v>
      </c>
      <c r="CC18" s="179">
        <f t="shared" si="52"/>
        <v>186316.27500000002</v>
      </c>
      <c r="CD18" s="179">
        <f t="shared" si="52"/>
        <v>186316.27500000002</v>
      </c>
      <c r="CE18" s="179">
        <f t="shared" si="52"/>
        <v>186316.27500000002</v>
      </c>
      <c r="CF18" s="179">
        <f t="shared" si="52"/>
        <v>186316.27500000002</v>
      </c>
      <c r="CG18" s="179">
        <f t="shared" si="15"/>
        <v>2235795.2999999998</v>
      </c>
      <c r="CH18" s="179">
        <f t="shared" si="8"/>
        <v>7452651</v>
      </c>
      <c r="CI18" s="140"/>
      <c r="CJ18" s="179">
        <f t="shared" si="9"/>
        <v>0</v>
      </c>
      <c r="CK18" s="262" t="str">
        <f t="shared" si="46"/>
        <v>P</v>
      </c>
      <c r="CL18" s="141"/>
      <c r="CM18" s="141"/>
    </row>
    <row r="19" spans="1:91" s="328" customFormat="1" ht="15" outlineLevel="1" collapsed="1" x14ac:dyDescent="0.25">
      <c r="A19" s="256" t="s">
        <v>34</v>
      </c>
      <c r="B19" s="243" t="s">
        <v>94</v>
      </c>
      <c r="C19" s="307">
        <v>4223086.12</v>
      </c>
      <c r="D19" s="307">
        <v>0</v>
      </c>
      <c r="E19" s="307">
        <v>0</v>
      </c>
      <c r="F19" s="307">
        <v>380077.87</v>
      </c>
      <c r="G19" s="307">
        <v>4603163.99</v>
      </c>
      <c r="H19" s="177">
        <f t="shared" si="16"/>
        <v>84461.722399999999</v>
      </c>
      <c r="I19" s="178">
        <f t="shared" si="17"/>
        <v>760155.50159999996</v>
      </c>
      <c r="J19" s="178">
        <f t="shared" si="18"/>
        <v>2111543.06</v>
      </c>
      <c r="K19" s="178">
        <f t="shared" si="19"/>
        <v>1266925.8359999999</v>
      </c>
      <c r="L19" s="178">
        <f t="shared" si="20"/>
        <v>4223086.12</v>
      </c>
      <c r="M19" s="177">
        <f t="shared" si="21"/>
        <v>0</v>
      </c>
      <c r="N19" s="178">
        <f t="shared" si="22"/>
        <v>0</v>
      </c>
      <c r="O19" s="178">
        <f t="shared" si="23"/>
        <v>0</v>
      </c>
      <c r="P19" s="178">
        <f t="shared" si="24"/>
        <v>0</v>
      </c>
      <c r="Q19" s="178">
        <f t="shared" si="25"/>
        <v>0</v>
      </c>
      <c r="R19" s="177">
        <f t="shared" si="26"/>
        <v>0</v>
      </c>
      <c r="S19" s="178">
        <f t="shared" si="27"/>
        <v>0</v>
      </c>
      <c r="T19" s="178">
        <f t="shared" si="28"/>
        <v>0</v>
      </c>
      <c r="U19" s="178">
        <f t="shared" si="29"/>
        <v>0</v>
      </c>
      <c r="V19" s="178">
        <f t="shared" si="30"/>
        <v>0</v>
      </c>
      <c r="W19" s="177">
        <f t="shared" si="31"/>
        <v>7601.5573999999997</v>
      </c>
      <c r="X19" s="178">
        <f t="shared" si="32"/>
        <v>68414.016600000003</v>
      </c>
      <c r="Y19" s="178">
        <f t="shared" si="33"/>
        <v>190038.935</v>
      </c>
      <c r="Z19" s="178">
        <f t="shared" si="34"/>
        <v>114023.36099999999</v>
      </c>
      <c r="AA19" s="178">
        <f t="shared" si="35"/>
        <v>380077.87</v>
      </c>
      <c r="AB19" s="177">
        <f t="shared" si="36"/>
        <v>92063.279800000004</v>
      </c>
      <c r="AC19" s="177">
        <f t="shared" si="36"/>
        <v>828569.51819999993</v>
      </c>
      <c r="AD19" s="177">
        <f t="shared" si="36"/>
        <v>2301581.9950000001</v>
      </c>
      <c r="AE19" s="177">
        <f t="shared" si="36"/>
        <v>1380949.1969999999</v>
      </c>
      <c r="AF19" s="178">
        <f t="shared" si="37"/>
        <v>4603163.99</v>
      </c>
      <c r="AG19" s="132"/>
      <c r="AH19" s="175">
        <f t="shared" ref="AH19:AS19" si="53">SUM(AH20:AH20)</f>
        <v>7671.9399833333337</v>
      </c>
      <c r="AI19" s="175">
        <f t="shared" si="53"/>
        <v>7671.9399833333337</v>
      </c>
      <c r="AJ19" s="175">
        <f t="shared" si="53"/>
        <v>7671.9399833333337</v>
      </c>
      <c r="AK19" s="175">
        <f t="shared" si="53"/>
        <v>7671.9399833333337</v>
      </c>
      <c r="AL19" s="175">
        <f t="shared" si="53"/>
        <v>7671.9399833333337</v>
      </c>
      <c r="AM19" s="175">
        <f t="shared" si="53"/>
        <v>7671.9399833333337</v>
      </c>
      <c r="AN19" s="175">
        <f t="shared" si="53"/>
        <v>7671.9399833333337</v>
      </c>
      <c r="AO19" s="175">
        <f t="shared" si="53"/>
        <v>7671.9399833333337</v>
      </c>
      <c r="AP19" s="175">
        <f t="shared" si="53"/>
        <v>7671.9399833333337</v>
      </c>
      <c r="AQ19" s="175">
        <f t="shared" si="53"/>
        <v>7671.9399833333337</v>
      </c>
      <c r="AR19" s="175">
        <f t="shared" si="53"/>
        <v>7671.9399833333337</v>
      </c>
      <c r="AS19" s="175">
        <f t="shared" si="53"/>
        <v>7671.9399833333337</v>
      </c>
      <c r="AT19" s="175">
        <f t="shared" si="48"/>
        <v>92063.279799999975</v>
      </c>
      <c r="AU19" s="175">
        <f t="shared" ref="AU19:BF19" si="54">SUM(AU20:AU20)</f>
        <v>69047.459849999999</v>
      </c>
      <c r="AV19" s="175">
        <f t="shared" si="54"/>
        <v>69047.459849999999</v>
      </c>
      <c r="AW19" s="175">
        <f t="shared" si="54"/>
        <v>69047.459849999999</v>
      </c>
      <c r="AX19" s="175">
        <f t="shared" si="54"/>
        <v>69047.459849999999</v>
      </c>
      <c r="AY19" s="175">
        <f t="shared" si="54"/>
        <v>69047.459849999999</v>
      </c>
      <c r="AZ19" s="175">
        <f t="shared" si="54"/>
        <v>69047.459849999999</v>
      </c>
      <c r="BA19" s="175">
        <f t="shared" si="54"/>
        <v>69047.459849999999</v>
      </c>
      <c r="BB19" s="175">
        <f t="shared" si="54"/>
        <v>69047.459849999999</v>
      </c>
      <c r="BC19" s="175">
        <f t="shared" si="54"/>
        <v>69047.459849999999</v>
      </c>
      <c r="BD19" s="175">
        <f t="shared" si="54"/>
        <v>69047.459849999999</v>
      </c>
      <c r="BE19" s="175">
        <f t="shared" si="54"/>
        <v>69047.459849999999</v>
      </c>
      <c r="BF19" s="175">
        <f t="shared" si="54"/>
        <v>69047.459849999999</v>
      </c>
      <c r="BG19" s="175">
        <f t="shared" si="50"/>
        <v>828569.51819999993</v>
      </c>
      <c r="BH19" s="175">
        <f t="shared" ref="BH19:BS19" si="55">SUM(BH20:BH20)</f>
        <v>191798.49958333335</v>
      </c>
      <c r="BI19" s="175">
        <f t="shared" si="55"/>
        <v>191798.49958333335</v>
      </c>
      <c r="BJ19" s="175">
        <f t="shared" si="55"/>
        <v>191798.49958333335</v>
      </c>
      <c r="BK19" s="175">
        <f t="shared" si="55"/>
        <v>191798.49958333335</v>
      </c>
      <c r="BL19" s="175">
        <f t="shared" si="55"/>
        <v>191798.49958333335</v>
      </c>
      <c r="BM19" s="175">
        <f t="shared" si="55"/>
        <v>191798.49958333335</v>
      </c>
      <c r="BN19" s="175">
        <f t="shared" si="55"/>
        <v>191798.49958333335</v>
      </c>
      <c r="BO19" s="175">
        <f t="shared" si="55"/>
        <v>191798.49958333335</v>
      </c>
      <c r="BP19" s="175">
        <f t="shared" si="55"/>
        <v>191798.49958333335</v>
      </c>
      <c r="BQ19" s="175">
        <f t="shared" si="55"/>
        <v>191798.49958333335</v>
      </c>
      <c r="BR19" s="175">
        <f t="shared" si="55"/>
        <v>191798.49958333335</v>
      </c>
      <c r="BS19" s="175">
        <f t="shared" si="55"/>
        <v>191798.49958333335</v>
      </c>
      <c r="BT19" s="175">
        <f t="shared" si="13"/>
        <v>2301581.9949999996</v>
      </c>
      <c r="BU19" s="175">
        <f t="shared" ref="BU19:CF19" si="56">SUM(BU20:BU20)</f>
        <v>115079.09974999999</v>
      </c>
      <c r="BV19" s="175">
        <f t="shared" si="56"/>
        <v>115079.09974999999</v>
      </c>
      <c r="BW19" s="175">
        <f t="shared" si="56"/>
        <v>115079.09974999999</v>
      </c>
      <c r="BX19" s="175">
        <f t="shared" si="56"/>
        <v>115079.09974999999</v>
      </c>
      <c r="BY19" s="175">
        <f t="shared" si="56"/>
        <v>115079.09974999999</v>
      </c>
      <c r="BZ19" s="175">
        <f t="shared" si="56"/>
        <v>115079.09974999999</v>
      </c>
      <c r="CA19" s="175">
        <f t="shared" si="56"/>
        <v>115079.09974999999</v>
      </c>
      <c r="CB19" s="175">
        <f t="shared" si="56"/>
        <v>115079.09974999999</v>
      </c>
      <c r="CC19" s="175">
        <f t="shared" si="56"/>
        <v>115079.09974999999</v>
      </c>
      <c r="CD19" s="175">
        <f t="shared" si="56"/>
        <v>115079.09974999999</v>
      </c>
      <c r="CE19" s="175">
        <f t="shared" si="56"/>
        <v>115079.09974999999</v>
      </c>
      <c r="CF19" s="175">
        <f t="shared" si="56"/>
        <v>115079.09974999999</v>
      </c>
      <c r="CG19" s="175">
        <f t="shared" si="15"/>
        <v>1380949.1970000004</v>
      </c>
      <c r="CH19" s="175">
        <f t="shared" si="8"/>
        <v>4603163.99</v>
      </c>
      <c r="CI19" s="133"/>
      <c r="CJ19" s="175">
        <f t="shared" si="9"/>
        <v>0</v>
      </c>
      <c r="CK19" s="262" t="str">
        <f t="shared" si="46"/>
        <v>P</v>
      </c>
      <c r="CL19" s="134"/>
      <c r="CM19" s="134"/>
    </row>
    <row r="20" spans="1:91" s="328" customFormat="1" ht="16.5" hidden="1" outlineLevel="2" x14ac:dyDescent="0.25">
      <c r="A20" s="256" t="s">
        <v>35</v>
      </c>
      <c r="B20" s="242" t="s">
        <v>127</v>
      </c>
      <c r="C20" s="306">
        <v>4223086.12</v>
      </c>
      <c r="D20" s="307">
        <v>0</v>
      </c>
      <c r="E20" s="307">
        <v>0</v>
      </c>
      <c r="F20" s="306">
        <v>380077.87</v>
      </c>
      <c r="G20" s="307">
        <v>4603163.99</v>
      </c>
      <c r="H20" s="177">
        <f t="shared" si="16"/>
        <v>84461.722399999999</v>
      </c>
      <c r="I20" s="178">
        <f t="shared" si="17"/>
        <v>760155.50159999996</v>
      </c>
      <c r="J20" s="178">
        <f t="shared" si="18"/>
        <v>2111543.06</v>
      </c>
      <c r="K20" s="178">
        <f t="shared" si="19"/>
        <v>1266925.8359999999</v>
      </c>
      <c r="L20" s="178">
        <f t="shared" si="20"/>
        <v>4223086.12</v>
      </c>
      <c r="M20" s="177">
        <f t="shared" si="21"/>
        <v>0</v>
      </c>
      <c r="N20" s="178">
        <f t="shared" si="22"/>
        <v>0</v>
      </c>
      <c r="O20" s="178">
        <f t="shared" si="23"/>
        <v>0</v>
      </c>
      <c r="P20" s="178">
        <f t="shared" si="24"/>
        <v>0</v>
      </c>
      <c r="Q20" s="178">
        <f t="shared" si="25"/>
        <v>0</v>
      </c>
      <c r="R20" s="177">
        <f t="shared" si="26"/>
        <v>0</v>
      </c>
      <c r="S20" s="178">
        <f t="shared" si="27"/>
        <v>0</v>
      </c>
      <c r="T20" s="178">
        <f t="shared" si="28"/>
        <v>0</v>
      </c>
      <c r="U20" s="178">
        <f t="shared" si="29"/>
        <v>0</v>
      </c>
      <c r="V20" s="178">
        <f t="shared" si="30"/>
        <v>0</v>
      </c>
      <c r="W20" s="177">
        <f t="shared" si="31"/>
        <v>7601.5573999999997</v>
      </c>
      <c r="X20" s="178">
        <f t="shared" si="32"/>
        <v>68414.016600000003</v>
      </c>
      <c r="Y20" s="178">
        <f t="shared" si="33"/>
        <v>190038.935</v>
      </c>
      <c r="Z20" s="178">
        <f t="shared" si="34"/>
        <v>114023.36099999999</v>
      </c>
      <c r="AA20" s="178">
        <f t="shared" si="35"/>
        <v>380077.87</v>
      </c>
      <c r="AB20" s="177">
        <f t="shared" si="36"/>
        <v>92063.279800000004</v>
      </c>
      <c r="AC20" s="177">
        <f t="shared" si="36"/>
        <v>828569.51819999993</v>
      </c>
      <c r="AD20" s="177">
        <f t="shared" si="36"/>
        <v>2301581.9950000001</v>
      </c>
      <c r="AE20" s="177">
        <f t="shared" si="36"/>
        <v>1380949.1969999999</v>
      </c>
      <c r="AF20" s="178">
        <f t="shared" si="37"/>
        <v>4603163.99</v>
      </c>
      <c r="AG20" s="139"/>
      <c r="AH20" s="179">
        <f>$AB20/12</f>
        <v>7671.9399833333337</v>
      </c>
      <c r="AI20" s="179">
        <f>$AB20/12</f>
        <v>7671.9399833333337</v>
      </c>
      <c r="AJ20" s="179">
        <f t="shared" si="47"/>
        <v>7671.9399833333337</v>
      </c>
      <c r="AK20" s="179">
        <f t="shared" si="47"/>
        <v>7671.9399833333337</v>
      </c>
      <c r="AL20" s="179">
        <f t="shared" si="47"/>
        <v>7671.9399833333337</v>
      </c>
      <c r="AM20" s="179">
        <f t="shared" si="47"/>
        <v>7671.9399833333337</v>
      </c>
      <c r="AN20" s="179">
        <f t="shared" si="47"/>
        <v>7671.9399833333337</v>
      </c>
      <c r="AO20" s="179">
        <f t="shared" si="47"/>
        <v>7671.9399833333337</v>
      </c>
      <c r="AP20" s="179">
        <f t="shared" si="47"/>
        <v>7671.9399833333337</v>
      </c>
      <c r="AQ20" s="179">
        <f t="shared" si="47"/>
        <v>7671.9399833333337</v>
      </c>
      <c r="AR20" s="179">
        <f t="shared" si="47"/>
        <v>7671.9399833333337</v>
      </c>
      <c r="AS20" s="179">
        <f t="shared" si="47"/>
        <v>7671.9399833333337</v>
      </c>
      <c r="AT20" s="179">
        <f t="shared" si="48"/>
        <v>92063.279799999975</v>
      </c>
      <c r="AU20" s="179">
        <f>$AC20/12</f>
        <v>69047.459849999999</v>
      </c>
      <c r="AV20" s="179">
        <f t="shared" ref="AV20:BF24" si="57">$AC20/12</f>
        <v>69047.459849999999</v>
      </c>
      <c r="AW20" s="179">
        <f t="shared" si="57"/>
        <v>69047.459849999999</v>
      </c>
      <c r="AX20" s="179">
        <f t="shared" si="57"/>
        <v>69047.459849999999</v>
      </c>
      <c r="AY20" s="179">
        <f t="shared" si="57"/>
        <v>69047.459849999999</v>
      </c>
      <c r="AZ20" s="179">
        <f t="shared" si="57"/>
        <v>69047.459849999999</v>
      </c>
      <c r="BA20" s="179">
        <f t="shared" si="57"/>
        <v>69047.459849999999</v>
      </c>
      <c r="BB20" s="179">
        <f t="shared" si="57"/>
        <v>69047.459849999999</v>
      </c>
      <c r="BC20" s="179">
        <f t="shared" si="57"/>
        <v>69047.459849999999</v>
      </c>
      <c r="BD20" s="179">
        <f t="shared" si="57"/>
        <v>69047.459849999999</v>
      </c>
      <c r="BE20" s="179">
        <f t="shared" si="57"/>
        <v>69047.459849999999</v>
      </c>
      <c r="BF20" s="179">
        <f t="shared" si="57"/>
        <v>69047.459849999999</v>
      </c>
      <c r="BG20" s="179">
        <f t="shared" si="50"/>
        <v>828569.51819999993</v>
      </c>
      <c r="BH20" s="179">
        <f>$AD20/12</f>
        <v>191798.49958333335</v>
      </c>
      <c r="BI20" s="179">
        <f t="shared" si="51"/>
        <v>191798.49958333335</v>
      </c>
      <c r="BJ20" s="179">
        <f t="shared" si="51"/>
        <v>191798.49958333335</v>
      </c>
      <c r="BK20" s="179">
        <f t="shared" si="51"/>
        <v>191798.49958333335</v>
      </c>
      <c r="BL20" s="179">
        <f t="shared" si="51"/>
        <v>191798.49958333335</v>
      </c>
      <c r="BM20" s="179">
        <f t="shared" si="51"/>
        <v>191798.49958333335</v>
      </c>
      <c r="BN20" s="179">
        <f t="shared" si="51"/>
        <v>191798.49958333335</v>
      </c>
      <c r="BO20" s="179">
        <f t="shared" si="51"/>
        <v>191798.49958333335</v>
      </c>
      <c r="BP20" s="179">
        <f t="shared" si="51"/>
        <v>191798.49958333335</v>
      </c>
      <c r="BQ20" s="179">
        <f t="shared" si="51"/>
        <v>191798.49958333335</v>
      </c>
      <c r="BR20" s="179">
        <f t="shared" si="51"/>
        <v>191798.49958333335</v>
      </c>
      <c r="BS20" s="179">
        <f t="shared" si="51"/>
        <v>191798.49958333335</v>
      </c>
      <c r="BT20" s="179">
        <f t="shared" si="13"/>
        <v>2301581.9949999996</v>
      </c>
      <c r="BU20" s="179">
        <f>$AE20/12</f>
        <v>115079.09974999999</v>
      </c>
      <c r="BV20" s="179">
        <f t="shared" si="52"/>
        <v>115079.09974999999</v>
      </c>
      <c r="BW20" s="179">
        <f t="shared" si="52"/>
        <v>115079.09974999999</v>
      </c>
      <c r="BX20" s="179">
        <f t="shared" si="52"/>
        <v>115079.09974999999</v>
      </c>
      <c r="BY20" s="179">
        <f t="shared" si="52"/>
        <v>115079.09974999999</v>
      </c>
      <c r="BZ20" s="179">
        <f t="shared" si="52"/>
        <v>115079.09974999999</v>
      </c>
      <c r="CA20" s="179">
        <f t="shared" si="52"/>
        <v>115079.09974999999</v>
      </c>
      <c r="CB20" s="179">
        <f t="shared" si="52"/>
        <v>115079.09974999999</v>
      </c>
      <c r="CC20" s="179">
        <f t="shared" si="52"/>
        <v>115079.09974999999</v>
      </c>
      <c r="CD20" s="179">
        <f t="shared" si="52"/>
        <v>115079.09974999999</v>
      </c>
      <c r="CE20" s="179">
        <f t="shared" si="52"/>
        <v>115079.09974999999</v>
      </c>
      <c r="CF20" s="179">
        <f t="shared" si="52"/>
        <v>115079.09974999999</v>
      </c>
      <c r="CG20" s="179">
        <f t="shared" si="15"/>
        <v>1380949.1970000004</v>
      </c>
      <c r="CH20" s="179">
        <f t="shared" si="8"/>
        <v>4603163.99</v>
      </c>
      <c r="CI20" s="140"/>
      <c r="CJ20" s="179">
        <f t="shared" si="9"/>
        <v>0</v>
      </c>
      <c r="CK20" s="262" t="str">
        <f t="shared" si="46"/>
        <v>P</v>
      </c>
      <c r="CL20" s="141"/>
      <c r="CM20" s="141"/>
    </row>
    <row r="21" spans="1:91" s="328" customFormat="1" ht="15" outlineLevel="1" collapsed="1" x14ac:dyDescent="0.25">
      <c r="A21" s="256" t="s">
        <v>36</v>
      </c>
      <c r="B21" s="241" t="s">
        <v>93</v>
      </c>
      <c r="C21" s="305">
        <v>6147040.21</v>
      </c>
      <c r="D21" s="305">
        <v>0</v>
      </c>
      <c r="E21" s="305">
        <v>0</v>
      </c>
      <c r="F21" s="305">
        <v>553233.79</v>
      </c>
      <c r="G21" s="305">
        <v>6700274</v>
      </c>
      <c r="H21" s="173">
        <f t="shared" si="16"/>
        <v>122940.8042</v>
      </c>
      <c r="I21" s="174">
        <f t="shared" si="17"/>
        <v>1106467.2378</v>
      </c>
      <c r="J21" s="174">
        <f t="shared" si="18"/>
        <v>3073520.105</v>
      </c>
      <c r="K21" s="174">
        <f t="shared" si="19"/>
        <v>1844112.0629999998</v>
      </c>
      <c r="L21" s="174">
        <f t="shared" si="20"/>
        <v>6147040.21</v>
      </c>
      <c r="M21" s="173">
        <f t="shared" si="21"/>
        <v>0</v>
      </c>
      <c r="N21" s="174">
        <f t="shared" si="22"/>
        <v>0</v>
      </c>
      <c r="O21" s="174">
        <f t="shared" si="23"/>
        <v>0</v>
      </c>
      <c r="P21" s="174">
        <f t="shared" si="24"/>
        <v>0</v>
      </c>
      <c r="Q21" s="174">
        <f t="shared" si="25"/>
        <v>0</v>
      </c>
      <c r="R21" s="173">
        <f t="shared" si="26"/>
        <v>0</v>
      </c>
      <c r="S21" s="174">
        <f t="shared" si="27"/>
        <v>0</v>
      </c>
      <c r="T21" s="174">
        <f t="shared" si="28"/>
        <v>0</v>
      </c>
      <c r="U21" s="174">
        <f t="shared" si="29"/>
        <v>0</v>
      </c>
      <c r="V21" s="174">
        <f t="shared" si="30"/>
        <v>0</v>
      </c>
      <c r="W21" s="173">
        <f t="shared" si="31"/>
        <v>11064.675800000001</v>
      </c>
      <c r="X21" s="174">
        <f t="shared" si="32"/>
        <v>99582.082200000004</v>
      </c>
      <c r="Y21" s="174">
        <f t="shared" si="33"/>
        <v>276616.89500000002</v>
      </c>
      <c r="Z21" s="174">
        <f t="shared" si="34"/>
        <v>165970.13700000002</v>
      </c>
      <c r="AA21" s="174">
        <f t="shared" si="35"/>
        <v>553233.79</v>
      </c>
      <c r="AB21" s="173">
        <f t="shared" si="36"/>
        <v>134005.48000000001</v>
      </c>
      <c r="AC21" s="173">
        <f t="shared" si="36"/>
        <v>1206049.32</v>
      </c>
      <c r="AD21" s="173">
        <f t="shared" si="36"/>
        <v>3350137</v>
      </c>
      <c r="AE21" s="173">
        <f t="shared" si="36"/>
        <v>2010082.2</v>
      </c>
      <c r="AF21" s="174">
        <f t="shared" si="37"/>
        <v>6700274</v>
      </c>
      <c r="AG21" s="132"/>
      <c r="AH21" s="175">
        <f t="shared" ref="AH21:AS21" si="58">SUM(AH22:AH22)</f>
        <v>11167.123333333335</v>
      </c>
      <c r="AI21" s="175">
        <f t="shared" si="58"/>
        <v>11167.123333333335</v>
      </c>
      <c r="AJ21" s="175">
        <f t="shared" si="58"/>
        <v>11167.123333333335</v>
      </c>
      <c r="AK21" s="175">
        <f t="shared" si="58"/>
        <v>11167.123333333335</v>
      </c>
      <c r="AL21" s="175">
        <f t="shared" si="58"/>
        <v>11167.123333333335</v>
      </c>
      <c r="AM21" s="175">
        <f t="shared" si="58"/>
        <v>11167.123333333335</v>
      </c>
      <c r="AN21" s="175">
        <f t="shared" si="58"/>
        <v>11167.123333333335</v>
      </c>
      <c r="AO21" s="175">
        <f t="shared" si="58"/>
        <v>11167.123333333335</v>
      </c>
      <c r="AP21" s="175">
        <f t="shared" si="58"/>
        <v>11167.123333333335</v>
      </c>
      <c r="AQ21" s="175">
        <f t="shared" si="58"/>
        <v>11167.123333333335</v>
      </c>
      <c r="AR21" s="175">
        <f t="shared" si="58"/>
        <v>11167.123333333335</v>
      </c>
      <c r="AS21" s="175">
        <f t="shared" si="58"/>
        <v>11167.123333333335</v>
      </c>
      <c r="AT21" s="175">
        <f t="shared" si="48"/>
        <v>134005.48000000001</v>
      </c>
      <c r="AU21" s="175">
        <f t="shared" ref="AU21:BF21" si="59">SUM(AU22:AU22)</f>
        <v>100504.11</v>
      </c>
      <c r="AV21" s="175">
        <f t="shared" si="59"/>
        <v>100504.11</v>
      </c>
      <c r="AW21" s="175">
        <f t="shared" si="59"/>
        <v>100504.11</v>
      </c>
      <c r="AX21" s="175">
        <f t="shared" si="59"/>
        <v>100504.11</v>
      </c>
      <c r="AY21" s="175">
        <f t="shared" si="59"/>
        <v>100504.11</v>
      </c>
      <c r="AZ21" s="175">
        <f t="shared" si="59"/>
        <v>100504.11</v>
      </c>
      <c r="BA21" s="175">
        <f t="shared" si="59"/>
        <v>100504.11</v>
      </c>
      <c r="BB21" s="175">
        <f t="shared" si="59"/>
        <v>100504.11</v>
      </c>
      <c r="BC21" s="175">
        <f t="shared" si="59"/>
        <v>100504.11</v>
      </c>
      <c r="BD21" s="175">
        <f t="shared" si="59"/>
        <v>100504.11</v>
      </c>
      <c r="BE21" s="175">
        <f t="shared" si="59"/>
        <v>100504.11</v>
      </c>
      <c r="BF21" s="175">
        <f t="shared" si="59"/>
        <v>100504.11</v>
      </c>
      <c r="BG21" s="175">
        <f t="shared" si="50"/>
        <v>1206049.32</v>
      </c>
      <c r="BH21" s="175">
        <f t="shared" ref="BH21:BS21" si="60">SUM(BH22:BH22)</f>
        <v>279178.08333333331</v>
      </c>
      <c r="BI21" s="175">
        <f t="shared" si="60"/>
        <v>279178.08333333331</v>
      </c>
      <c r="BJ21" s="175">
        <f t="shared" si="60"/>
        <v>279178.08333333331</v>
      </c>
      <c r="BK21" s="175">
        <f t="shared" si="60"/>
        <v>279178.08333333331</v>
      </c>
      <c r="BL21" s="175">
        <f t="shared" si="60"/>
        <v>279178.08333333331</v>
      </c>
      <c r="BM21" s="175">
        <f t="shared" si="60"/>
        <v>279178.08333333331</v>
      </c>
      <c r="BN21" s="175">
        <f t="shared" si="60"/>
        <v>279178.08333333331</v>
      </c>
      <c r="BO21" s="175">
        <f t="shared" si="60"/>
        <v>279178.08333333331</v>
      </c>
      <c r="BP21" s="175">
        <f t="shared" si="60"/>
        <v>279178.08333333331</v>
      </c>
      <c r="BQ21" s="175">
        <f t="shared" si="60"/>
        <v>279178.08333333331</v>
      </c>
      <c r="BR21" s="175">
        <f t="shared" si="60"/>
        <v>279178.08333333331</v>
      </c>
      <c r="BS21" s="175">
        <f t="shared" si="60"/>
        <v>279178.08333333331</v>
      </c>
      <c r="BT21" s="175">
        <f t="shared" si="13"/>
        <v>3350137.0000000005</v>
      </c>
      <c r="BU21" s="175">
        <f t="shared" ref="BU21:CF21" si="61">SUM(BU22:BU22)</f>
        <v>167506.85</v>
      </c>
      <c r="BV21" s="175">
        <f t="shared" si="61"/>
        <v>167506.85</v>
      </c>
      <c r="BW21" s="175">
        <f t="shared" si="61"/>
        <v>167506.85</v>
      </c>
      <c r="BX21" s="175">
        <f t="shared" si="61"/>
        <v>167506.85</v>
      </c>
      <c r="BY21" s="175">
        <f t="shared" si="61"/>
        <v>167506.85</v>
      </c>
      <c r="BZ21" s="175">
        <f t="shared" si="61"/>
        <v>167506.85</v>
      </c>
      <c r="CA21" s="175">
        <f t="shared" si="61"/>
        <v>167506.85</v>
      </c>
      <c r="CB21" s="175">
        <f t="shared" si="61"/>
        <v>167506.85</v>
      </c>
      <c r="CC21" s="175">
        <f t="shared" si="61"/>
        <v>167506.85</v>
      </c>
      <c r="CD21" s="175">
        <f t="shared" si="61"/>
        <v>167506.85</v>
      </c>
      <c r="CE21" s="175">
        <f t="shared" si="61"/>
        <v>167506.85</v>
      </c>
      <c r="CF21" s="175">
        <f t="shared" si="61"/>
        <v>167506.85</v>
      </c>
      <c r="CG21" s="175">
        <f t="shared" si="15"/>
        <v>2010082.2000000004</v>
      </c>
      <c r="CH21" s="175">
        <f t="shared" si="8"/>
        <v>6700274.0000000009</v>
      </c>
      <c r="CI21" s="133"/>
      <c r="CJ21" s="175">
        <f t="shared" si="9"/>
        <v>0</v>
      </c>
      <c r="CK21" s="262" t="str">
        <f t="shared" si="46"/>
        <v>P</v>
      </c>
      <c r="CL21" s="134"/>
      <c r="CM21" s="134"/>
    </row>
    <row r="22" spans="1:91" s="328" customFormat="1" ht="16.5" hidden="1" outlineLevel="2" x14ac:dyDescent="0.25">
      <c r="A22" s="256" t="s">
        <v>37</v>
      </c>
      <c r="B22" s="242" t="s">
        <v>128</v>
      </c>
      <c r="C22" s="306">
        <v>6147040.21</v>
      </c>
      <c r="D22" s="307">
        <v>0</v>
      </c>
      <c r="E22" s="307">
        <v>0</v>
      </c>
      <c r="F22" s="306">
        <v>553233.79</v>
      </c>
      <c r="G22" s="307">
        <v>6700274</v>
      </c>
      <c r="H22" s="177">
        <f t="shared" si="16"/>
        <v>122940.8042</v>
      </c>
      <c r="I22" s="178">
        <f t="shared" si="17"/>
        <v>1106467.2378</v>
      </c>
      <c r="J22" s="178">
        <f t="shared" si="18"/>
        <v>3073520.105</v>
      </c>
      <c r="K22" s="178">
        <f t="shared" si="19"/>
        <v>1844112.0629999998</v>
      </c>
      <c r="L22" s="178">
        <f t="shared" si="20"/>
        <v>6147040.21</v>
      </c>
      <c r="M22" s="177">
        <f t="shared" si="21"/>
        <v>0</v>
      </c>
      <c r="N22" s="178">
        <f t="shared" si="22"/>
        <v>0</v>
      </c>
      <c r="O22" s="178">
        <f t="shared" si="23"/>
        <v>0</v>
      </c>
      <c r="P22" s="178">
        <f t="shared" si="24"/>
        <v>0</v>
      </c>
      <c r="Q22" s="178">
        <f t="shared" si="25"/>
        <v>0</v>
      </c>
      <c r="R22" s="177">
        <f t="shared" si="26"/>
        <v>0</v>
      </c>
      <c r="S22" s="178">
        <f t="shared" si="27"/>
        <v>0</v>
      </c>
      <c r="T22" s="178">
        <f t="shared" si="28"/>
        <v>0</v>
      </c>
      <c r="U22" s="178">
        <f t="shared" si="29"/>
        <v>0</v>
      </c>
      <c r="V22" s="178">
        <f t="shared" si="30"/>
        <v>0</v>
      </c>
      <c r="W22" s="177">
        <f t="shared" si="31"/>
        <v>11064.675800000001</v>
      </c>
      <c r="X22" s="178">
        <f t="shared" si="32"/>
        <v>99582.082200000004</v>
      </c>
      <c r="Y22" s="178">
        <f t="shared" si="33"/>
        <v>276616.89500000002</v>
      </c>
      <c r="Z22" s="178">
        <f t="shared" si="34"/>
        <v>165970.13700000002</v>
      </c>
      <c r="AA22" s="178">
        <f t="shared" si="35"/>
        <v>553233.79</v>
      </c>
      <c r="AB22" s="177">
        <f t="shared" si="36"/>
        <v>134005.48000000001</v>
      </c>
      <c r="AC22" s="177">
        <f t="shared" si="36"/>
        <v>1206049.32</v>
      </c>
      <c r="AD22" s="177">
        <f t="shared" si="36"/>
        <v>3350137</v>
      </c>
      <c r="AE22" s="177">
        <f t="shared" si="36"/>
        <v>2010082.2</v>
      </c>
      <c r="AF22" s="178">
        <f t="shared" si="37"/>
        <v>6700274</v>
      </c>
      <c r="AG22" s="139"/>
      <c r="AH22" s="179">
        <f>$AB22/12</f>
        <v>11167.123333333335</v>
      </c>
      <c r="AI22" s="179">
        <f>$AB22/12</f>
        <v>11167.123333333335</v>
      </c>
      <c r="AJ22" s="179">
        <f t="shared" si="47"/>
        <v>11167.123333333335</v>
      </c>
      <c r="AK22" s="179">
        <f t="shared" si="47"/>
        <v>11167.123333333335</v>
      </c>
      <c r="AL22" s="179">
        <f t="shared" si="47"/>
        <v>11167.123333333335</v>
      </c>
      <c r="AM22" s="179">
        <f t="shared" si="47"/>
        <v>11167.123333333335</v>
      </c>
      <c r="AN22" s="179">
        <f t="shared" si="47"/>
        <v>11167.123333333335</v>
      </c>
      <c r="AO22" s="179">
        <f t="shared" si="47"/>
        <v>11167.123333333335</v>
      </c>
      <c r="AP22" s="179">
        <f t="shared" si="47"/>
        <v>11167.123333333335</v>
      </c>
      <c r="AQ22" s="179">
        <f t="shared" si="47"/>
        <v>11167.123333333335</v>
      </c>
      <c r="AR22" s="179">
        <f t="shared" si="47"/>
        <v>11167.123333333335</v>
      </c>
      <c r="AS22" s="179">
        <f t="shared" si="47"/>
        <v>11167.123333333335</v>
      </c>
      <c r="AT22" s="179">
        <f t="shared" si="48"/>
        <v>134005.48000000001</v>
      </c>
      <c r="AU22" s="179">
        <f>$AC22/12</f>
        <v>100504.11</v>
      </c>
      <c r="AV22" s="179">
        <f t="shared" si="57"/>
        <v>100504.11</v>
      </c>
      <c r="AW22" s="179">
        <f t="shared" si="57"/>
        <v>100504.11</v>
      </c>
      <c r="AX22" s="179">
        <f t="shared" si="57"/>
        <v>100504.11</v>
      </c>
      <c r="AY22" s="179">
        <f t="shared" si="57"/>
        <v>100504.11</v>
      </c>
      <c r="AZ22" s="179">
        <f t="shared" si="57"/>
        <v>100504.11</v>
      </c>
      <c r="BA22" s="179">
        <f t="shared" si="57"/>
        <v>100504.11</v>
      </c>
      <c r="BB22" s="179">
        <f t="shared" si="57"/>
        <v>100504.11</v>
      </c>
      <c r="BC22" s="179">
        <f t="shared" si="57"/>
        <v>100504.11</v>
      </c>
      <c r="BD22" s="179">
        <f t="shared" si="57"/>
        <v>100504.11</v>
      </c>
      <c r="BE22" s="179">
        <f t="shared" si="57"/>
        <v>100504.11</v>
      </c>
      <c r="BF22" s="179">
        <f t="shared" si="57"/>
        <v>100504.11</v>
      </c>
      <c r="BG22" s="179">
        <f t="shared" si="50"/>
        <v>1206049.32</v>
      </c>
      <c r="BH22" s="179">
        <f>$AD22/12</f>
        <v>279178.08333333331</v>
      </c>
      <c r="BI22" s="179">
        <f t="shared" si="51"/>
        <v>279178.08333333331</v>
      </c>
      <c r="BJ22" s="179">
        <f t="shared" si="51"/>
        <v>279178.08333333331</v>
      </c>
      <c r="BK22" s="179">
        <f t="shared" si="51"/>
        <v>279178.08333333331</v>
      </c>
      <c r="BL22" s="179">
        <f t="shared" si="51"/>
        <v>279178.08333333331</v>
      </c>
      <c r="BM22" s="179">
        <f t="shared" si="51"/>
        <v>279178.08333333331</v>
      </c>
      <c r="BN22" s="179">
        <f t="shared" si="51"/>
        <v>279178.08333333331</v>
      </c>
      <c r="BO22" s="179">
        <f t="shared" si="51"/>
        <v>279178.08333333331</v>
      </c>
      <c r="BP22" s="179">
        <f t="shared" si="51"/>
        <v>279178.08333333331</v>
      </c>
      <c r="BQ22" s="179">
        <f t="shared" si="51"/>
        <v>279178.08333333331</v>
      </c>
      <c r="BR22" s="179">
        <f t="shared" si="51"/>
        <v>279178.08333333331</v>
      </c>
      <c r="BS22" s="179">
        <f t="shared" si="51"/>
        <v>279178.08333333331</v>
      </c>
      <c r="BT22" s="179">
        <f t="shared" si="13"/>
        <v>3350137.0000000005</v>
      </c>
      <c r="BU22" s="179">
        <f>$AE22/12</f>
        <v>167506.85</v>
      </c>
      <c r="BV22" s="179">
        <f t="shared" si="52"/>
        <v>167506.85</v>
      </c>
      <c r="BW22" s="179">
        <f t="shared" si="52"/>
        <v>167506.85</v>
      </c>
      <c r="BX22" s="179">
        <f t="shared" si="52"/>
        <v>167506.85</v>
      </c>
      <c r="BY22" s="179">
        <f t="shared" si="52"/>
        <v>167506.85</v>
      </c>
      <c r="BZ22" s="179">
        <f t="shared" si="52"/>
        <v>167506.85</v>
      </c>
      <c r="CA22" s="179">
        <f t="shared" si="52"/>
        <v>167506.85</v>
      </c>
      <c r="CB22" s="179">
        <f t="shared" si="52"/>
        <v>167506.85</v>
      </c>
      <c r="CC22" s="179">
        <f t="shared" si="52"/>
        <v>167506.85</v>
      </c>
      <c r="CD22" s="179">
        <f t="shared" si="52"/>
        <v>167506.85</v>
      </c>
      <c r="CE22" s="179">
        <f t="shared" si="52"/>
        <v>167506.85</v>
      </c>
      <c r="CF22" s="179">
        <f t="shared" si="52"/>
        <v>167506.85</v>
      </c>
      <c r="CG22" s="179">
        <f t="shared" si="15"/>
        <v>2010082.2000000004</v>
      </c>
      <c r="CH22" s="179">
        <f t="shared" si="8"/>
        <v>6700274.0000000009</v>
      </c>
      <c r="CI22" s="140"/>
      <c r="CJ22" s="179">
        <f t="shared" si="9"/>
        <v>0</v>
      </c>
      <c r="CK22" s="262" t="str">
        <f t="shared" si="46"/>
        <v>P</v>
      </c>
      <c r="CL22" s="141"/>
      <c r="CM22" s="141"/>
    </row>
    <row r="23" spans="1:91" s="328" customFormat="1" ht="15" outlineLevel="1" collapsed="1" x14ac:dyDescent="0.25">
      <c r="A23" s="256" t="s">
        <v>38</v>
      </c>
      <c r="B23" s="243" t="s">
        <v>96</v>
      </c>
      <c r="C23" s="307">
        <v>1834862.34</v>
      </c>
      <c r="D23" s="307">
        <v>0</v>
      </c>
      <c r="E23" s="307">
        <v>0</v>
      </c>
      <c r="F23" s="307">
        <v>165137.66</v>
      </c>
      <c r="G23" s="307">
        <v>2000000</v>
      </c>
      <c r="H23" s="177">
        <f t="shared" si="16"/>
        <v>36697.246800000001</v>
      </c>
      <c r="I23" s="178">
        <f t="shared" si="17"/>
        <v>330275.22120000003</v>
      </c>
      <c r="J23" s="178">
        <f t="shared" si="18"/>
        <v>917431.17</v>
      </c>
      <c r="K23" s="178">
        <f t="shared" si="19"/>
        <v>550458.70200000005</v>
      </c>
      <c r="L23" s="178">
        <f t="shared" si="20"/>
        <v>1834862.34</v>
      </c>
      <c r="M23" s="177">
        <f t="shared" si="21"/>
        <v>0</v>
      </c>
      <c r="N23" s="178">
        <f t="shared" si="22"/>
        <v>0</v>
      </c>
      <c r="O23" s="178">
        <f t="shared" si="23"/>
        <v>0</v>
      </c>
      <c r="P23" s="178">
        <f t="shared" si="24"/>
        <v>0</v>
      </c>
      <c r="Q23" s="178">
        <f t="shared" si="25"/>
        <v>0</v>
      </c>
      <c r="R23" s="177">
        <f t="shared" si="26"/>
        <v>0</v>
      </c>
      <c r="S23" s="178">
        <f t="shared" si="27"/>
        <v>0</v>
      </c>
      <c r="T23" s="178">
        <f t="shared" si="28"/>
        <v>0</v>
      </c>
      <c r="U23" s="178">
        <f t="shared" si="29"/>
        <v>0</v>
      </c>
      <c r="V23" s="178">
        <f t="shared" si="30"/>
        <v>0</v>
      </c>
      <c r="W23" s="177">
        <f t="shared" si="31"/>
        <v>3302.7532000000001</v>
      </c>
      <c r="X23" s="178">
        <f t="shared" si="32"/>
        <v>29724.7788</v>
      </c>
      <c r="Y23" s="178">
        <f t="shared" si="33"/>
        <v>82568.83</v>
      </c>
      <c r="Z23" s="178">
        <f t="shared" si="34"/>
        <v>49541.298000000003</v>
      </c>
      <c r="AA23" s="178">
        <f t="shared" si="35"/>
        <v>165137.66</v>
      </c>
      <c r="AB23" s="177">
        <f t="shared" si="36"/>
        <v>40000</v>
      </c>
      <c r="AC23" s="177">
        <f t="shared" si="36"/>
        <v>360000</v>
      </c>
      <c r="AD23" s="177">
        <f t="shared" si="36"/>
        <v>1000000</v>
      </c>
      <c r="AE23" s="177">
        <f t="shared" si="36"/>
        <v>600000</v>
      </c>
      <c r="AF23" s="178">
        <f t="shared" si="37"/>
        <v>2000000</v>
      </c>
      <c r="AG23" s="132"/>
      <c r="AH23" s="175">
        <f>AH24</f>
        <v>3333.3333333333335</v>
      </c>
      <c r="AI23" s="175">
        <f t="shared" ref="AI23:AS23" si="62">AI24</f>
        <v>3333.3333333333335</v>
      </c>
      <c r="AJ23" s="175">
        <f t="shared" si="62"/>
        <v>3333.3333333333335</v>
      </c>
      <c r="AK23" s="175">
        <f t="shared" si="62"/>
        <v>3333.3333333333335</v>
      </c>
      <c r="AL23" s="175">
        <f t="shared" si="62"/>
        <v>3333.3333333333335</v>
      </c>
      <c r="AM23" s="175">
        <f t="shared" si="62"/>
        <v>3333.3333333333335</v>
      </c>
      <c r="AN23" s="175">
        <f t="shared" si="62"/>
        <v>3333.3333333333335</v>
      </c>
      <c r="AO23" s="175">
        <f t="shared" si="62"/>
        <v>3333.3333333333335</v>
      </c>
      <c r="AP23" s="175">
        <f t="shared" si="62"/>
        <v>3333.3333333333335</v>
      </c>
      <c r="AQ23" s="175">
        <f t="shared" si="62"/>
        <v>3333.3333333333335</v>
      </c>
      <c r="AR23" s="175">
        <f t="shared" si="62"/>
        <v>3333.3333333333335</v>
      </c>
      <c r="AS23" s="175">
        <f t="shared" si="62"/>
        <v>3333.3333333333335</v>
      </c>
      <c r="AT23" s="175">
        <f t="shared" si="48"/>
        <v>40000</v>
      </c>
      <c r="AU23" s="175">
        <f>AU24</f>
        <v>30000</v>
      </c>
      <c r="AV23" s="175">
        <f t="shared" ref="AV23:BF23" si="63">AV24</f>
        <v>30000</v>
      </c>
      <c r="AW23" s="175">
        <f t="shared" si="63"/>
        <v>30000</v>
      </c>
      <c r="AX23" s="175">
        <f t="shared" si="63"/>
        <v>30000</v>
      </c>
      <c r="AY23" s="175">
        <f t="shared" si="63"/>
        <v>30000</v>
      </c>
      <c r="AZ23" s="175">
        <f t="shared" si="63"/>
        <v>30000</v>
      </c>
      <c r="BA23" s="175">
        <f t="shared" si="63"/>
        <v>30000</v>
      </c>
      <c r="BB23" s="175">
        <f t="shared" si="63"/>
        <v>30000</v>
      </c>
      <c r="BC23" s="175">
        <f t="shared" si="63"/>
        <v>30000</v>
      </c>
      <c r="BD23" s="175">
        <f t="shared" si="63"/>
        <v>30000</v>
      </c>
      <c r="BE23" s="175">
        <f t="shared" si="63"/>
        <v>30000</v>
      </c>
      <c r="BF23" s="175">
        <f t="shared" si="63"/>
        <v>30000</v>
      </c>
      <c r="BG23" s="175">
        <f t="shared" si="50"/>
        <v>360000</v>
      </c>
      <c r="BH23" s="175">
        <f>BH24</f>
        <v>83333.333333333328</v>
      </c>
      <c r="BI23" s="175">
        <f t="shared" ref="BI23:BS23" si="64">BI24</f>
        <v>83333.333333333328</v>
      </c>
      <c r="BJ23" s="175">
        <f t="shared" si="64"/>
        <v>83333.333333333328</v>
      </c>
      <c r="BK23" s="175">
        <f t="shared" si="64"/>
        <v>83333.333333333328</v>
      </c>
      <c r="BL23" s="175">
        <f t="shared" si="64"/>
        <v>83333.333333333328</v>
      </c>
      <c r="BM23" s="175">
        <f t="shared" si="64"/>
        <v>83333.333333333328</v>
      </c>
      <c r="BN23" s="175">
        <f t="shared" si="64"/>
        <v>83333.333333333328</v>
      </c>
      <c r="BO23" s="175">
        <f t="shared" si="64"/>
        <v>83333.333333333328</v>
      </c>
      <c r="BP23" s="175">
        <f t="shared" si="64"/>
        <v>83333.333333333328</v>
      </c>
      <c r="BQ23" s="175">
        <f t="shared" si="64"/>
        <v>83333.333333333328</v>
      </c>
      <c r="BR23" s="175">
        <f t="shared" si="64"/>
        <v>83333.333333333328</v>
      </c>
      <c r="BS23" s="175">
        <f t="shared" si="64"/>
        <v>83333.333333333328</v>
      </c>
      <c r="BT23" s="175">
        <f t="shared" si="13"/>
        <v>1000000.0000000001</v>
      </c>
      <c r="BU23" s="175">
        <f>BU24</f>
        <v>50000</v>
      </c>
      <c r="BV23" s="175">
        <f t="shared" ref="BV23:CF23" si="65">BV24</f>
        <v>50000</v>
      </c>
      <c r="BW23" s="175">
        <f t="shared" si="65"/>
        <v>50000</v>
      </c>
      <c r="BX23" s="175">
        <f t="shared" si="65"/>
        <v>50000</v>
      </c>
      <c r="BY23" s="175">
        <f t="shared" si="65"/>
        <v>50000</v>
      </c>
      <c r="BZ23" s="175">
        <f t="shared" si="65"/>
        <v>50000</v>
      </c>
      <c r="CA23" s="175">
        <f t="shared" si="65"/>
        <v>50000</v>
      </c>
      <c r="CB23" s="175">
        <f t="shared" si="65"/>
        <v>50000</v>
      </c>
      <c r="CC23" s="175">
        <f t="shared" si="65"/>
        <v>50000</v>
      </c>
      <c r="CD23" s="175">
        <f t="shared" si="65"/>
        <v>50000</v>
      </c>
      <c r="CE23" s="175">
        <f t="shared" si="65"/>
        <v>50000</v>
      </c>
      <c r="CF23" s="175">
        <f t="shared" si="65"/>
        <v>50000</v>
      </c>
      <c r="CG23" s="175">
        <f t="shared" si="15"/>
        <v>600000</v>
      </c>
      <c r="CH23" s="175">
        <f t="shared" si="8"/>
        <v>2000000</v>
      </c>
      <c r="CI23" s="133"/>
      <c r="CJ23" s="175">
        <f t="shared" si="9"/>
        <v>0</v>
      </c>
      <c r="CK23" s="262" t="str">
        <f t="shared" si="46"/>
        <v>P</v>
      </c>
      <c r="CL23" s="134"/>
      <c r="CM23" s="134"/>
    </row>
    <row r="24" spans="1:91" s="328" customFormat="1" ht="28.5" hidden="1" outlineLevel="2" x14ac:dyDescent="0.25">
      <c r="A24" s="256" t="s">
        <v>39</v>
      </c>
      <c r="B24" s="242" t="s">
        <v>129</v>
      </c>
      <c r="C24" s="306">
        <v>1834862.34</v>
      </c>
      <c r="D24" s="307">
        <v>0</v>
      </c>
      <c r="E24" s="307">
        <v>0</v>
      </c>
      <c r="F24" s="306">
        <v>165137.66</v>
      </c>
      <c r="G24" s="307">
        <v>2000000</v>
      </c>
      <c r="H24" s="137">
        <f t="shared" si="16"/>
        <v>36697.246800000001</v>
      </c>
      <c r="I24" s="138">
        <f t="shared" si="17"/>
        <v>330275.22120000003</v>
      </c>
      <c r="J24" s="138">
        <f t="shared" si="18"/>
        <v>917431.17</v>
      </c>
      <c r="K24" s="138">
        <f t="shared" si="19"/>
        <v>550458.70200000005</v>
      </c>
      <c r="L24" s="138">
        <f t="shared" si="20"/>
        <v>1834862.34</v>
      </c>
      <c r="M24" s="137">
        <f t="shared" si="21"/>
        <v>0</v>
      </c>
      <c r="N24" s="138">
        <f t="shared" si="22"/>
        <v>0</v>
      </c>
      <c r="O24" s="138">
        <f t="shared" si="23"/>
        <v>0</v>
      </c>
      <c r="P24" s="138">
        <f t="shared" si="24"/>
        <v>0</v>
      </c>
      <c r="Q24" s="138">
        <f t="shared" si="25"/>
        <v>0</v>
      </c>
      <c r="R24" s="137">
        <f t="shared" si="26"/>
        <v>0</v>
      </c>
      <c r="S24" s="138">
        <f t="shared" si="27"/>
        <v>0</v>
      </c>
      <c r="T24" s="138">
        <f t="shared" si="28"/>
        <v>0</v>
      </c>
      <c r="U24" s="138">
        <f t="shared" si="29"/>
        <v>0</v>
      </c>
      <c r="V24" s="138">
        <f t="shared" si="30"/>
        <v>0</v>
      </c>
      <c r="W24" s="137">
        <f t="shared" si="31"/>
        <v>3302.7532000000001</v>
      </c>
      <c r="X24" s="138">
        <f t="shared" si="32"/>
        <v>29724.7788</v>
      </c>
      <c r="Y24" s="138">
        <f t="shared" si="33"/>
        <v>82568.83</v>
      </c>
      <c r="Z24" s="138">
        <f t="shared" si="34"/>
        <v>49541.298000000003</v>
      </c>
      <c r="AA24" s="138">
        <f t="shared" si="35"/>
        <v>165137.66</v>
      </c>
      <c r="AB24" s="137">
        <f t="shared" si="36"/>
        <v>40000</v>
      </c>
      <c r="AC24" s="137">
        <f t="shared" si="36"/>
        <v>360000</v>
      </c>
      <c r="AD24" s="137">
        <f t="shared" si="36"/>
        <v>1000000</v>
      </c>
      <c r="AE24" s="137">
        <f t="shared" si="36"/>
        <v>600000</v>
      </c>
      <c r="AF24" s="138">
        <f t="shared" si="37"/>
        <v>2000000</v>
      </c>
      <c r="AG24" s="139"/>
      <c r="AH24" s="180">
        <f>$AB24/12</f>
        <v>3333.3333333333335</v>
      </c>
      <c r="AI24" s="180">
        <f>$AB24/12</f>
        <v>3333.3333333333335</v>
      </c>
      <c r="AJ24" s="180">
        <f t="shared" si="47"/>
        <v>3333.3333333333335</v>
      </c>
      <c r="AK24" s="180">
        <f t="shared" si="47"/>
        <v>3333.3333333333335</v>
      </c>
      <c r="AL24" s="180">
        <f t="shared" si="47"/>
        <v>3333.3333333333335</v>
      </c>
      <c r="AM24" s="180">
        <f t="shared" si="47"/>
        <v>3333.3333333333335</v>
      </c>
      <c r="AN24" s="180">
        <f t="shared" si="47"/>
        <v>3333.3333333333335</v>
      </c>
      <c r="AO24" s="180">
        <f t="shared" si="47"/>
        <v>3333.3333333333335</v>
      </c>
      <c r="AP24" s="180">
        <f t="shared" si="47"/>
        <v>3333.3333333333335</v>
      </c>
      <c r="AQ24" s="180">
        <f t="shared" si="47"/>
        <v>3333.3333333333335</v>
      </c>
      <c r="AR24" s="180">
        <f t="shared" si="47"/>
        <v>3333.3333333333335</v>
      </c>
      <c r="AS24" s="180">
        <f t="shared" si="47"/>
        <v>3333.3333333333335</v>
      </c>
      <c r="AT24" s="180">
        <f t="shared" si="48"/>
        <v>40000</v>
      </c>
      <c r="AU24" s="180">
        <f>$AC24/12</f>
        <v>30000</v>
      </c>
      <c r="AV24" s="180">
        <f t="shared" si="57"/>
        <v>30000</v>
      </c>
      <c r="AW24" s="180">
        <f t="shared" si="57"/>
        <v>30000</v>
      </c>
      <c r="AX24" s="180">
        <f t="shared" si="57"/>
        <v>30000</v>
      </c>
      <c r="AY24" s="180">
        <f t="shared" si="57"/>
        <v>30000</v>
      </c>
      <c r="AZ24" s="180">
        <f t="shared" si="57"/>
        <v>30000</v>
      </c>
      <c r="BA24" s="180">
        <f t="shared" si="57"/>
        <v>30000</v>
      </c>
      <c r="BB24" s="180">
        <f t="shared" si="57"/>
        <v>30000</v>
      </c>
      <c r="BC24" s="180">
        <f t="shared" si="57"/>
        <v>30000</v>
      </c>
      <c r="BD24" s="180">
        <f t="shared" si="57"/>
        <v>30000</v>
      </c>
      <c r="BE24" s="180">
        <f t="shared" si="57"/>
        <v>30000</v>
      </c>
      <c r="BF24" s="180">
        <f t="shared" si="57"/>
        <v>30000</v>
      </c>
      <c r="BG24" s="180">
        <f t="shared" si="50"/>
        <v>360000</v>
      </c>
      <c r="BH24" s="180">
        <f>$AD24/12</f>
        <v>83333.333333333328</v>
      </c>
      <c r="BI24" s="180">
        <f t="shared" si="51"/>
        <v>83333.333333333328</v>
      </c>
      <c r="BJ24" s="180">
        <f t="shared" si="51"/>
        <v>83333.333333333328</v>
      </c>
      <c r="BK24" s="180">
        <f t="shared" si="51"/>
        <v>83333.333333333328</v>
      </c>
      <c r="BL24" s="180">
        <f t="shared" si="51"/>
        <v>83333.333333333328</v>
      </c>
      <c r="BM24" s="180">
        <f t="shared" si="51"/>
        <v>83333.333333333328</v>
      </c>
      <c r="BN24" s="180">
        <f t="shared" si="51"/>
        <v>83333.333333333328</v>
      </c>
      <c r="BO24" s="180">
        <f t="shared" si="51"/>
        <v>83333.333333333328</v>
      </c>
      <c r="BP24" s="180">
        <f t="shared" si="51"/>
        <v>83333.333333333328</v>
      </c>
      <c r="BQ24" s="180">
        <f t="shared" si="51"/>
        <v>83333.333333333328</v>
      </c>
      <c r="BR24" s="180">
        <f t="shared" si="51"/>
        <v>83333.333333333328</v>
      </c>
      <c r="BS24" s="180">
        <f t="shared" si="51"/>
        <v>83333.333333333328</v>
      </c>
      <c r="BT24" s="180">
        <f t="shared" si="13"/>
        <v>1000000.0000000001</v>
      </c>
      <c r="BU24" s="180">
        <f>$AE24/12</f>
        <v>50000</v>
      </c>
      <c r="BV24" s="180">
        <f t="shared" si="52"/>
        <v>50000</v>
      </c>
      <c r="BW24" s="180">
        <f t="shared" si="52"/>
        <v>50000</v>
      </c>
      <c r="BX24" s="180">
        <f t="shared" si="52"/>
        <v>50000</v>
      </c>
      <c r="BY24" s="180">
        <f t="shared" si="52"/>
        <v>50000</v>
      </c>
      <c r="BZ24" s="180">
        <f t="shared" si="52"/>
        <v>50000</v>
      </c>
      <c r="CA24" s="180">
        <f t="shared" si="52"/>
        <v>50000</v>
      </c>
      <c r="CB24" s="180">
        <f t="shared" si="52"/>
        <v>50000</v>
      </c>
      <c r="CC24" s="180">
        <f t="shared" si="52"/>
        <v>50000</v>
      </c>
      <c r="CD24" s="180">
        <f t="shared" si="52"/>
        <v>50000</v>
      </c>
      <c r="CE24" s="180">
        <f t="shared" si="52"/>
        <v>50000</v>
      </c>
      <c r="CF24" s="180">
        <f t="shared" si="52"/>
        <v>50000</v>
      </c>
      <c r="CG24" s="180">
        <f t="shared" si="15"/>
        <v>600000</v>
      </c>
      <c r="CH24" s="180">
        <f t="shared" si="8"/>
        <v>2000000</v>
      </c>
      <c r="CI24" s="140"/>
      <c r="CJ24" s="180">
        <f t="shared" si="9"/>
        <v>0</v>
      </c>
      <c r="CK24" s="262" t="str">
        <f t="shared" si="46"/>
        <v>P</v>
      </c>
      <c r="CL24" s="141"/>
      <c r="CM24" s="141"/>
    </row>
    <row r="25" spans="1:91" s="329" customFormat="1" ht="15" collapsed="1" x14ac:dyDescent="0.25">
      <c r="A25" s="255" t="s">
        <v>78</v>
      </c>
      <c r="B25" s="240" t="s">
        <v>97</v>
      </c>
      <c r="C25" s="307">
        <v>957717.01</v>
      </c>
      <c r="D25" s="307">
        <v>0</v>
      </c>
      <c r="E25" s="307">
        <v>0</v>
      </c>
      <c r="F25" s="307">
        <v>86194</v>
      </c>
      <c r="G25" s="307">
        <v>1043911.01</v>
      </c>
      <c r="H25" s="137">
        <f t="shared" si="16"/>
        <v>19154.340200000002</v>
      </c>
      <c r="I25" s="138">
        <f t="shared" si="17"/>
        <v>172389.0618</v>
      </c>
      <c r="J25" s="138">
        <f t="shared" si="18"/>
        <v>478858.505</v>
      </c>
      <c r="K25" s="138">
        <f t="shared" si="19"/>
        <v>287315.103</v>
      </c>
      <c r="L25" s="138">
        <f t="shared" si="20"/>
        <v>957717.01</v>
      </c>
      <c r="M25" s="137">
        <f t="shared" si="21"/>
        <v>0</v>
      </c>
      <c r="N25" s="138">
        <f t="shared" si="22"/>
        <v>0</v>
      </c>
      <c r="O25" s="138">
        <f t="shared" si="23"/>
        <v>0</v>
      </c>
      <c r="P25" s="138">
        <f t="shared" si="24"/>
        <v>0</v>
      </c>
      <c r="Q25" s="138">
        <f t="shared" si="25"/>
        <v>0</v>
      </c>
      <c r="R25" s="137">
        <f t="shared" si="26"/>
        <v>0</v>
      </c>
      <c r="S25" s="138">
        <f t="shared" si="27"/>
        <v>0</v>
      </c>
      <c r="T25" s="138">
        <f t="shared" si="28"/>
        <v>0</v>
      </c>
      <c r="U25" s="138">
        <f t="shared" si="29"/>
        <v>0</v>
      </c>
      <c r="V25" s="138">
        <f t="shared" si="30"/>
        <v>0</v>
      </c>
      <c r="W25" s="137">
        <f t="shared" si="31"/>
        <v>1723.88</v>
      </c>
      <c r="X25" s="138">
        <f t="shared" si="32"/>
        <v>15514.92</v>
      </c>
      <c r="Y25" s="138">
        <f t="shared" si="33"/>
        <v>43097</v>
      </c>
      <c r="Z25" s="138">
        <f t="shared" si="34"/>
        <v>25858.2</v>
      </c>
      <c r="AA25" s="138">
        <f t="shared" si="35"/>
        <v>86194</v>
      </c>
      <c r="AB25" s="137">
        <f t="shared" si="36"/>
        <v>20878.220200000003</v>
      </c>
      <c r="AC25" s="137">
        <f t="shared" si="36"/>
        <v>187903.98180000001</v>
      </c>
      <c r="AD25" s="137">
        <f t="shared" si="36"/>
        <v>521955.505</v>
      </c>
      <c r="AE25" s="137">
        <f t="shared" si="36"/>
        <v>313173.30300000001</v>
      </c>
      <c r="AF25" s="138">
        <f t="shared" si="37"/>
        <v>1043911.01</v>
      </c>
      <c r="AG25" s="181"/>
      <c r="AH25" s="175">
        <f t="shared" ref="AH25:AS25" si="66">AH26+AH28+AH30+AH32</f>
        <v>1739.8516833333333</v>
      </c>
      <c r="AI25" s="175">
        <f t="shared" si="66"/>
        <v>1739.8516833333333</v>
      </c>
      <c r="AJ25" s="175">
        <f t="shared" si="66"/>
        <v>1739.8516833333333</v>
      </c>
      <c r="AK25" s="175">
        <f t="shared" si="66"/>
        <v>1739.8516833333333</v>
      </c>
      <c r="AL25" s="175">
        <f t="shared" si="66"/>
        <v>1739.8516833333333</v>
      </c>
      <c r="AM25" s="175">
        <f t="shared" si="66"/>
        <v>1739.8516833333333</v>
      </c>
      <c r="AN25" s="175">
        <f t="shared" si="66"/>
        <v>1739.8516833333333</v>
      </c>
      <c r="AO25" s="175">
        <f t="shared" si="66"/>
        <v>1739.8516833333333</v>
      </c>
      <c r="AP25" s="175">
        <f t="shared" si="66"/>
        <v>1739.8516833333333</v>
      </c>
      <c r="AQ25" s="175">
        <f t="shared" si="66"/>
        <v>1739.8516833333333</v>
      </c>
      <c r="AR25" s="175">
        <f t="shared" si="66"/>
        <v>1739.8516833333333</v>
      </c>
      <c r="AS25" s="175">
        <f t="shared" si="66"/>
        <v>1739.8516833333333</v>
      </c>
      <c r="AT25" s="175">
        <f>SUM(AH25:AS25)</f>
        <v>20878.220200000007</v>
      </c>
      <c r="AU25" s="175">
        <f t="shared" ref="AU25:BF25" si="67">AU26+AU28+AU30+AU32</f>
        <v>15658.665150000001</v>
      </c>
      <c r="AV25" s="175">
        <f t="shared" si="67"/>
        <v>15658.665150000001</v>
      </c>
      <c r="AW25" s="175">
        <f t="shared" si="67"/>
        <v>15658.665150000001</v>
      </c>
      <c r="AX25" s="175">
        <f t="shared" si="67"/>
        <v>15658.665150000001</v>
      </c>
      <c r="AY25" s="175">
        <f t="shared" si="67"/>
        <v>15658.665150000001</v>
      </c>
      <c r="AZ25" s="175">
        <f t="shared" si="67"/>
        <v>15658.665150000001</v>
      </c>
      <c r="BA25" s="175">
        <f t="shared" si="67"/>
        <v>15658.665150000001</v>
      </c>
      <c r="BB25" s="175">
        <f t="shared" si="67"/>
        <v>15658.665150000001</v>
      </c>
      <c r="BC25" s="175">
        <f t="shared" si="67"/>
        <v>15658.665150000001</v>
      </c>
      <c r="BD25" s="175">
        <f t="shared" si="67"/>
        <v>15658.665150000001</v>
      </c>
      <c r="BE25" s="175">
        <f t="shared" si="67"/>
        <v>15658.665150000001</v>
      </c>
      <c r="BF25" s="175">
        <f t="shared" si="67"/>
        <v>15658.665150000001</v>
      </c>
      <c r="BG25" s="175">
        <f>SUM(AU25:BF25)</f>
        <v>187903.98180000007</v>
      </c>
      <c r="BH25" s="175">
        <f t="shared" ref="BH25:BS25" si="68">BH26+BH28+BH30+BH32</f>
        <v>43496.292083333334</v>
      </c>
      <c r="BI25" s="175">
        <f t="shared" si="68"/>
        <v>43496.292083333334</v>
      </c>
      <c r="BJ25" s="175">
        <f t="shared" si="68"/>
        <v>43496.292083333334</v>
      </c>
      <c r="BK25" s="175">
        <f t="shared" si="68"/>
        <v>43496.292083333334</v>
      </c>
      <c r="BL25" s="175">
        <f t="shared" si="68"/>
        <v>43496.292083333334</v>
      </c>
      <c r="BM25" s="175">
        <f t="shared" si="68"/>
        <v>43496.292083333334</v>
      </c>
      <c r="BN25" s="175">
        <f t="shared" si="68"/>
        <v>43496.292083333334</v>
      </c>
      <c r="BO25" s="175">
        <f t="shared" si="68"/>
        <v>43496.292083333334</v>
      </c>
      <c r="BP25" s="175">
        <f t="shared" si="68"/>
        <v>43496.292083333334</v>
      </c>
      <c r="BQ25" s="175">
        <f t="shared" si="68"/>
        <v>43496.292083333334</v>
      </c>
      <c r="BR25" s="175">
        <f t="shared" si="68"/>
        <v>43496.292083333334</v>
      </c>
      <c r="BS25" s="175">
        <f t="shared" si="68"/>
        <v>43496.292083333334</v>
      </c>
      <c r="BT25" s="175">
        <f t="shared" si="13"/>
        <v>521955.50500000012</v>
      </c>
      <c r="BU25" s="175">
        <f t="shared" ref="BU25:CF25" si="69">BU26+BU28+BU30+BU32</f>
        <v>26097.775250000002</v>
      </c>
      <c r="BV25" s="175">
        <f t="shared" si="69"/>
        <v>26097.775250000002</v>
      </c>
      <c r="BW25" s="175">
        <f t="shared" si="69"/>
        <v>26097.775250000002</v>
      </c>
      <c r="BX25" s="175">
        <f t="shared" si="69"/>
        <v>26097.775250000002</v>
      </c>
      <c r="BY25" s="175">
        <f t="shared" si="69"/>
        <v>26097.775250000002</v>
      </c>
      <c r="BZ25" s="175">
        <f t="shared" si="69"/>
        <v>26097.775250000002</v>
      </c>
      <c r="CA25" s="175">
        <f t="shared" si="69"/>
        <v>26097.775250000002</v>
      </c>
      <c r="CB25" s="175">
        <f t="shared" si="69"/>
        <v>26097.775250000002</v>
      </c>
      <c r="CC25" s="175">
        <f t="shared" si="69"/>
        <v>26097.775250000002</v>
      </c>
      <c r="CD25" s="175">
        <f t="shared" si="69"/>
        <v>26097.775250000002</v>
      </c>
      <c r="CE25" s="175">
        <f t="shared" si="69"/>
        <v>26097.775250000002</v>
      </c>
      <c r="CF25" s="175">
        <f t="shared" si="69"/>
        <v>26097.775250000002</v>
      </c>
      <c r="CG25" s="175">
        <f t="shared" si="15"/>
        <v>313173.30300000001</v>
      </c>
      <c r="CH25" s="175">
        <f t="shared" si="8"/>
        <v>1043911.0100000002</v>
      </c>
      <c r="CI25" s="182"/>
      <c r="CJ25" s="175">
        <f t="shared" si="9"/>
        <v>0</v>
      </c>
      <c r="CK25" s="262" t="str">
        <f t="shared" si="46"/>
        <v>P</v>
      </c>
      <c r="CL25" s="183"/>
      <c r="CM25" s="183"/>
    </row>
    <row r="26" spans="1:91" s="330" customFormat="1" ht="15" outlineLevel="1" x14ac:dyDescent="0.25">
      <c r="A26" s="257" t="s">
        <v>40</v>
      </c>
      <c r="B26" s="244" t="s">
        <v>95</v>
      </c>
      <c r="C26" s="308">
        <v>347467.15</v>
      </c>
      <c r="D26" s="308">
        <v>0</v>
      </c>
      <c r="E26" s="308">
        <v>0</v>
      </c>
      <c r="F26" s="308">
        <v>31271.85</v>
      </c>
      <c r="G26" s="308">
        <v>378739</v>
      </c>
      <c r="H26" s="144">
        <f t="shared" si="16"/>
        <v>6949.3430000000008</v>
      </c>
      <c r="I26" s="145">
        <f t="shared" si="17"/>
        <v>62544.087</v>
      </c>
      <c r="J26" s="145">
        <f t="shared" si="18"/>
        <v>173733.57500000001</v>
      </c>
      <c r="K26" s="145">
        <f t="shared" si="19"/>
        <v>104240.145</v>
      </c>
      <c r="L26" s="145">
        <f t="shared" si="20"/>
        <v>347467.15</v>
      </c>
      <c r="M26" s="144">
        <f t="shared" si="21"/>
        <v>0</v>
      </c>
      <c r="N26" s="145">
        <f t="shared" si="22"/>
        <v>0</v>
      </c>
      <c r="O26" s="145">
        <f t="shared" si="23"/>
        <v>0</v>
      </c>
      <c r="P26" s="145">
        <f t="shared" si="24"/>
        <v>0</v>
      </c>
      <c r="Q26" s="145">
        <f t="shared" si="25"/>
        <v>0</v>
      </c>
      <c r="R26" s="144">
        <f t="shared" si="26"/>
        <v>0</v>
      </c>
      <c r="S26" s="145">
        <f t="shared" si="27"/>
        <v>0</v>
      </c>
      <c r="T26" s="145">
        <f t="shared" si="28"/>
        <v>0</v>
      </c>
      <c r="U26" s="145">
        <f t="shared" si="29"/>
        <v>0</v>
      </c>
      <c r="V26" s="145">
        <f t="shared" si="30"/>
        <v>0</v>
      </c>
      <c r="W26" s="144">
        <f t="shared" si="31"/>
        <v>625.43700000000001</v>
      </c>
      <c r="X26" s="145">
        <f t="shared" si="32"/>
        <v>5628.9329999999991</v>
      </c>
      <c r="Y26" s="145">
        <f t="shared" si="33"/>
        <v>15635.924999999999</v>
      </c>
      <c r="Z26" s="145">
        <f t="shared" si="34"/>
        <v>9381.5549999999985</v>
      </c>
      <c r="AA26" s="145">
        <f t="shared" si="35"/>
        <v>31271.85</v>
      </c>
      <c r="AB26" s="144">
        <f t="shared" si="36"/>
        <v>7574.7800000000007</v>
      </c>
      <c r="AC26" s="144">
        <f t="shared" si="36"/>
        <v>68173.02</v>
      </c>
      <c r="AD26" s="144">
        <f t="shared" si="36"/>
        <v>189369.5</v>
      </c>
      <c r="AE26" s="144">
        <f t="shared" si="36"/>
        <v>113621.7</v>
      </c>
      <c r="AF26" s="145">
        <f t="shared" si="37"/>
        <v>378739</v>
      </c>
      <c r="AG26" s="162"/>
      <c r="AH26" s="163">
        <f t="shared" ref="AH26:AS26" si="70">SUM(AH27:AH27)</f>
        <v>631.23166666666668</v>
      </c>
      <c r="AI26" s="163">
        <f t="shared" si="70"/>
        <v>631.23166666666668</v>
      </c>
      <c r="AJ26" s="163">
        <f t="shared" si="70"/>
        <v>631.23166666666668</v>
      </c>
      <c r="AK26" s="163">
        <f t="shared" si="70"/>
        <v>631.23166666666668</v>
      </c>
      <c r="AL26" s="163">
        <f t="shared" si="70"/>
        <v>631.23166666666668</v>
      </c>
      <c r="AM26" s="163">
        <f t="shared" si="70"/>
        <v>631.23166666666668</v>
      </c>
      <c r="AN26" s="163">
        <f t="shared" si="70"/>
        <v>631.23166666666668</v>
      </c>
      <c r="AO26" s="163">
        <f t="shared" si="70"/>
        <v>631.23166666666668</v>
      </c>
      <c r="AP26" s="163">
        <f t="shared" si="70"/>
        <v>631.23166666666668</v>
      </c>
      <c r="AQ26" s="163">
        <f t="shared" si="70"/>
        <v>631.23166666666668</v>
      </c>
      <c r="AR26" s="163">
        <f t="shared" si="70"/>
        <v>631.23166666666668</v>
      </c>
      <c r="AS26" s="163">
        <f t="shared" si="70"/>
        <v>631.23166666666668</v>
      </c>
      <c r="AT26" s="149">
        <f t="shared" si="48"/>
        <v>7574.78</v>
      </c>
      <c r="AU26" s="151">
        <f t="shared" ref="AU26:BF26" si="71">SUM(AU27:AU27)</f>
        <v>5681.085</v>
      </c>
      <c r="AV26" s="151">
        <f t="shared" si="71"/>
        <v>5681.085</v>
      </c>
      <c r="AW26" s="151">
        <f t="shared" si="71"/>
        <v>5681.085</v>
      </c>
      <c r="AX26" s="151">
        <f t="shared" si="71"/>
        <v>5681.085</v>
      </c>
      <c r="AY26" s="151">
        <f t="shared" si="71"/>
        <v>5681.085</v>
      </c>
      <c r="AZ26" s="151">
        <f t="shared" si="71"/>
        <v>5681.085</v>
      </c>
      <c r="BA26" s="151">
        <f t="shared" si="71"/>
        <v>5681.085</v>
      </c>
      <c r="BB26" s="151">
        <f t="shared" si="71"/>
        <v>5681.085</v>
      </c>
      <c r="BC26" s="151">
        <f t="shared" si="71"/>
        <v>5681.085</v>
      </c>
      <c r="BD26" s="151">
        <f t="shared" si="71"/>
        <v>5681.085</v>
      </c>
      <c r="BE26" s="151">
        <f t="shared" si="71"/>
        <v>5681.085</v>
      </c>
      <c r="BF26" s="151">
        <f t="shared" si="71"/>
        <v>5681.085</v>
      </c>
      <c r="BG26" s="149">
        <f t="shared" ref="BG26:BG32" si="72">SUM(AU26:BF26)</f>
        <v>68173.02</v>
      </c>
      <c r="BH26" s="151">
        <f t="shared" ref="BH26:BS26" si="73">SUM(BH27:BH27)</f>
        <v>15780.791666666666</v>
      </c>
      <c r="BI26" s="151">
        <f t="shared" si="73"/>
        <v>15780.791666666666</v>
      </c>
      <c r="BJ26" s="151">
        <f t="shared" si="73"/>
        <v>15780.791666666666</v>
      </c>
      <c r="BK26" s="151">
        <f t="shared" si="73"/>
        <v>15780.791666666666</v>
      </c>
      <c r="BL26" s="151">
        <f t="shared" si="73"/>
        <v>15780.791666666666</v>
      </c>
      <c r="BM26" s="151">
        <f t="shared" si="73"/>
        <v>15780.791666666666</v>
      </c>
      <c r="BN26" s="151">
        <f t="shared" si="73"/>
        <v>15780.791666666666</v>
      </c>
      <c r="BO26" s="151">
        <f t="shared" si="73"/>
        <v>15780.791666666666</v>
      </c>
      <c r="BP26" s="151">
        <f t="shared" si="73"/>
        <v>15780.791666666666</v>
      </c>
      <c r="BQ26" s="151">
        <f t="shared" si="73"/>
        <v>15780.791666666666</v>
      </c>
      <c r="BR26" s="151">
        <f t="shared" si="73"/>
        <v>15780.791666666666</v>
      </c>
      <c r="BS26" s="151">
        <f t="shared" si="73"/>
        <v>15780.791666666666</v>
      </c>
      <c r="BT26" s="149">
        <f t="shared" si="13"/>
        <v>189369.49999999997</v>
      </c>
      <c r="BU26" s="151">
        <f t="shared" ref="BU26:CF26" si="74">SUM(BU27:BU27)</f>
        <v>9468.4750000000004</v>
      </c>
      <c r="BV26" s="151">
        <f t="shared" si="74"/>
        <v>9468.4750000000004</v>
      </c>
      <c r="BW26" s="151">
        <f t="shared" si="74"/>
        <v>9468.4750000000004</v>
      </c>
      <c r="BX26" s="151">
        <f t="shared" si="74"/>
        <v>9468.4750000000004</v>
      </c>
      <c r="BY26" s="151">
        <f t="shared" si="74"/>
        <v>9468.4750000000004</v>
      </c>
      <c r="BZ26" s="151">
        <f t="shared" si="74"/>
        <v>9468.4750000000004</v>
      </c>
      <c r="CA26" s="151">
        <f t="shared" si="74"/>
        <v>9468.4750000000004</v>
      </c>
      <c r="CB26" s="151">
        <f t="shared" si="74"/>
        <v>9468.4750000000004</v>
      </c>
      <c r="CC26" s="151">
        <f t="shared" si="74"/>
        <v>9468.4750000000004</v>
      </c>
      <c r="CD26" s="151">
        <f t="shared" si="74"/>
        <v>9468.4750000000004</v>
      </c>
      <c r="CE26" s="151">
        <f t="shared" si="74"/>
        <v>9468.4750000000004</v>
      </c>
      <c r="CF26" s="151">
        <f t="shared" si="74"/>
        <v>9468.4750000000004</v>
      </c>
      <c r="CG26" s="149">
        <f t="shared" si="15"/>
        <v>113621.70000000003</v>
      </c>
      <c r="CH26" s="151">
        <f t="shared" si="8"/>
        <v>378739</v>
      </c>
      <c r="CI26" s="164"/>
      <c r="CJ26" s="151">
        <f t="shared" si="9"/>
        <v>0</v>
      </c>
      <c r="CK26" s="262" t="str">
        <f t="shared" si="46"/>
        <v>P</v>
      </c>
      <c r="CL26" s="165"/>
      <c r="CM26" s="165"/>
    </row>
    <row r="27" spans="1:91" s="330" customFormat="1" ht="28.5" hidden="1" outlineLevel="2" x14ac:dyDescent="0.25">
      <c r="A27" s="257" t="s">
        <v>41</v>
      </c>
      <c r="B27" s="245" t="s">
        <v>130</v>
      </c>
      <c r="C27" s="309">
        <v>347467.15</v>
      </c>
      <c r="D27" s="310">
        <v>0</v>
      </c>
      <c r="E27" s="310">
        <v>0</v>
      </c>
      <c r="F27" s="309">
        <v>31271.85</v>
      </c>
      <c r="G27" s="310">
        <v>378739</v>
      </c>
      <c r="H27" s="147">
        <f t="shared" si="16"/>
        <v>6949.3430000000008</v>
      </c>
      <c r="I27" s="148">
        <f t="shared" si="17"/>
        <v>62544.087</v>
      </c>
      <c r="J27" s="148">
        <f t="shared" si="18"/>
        <v>173733.57500000001</v>
      </c>
      <c r="K27" s="148">
        <f t="shared" si="19"/>
        <v>104240.145</v>
      </c>
      <c r="L27" s="148">
        <f t="shared" si="20"/>
        <v>347467.15</v>
      </c>
      <c r="M27" s="147">
        <f t="shared" si="21"/>
        <v>0</v>
      </c>
      <c r="N27" s="148">
        <f t="shared" si="22"/>
        <v>0</v>
      </c>
      <c r="O27" s="148">
        <f t="shared" si="23"/>
        <v>0</v>
      </c>
      <c r="P27" s="148">
        <f t="shared" si="24"/>
        <v>0</v>
      </c>
      <c r="Q27" s="148">
        <f t="shared" si="25"/>
        <v>0</v>
      </c>
      <c r="R27" s="147">
        <f t="shared" si="26"/>
        <v>0</v>
      </c>
      <c r="S27" s="148">
        <f t="shared" si="27"/>
        <v>0</v>
      </c>
      <c r="T27" s="148">
        <f t="shared" si="28"/>
        <v>0</v>
      </c>
      <c r="U27" s="148">
        <f t="shared" si="29"/>
        <v>0</v>
      </c>
      <c r="V27" s="148">
        <f t="shared" si="30"/>
        <v>0</v>
      </c>
      <c r="W27" s="147">
        <f t="shared" si="31"/>
        <v>625.43700000000001</v>
      </c>
      <c r="X27" s="148">
        <f t="shared" si="32"/>
        <v>5628.9329999999991</v>
      </c>
      <c r="Y27" s="148">
        <f t="shared" si="33"/>
        <v>15635.924999999999</v>
      </c>
      <c r="Z27" s="148">
        <f t="shared" si="34"/>
        <v>9381.5549999999985</v>
      </c>
      <c r="AA27" s="148">
        <f t="shared" si="35"/>
        <v>31271.85</v>
      </c>
      <c r="AB27" s="147">
        <f t="shared" si="36"/>
        <v>7574.7800000000007</v>
      </c>
      <c r="AC27" s="147">
        <f t="shared" si="36"/>
        <v>68173.02</v>
      </c>
      <c r="AD27" s="147">
        <f t="shared" si="36"/>
        <v>189369.5</v>
      </c>
      <c r="AE27" s="147">
        <f t="shared" si="36"/>
        <v>113621.7</v>
      </c>
      <c r="AF27" s="148">
        <f t="shared" si="37"/>
        <v>378739</v>
      </c>
      <c r="AG27" s="166"/>
      <c r="AH27" s="128">
        <f>$AB27/12</f>
        <v>631.23166666666668</v>
      </c>
      <c r="AI27" s="128">
        <f>$AB27/12</f>
        <v>631.23166666666668</v>
      </c>
      <c r="AJ27" s="128">
        <f t="shared" ref="AJ27:AS27" si="75">$AB27/12</f>
        <v>631.23166666666668</v>
      </c>
      <c r="AK27" s="128">
        <f t="shared" si="75"/>
        <v>631.23166666666668</v>
      </c>
      <c r="AL27" s="128">
        <f t="shared" si="75"/>
        <v>631.23166666666668</v>
      </c>
      <c r="AM27" s="128">
        <f t="shared" si="75"/>
        <v>631.23166666666668</v>
      </c>
      <c r="AN27" s="128">
        <f t="shared" si="75"/>
        <v>631.23166666666668</v>
      </c>
      <c r="AO27" s="128">
        <f t="shared" si="75"/>
        <v>631.23166666666668</v>
      </c>
      <c r="AP27" s="128">
        <f t="shared" si="75"/>
        <v>631.23166666666668</v>
      </c>
      <c r="AQ27" s="128">
        <f t="shared" si="75"/>
        <v>631.23166666666668</v>
      </c>
      <c r="AR27" s="128">
        <f t="shared" si="75"/>
        <v>631.23166666666668</v>
      </c>
      <c r="AS27" s="128">
        <f t="shared" si="75"/>
        <v>631.23166666666668</v>
      </c>
      <c r="AT27" s="152">
        <f t="shared" si="48"/>
        <v>7574.78</v>
      </c>
      <c r="AU27" s="153">
        <f>$AC27/12</f>
        <v>5681.085</v>
      </c>
      <c r="AV27" s="153">
        <f t="shared" ref="AV27:BF27" si="76">$AC27/12</f>
        <v>5681.085</v>
      </c>
      <c r="AW27" s="153">
        <f t="shared" si="76"/>
        <v>5681.085</v>
      </c>
      <c r="AX27" s="153">
        <f t="shared" si="76"/>
        <v>5681.085</v>
      </c>
      <c r="AY27" s="153">
        <f t="shared" si="76"/>
        <v>5681.085</v>
      </c>
      <c r="AZ27" s="153">
        <f t="shared" si="76"/>
        <v>5681.085</v>
      </c>
      <c r="BA27" s="153">
        <f t="shared" si="76"/>
        <v>5681.085</v>
      </c>
      <c r="BB27" s="153">
        <f t="shared" si="76"/>
        <v>5681.085</v>
      </c>
      <c r="BC27" s="153">
        <f t="shared" si="76"/>
        <v>5681.085</v>
      </c>
      <c r="BD27" s="153">
        <f t="shared" si="76"/>
        <v>5681.085</v>
      </c>
      <c r="BE27" s="153">
        <f t="shared" si="76"/>
        <v>5681.085</v>
      </c>
      <c r="BF27" s="153">
        <f t="shared" si="76"/>
        <v>5681.085</v>
      </c>
      <c r="BG27" s="152">
        <f t="shared" si="72"/>
        <v>68173.02</v>
      </c>
      <c r="BH27" s="153">
        <f>$AD27/12</f>
        <v>15780.791666666666</v>
      </c>
      <c r="BI27" s="153">
        <f t="shared" ref="BI27:BS27" si="77">$AD27/12</f>
        <v>15780.791666666666</v>
      </c>
      <c r="BJ27" s="153">
        <f t="shared" si="77"/>
        <v>15780.791666666666</v>
      </c>
      <c r="BK27" s="153">
        <f t="shared" si="77"/>
        <v>15780.791666666666</v>
      </c>
      <c r="BL27" s="153">
        <f t="shared" si="77"/>
        <v>15780.791666666666</v>
      </c>
      <c r="BM27" s="153">
        <f t="shared" si="77"/>
        <v>15780.791666666666</v>
      </c>
      <c r="BN27" s="153">
        <f t="shared" si="77"/>
        <v>15780.791666666666</v>
      </c>
      <c r="BO27" s="153">
        <f t="shared" si="77"/>
        <v>15780.791666666666</v>
      </c>
      <c r="BP27" s="153">
        <f t="shared" si="77"/>
        <v>15780.791666666666</v>
      </c>
      <c r="BQ27" s="153">
        <f t="shared" si="77"/>
        <v>15780.791666666666</v>
      </c>
      <c r="BR27" s="153">
        <f t="shared" si="77"/>
        <v>15780.791666666666</v>
      </c>
      <c r="BS27" s="153">
        <f t="shared" si="77"/>
        <v>15780.791666666666</v>
      </c>
      <c r="BT27" s="152">
        <f>SUM(BH27:BS27)</f>
        <v>189369.49999999997</v>
      </c>
      <c r="BU27" s="153">
        <f>$AE27/12</f>
        <v>9468.4750000000004</v>
      </c>
      <c r="BV27" s="153">
        <f t="shared" ref="BV27:CF27" si="78">$AE27/12</f>
        <v>9468.4750000000004</v>
      </c>
      <c r="BW27" s="153">
        <f t="shared" si="78"/>
        <v>9468.4750000000004</v>
      </c>
      <c r="BX27" s="153">
        <f t="shared" si="78"/>
        <v>9468.4750000000004</v>
      </c>
      <c r="BY27" s="153">
        <f t="shared" si="78"/>
        <v>9468.4750000000004</v>
      </c>
      <c r="BZ27" s="153">
        <f t="shared" si="78"/>
        <v>9468.4750000000004</v>
      </c>
      <c r="CA27" s="153">
        <f t="shared" si="78"/>
        <v>9468.4750000000004</v>
      </c>
      <c r="CB27" s="153">
        <f t="shared" si="78"/>
        <v>9468.4750000000004</v>
      </c>
      <c r="CC27" s="153">
        <f t="shared" si="78"/>
        <v>9468.4750000000004</v>
      </c>
      <c r="CD27" s="153">
        <f t="shared" si="78"/>
        <v>9468.4750000000004</v>
      </c>
      <c r="CE27" s="153">
        <f t="shared" si="78"/>
        <v>9468.4750000000004</v>
      </c>
      <c r="CF27" s="153">
        <f t="shared" si="78"/>
        <v>9468.4750000000004</v>
      </c>
      <c r="CG27" s="152">
        <f>SUM(BU27:CF27)</f>
        <v>113621.70000000003</v>
      </c>
      <c r="CH27" s="151">
        <f t="shared" si="8"/>
        <v>378739</v>
      </c>
      <c r="CI27" s="167"/>
      <c r="CJ27" s="151">
        <f t="shared" si="9"/>
        <v>0</v>
      </c>
      <c r="CK27" s="262" t="str">
        <f t="shared" si="46"/>
        <v>P</v>
      </c>
      <c r="CL27" s="168"/>
      <c r="CM27" s="168"/>
    </row>
    <row r="28" spans="1:91" s="330" customFormat="1" ht="15" outlineLevel="1" collapsed="1" x14ac:dyDescent="0.25">
      <c r="A28" s="257" t="s">
        <v>42</v>
      </c>
      <c r="B28" s="246" t="s">
        <v>94</v>
      </c>
      <c r="C28" s="310">
        <v>211154.24</v>
      </c>
      <c r="D28" s="310">
        <v>0</v>
      </c>
      <c r="E28" s="310">
        <v>0</v>
      </c>
      <c r="F28" s="310">
        <v>19003.759999999998</v>
      </c>
      <c r="G28" s="310">
        <v>230158</v>
      </c>
      <c r="H28" s="147">
        <f t="shared" si="16"/>
        <v>4223.0847999999996</v>
      </c>
      <c r="I28" s="148">
        <f t="shared" si="17"/>
        <v>38007.763199999994</v>
      </c>
      <c r="J28" s="148">
        <f t="shared" si="18"/>
        <v>105577.12</v>
      </c>
      <c r="K28" s="148">
        <f t="shared" si="19"/>
        <v>63346.271999999997</v>
      </c>
      <c r="L28" s="148">
        <f t="shared" si="20"/>
        <v>211154.24</v>
      </c>
      <c r="M28" s="147">
        <f t="shared" si="21"/>
        <v>0</v>
      </c>
      <c r="N28" s="148">
        <f t="shared" si="22"/>
        <v>0</v>
      </c>
      <c r="O28" s="148">
        <f t="shared" si="23"/>
        <v>0</v>
      </c>
      <c r="P28" s="148">
        <f t="shared" si="24"/>
        <v>0</v>
      </c>
      <c r="Q28" s="148">
        <f t="shared" si="25"/>
        <v>0</v>
      </c>
      <c r="R28" s="147">
        <f t="shared" si="26"/>
        <v>0</v>
      </c>
      <c r="S28" s="148">
        <f t="shared" si="27"/>
        <v>0</v>
      </c>
      <c r="T28" s="148">
        <f t="shared" si="28"/>
        <v>0</v>
      </c>
      <c r="U28" s="148">
        <f t="shared" si="29"/>
        <v>0</v>
      </c>
      <c r="V28" s="148">
        <f t="shared" si="30"/>
        <v>0</v>
      </c>
      <c r="W28" s="147">
        <f t="shared" si="31"/>
        <v>380.0752</v>
      </c>
      <c r="X28" s="148">
        <f t="shared" si="32"/>
        <v>3420.6767999999997</v>
      </c>
      <c r="Y28" s="148">
        <f t="shared" si="33"/>
        <v>9501.8799999999992</v>
      </c>
      <c r="Z28" s="148">
        <f t="shared" si="34"/>
        <v>5701.1279999999997</v>
      </c>
      <c r="AA28" s="148">
        <f t="shared" si="35"/>
        <v>19003.759999999998</v>
      </c>
      <c r="AB28" s="147">
        <f t="shared" si="36"/>
        <v>4603.16</v>
      </c>
      <c r="AC28" s="147">
        <f t="shared" si="36"/>
        <v>41428.439999999995</v>
      </c>
      <c r="AD28" s="147">
        <f t="shared" si="36"/>
        <v>115079</v>
      </c>
      <c r="AE28" s="147">
        <f t="shared" si="36"/>
        <v>69047.399999999994</v>
      </c>
      <c r="AF28" s="148">
        <f t="shared" si="37"/>
        <v>230157.99999999997</v>
      </c>
      <c r="AG28" s="162"/>
      <c r="AH28" s="163">
        <f t="shared" ref="AH28:CG28" si="79">SUM(AH29:AH29)</f>
        <v>383.59666666666664</v>
      </c>
      <c r="AI28" s="163">
        <f t="shared" si="79"/>
        <v>383.59666666666664</v>
      </c>
      <c r="AJ28" s="163">
        <f t="shared" si="79"/>
        <v>383.59666666666664</v>
      </c>
      <c r="AK28" s="163">
        <f t="shared" si="79"/>
        <v>383.59666666666664</v>
      </c>
      <c r="AL28" s="163">
        <f t="shared" si="79"/>
        <v>383.59666666666664</v>
      </c>
      <c r="AM28" s="163">
        <f t="shared" si="79"/>
        <v>383.59666666666664</v>
      </c>
      <c r="AN28" s="163">
        <f t="shared" si="79"/>
        <v>383.59666666666664</v>
      </c>
      <c r="AO28" s="163">
        <f t="shared" si="79"/>
        <v>383.59666666666664</v>
      </c>
      <c r="AP28" s="163">
        <f t="shared" si="79"/>
        <v>383.59666666666664</v>
      </c>
      <c r="AQ28" s="163">
        <f t="shared" si="79"/>
        <v>383.59666666666664</v>
      </c>
      <c r="AR28" s="163">
        <f t="shared" si="79"/>
        <v>383.59666666666664</v>
      </c>
      <c r="AS28" s="163">
        <f t="shared" si="79"/>
        <v>383.59666666666664</v>
      </c>
      <c r="AT28" s="149">
        <f t="shared" si="79"/>
        <v>4603.16</v>
      </c>
      <c r="AU28" s="151">
        <f t="shared" si="79"/>
        <v>3452.3699999999994</v>
      </c>
      <c r="AV28" s="151">
        <f t="shared" si="79"/>
        <v>3452.3699999999994</v>
      </c>
      <c r="AW28" s="151">
        <f t="shared" si="79"/>
        <v>3452.3699999999994</v>
      </c>
      <c r="AX28" s="151">
        <f t="shared" si="79"/>
        <v>3452.3699999999994</v>
      </c>
      <c r="AY28" s="151">
        <f t="shared" si="79"/>
        <v>3452.3699999999994</v>
      </c>
      <c r="AZ28" s="151">
        <f t="shared" si="79"/>
        <v>3452.3699999999994</v>
      </c>
      <c r="BA28" s="151">
        <f t="shared" si="79"/>
        <v>3452.3699999999994</v>
      </c>
      <c r="BB28" s="151">
        <f t="shared" si="79"/>
        <v>3452.3699999999994</v>
      </c>
      <c r="BC28" s="151">
        <f t="shared" si="79"/>
        <v>3452.3699999999994</v>
      </c>
      <c r="BD28" s="151">
        <f t="shared" si="79"/>
        <v>3452.3699999999994</v>
      </c>
      <c r="BE28" s="151">
        <f t="shared" si="79"/>
        <v>3452.3699999999994</v>
      </c>
      <c r="BF28" s="151">
        <f t="shared" si="79"/>
        <v>3452.3699999999994</v>
      </c>
      <c r="BG28" s="149">
        <f t="shared" si="79"/>
        <v>41428.44</v>
      </c>
      <c r="BH28" s="151">
        <f t="shared" si="79"/>
        <v>9589.9166666666661</v>
      </c>
      <c r="BI28" s="151">
        <f t="shared" si="79"/>
        <v>9589.9166666666661</v>
      </c>
      <c r="BJ28" s="151">
        <f t="shared" si="79"/>
        <v>9589.9166666666661</v>
      </c>
      <c r="BK28" s="151">
        <f t="shared" si="79"/>
        <v>9589.9166666666661</v>
      </c>
      <c r="BL28" s="151">
        <f t="shared" si="79"/>
        <v>9589.9166666666661</v>
      </c>
      <c r="BM28" s="151">
        <f t="shared" si="79"/>
        <v>9589.9166666666661</v>
      </c>
      <c r="BN28" s="151">
        <f t="shared" si="79"/>
        <v>9589.9166666666661</v>
      </c>
      <c r="BO28" s="151">
        <f t="shared" si="79"/>
        <v>9589.9166666666661</v>
      </c>
      <c r="BP28" s="151">
        <f t="shared" si="79"/>
        <v>9589.9166666666661</v>
      </c>
      <c r="BQ28" s="151">
        <f t="shared" si="79"/>
        <v>9589.9166666666661</v>
      </c>
      <c r="BR28" s="151">
        <f t="shared" si="79"/>
        <v>9589.9166666666661</v>
      </c>
      <c r="BS28" s="151">
        <f t="shared" si="79"/>
        <v>9589.9166666666661</v>
      </c>
      <c r="BT28" s="149">
        <f t="shared" si="79"/>
        <v>115079.00000000001</v>
      </c>
      <c r="BU28" s="149">
        <f t="shared" si="79"/>
        <v>5753.95</v>
      </c>
      <c r="BV28" s="151">
        <f t="shared" si="79"/>
        <v>5753.95</v>
      </c>
      <c r="BW28" s="151">
        <f t="shared" si="79"/>
        <v>5753.95</v>
      </c>
      <c r="BX28" s="151">
        <f t="shared" si="79"/>
        <v>5753.95</v>
      </c>
      <c r="BY28" s="151">
        <f t="shared" si="79"/>
        <v>5753.95</v>
      </c>
      <c r="BZ28" s="151">
        <f t="shared" si="79"/>
        <v>5753.95</v>
      </c>
      <c r="CA28" s="151">
        <f t="shared" si="79"/>
        <v>5753.95</v>
      </c>
      <c r="CB28" s="151">
        <f t="shared" si="79"/>
        <v>5753.95</v>
      </c>
      <c r="CC28" s="151">
        <f t="shared" si="79"/>
        <v>5753.95</v>
      </c>
      <c r="CD28" s="151">
        <f t="shared" si="79"/>
        <v>5753.95</v>
      </c>
      <c r="CE28" s="151">
        <f t="shared" si="79"/>
        <v>5753.95</v>
      </c>
      <c r="CF28" s="151">
        <f t="shared" si="79"/>
        <v>5753.95</v>
      </c>
      <c r="CG28" s="149">
        <f t="shared" si="79"/>
        <v>69047.39999999998</v>
      </c>
      <c r="CH28" s="151">
        <f t="shared" si="8"/>
        <v>230158</v>
      </c>
      <c r="CI28" s="164"/>
      <c r="CJ28" s="151">
        <f t="shared" si="9"/>
        <v>0</v>
      </c>
      <c r="CK28" s="262" t="str">
        <f t="shared" si="46"/>
        <v>P</v>
      </c>
      <c r="CL28" s="165"/>
      <c r="CM28" s="165"/>
    </row>
    <row r="29" spans="1:91" s="330" customFormat="1" ht="16.5" hidden="1" outlineLevel="2" x14ac:dyDescent="0.25">
      <c r="A29" s="257" t="s">
        <v>43</v>
      </c>
      <c r="B29" s="245" t="s">
        <v>131</v>
      </c>
      <c r="C29" s="309">
        <v>211154.24</v>
      </c>
      <c r="D29" s="310">
        <v>0</v>
      </c>
      <c r="E29" s="310">
        <v>0</v>
      </c>
      <c r="F29" s="309">
        <v>19003.759999999998</v>
      </c>
      <c r="G29" s="310">
        <v>230158</v>
      </c>
      <c r="H29" s="147">
        <f t="shared" si="16"/>
        <v>4223.0847999999996</v>
      </c>
      <c r="I29" s="148">
        <f t="shared" si="17"/>
        <v>38007.763199999994</v>
      </c>
      <c r="J29" s="148">
        <f t="shared" si="18"/>
        <v>105577.12</v>
      </c>
      <c r="K29" s="148">
        <f t="shared" si="19"/>
        <v>63346.271999999997</v>
      </c>
      <c r="L29" s="148">
        <f t="shared" si="20"/>
        <v>211154.24</v>
      </c>
      <c r="M29" s="147">
        <f t="shared" si="21"/>
        <v>0</v>
      </c>
      <c r="N29" s="148">
        <f t="shared" si="22"/>
        <v>0</v>
      </c>
      <c r="O29" s="148">
        <f t="shared" si="23"/>
        <v>0</v>
      </c>
      <c r="P29" s="148">
        <f t="shared" si="24"/>
        <v>0</v>
      </c>
      <c r="Q29" s="148">
        <f t="shared" si="25"/>
        <v>0</v>
      </c>
      <c r="R29" s="147">
        <f t="shared" si="26"/>
        <v>0</v>
      </c>
      <c r="S29" s="148">
        <f t="shared" si="27"/>
        <v>0</v>
      </c>
      <c r="T29" s="148">
        <f t="shared" si="28"/>
        <v>0</v>
      </c>
      <c r="U29" s="148">
        <f t="shared" si="29"/>
        <v>0</v>
      </c>
      <c r="V29" s="148">
        <f t="shared" si="30"/>
        <v>0</v>
      </c>
      <c r="W29" s="147">
        <f t="shared" si="31"/>
        <v>380.0752</v>
      </c>
      <c r="X29" s="148">
        <f t="shared" si="32"/>
        <v>3420.6767999999997</v>
      </c>
      <c r="Y29" s="148">
        <f t="shared" si="33"/>
        <v>9501.8799999999992</v>
      </c>
      <c r="Z29" s="148">
        <f t="shared" si="34"/>
        <v>5701.1279999999997</v>
      </c>
      <c r="AA29" s="148">
        <f t="shared" si="35"/>
        <v>19003.759999999998</v>
      </c>
      <c r="AB29" s="147">
        <f t="shared" si="36"/>
        <v>4603.16</v>
      </c>
      <c r="AC29" s="147">
        <f t="shared" si="36"/>
        <v>41428.439999999995</v>
      </c>
      <c r="AD29" s="147">
        <f t="shared" si="36"/>
        <v>115079</v>
      </c>
      <c r="AE29" s="147">
        <f t="shared" si="36"/>
        <v>69047.399999999994</v>
      </c>
      <c r="AF29" s="148">
        <f t="shared" si="37"/>
        <v>230157.99999999997</v>
      </c>
      <c r="AG29" s="166"/>
      <c r="AH29" s="128">
        <f>$AB29/12</f>
        <v>383.59666666666664</v>
      </c>
      <c r="AI29" s="128">
        <f>$AB29/12</f>
        <v>383.59666666666664</v>
      </c>
      <c r="AJ29" s="128">
        <f t="shared" ref="AJ29:AS29" si="80">$AB29/12</f>
        <v>383.59666666666664</v>
      </c>
      <c r="AK29" s="128">
        <f t="shared" si="80"/>
        <v>383.59666666666664</v>
      </c>
      <c r="AL29" s="128">
        <f t="shared" si="80"/>
        <v>383.59666666666664</v>
      </c>
      <c r="AM29" s="128">
        <f t="shared" si="80"/>
        <v>383.59666666666664</v>
      </c>
      <c r="AN29" s="128">
        <f t="shared" si="80"/>
        <v>383.59666666666664</v>
      </c>
      <c r="AO29" s="128">
        <f t="shared" si="80"/>
        <v>383.59666666666664</v>
      </c>
      <c r="AP29" s="128">
        <f t="shared" si="80"/>
        <v>383.59666666666664</v>
      </c>
      <c r="AQ29" s="128">
        <f t="shared" si="80"/>
        <v>383.59666666666664</v>
      </c>
      <c r="AR29" s="128">
        <f t="shared" si="80"/>
        <v>383.59666666666664</v>
      </c>
      <c r="AS29" s="128">
        <f t="shared" si="80"/>
        <v>383.59666666666664</v>
      </c>
      <c r="AT29" s="152">
        <f t="shared" si="48"/>
        <v>4603.16</v>
      </c>
      <c r="AU29" s="153">
        <f>$AC29/12</f>
        <v>3452.3699999999994</v>
      </c>
      <c r="AV29" s="153">
        <f t="shared" ref="AV29:BF29" si="81">$AC29/12</f>
        <v>3452.3699999999994</v>
      </c>
      <c r="AW29" s="153">
        <f t="shared" si="81"/>
        <v>3452.3699999999994</v>
      </c>
      <c r="AX29" s="153">
        <f t="shared" si="81"/>
        <v>3452.3699999999994</v>
      </c>
      <c r="AY29" s="153">
        <f t="shared" si="81"/>
        <v>3452.3699999999994</v>
      </c>
      <c r="AZ29" s="153">
        <f t="shared" si="81"/>
        <v>3452.3699999999994</v>
      </c>
      <c r="BA29" s="153">
        <f t="shared" si="81"/>
        <v>3452.3699999999994</v>
      </c>
      <c r="BB29" s="153">
        <f t="shared" si="81"/>
        <v>3452.3699999999994</v>
      </c>
      <c r="BC29" s="153">
        <f t="shared" si="81"/>
        <v>3452.3699999999994</v>
      </c>
      <c r="BD29" s="153">
        <f t="shared" si="81"/>
        <v>3452.3699999999994</v>
      </c>
      <c r="BE29" s="153">
        <f t="shared" si="81"/>
        <v>3452.3699999999994</v>
      </c>
      <c r="BF29" s="153">
        <f t="shared" si="81"/>
        <v>3452.3699999999994</v>
      </c>
      <c r="BG29" s="152">
        <f t="shared" si="72"/>
        <v>41428.44</v>
      </c>
      <c r="BH29" s="153">
        <f>$AD29/12</f>
        <v>9589.9166666666661</v>
      </c>
      <c r="BI29" s="153">
        <f t="shared" ref="BI29:BS29" si="82">$AD29/12</f>
        <v>9589.9166666666661</v>
      </c>
      <c r="BJ29" s="153">
        <f t="shared" si="82"/>
        <v>9589.9166666666661</v>
      </c>
      <c r="BK29" s="153">
        <f t="shared" si="82"/>
        <v>9589.9166666666661</v>
      </c>
      <c r="BL29" s="153">
        <f t="shared" si="82"/>
        <v>9589.9166666666661</v>
      </c>
      <c r="BM29" s="153">
        <f t="shared" si="82"/>
        <v>9589.9166666666661</v>
      </c>
      <c r="BN29" s="153">
        <f t="shared" si="82"/>
        <v>9589.9166666666661</v>
      </c>
      <c r="BO29" s="153">
        <f t="shared" si="82"/>
        <v>9589.9166666666661</v>
      </c>
      <c r="BP29" s="153">
        <f t="shared" si="82"/>
        <v>9589.9166666666661</v>
      </c>
      <c r="BQ29" s="153">
        <f t="shared" si="82"/>
        <v>9589.9166666666661</v>
      </c>
      <c r="BR29" s="153">
        <f t="shared" si="82"/>
        <v>9589.9166666666661</v>
      </c>
      <c r="BS29" s="153">
        <f t="shared" si="82"/>
        <v>9589.9166666666661</v>
      </c>
      <c r="BT29" s="152">
        <f>SUM(BH29:BS29)</f>
        <v>115079.00000000001</v>
      </c>
      <c r="BU29" s="153">
        <f>$AE29/12</f>
        <v>5753.95</v>
      </c>
      <c r="BV29" s="153">
        <f t="shared" ref="BV29:CF29" si="83">$AE29/12</f>
        <v>5753.95</v>
      </c>
      <c r="BW29" s="153">
        <f t="shared" si="83"/>
        <v>5753.95</v>
      </c>
      <c r="BX29" s="153">
        <f t="shared" si="83"/>
        <v>5753.95</v>
      </c>
      <c r="BY29" s="153">
        <f t="shared" si="83"/>
        <v>5753.95</v>
      </c>
      <c r="BZ29" s="153">
        <f t="shared" si="83"/>
        <v>5753.95</v>
      </c>
      <c r="CA29" s="153">
        <f t="shared" si="83"/>
        <v>5753.95</v>
      </c>
      <c r="CB29" s="153">
        <f t="shared" si="83"/>
        <v>5753.95</v>
      </c>
      <c r="CC29" s="153">
        <f t="shared" si="83"/>
        <v>5753.95</v>
      </c>
      <c r="CD29" s="153">
        <f t="shared" si="83"/>
        <v>5753.95</v>
      </c>
      <c r="CE29" s="153">
        <f t="shared" si="83"/>
        <v>5753.95</v>
      </c>
      <c r="CF29" s="153">
        <f t="shared" si="83"/>
        <v>5753.95</v>
      </c>
      <c r="CG29" s="152">
        <f>SUM(BU29:CF29)</f>
        <v>69047.39999999998</v>
      </c>
      <c r="CH29" s="151">
        <f t="shared" si="8"/>
        <v>230158</v>
      </c>
      <c r="CI29" s="167"/>
      <c r="CJ29" s="151">
        <f t="shared" si="9"/>
        <v>0</v>
      </c>
      <c r="CK29" s="262" t="str">
        <f t="shared" si="46"/>
        <v>P</v>
      </c>
      <c r="CL29" s="168"/>
      <c r="CM29" s="168"/>
    </row>
    <row r="30" spans="1:91" s="330" customFormat="1" ht="15" outlineLevel="1" collapsed="1" x14ac:dyDescent="0.25">
      <c r="A30" s="257" t="s">
        <v>44</v>
      </c>
      <c r="B30" s="244" t="s">
        <v>93</v>
      </c>
      <c r="C30" s="308">
        <v>307352.45</v>
      </c>
      <c r="D30" s="308">
        <v>0</v>
      </c>
      <c r="E30" s="308">
        <v>0</v>
      </c>
      <c r="F30" s="308">
        <v>27661.55</v>
      </c>
      <c r="G30" s="308">
        <v>335014</v>
      </c>
      <c r="H30" s="144">
        <f t="shared" si="16"/>
        <v>6147.049</v>
      </c>
      <c r="I30" s="145">
        <f t="shared" si="17"/>
        <v>55323.440999999999</v>
      </c>
      <c r="J30" s="145">
        <f t="shared" si="18"/>
        <v>153676.22500000001</v>
      </c>
      <c r="K30" s="145">
        <f t="shared" si="19"/>
        <v>92205.735000000001</v>
      </c>
      <c r="L30" s="145">
        <f t="shared" si="20"/>
        <v>307352.45</v>
      </c>
      <c r="M30" s="144">
        <f t="shared" si="21"/>
        <v>0</v>
      </c>
      <c r="N30" s="145">
        <f t="shared" si="22"/>
        <v>0</v>
      </c>
      <c r="O30" s="145">
        <f t="shared" si="23"/>
        <v>0</v>
      </c>
      <c r="P30" s="145">
        <f t="shared" si="24"/>
        <v>0</v>
      </c>
      <c r="Q30" s="145">
        <f t="shared" si="25"/>
        <v>0</v>
      </c>
      <c r="R30" s="144">
        <f t="shared" si="26"/>
        <v>0</v>
      </c>
      <c r="S30" s="145">
        <f t="shared" si="27"/>
        <v>0</v>
      </c>
      <c r="T30" s="145">
        <f t="shared" si="28"/>
        <v>0</v>
      </c>
      <c r="U30" s="145">
        <f t="shared" si="29"/>
        <v>0</v>
      </c>
      <c r="V30" s="145">
        <f t="shared" si="30"/>
        <v>0</v>
      </c>
      <c r="W30" s="144">
        <f t="shared" si="31"/>
        <v>553.23099999999999</v>
      </c>
      <c r="X30" s="145">
        <f t="shared" si="32"/>
        <v>4979.0789999999997</v>
      </c>
      <c r="Y30" s="145">
        <f t="shared" si="33"/>
        <v>13830.775</v>
      </c>
      <c r="Z30" s="145">
        <f t="shared" si="34"/>
        <v>8298.4650000000001</v>
      </c>
      <c r="AA30" s="145">
        <f t="shared" si="35"/>
        <v>27661.55</v>
      </c>
      <c r="AB30" s="144">
        <f t="shared" si="36"/>
        <v>6700.28</v>
      </c>
      <c r="AC30" s="144">
        <f t="shared" si="36"/>
        <v>60302.52</v>
      </c>
      <c r="AD30" s="144">
        <f t="shared" si="36"/>
        <v>167507</v>
      </c>
      <c r="AE30" s="144">
        <f t="shared" si="36"/>
        <v>100504.2</v>
      </c>
      <c r="AF30" s="145">
        <f t="shared" si="37"/>
        <v>335014</v>
      </c>
      <c r="AG30" s="162"/>
      <c r="AH30" s="163">
        <f t="shared" ref="AH30:AS30" si="84">SUM(AH31:AH31)</f>
        <v>558.35666666666668</v>
      </c>
      <c r="AI30" s="163">
        <f t="shared" si="84"/>
        <v>558.35666666666668</v>
      </c>
      <c r="AJ30" s="163">
        <f t="shared" si="84"/>
        <v>558.35666666666668</v>
      </c>
      <c r="AK30" s="163">
        <f t="shared" si="84"/>
        <v>558.35666666666668</v>
      </c>
      <c r="AL30" s="163">
        <f t="shared" si="84"/>
        <v>558.35666666666668</v>
      </c>
      <c r="AM30" s="163">
        <f t="shared" si="84"/>
        <v>558.35666666666668</v>
      </c>
      <c r="AN30" s="163">
        <f t="shared" si="84"/>
        <v>558.35666666666668</v>
      </c>
      <c r="AO30" s="163">
        <f t="shared" si="84"/>
        <v>558.35666666666668</v>
      </c>
      <c r="AP30" s="163">
        <f t="shared" si="84"/>
        <v>558.35666666666668</v>
      </c>
      <c r="AQ30" s="163">
        <f t="shared" si="84"/>
        <v>558.35666666666668</v>
      </c>
      <c r="AR30" s="163">
        <f t="shared" si="84"/>
        <v>558.35666666666668</v>
      </c>
      <c r="AS30" s="163">
        <f t="shared" si="84"/>
        <v>558.35666666666668</v>
      </c>
      <c r="AT30" s="149">
        <f t="shared" si="48"/>
        <v>6700.28</v>
      </c>
      <c r="AU30" s="151">
        <f t="shared" ref="AU30:BF30" si="85">SUM(AU31:AU31)</f>
        <v>5025.21</v>
      </c>
      <c r="AV30" s="151">
        <f t="shared" si="85"/>
        <v>5025.21</v>
      </c>
      <c r="AW30" s="151">
        <f t="shared" si="85"/>
        <v>5025.21</v>
      </c>
      <c r="AX30" s="151">
        <f t="shared" si="85"/>
        <v>5025.21</v>
      </c>
      <c r="AY30" s="151">
        <f t="shared" si="85"/>
        <v>5025.21</v>
      </c>
      <c r="AZ30" s="151">
        <f t="shared" si="85"/>
        <v>5025.21</v>
      </c>
      <c r="BA30" s="151">
        <f t="shared" si="85"/>
        <v>5025.21</v>
      </c>
      <c r="BB30" s="151">
        <f t="shared" si="85"/>
        <v>5025.21</v>
      </c>
      <c r="BC30" s="151">
        <f t="shared" si="85"/>
        <v>5025.21</v>
      </c>
      <c r="BD30" s="151">
        <f t="shared" si="85"/>
        <v>5025.21</v>
      </c>
      <c r="BE30" s="151">
        <f t="shared" si="85"/>
        <v>5025.21</v>
      </c>
      <c r="BF30" s="151">
        <f t="shared" si="85"/>
        <v>5025.21</v>
      </c>
      <c r="BG30" s="149">
        <f t="shared" si="72"/>
        <v>60302.52</v>
      </c>
      <c r="BH30" s="151">
        <f t="shared" ref="BH30:BS30" si="86">SUM(BH31:BH31)</f>
        <v>13958.916666666666</v>
      </c>
      <c r="BI30" s="151">
        <f t="shared" si="86"/>
        <v>13958.916666666666</v>
      </c>
      <c r="BJ30" s="151">
        <f t="shared" si="86"/>
        <v>13958.916666666666</v>
      </c>
      <c r="BK30" s="151">
        <f t="shared" si="86"/>
        <v>13958.916666666666</v>
      </c>
      <c r="BL30" s="151">
        <f t="shared" si="86"/>
        <v>13958.916666666666</v>
      </c>
      <c r="BM30" s="151">
        <f t="shared" si="86"/>
        <v>13958.916666666666</v>
      </c>
      <c r="BN30" s="151">
        <f t="shared" si="86"/>
        <v>13958.916666666666</v>
      </c>
      <c r="BO30" s="151">
        <f t="shared" si="86"/>
        <v>13958.916666666666</v>
      </c>
      <c r="BP30" s="151">
        <f t="shared" si="86"/>
        <v>13958.916666666666</v>
      </c>
      <c r="BQ30" s="151">
        <f t="shared" si="86"/>
        <v>13958.916666666666</v>
      </c>
      <c r="BR30" s="151">
        <f t="shared" si="86"/>
        <v>13958.916666666666</v>
      </c>
      <c r="BS30" s="151">
        <f t="shared" si="86"/>
        <v>13958.916666666666</v>
      </c>
      <c r="BT30" s="149">
        <f>SUM(BH30:BS30)</f>
        <v>167507</v>
      </c>
      <c r="BU30" s="151">
        <f t="shared" ref="BU30:CF30" si="87">SUM(BU31:BU31)</f>
        <v>8375.35</v>
      </c>
      <c r="BV30" s="151">
        <f t="shared" si="87"/>
        <v>8375.35</v>
      </c>
      <c r="BW30" s="151">
        <f t="shared" si="87"/>
        <v>8375.35</v>
      </c>
      <c r="BX30" s="151">
        <f t="shared" si="87"/>
        <v>8375.35</v>
      </c>
      <c r="BY30" s="151">
        <f t="shared" si="87"/>
        <v>8375.35</v>
      </c>
      <c r="BZ30" s="151">
        <f t="shared" si="87"/>
        <v>8375.35</v>
      </c>
      <c r="CA30" s="151">
        <f t="shared" si="87"/>
        <v>8375.35</v>
      </c>
      <c r="CB30" s="151">
        <f t="shared" si="87"/>
        <v>8375.35</v>
      </c>
      <c r="CC30" s="151">
        <f t="shared" si="87"/>
        <v>8375.35</v>
      </c>
      <c r="CD30" s="151">
        <f t="shared" si="87"/>
        <v>8375.35</v>
      </c>
      <c r="CE30" s="151">
        <f t="shared" si="87"/>
        <v>8375.35</v>
      </c>
      <c r="CF30" s="151">
        <f t="shared" si="87"/>
        <v>8375.35</v>
      </c>
      <c r="CG30" s="149">
        <f>SUM(BU30:CF30)</f>
        <v>100504.20000000003</v>
      </c>
      <c r="CH30" s="151">
        <f t="shared" si="8"/>
        <v>335014</v>
      </c>
      <c r="CI30" s="164"/>
      <c r="CJ30" s="151">
        <f t="shared" si="9"/>
        <v>0</v>
      </c>
      <c r="CK30" s="262" t="str">
        <f t="shared" si="46"/>
        <v>P</v>
      </c>
      <c r="CL30" s="165"/>
      <c r="CM30" s="165"/>
    </row>
    <row r="31" spans="1:91" s="330" customFormat="1" ht="16.5" hidden="1" outlineLevel="2" x14ac:dyDescent="0.25">
      <c r="A31" s="257" t="s">
        <v>45</v>
      </c>
      <c r="B31" s="245" t="s">
        <v>98</v>
      </c>
      <c r="C31" s="309">
        <v>307352.45</v>
      </c>
      <c r="D31" s="310">
        <v>0</v>
      </c>
      <c r="E31" s="310">
        <v>0</v>
      </c>
      <c r="F31" s="309">
        <v>27661.55</v>
      </c>
      <c r="G31" s="310">
        <v>335014</v>
      </c>
      <c r="H31" s="147">
        <f t="shared" si="16"/>
        <v>6147.049</v>
      </c>
      <c r="I31" s="148">
        <f t="shared" si="17"/>
        <v>55323.440999999999</v>
      </c>
      <c r="J31" s="148">
        <f t="shared" si="18"/>
        <v>153676.22500000001</v>
      </c>
      <c r="K31" s="148">
        <f t="shared" si="19"/>
        <v>92205.735000000001</v>
      </c>
      <c r="L31" s="148">
        <f t="shared" si="20"/>
        <v>307352.45</v>
      </c>
      <c r="M31" s="147">
        <f t="shared" si="21"/>
        <v>0</v>
      </c>
      <c r="N31" s="148">
        <f t="shared" si="22"/>
        <v>0</v>
      </c>
      <c r="O31" s="148">
        <f t="shared" si="23"/>
        <v>0</v>
      </c>
      <c r="P31" s="148">
        <f t="shared" si="24"/>
        <v>0</v>
      </c>
      <c r="Q31" s="148">
        <f t="shared" si="25"/>
        <v>0</v>
      </c>
      <c r="R31" s="147">
        <f t="shared" si="26"/>
        <v>0</v>
      </c>
      <c r="S31" s="148">
        <f t="shared" si="27"/>
        <v>0</v>
      </c>
      <c r="T31" s="148">
        <f t="shared" si="28"/>
        <v>0</v>
      </c>
      <c r="U31" s="148">
        <f t="shared" si="29"/>
        <v>0</v>
      </c>
      <c r="V31" s="148">
        <f t="shared" si="30"/>
        <v>0</v>
      </c>
      <c r="W31" s="147">
        <f t="shared" si="31"/>
        <v>553.23099999999999</v>
      </c>
      <c r="X31" s="148">
        <f t="shared" si="32"/>
        <v>4979.0789999999997</v>
      </c>
      <c r="Y31" s="148">
        <f t="shared" si="33"/>
        <v>13830.775</v>
      </c>
      <c r="Z31" s="148">
        <f t="shared" si="34"/>
        <v>8298.4650000000001</v>
      </c>
      <c r="AA31" s="148">
        <f t="shared" si="35"/>
        <v>27661.55</v>
      </c>
      <c r="AB31" s="147">
        <f t="shared" si="36"/>
        <v>6700.28</v>
      </c>
      <c r="AC31" s="147">
        <f t="shared" si="36"/>
        <v>60302.52</v>
      </c>
      <c r="AD31" s="147">
        <f t="shared" si="36"/>
        <v>167507</v>
      </c>
      <c r="AE31" s="147">
        <f t="shared" si="36"/>
        <v>100504.2</v>
      </c>
      <c r="AF31" s="148">
        <f t="shared" si="37"/>
        <v>335014</v>
      </c>
      <c r="AG31" s="166"/>
      <c r="AH31" s="128">
        <f>$AB31/12</f>
        <v>558.35666666666668</v>
      </c>
      <c r="AI31" s="128">
        <f>$AB31/12</f>
        <v>558.35666666666668</v>
      </c>
      <c r="AJ31" s="128">
        <f t="shared" ref="AJ31:AS31" si="88">$AB31/12</f>
        <v>558.35666666666668</v>
      </c>
      <c r="AK31" s="128">
        <f t="shared" si="88"/>
        <v>558.35666666666668</v>
      </c>
      <c r="AL31" s="128">
        <f t="shared" si="88"/>
        <v>558.35666666666668</v>
      </c>
      <c r="AM31" s="128">
        <f t="shared" si="88"/>
        <v>558.35666666666668</v>
      </c>
      <c r="AN31" s="128">
        <f t="shared" si="88"/>
        <v>558.35666666666668</v>
      </c>
      <c r="AO31" s="128">
        <f t="shared" si="88"/>
        <v>558.35666666666668</v>
      </c>
      <c r="AP31" s="128">
        <f t="shared" si="88"/>
        <v>558.35666666666668</v>
      </c>
      <c r="AQ31" s="128">
        <f t="shared" si="88"/>
        <v>558.35666666666668</v>
      </c>
      <c r="AR31" s="128">
        <f t="shared" si="88"/>
        <v>558.35666666666668</v>
      </c>
      <c r="AS31" s="128">
        <f t="shared" si="88"/>
        <v>558.35666666666668</v>
      </c>
      <c r="AT31" s="152">
        <f t="shared" si="48"/>
        <v>6700.28</v>
      </c>
      <c r="AU31" s="153">
        <f>$AC31/12</f>
        <v>5025.21</v>
      </c>
      <c r="AV31" s="153">
        <f t="shared" ref="AV31:BF31" si="89">$AC31/12</f>
        <v>5025.21</v>
      </c>
      <c r="AW31" s="153">
        <f t="shared" si="89"/>
        <v>5025.21</v>
      </c>
      <c r="AX31" s="153">
        <f t="shared" si="89"/>
        <v>5025.21</v>
      </c>
      <c r="AY31" s="153">
        <f t="shared" si="89"/>
        <v>5025.21</v>
      </c>
      <c r="AZ31" s="153">
        <f t="shared" si="89"/>
        <v>5025.21</v>
      </c>
      <c r="BA31" s="153">
        <f t="shared" si="89"/>
        <v>5025.21</v>
      </c>
      <c r="BB31" s="153">
        <f t="shared" si="89"/>
        <v>5025.21</v>
      </c>
      <c r="BC31" s="153">
        <f t="shared" si="89"/>
        <v>5025.21</v>
      </c>
      <c r="BD31" s="153">
        <f t="shared" si="89"/>
        <v>5025.21</v>
      </c>
      <c r="BE31" s="153">
        <f t="shared" si="89"/>
        <v>5025.21</v>
      </c>
      <c r="BF31" s="153">
        <f t="shared" si="89"/>
        <v>5025.21</v>
      </c>
      <c r="BG31" s="152">
        <f t="shared" si="72"/>
        <v>60302.52</v>
      </c>
      <c r="BH31" s="153">
        <f>$AD31/12</f>
        <v>13958.916666666666</v>
      </c>
      <c r="BI31" s="153">
        <f t="shared" ref="BI31:BS31" si="90">$AD31/12</f>
        <v>13958.916666666666</v>
      </c>
      <c r="BJ31" s="153">
        <f t="shared" si="90"/>
        <v>13958.916666666666</v>
      </c>
      <c r="BK31" s="153">
        <f t="shared" si="90"/>
        <v>13958.916666666666</v>
      </c>
      <c r="BL31" s="153">
        <f t="shared" si="90"/>
        <v>13958.916666666666</v>
      </c>
      <c r="BM31" s="153">
        <f t="shared" si="90"/>
        <v>13958.916666666666</v>
      </c>
      <c r="BN31" s="153">
        <f t="shared" si="90"/>
        <v>13958.916666666666</v>
      </c>
      <c r="BO31" s="153">
        <f t="shared" si="90"/>
        <v>13958.916666666666</v>
      </c>
      <c r="BP31" s="153">
        <f t="shared" si="90"/>
        <v>13958.916666666666</v>
      </c>
      <c r="BQ31" s="153">
        <f t="shared" si="90"/>
        <v>13958.916666666666</v>
      </c>
      <c r="BR31" s="153">
        <f t="shared" si="90"/>
        <v>13958.916666666666</v>
      </c>
      <c r="BS31" s="153">
        <f t="shared" si="90"/>
        <v>13958.916666666666</v>
      </c>
      <c r="BT31" s="152">
        <f t="shared" ref="BT31:BT68" si="91">SUM(BH31:BS31)</f>
        <v>167507</v>
      </c>
      <c r="BU31" s="153">
        <f>$AE31/12</f>
        <v>8375.35</v>
      </c>
      <c r="BV31" s="153">
        <f t="shared" ref="BV31:CF31" si="92">$AE31/12</f>
        <v>8375.35</v>
      </c>
      <c r="BW31" s="153">
        <f t="shared" si="92"/>
        <v>8375.35</v>
      </c>
      <c r="BX31" s="153">
        <f t="shared" si="92"/>
        <v>8375.35</v>
      </c>
      <c r="BY31" s="153">
        <f t="shared" si="92"/>
        <v>8375.35</v>
      </c>
      <c r="BZ31" s="153">
        <f t="shared" si="92"/>
        <v>8375.35</v>
      </c>
      <c r="CA31" s="153">
        <f t="shared" si="92"/>
        <v>8375.35</v>
      </c>
      <c r="CB31" s="153">
        <f t="shared" si="92"/>
        <v>8375.35</v>
      </c>
      <c r="CC31" s="153">
        <f t="shared" si="92"/>
        <v>8375.35</v>
      </c>
      <c r="CD31" s="153">
        <f t="shared" si="92"/>
        <v>8375.35</v>
      </c>
      <c r="CE31" s="153">
        <f t="shared" si="92"/>
        <v>8375.35</v>
      </c>
      <c r="CF31" s="153">
        <f t="shared" si="92"/>
        <v>8375.35</v>
      </c>
      <c r="CG31" s="152">
        <f t="shared" ref="CG31:CG68" si="93">SUM(BU31:CF31)</f>
        <v>100504.20000000003</v>
      </c>
      <c r="CH31" s="151">
        <f t="shared" si="8"/>
        <v>335014</v>
      </c>
      <c r="CI31" s="167"/>
      <c r="CJ31" s="151">
        <f t="shared" si="9"/>
        <v>0</v>
      </c>
      <c r="CK31" s="262" t="str">
        <f t="shared" si="46"/>
        <v>P</v>
      </c>
      <c r="CL31" s="168"/>
      <c r="CM31" s="168"/>
    </row>
    <row r="32" spans="1:91" s="330" customFormat="1" ht="15" outlineLevel="1" collapsed="1" x14ac:dyDescent="0.25">
      <c r="A32" s="257" t="s">
        <v>46</v>
      </c>
      <c r="B32" s="246" t="s">
        <v>96</v>
      </c>
      <c r="C32" s="310">
        <v>91743.17</v>
      </c>
      <c r="D32" s="310">
        <v>0</v>
      </c>
      <c r="E32" s="310">
        <v>0</v>
      </c>
      <c r="F32" s="310">
        <v>8256.84</v>
      </c>
      <c r="G32" s="310">
        <v>100000.01</v>
      </c>
      <c r="H32" s="147">
        <f t="shared" si="16"/>
        <v>1834.8634</v>
      </c>
      <c r="I32" s="148">
        <f t="shared" si="17"/>
        <v>16513.7706</v>
      </c>
      <c r="J32" s="148">
        <f t="shared" si="18"/>
        <v>45871.584999999999</v>
      </c>
      <c r="K32" s="148">
        <f t="shared" si="19"/>
        <v>27522.950999999997</v>
      </c>
      <c r="L32" s="148">
        <f t="shared" si="20"/>
        <v>91743.17</v>
      </c>
      <c r="M32" s="147">
        <f t="shared" si="21"/>
        <v>0</v>
      </c>
      <c r="N32" s="148">
        <f t="shared" si="22"/>
        <v>0</v>
      </c>
      <c r="O32" s="148">
        <f t="shared" si="23"/>
        <v>0</v>
      </c>
      <c r="P32" s="148">
        <f t="shared" si="24"/>
        <v>0</v>
      </c>
      <c r="Q32" s="148">
        <f t="shared" si="25"/>
        <v>0</v>
      </c>
      <c r="R32" s="147">
        <f t="shared" si="26"/>
        <v>0</v>
      </c>
      <c r="S32" s="148">
        <f t="shared" si="27"/>
        <v>0</v>
      </c>
      <c r="T32" s="148">
        <f t="shared" si="28"/>
        <v>0</v>
      </c>
      <c r="U32" s="148">
        <f t="shared" si="29"/>
        <v>0</v>
      </c>
      <c r="V32" s="148">
        <f t="shared" si="30"/>
        <v>0</v>
      </c>
      <c r="W32" s="147">
        <f t="shared" si="31"/>
        <v>165.13679999999999</v>
      </c>
      <c r="X32" s="148">
        <f t="shared" si="32"/>
        <v>1486.2311999999999</v>
      </c>
      <c r="Y32" s="148">
        <f t="shared" si="33"/>
        <v>4128.42</v>
      </c>
      <c r="Z32" s="148">
        <f t="shared" si="34"/>
        <v>2477.0520000000001</v>
      </c>
      <c r="AA32" s="148">
        <f t="shared" si="35"/>
        <v>8256.84</v>
      </c>
      <c r="AB32" s="147">
        <f t="shared" si="36"/>
        <v>2000.0001999999999</v>
      </c>
      <c r="AC32" s="147">
        <f t="shared" si="36"/>
        <v>18000.001799999998</v>
      </c>
      <c r="AD32" s="147">
        <f t="shared" si="36"/>
        <v>50000.004999999997</v>
      </c>
      <c r="AE32" s="147">
        <f t="shared" si="36"/>
        <v>30000.002999999997</v>
      </c>
      <c r="AF32" s="148">
        <f t="shared" si="37"/>
        <v>100000.01</v>
      </c>
      <c r="AG32" s="162"/>
      <c r="AH32" s="163">
        <f>AH33</f>
        <v>166.66668333333334</v>
      </c>
      <c r="AI32" s="163">
        <f t="shared" ref="AI32:AS32" si="94">AI33</f>
        <v>166.66668333333334</v>
      </c>
      <c r="AJ32" s="163">
        <f t="shared" si="94"/>
        <v>166.66668333333334</v>
      </c>
      <c r="AK32" s="163">
        <f t="shared" si="94"/>
        <v>166.66668333333334</v>
      </c>
      <c r="AL32" s="163">
        <f t="shared" si="94"/>
        <v>166.66668333333334</v>
      </c>
      <c r="AM32" s="163">
        <f t="shared" si="94"/>
        <v>166.66668333333334</v>
      </c>
      <c r="AN32" s="163">
        <f t="shared" si="94"/>
        <v>166.66668333333334</v>
      </c>
      <c r="AO32" s="163">
        <f t="shared" si="94"/>
        <v>166.66668333333334</v>
      </c>
      <c r="AP32" s="163">
        <f t="shared" si="94"/>
        <v>166.66668333333334</v>
      </c>
      <c r="AQ32" s="163">
        <f t="shared" si="94"/>
        <v>166.66668333333334</v>
      </c>
      <c r="AR32" s="163">
        <f t="shared" si="94"/>
        <v>166.66668333333334</v>
      </c>
      <c r="AS32" s="163">
        <f t="shared" si="94"/>
        <v>166.66668333333334</v>
      </c>
      <c r="AT32" s="149">
        <f t="shared" si="48"/>
        <v>2000.0002000000002</v>
      </c>
      <c r="AU32" s="151">
        <f>AU33</f>
        <v>1500.0001499999998</v>
      </c>
      <c r="AV32" s="151">
        <f t="shared" ref="AV32:BF32" si="95">AV33</f>
        <v>1500.0001499999998</v>
      </c>
      <c r="AW32" s="151">
        <f t="shared" si="95"/>
        <v>1500.0001499999998</v>
      </c>
      <c r="AX32" s="151">
        <f t="shared" si="95"/>
        <v>1500.0001499999998</v>
      </c>
      <c r="AY32" s="151">
        <f t="shared" si="95"/>
        <v>1500.0001499999998</v>
      </c>
      <c r="AZ32" s="151">
        <f t="shared" si="95"/>
        <v>1500.0001499999998</v>
      </c>
      <c r="BA32" s="151">
        <f t="shared" si="95"/>
        <v>1500.0001499999998</v>
      </c>
      <c r="BB32" s="151">
        <f t="shared" si="95"/>
        <v>1500.0001499999998</v>
      </c>
      <c r="BC32" s="151">
        <f t="shared" si="95"/>
        <v>1500.0001499999998</v>
      </c>
      <c r="BD32" s="151">
        <f t="shared" si="95"/>
        <v>1500.0001499999998</v>
      </c>
      <c r="BE32" s="151">
        <f t="shared" si="95"/>
        <v>1500.0001499999998</v>
      </c>
      <c r="BF32" s="151">
        <f t="shared" si="95"/>
        <v>1500.0001499999998</v>
      </c>
      <c r="BG32" s="149">
        <f t="shared" si="72"/>
        <v>18000.001799999998</v>
      </c>
      <c r="BH32" s="151">
        <f>BH33</f>
        <v>4166.6670833333328</v>
      </c>
      <c r="BI32" s="151">
        <f t="shared" ref="BI32:BS32" si="96">BI33</f>
        <v>4166.6670833333328</v>
      </c>
      <c r="BJ32" s="151">
        <f t="shared" si="96"/>
        <v>4166.6670833333328</v>
      </c>
      <c r="BK32" s="151">
        <f t="shared" si="96"/>
        <v>4166.6670833333328</v>
      </c>
      <c r="BL32" s="151">
        <f t="shared" si="96"/>
        <v>4166.6670833333328</v>
      </c>
      <c r="BM32" s="151">
        <f t="shared" si="96"/>
        <v>4166.6670833333328</v>
      </c>
      <c r="BN32" s="151">
        <f t="shared" si="96"/>
        <v>4166.6670833333328</v>
      </c>
      <c r="BO32" s="151">
        <f t="shared" si="96"/>
        <v>4166.6670833333328</v>
      </c>
      <c r="BP32" s="151">
        <f t="shared" si="96"/>
        <v>4166.6670833333328</v>
      </c>
      <c r="BQ32" s="151">
        <f t="shared" si="96"/>
        <v>4166.6670833333328</v>
      </c>
      <c r="BR32" s="151">
        <f t="shared" si="96"/>
        <v>4166.6670833333328</v>
      </c>
      <c r="BS32" s="151">
        <f t="shared" si="96"/>
        <v>4166.6670833333328</v>
      </c>
      <c r="BT32" s="149">
        <f t="shared" si="91"/>
        <v>50000.004999999997</v>
      </c>
      <c r="BU32" s="151">
        <f>BU33</f>
        <v>2500.0002499999996</v>
      </c>
      <c r="BV32" s="151">
        <f t="shared" ref="BV32:CF32" si="97">BV33</f>
        <v>2500.0002499999996</v>
      </c>
      <c r="BW32" s="151">
        <f t="shared" si="97"/>
        <v>2500.0002499999996</v>
      </c>
      <c r="BX32" s="151">
        <f t="shared" si="97"/>
        <v>2500.0002499999996</v>
      </c>
      <c r="BY32" s="151">
        <f t="shared" si="97"/>
        <v>2500.0002499999996</v>
      </c>
      <c r="BZ32" s="151">
        <f t="shared" si="97"/>
        <v>2500.0002499999996</v>
      </c>
      <c r="CA32" s="151">
        <f t="shared" si="97"/>
        <v>2500.0002499999996</v>
      </c>
      <c r="CB32" s="151">
        <f t="shared" si="97"/>
        <v>2500.0002499999996</v>
      </c>
      <c r="CC32" s="151">
        <f t="shared" si="97"/>
        <v>2500.0002499999996</v>
      </c>
      <c r="CD32" s="151">
        <f t="shared" si="97"/>
        <v>2500.0002499999996</v>
      </c>
      <c r="CE32" s="151">
        <f t="shared" si="97"/>
        <v>2500.0002499999996</v>
      </c>
      <c r="CF32" s="151">
        <f t="shared" si="97"/>
        <v>2500.0002499999996</v>
      </c>
      <c r="CG32" s="149">
        <f t="shared" si="93"/>
        <v>30000.003000000001</v>
      </c>
      <c r="CH32" s="151">
        <f t="shared" si="8"/>
        <v>100000.01</v>
      </c>
      <c r="CI32" s="164"/>
      <c r="CJ32" s="151">
        <f t="shared" si="9"/>
        <v>0</v>
      </c>
      <c r="CK32" s="262" t="str">
        <f t="shared" si="46"/>
        <v>P</v>
      </c>
      <c r="CL32" s="165"/>
      <c r="CM32" s="165"/>
    </row>
    <row r="33" spans="1:91" ht="16.5" hidden="1" outlineLevel="3" x14ac:dyDescent="0.25">
      <c r="A33" s="258" t="s">
        <v>47</v>
      </c>
      <c r="B33" s="247" t="s">
        <v>132</v>
      </c>
      <c r="C33" s="311">
        <v>91743.17</v>
      </c>
      <c r="D33" s="312">
        <v>0</v>
      </c>
      <c r="E33" s="312">
        <v>0</v>
      </c>
      <c r="F33" s="311">
        <v>8256.84</v>
      </c>
      <c r="G33" s="312">
        <v>100000.01</v>
      </c>
      <c r="H33" s="67">
        <f t="shared" si="16"/>
        <v>1834.8634</v>
      </c>
      <c r="I33" s="64">
        <f t="shared" si="17"/>
        <v>16513.7706</v>
      </c>
      <c r="J33" s="64">
        <f t="shared" si="18"/>
        <v>45871.584999999999</v>
      </c>
      <c r="K33" s="64">
        <f t="shared" si="19"/>
        <v>27522.950999999997</v>
      </c>
      <c r="L33" s="64">
        <f t="shared" si="20"/>
        <v>91743.17</v>
      </c>
      <c r="M33" s="67">
        <f t="shared" si="21"/>
        <v>0</v>
      </c>
      <c r="N33" s="64">
        <f t="shared" si="22"/>
        <v>0</v>
      </c>
      <c r="O33" s="64">
        <f t="shared" si="23"/>
        <v>0</v>
      </c>
      <c r="P33" s="64">
        <f t="shared" si="24"/>
        <v>0</v>
      </c>
      <c r="Q33" s="64">
        <f t="shared" si="25"/>
        <v>0</v>
      </c>
      <c r="R33" s="67">
        <f t="shared" si="26"/>
        <v>0</v>
      </c>
      <c r="S33" s="64">
        <f t="shared" si="27"/>
        <v>0</v>
      </c>
      <c r="T33" s="64">
        <f t="shared" si="28"/>
        <v>0</v>
      </c>
      <c r="U33" s="64">
        <f t="shared" si="29"/>
        <v>0</v>
      </c>
      <c r="V33" s="64">
        <f t="shared" si="30"/>
        <v>0</v>
      </c>
      <c r="W33" s="67">
        <f t="shared" si="31"/>
        <v>165.13679999999999</v>
      </c>
      <c r="X33" s="64">
        <f t="shared" si="32"/>
        <v>1486.2311999999999</v>
      </c>
      <c r="Y33" s="64">
        <f t="shared" si="33"/>
        <v>4128.42</v>
      </c>
      <c r="Z33" s="64">
        <f t="shared" si="34"/>
        <v>2477.0520000000001</v>
      </c>
      <c r="AA33" s="64">
        <f t="shared" si="35"/>
        <v>8256.84</v>
      </c>
      <c r="AB33" s="67">
        <f t="shared" si="36"/>
        <v>2000.0001999999999</v>
      </c>
      <c r="AC33" s="67">
        <f t="shared" si="36"/>
        <v>18000.001799999998</v>
      </c>
      <c r="AD33" s="67">
        <f t="shared" si="36"/>
        <v>50000.004999999997</v>
      </c>
      <c r="AE33" s="67">
        <f t="shared" si="36"/>
        <v>30000.002999999997</v>
      </c>
      <c r="AF33" s="64">
        <f t="shared" si="37"/>
        <v>100000.01</v>
      </c>
      <c r="AG33" s="55"/>
      <c r="AH33" s="54">
        <f>$AB33/12</f>
        <v>166.66668333333334</v>
      </c>
      <c r="AI33" s="54">
        <f>$AB33/12</f>
        <v>166.66668333333334</v>
      </c>
      <c r="AJ33" s="54">
        <f t="shared" ref="AJ33:AS33" si="98">$AB33/12</f>
        <v>166.66668333333334</v>
      </c>
      <c r="AK33" s="54">
        <f t="shared" si="98"/>
        <v>166.66668333333334</v>
      </c>
      <c r="AL33" s="54">
        <f t="shared" si="98"/>
        <v>166.66668333333334</v>
      </c>
      <c r="AM33" s="54">
        <f t="shared" si="98"/>
        <v>166.66668333333334</v>
      </c>
      <c r="AN33" s="54">
        <f t="shared" si="98"/>
        <v>166.66668333333334</v>
      </c>
      <c r="AO33" s="54">
        <f t="shared" si="98"/>
        <v>166.66668333333334</v>
      </c>
      <c r="AP33" s="54">
        <f t="shared" si="98"/>
        <v>166.66668333333334</v>
      </c>
      <c r="AQ33" s="54">
        <f t="shared" si="98"/>
        <v>166.66668333333334</v>
      </c>
      <c r="AR33" s="54">
        <f t="shared" si="98"/>
        <v>166.66668333333334</v>
      </c>
      <c r="AS33" s="54">
        <f t="shared" si="98"/>
        <v>166.66668333333334</v>
      </c>
      <c r="AT33" s="156">
        <f>SUM(AH33:AS33)</f>
        <v>2000.0002000000002</v>
      </c>
      <c r="AU33" s="154">
        <f>$AC33/12</f>
        <v>1500.0001499999998</v>
      </c>
      <c r="AV33" s="154">
        <f t="shared" ref="AV33:BF33" si="99">$AC33/12</f>
        <v>1500.0001499999998</v>
      </c>
      <c r="AW33" s="154">
        <f t="shared" si="99"/>
        <v>1500.0001499999998</v>
      </c>
      <c r="AX33" s="154">
        <f t="shared" si="99"/>
        <v>1500.0001499999998</v>
      </c>
      <c r="AY33" s="154">
        <f t="shared" si="99"/>
        <v>1500.0001499999998</v>
      </c>
      <c r="AZ33" s="154">
        <f t="shared" si="99"/>
        <v>1500.0001499999998</v>
      </c>
      <c r="BA33" s="154">
        <f t="shared" si="99"/>
        <v>1500.0001499999998</v>
      </c>
      <c r="BB33" s="154">
        <f t="shared" si="99"/>
        <v>1500.0001499999998</v>
      </c>
      <c r="BC33" s="154">
        <f t="shared" si="99"/>
        <v>1500.0001499999998</v>
      </c>
      <c r="BD33" s="154">
        <f t="shared" si="99"/>
        <v>1500.0001499999998</v>
      </c>
      <c r="BE33" s="154">
        <f t="shared" si="99"/>
        <v>1500.0001499999998</v>
      </c>
      <c r="BF33" s="154">
        <f t="shared" si="99"/>
        <v>1500.0001499999998</v>
      </c>
      <c r="BG33" s="156">
        <f>SUM(AU33:BF33)</f>
        <v>18000.001799999998</v>
      </c>
      <c r="BH33" s="154">
        <f>$AD33/12</f>
        <v>4166.6670833333328</v>
      </c>
      <c r="BI33" s="154">
        <f t="shared" ref="BI33:BS33" si="100">$AD33/12</f>
        <v>4166.6670833333328</v>
      </c>
      <c r="BJ33" s="154">
        <f t="shared" si="100"/>
        <v>4166.6670833333328</v>
      </c>
      <c r="BK33" s="154">
        <f t="shared" si="100"/>
        <v>4166.6670833333328</v>
      </c>
      <c r="BL33" s="154">
        <f t="shared" si="100"/>
        <v>4166.6670833333328</v>
      </c>
      <c r="BM33" s="154">
        <f t="shared" si="100"/>
        <v>4166.6670833333328</v>
      </c>
      <c r="BN33" s="154">
        <f t="shared" si="100"/>
        <v>4166.6670833333328</v>
      </c>
      <c r="BO33" s="154">
        <f t="shared" si="100"/>
        <v>4166.6670833333328</v>
      </c>
      <c r="BP33" s="154">
        <f t="shared" si="100"/>
        <v>4166.6670833333328</v>
      </c>
      <c r="BQ33" s="154">
        <f t="shared" si="100"/>
        <v>4166.6670833333328</v>
      </c>
      <c r="BR33" s="154">
        <f t="shared" si="100"/>
        <v>4166.6670833333328</v>
      </c>
      <c r="BS33" s="154">
        <f t="shared" si="100"/>
        <v>4166.6670833333328</v>
      </c>
      <c r="BT33" s="157">
        <f t="shared" si="91"/>
        <v>50000.004999999997</v>
      </c>
      <c r="BU33" s="154">
        <f>$AE33/12</f>
        <v>2500.0002499999996</v>
      </c>
      <c r="BV33" s="154">
        <f t="shared" ref="BV33:CF33" si="101">$AE33/12</f>
        <v>2500.0002499999996</v>
      </c>
      <c r="BW33" s="154">
        <f t="shared" si="101"/>
        <v>2500.0002499999996</v>
      </c>
      <c r="BX33" s="154">
        <f t="shared" si="101"/>
        <v>2500.0002499999996</v>
      </c>
      <c r="BY33" s="154">
        <f t="shared" si="101"/>
        <v>2500.0002499999996</v>
      </c>
      <c r="BZ33" s="154">
        <f t="shared" si="101"/>
        <v>2500.0002499999996</v>
      </c>
      <c r="CA33" s="154">
        <f t="shared" si="101"/>
        <v>2500.0002499999996</v>
      </c>
      <c r="CB33" s="154">
        <f t="shared" si="101"/>
        <v>2500.0002499999996</v>
      </c>
      <c r="CC33" s="154">
        <f t="shared" si="101"/>
        <v>2500.0002499999996</v>
      </c>
      <c r="CD33" s="154">
        <f t="shared" si="101"/>
        <v>2500.0002499999996</v>
      </c>
      <c r="CE33" s="154">
        <f t="shared" si="101"/>
        <v>2500.0002499999996</v>
      </c>
      <c r="CF33" s="154">
        <f t="shared" si="101"/>
        <v>2500.0002499999996</v>
      </c>
      <c r="CG33" s="156">
        <f t="shared" si="93"/>
        <v>30000.003000000001</v>
      </c>
      <c r="CH33" s="125">
        <f t="shared" si="8"/>
        <v>100000.01</v>
      </c>
      <c r="CI33" s="56"/>
      <c r="CJ33" s="125">
        <f t="shared" si="9"/>
        <v>0</v>
      </c>
      <c r="CK33" s="262" t="str">
        <f t="shared" si="46"/>
        <v>P</v>
      </c>
      <c r="CL33" s="57"/>
      <c r="CM33" s="57"/>
    </row>
    <row r="34" spans="1:91" s="326" customFormat="1" ht="15" collapsed="1" x14ac:dyDescent="0.25">
      <c r="A34" s="254">
        <v>2</v>
      </c>
      <c r="B34" s="239" t="s">
        <v>99</v>
      </c>
      <c r="C34" s="303">
        <v>89250000</v>
      </c>
      <c r="D34" s="303">
        <v>0</v>
      </c>
      <c r="E34" s="303">
        <v>30000000</v>
      </c>
      <c r="F34" s="303">
        <v>48250000</v>
      </c>
      <c r="G34" s="303">
        <v>167500000</v>
      </c>
      <c r="H34" s="67">
        <f t="shared" si="16"/>
        <v>1785000</v>
      </c>
      <c r="I34" s="64">
        <f t="shared" si="17"/>
        <v>16065000</v>
      </c>
      <c r="J34" s="64">
        <f t="shared" si="18"/>
        <v>44625000</v>
      </c>
      <c r="K34" s="64">
        <f t="shared" si="19"/>
        <v>26775000</v>
      </c>
      <c r="L34" s="64">
        <f t="shared" si="20"/>
        <v>89250000</v>
      </c>
      <c r="M34" s="67">
        <f t="shared" si="21"/>
        <v>0</v>
      </c>
      <c r="N34" s="64">
        <f t="shared" si="22"/>
        <v>0</v>
      </c>
      <c r="O34" s="64">
        <f t="shared" si="23"/>
        <v>0</v>
      </c>
      <c r="P34" s="64">
        <f t="shared" si="24"/>
        <v>0</v>
      </c>
      <c r="Q34" s="64">
        <f t="shared" si="25"/>
        <v>0</v>
      </c>
      <c r="R34" s="67">
        <f t="shared" si="26"/>
        <v>0</v>
      </c>
      <c r="S34" s="64">
        <f t="shared" si="27"/>
        <v>0</v>
      </c>
      <c r="T34" s="64">
        <f t="shared" si="28"/>
        <v>15000000</v>
      </c>
      <c r="U34" s="64">
        <f t="shared" si="29"/>
        <v>15000000</v>
      </c>
      <c r="V34" s="64">
        <f t="shared" si="30"/>
        <v>30000000</v>
      </c>
      <c r="W34" s="67">
        <f t="shared" si="31"/>
        <v>965000</v>
      </c>
      <c r="X34" s="64">
        <f t="shared" si="32"/>
        <v>8685000</v>
      </c>
      <c r="Y34" s="64">
        <f t="shared" si="33"/>
        <v>24125000</v>
      </c>
      <c r="Z34" s="64">
        <f t="shared" si="34"/>
        <v>14475000</v>
      </c>
      <c r="AA34" s="64">
        <f t="shared" si="35"/>
        <v>48250000</v>
      </c>
      <c r="AB34" s="67">
        <f t="shared" si="36"/>
        <v>2750000</v>
      </c>
      <c r="AC34" s="67">
        <f t="shared" si="36"/>
        <v>24750000</v>
      </c>
      <c r="AD34" s="67">
        <f t="shared" si="36"/>
        <v>83750000</v>
      </c>
      <c r="AE34" s="67">
        <f t="shared" si="36"/>
        <v>56250000</v>
      </c>
      <c r="AF34" s="64">
        <f t="shared" si="37"/>
        <v>167500000</v>
      </c>
      <c r="AG34" s="47"/>
      <c r="AH34" s="6">
        <f t="shared" ref="AH34:AS34" si="102">AH35+AH44</f>
        <v>229166.66666666669</v>
      </c>
      <c r="AI34" s="6">
        <f t="shared" si="102"/>
        <v>229166.66666666669</v>
      </c>
      <c r="AJ34" s="6">
        <f t="shared" si="102"/>
        <v>229166.66666666669</v>
      </c>
      <c r="AK34" s="6">
        <f t="shared" si="102"/>
        <v>229166.66666666669</v>
      </c>
      <c r="AL34" s="6">
        <f t="shared" si="102"/>
        <v>229166.66666666669</v>
      </c>
      <c r="AM34" s="6">
        <f t="shared" si="102"/>
        <v>229166.66666666669</v>
      </c>
      <c r="AN34" s="6">
        <f t="shared" si="102"/>
        <v>229166.66666666669</v>
      </c>
      <c r="AO34" s="6">
        <f t="shared" si="102"/>
        <v>229166.66666666669</v>
      </c>
      <c r="AP34" s="6">
        <f t="shared" si="102"/>
        <v>229166.66666666669</v>
      </c>
      <c r="AQ34" s="6">
        <f t="shared" si="102"/>
        <v>229166.66666666669</v>
      </c>
      <c r="AR34" s="6">
        <f t="shared" si="102"/>
        <v>229166.66666666669</v>
      </c>
      <c r="AS34" s="6">
        <f t="shared" si="102"/>
        <v>229166.66666666669</v>
      </c>
      <c r="AT34" s="124">
        <f t="shared" si="48"/>
        <v>2750000</v>
      </c>
      <c r="AU34" s="124">
        <f t="shared" ref="AU34:BF34" si="103">AU35+AU44</f>
        <v>2062499.9999999998</v>
      </c>
      <c r="AV34" s="124">
        <f t="shared" si="103"/>
        <v>2062499.9999999998</v>
      </c>
      <c r="AW34" s="124">
        <f t="shared" si="103"/>
        <v>2062499.9999999998</v>
      </c>
      <c r="AX34" s="124">
        <f t="shared" si="103"/>
        <v>2062499.9999999998</v>
      </c>
      <c r="AY34" s="124">
        <f t="shared" si="103"/>
        <v>2062499.9999999998</v>
      </c>
      <c r="AZ34" s="124">
        <f t="shared" si="103"/>
        <v>2062499.9999999998</v>
      </c>
      <c r="BA34" s="124">
        <f t="shared" si="103"/>
        <v>2062499.9999999998</v>
      </c>
      <c r="BB34" s="124">
        <f t="shared" si="103"/>
        <v>2062499.9999999998</v>
      </c>
      <c r="BC34" s="124">
        <f t="shared" si="103"/>
        <v>2062499.9999999998</v>
      </c>
      <c r="BD34" s="124">
        <f t="shared" si="103"/>
        <v>2062499.9999999998</v>
      </c>
      <c r="BE34" s="124">
        <f t="shared" si="103"/>
        <v>2062499.9999999998</v>
      </c>
      <c r="BF34" s="124">
        <f t="shared" si="103"/>
        <v>2062499.9999999998</v>
      </c>
      <c r="BG34" s="124">
        <f t="shared" ref="BG34:BG68" si="104">SUM(AU34:BF34)</f>
        <v>24749999.999999996</v>
      </c>
      <c r="BH34" s="124">
        <f t="shared" ref="BH34:BS34" si="105">BH35+BH44</f>
        <v>6979166.666666667</v>
      </c>
      <c r="BI34" s="124">
        <f t="shared" si="105"/>
        <v>6979166.666666667</v>
      </c>
      <c r="BJ34" s="124">
        <f t="shared" si="105"/>
        <v>6979166.666666667</v>
      </c>
      <c r="BK34" s="124">
        <f t="shared" si="105"/>
        <v>6979166.666666667</v>
      </c>
      <c r="BL34" s="124">
        <f t="shared" si="105"/>
        <v>6979166.666666667</v>
      </c>
      <c r="BM34" s="124">
        <f t="shared" si="105"/>
        <v>6979166.666666667</v>
      </c>
      <c r="BN34" s="124">
        <f t="shared" si="105"/>
        <v>6979166.666666667</v>
      </c>
      <c r="BO34" s="124">
        <f t="shared" si="105"/>
        <v>6979166.666666667</v>
      </c>
      <c r="BP34" s="124">
        <f t="shared" si="105"/>
        <v>6979166.666666667</v>
      </c>
      <c r="BQ34" s="124">
        <f t="shared" si="105"/>
        <v>6979166.666666667</v>
      </c>
      <c r="BR34" s="124">
        <f t="shared" si="105"/>
        <v>6979166.666666667</v>
      </c>
      <c r="BS34" s="124">
        <f t="shared" si="105"/>
        <v>6979166.666666667</v>
      </c>
      <c r="BT34" s="124">
        <f t="shared" si="91"/>
        <v>83750000</v>
      </c>
      <c r="BU34" s="124">
        <f t="shared" ref="BU34:CF34" si="106">BU35+BU44</f>
        <v>4687500</v>
      </c>
      <c r="BV34" s="124">
        <f t="shared" si="106"/>
        <v>4687500</v>
      </c>
      <c r="BW34" s="124">
        <f t="shared" si="106"/>
        <v>4687500</v>
      </c>
      <c r="BX34" s="124">
        <f t="shared" si="106"/>
        <v>4687500</v>
      </c>
      <c r="BY34" s="124">
        <f t="shared" si="106"/>
        <v>4687500</v>
      </c>
      <c r="BZ34" s="124">
        <f t="shared" si="106"/>
        <v>4687500</v>
      </c>
      <c r="CA34" s="124">
        <f t="shared" si="106"/>
        <v>4687500</v>
      </c>
      <c r="CB34" s="124">
        <f t="shared" si="106"/>
        <v>4687500</v>
      </c>
      <c r="CC34" s="124">
        <f t="shared" si="106"/>
        <v>4687500</v>
      </c>
      <c r="CD34" s="124">
        <f t="shared" si="106"/>
        <v>4687500</v>
      </c>
      <c r="CE34" s="124">
        <f t="shared" si="106"/>
        <v>4687500</v>
      </c>
      <c r="CF34" s="124">
        <f t="shared" si="106"/>
        <v>4687500</v>
      </c>
      <c r="CG34" s="124">
        <f t="shared" si="93"/>
        <v>56250000</v>
      </c>
      <c r="CH34" s="124">
        <f t="shared" si="8"/>
        <v>167500000</v>
      </c>
      <c r="CI34" s="5"/>
      <c r="CJ34" s="124">
        <f t="shared" si="9"/>
        <v>0</v>
      </c>
      <c r="CK34" s="262" t="str">
        <f t="shared" si="46"/>
        <v>P</v>
      </c>
      <c r="CL34" s="5"/>
      <c r="CM34" s="5"/>
    </row>
    <row r="35" spans="1:91" s="329" customFormat="1" ht="15" x14ac:dyDescent="0.25">
      <c r="A35" s="255" t="s">
        <v>79</v>
      </c>
      <c r="B35" s="240" t="s">
        <v>100</v>
      </c>
      <c r="C35" s="307">
        <v>85004257</v>
      </c>
      <c r="D35" s="307">
        <v>0</v>
      </c>
      <c r="E35" s="307">
        <v>28572859</v>
      </c>
      <c r="F35" s="307">
        <v>45954682</v>
      </c>
      <c r="G35" s="307">
        <v>159531798</v>
      </c>
      <c r="H35" s="137">
        <f t="shared" si="16"/>
        <v>1700085.1400000001</v>
      </c>
      <c r="I35" s="138">
        <f t="shared" si="17"/>
        <v>15300766.26</v>
      </c>
      <c r="J35" s="138">
        <f t="shared" si="18"/>
        <v>42502128.5</v>
      </c>
      <c r="K35" s="138">
        <f t="shared" si="19"/>
        <v>25501277.099999998</v>
      </c>
      <c r="L35" s="138">
        <f t="shared" si="20"/>
        <v>85004257</v>
      </c>
      <c r="M35" s="137">
        <f t="shared" si="21"/>
        <v>0</v>
      </c>
      <c r="N35" s="138">
        <f t="shared" si="22"/>
        <v>0</v>
      </c>
      <c r="O35" s="138">
        <f t="shared" si="23"/>
        <v>0</v>
      </c>
      <c r="P35" s="138">
        <f t="shared" si="24"/>
        <v>0</v>
      </c>
      <c r="Q35" s="138">
        <f t="shared" si="25"/>
        <v>0</v>
      </c>
      <c r="R35" s="137">
        <f t="shared" si="26"/>
        <v>0</v>
      </c>
      <c r="S35" s="138">
        <f t="shared" si="27"/>
        <v>0</v>
      </c>
      <c r="T35" s="138">
        <f t="shared" si="28"/>
        <v>14286429.5</v>
      </c>
      <c r="U35" s="138">
        <f t="shared" si="29"/>
        <v>14286429.5</v>
      </c>
      <c r="V35" s="138">
        <f t="shared" si="30"/>
        <v>28572859</v>
      </c>
      <c r="W35" s="137">
        <f t="shared" si="31"/>
        <v>919093.64</v>
      </c>
      <c r="X35" s="138">
        <f t="shared" si="32"/>
        <v>8271842.7599999998</v>
      </c>
      <c r="Y35" s="138">
        <f t="shared" si="33"/>
        <v>22977341</v>
      </c>
      <c r="Z35" s="138">
        <f t="shared" si="34"/>
        <v>13786404.6</v>
      </c>
      <c r="AA35" s="138">
        <f t="shared" si="35"/>
        <v>45954682</v>
      </c>
      <c r="AB35" s="137">
        <f t="shared" si="36"/>
        <v>2619178.7800000003</v>
      </c>
      <c r="AC35" s="137">
        <f t="shared" si="36"/>
        <v>23572609.02</v>
      </c>
      <c r="AD35" s="137">
        <f t="shared" si="36"/>
        <v>79765899</v>
      </c>
      <c r="AE35" s="137">
        <f t="shared" si="36"/>
        <v>53574111.199999996</v>
      </c>
      <c r="AF35" s="138">
        <f t="shared" si="37"/>
        <v>159531798</v>
      </c>
      <c r="AG35" s="181"/>
      <c r="AH35" s="175">
        <f t="shared" ref="AH35:AS35" si="107">AH36+AH38+AH40+AH42</f>
        <v>218264.89833333335</v>
      </c>
      <c r="AI35" s="175">
        <f t="shared" si="107"/>
        <v>218264.89833333335</v>
      </c>
      <c r="AJ35" s="175">
        <f t="shared" si="107"/>
        <v>218264.89833333335</v>
      </c>
      <c r="AK35" s="175">
        <f t="shared" si="107"/>
        <v>218264.89833333335</v>
      </c>
      <c r="AL35" s="175">
        <f t="shared" si="107"/>
        <v>218264.89833333335</v>
      </c>
      <c r="AM35" s="175">
        <f t="shared" si="107"/>
        <v>218264.89833333335</v>
      </c>
      <c r="AN35" s="175">
        <f t="shared" si="107"/>
        <v>218264.89833333335</v>
      </c>
      <c r="AO35" s="175">
        <f t="shared" si="107"/>
        <v>218264.89833333335</v>
      </c>
      <c r="AP35" s="175">
        <f t="shared" si="107"/>
        <v>218264.89833333335</v>
      </c>
      <c r="AQ35" s="175">
        <f t="shared" si="107"/>
        <v>218264.89833333335</v>
      </c>
      <c r="AR35" s="175">
        <f t="shared" si="107"/>
        <v>218264.89833333335</v>
      </c>
      <c r="AS35" s="175">
        <f t="shared" si="107"/>
        <v>218264.89833333335</v>
      </c>
      <c r="AT35" s="175">
        <f t="shared" si="48"/>
        <v>2619178.7800000007</v>
      </c>
      <c r="AU35" s="175">
        <f t="shared" ref="AU35:BF35" si="108">AU36+AU38+AU40+AU42</f>
        <v>1964384.0849999997</v>
      </c>
      <c r="AV35" s="175">
        <f t="shared" si="108"/>
        <v>1964384.0849999997</v>
      </c>
      <c r="AW35" s="175">
        <f t="shared" si="108"/>
        <v>1964384.0849999997</v>
      </c>
      <c r="AX35" s="175">
        <f t="shared" si="108"/>
        <v>1964384.0849999997</v>
      </c>
      <c r="AY35" s="175">
        <f t="shared" si="108"/>
        <v>1964384.0849999997</v>
      </c>
      <c r="AZ35" s="175">
        <f t="shared" si="108"/>
        <v>1964384.0849999997</v>
      </c>
      <c r="BA35" s="175">
        <f t="shared" si="108"/>
        <v>1964384.0849999997</v>
      </c>
      <c r="BB35" s="175">
        <f t="shared" si="108"/>
        <v>1964384.0849999997</v>
      </c>
      <c r="BC35" s="175">
        <f t="shared" si="108"/>
        <v>1964384.0849999997</v>
      </c>
      <c r="BD35" s="175">
        <f t="shared" si="108"/>
        <v>1964384.0849999997</v>
      </c>
      <c r="BE35" s="175">
        <f t="shared" si="108"/>
        <v>1964384.0849999997</v>
      </c>
      <c r="BF35" s="175">
        <f t="shared" si="108"/>
        <v>1964384.0849999997</v>
      </c>
      <c r="BG35" s="175">
        <f t="shared" si="104"/>
        <v>23572609.02</v>
      </c>
      <c r="BH35" s="175">
        <f t="shared" ref="BH35:BS35" si="109">BH36+BH38+BH40+BH42</f>
        <v>6647158.25</v>
      </c>
      <c r="BI35" s="175">
        <f t="shared" si="109"/>
        <v>6647158.25</v>
      </c>
      <c r="BJ35" s="175">
        <f t="shared" si="109"/>
        <v>6647158.25</v>
      </c>
      <c r="BK35" s="175">
        <f t="shared" si="109"/>
        <v>6647158.25</v>
      </c>
      <c r="BL35" s="175">
        <f t="shared" si="109"/>
        <v>6647158.25</v>
      </c>
      <c r="BM35" s="175">
        <f t="shared" si="109"/>
        <v>6647158.25</v>
      </c>
      <c r="BN35" s="175">
        <f t="shared" si="109"/>
        <v>6647158.25</v>
      </c>
      <c r="BO35" s="175">
        <f t="shared" si="109"/>
        <v>6647158.25</v>
      </c>
      <c r="BP35" s="175">
        <f t="shared" si="109"/>
        <v>6647158.25</v>
      </c>
      <c r="BQ35" s="175">
        <f t="shared" si="109"/>
        <v>6647158.25</v>
      </c>
      <c r="BR35" s="175">
        <f t="shared" si="109"/>
        <v>6647158.25</v>
      </c>
      <c r="BS35" s="175">
        <f t="shared" si="109"/>
        <v>6647158.25</v>
      </c>
      <c r="BT35" s="175">
        <f t="shared" si="91"/>
        <v>79765899</v>
      </c>
      <c r="BU35" s="175">
        <f t="shared" ref="BU35:CF35" si="110">BU36+BU38+BU40+BU42</f>
        <v>4464509.2666666666</v>
      </c>
      <c r="BV35" s="175">
        <f t="shared" si="110"/>
        <v>4464509.2666666666</v>
      </c>
      <c r="BW35" s="175">
        <f t="shared" si="110"/>
        <v>4464509.2666666666</v>
      </c>
      <c r="BX35" s="175">
        <f t="shared" si="110"/>
        <v>4464509.2666666666</v>
      </c>
      <c r="BY35" s="175">
        <f t="shared" si="110"/>
        <v>4464509.2666666666</v>
      </c>
      <c r="BZ35" s="175">
        <f t="shared" si="110"/>
        <v>4464509.2666666666</v>
      </c>
      <c r="CA35" s="175">
        <f t="shared" si="110"/>
        <v>4464509.2666666666</v>
      </c>
      <c r="CB35" s="175">
        <f t="shared" si="110"/>
        <v>4464509.2666666666</v>
      </c>
      <c r="CC35" s="175">
        <f t="shared" si="110"/>
        <v>4464509.2666666666</v>
      </c>
      <c r="CD35" s="175">
        <f t="shared" si="110"/>
        <v>4464509.2666666666</v>
      </c>
      <c r="CE35" s="175">
        <f t="shared" si="110"/>
        <v>4464509.2666666666</v>
      </c>
      <c r="CF35" s="175">
        <f t="shared" si="110"/>
        <v>4464509.2666666666</v>
      </c>
      <c r="CG35" s="175">
        <f t="shared" si="93"/>
        <v>53574111.199999996</v>
      </c>
      <c r="CH35" s="175">
        <f t="shared" si="8"/>
        <v>159531798</v>
      </c>
      <c r="CI35" s="182"/>
      <c r="CJ35" s="175">
        <f t="shared" si="9"/>
        <v>0</v>
      </c>
      <c r="CK35" s="262" t="str">
        <f>IF(CJ35=0,"P","V")</f>
        <v>P</v>
      </c>
      <c r="CL35" s="183"/>
      <c r="CM35" s="183"/>
    </row>
    <row r="36" spans="1:91" s="329" customFormat="1" ht="15" outlineLevel="1" x14ac:dyDescent="0.25">
      <c r="A36" s="256" t="s">
        <v>48</v>
      </c>
      <c r="B36" s="241" t="s">
        <v>95</v>
      </c>
      <c r="C36" s="305">
        <v>36009072</v>
      </c>
      <c r="D36" s="305">
        <v>0</v>
      </c>
      <c r="E36" s="305">
        <v>12103889.539999999</v>
      </c>
      <c r="F36" s="305">
        <v>19467089.190000001</v>
      </c>
      <c r="G36" s="305">
        <v>67580050.730000004</v>
      </c>
      <c r="H36" s="173">
        <f t="shared" si="16"/>
        <v>720181.44000000006</v>
      </c>
      <c r="I36" s="174">
        <f t="shared" si="17"/>
        <v>6481632.96</v>
      </c>
      <c r="J36" s="174">
        <f t="shared" si="18"/>
        <v>18004536</v>
      </c>
      <c r="K36" s="174">
        <f t="shared" si="19"/>
        <v>10802721.6</v>
      </c>
      <c r="L36" s="174">
        <f t="shared" si="20"/>
        <v>36009072</v>
      </c>
      <c r="M36" s="173">
        <f t="shared" si="21"/>
        <v>0</v>
      </c>
      <c r="N36" s="174">
        <f t="shared" si="22"/>
        <v>0</v>
      </c>
      <c r="O36" s="174">
        <f t="shared" si="23"/>
        <v>0</v>
      </c>
      <c r="P36" s="174">
        <f t="shared" si="24"/>
        <v>0</v>
      </c>
      <c r="Q36" s="174">
        <f t="shared" si="25"/>
        <v>0</v>
      </c>
      <c r="R36" s="173">
        <f t="shared" si="26"/>
        <v>0</v>
      </c>
      <c r="S36" s="174">
        <f t="shared" si="27"/>
        <v>0</v>
      </c>
      <c r="T36" s="174">
        <f t="shared" si="28"/>
        <v>6051944.7699999996</v>
      </c>
      <c r="U36" s="174">
        <f t="shared" si="29"/>
        <v>6051944.7699999996</v>
      </c>
      <c r="V36" s="174">
        <f t="shared" si="30"/>
        <v>12103889.539999999</v>
      </c>
      <c r="W36" s="173">
        <f t="shared" si="31"/>
        <v>389341.78380000003</v>
      </c>
      <c r="X36" s="174">
        <f t="shared" si="32"/>
        <v>3504076.0542000001</v>
      </c>
      <c r="Y36" s="174">
        <f t="shared" si="33"/>
        <v>9733544.5950000007</v>
      </c>
      <c r="Z36" s="174">
        <f t="shared" si="34"/>
        <v>5840126.7570000002</v>
      </c>
      <c r="AA36" s="174">
        <f t="shared" si="35"/>
        <v>19467089.190000001</v>
      </c>
      <c r="AB36" s="173">
        <f t="shared" si="36"/>
        <v>1109523.2238</v>
      </c>
      <c r="AC36" s="173">
        <f t="shared" si="36"/>
        <v>9985709.0142000001</v>
      </c>
      <c r="AD36" s="173">
        <f t="shared" si="36"/>
        <v>33790025.365000002</v>
      </c>
      <c r="AE36" s="173">
        <f t="shared" si="36"/>
        <v>22694793.126999997</v>
      </c>
      <c r="AF36" s="174">
        <f t="shared" si="37"/>
        <v>67580050.729999989</v>
      </c>
      <c r="AG36" s="181"/>
      <c r="AH36" s="175">
        <f t="shared" ref="AH36:AS36" si="111">SUM(AH37:AH37)</f>
        <v>92460.268649999998</v>
      </c>
      <c r="AI36" s="175">
        <f t="shared" si="111"/>
        <v>92460.268649999998</v>
      </c>
      <c r="AJ36" s="175">
        <f t="shared" si="111"/>
        <v>92460.268649999998</v>
      </c>
      <c r="AK36" s="175">
        <f t="shared" si="111"/>
        <v>92460.268649999998</v>
      </c>
      <c r="AL36" s="175">
        <f t="shared" si="111"/>
        <v>92460.268649999998</v>
      </c>
      <c r="AM36" s="175">
        <f t="shared" si="111"/>
        <v>92460.268649999998</v>
      </c>
      <c r="AN36" s="175">
        <f t="shared" si="111"/>
        <v>92460.268649999998</v>
      </c>
      <c r="AO36" s="175">
        <f t="shared" si="111"/>
        <v>92460.268649999998</v>
      </c>
      <c r="AP36" s="175">
        <f t="shared" si="111"/>
        <v>92460.268649999998</v>
      </c>
      <c r="AQ36" s="175">
        <f t="shared" si="111"/>
        <v>92460.268649999998</v>
      </c>
      <c r="AR36" s="175">
        <f t="shared" si="111"/>
        <v>92460.268649999998</v>
      </c>
      <c r="AS36" s="175">
        <f t="shared" si="111"/>
        <v>92460.268649999998</v>
      </c>
      <c r="AT36" s="175">
        <f t="shared" si="48"/>
        <v>1109523.2238</v>
      </c>
      <c r="AU36" s="175">
        <f t="shared" ref="AU36:BF36" si="112">SUM(AU37:AU37)</f>
        <v>832142.41784999997</v>
      </c>
      <c r="AV36" s="175">
        <f t="shared" si="112"/>
        <v>832142.41784999997</v>
      </c>
      <c r="AW36" s="175">
        <f t="shared" si="112"/>
        <v>832142.41784999997</v>
      </c>
      <c r="AX36" s="175">
        <f t="shared" si="112"/>
        <v>832142.41784999997</v>
      </c>
      <c r="AY36" s="175">
        <f t="shared" si="112"/>
        <v>832142.41784999997</v>
      </c>
      <c r="AZ36" s="175">
        <f t="shared" si="112"/>
        <v>832142.41784999997</v>
      </c>
      <c r="BA36" s="175">
        <f t="shared" si="112"/>
        <v>832142.41784999997</v>
      </c>
      <c r="BB36" s="175">
        <f t="shared" si="112"/>
        <v>832142.41784999997</v>
      </c>
      <c r="BC36" s="175">
        <f t="shared" si="112"/>
        <v>832142.41784999997</v>
      </c>
      <c r="BD36" s="175">
        <f t="shared" si="112"/>
        <v>832142.41784999997</v>
      </c>
      <c r="BE36" s="175">
        <f t="shared" si="112"/>
        <v>832142.41784999997</v>
      </c>
      <c r="BF36" s="175">
        <f t="shared" si="112"/>
        <v>832142.41784999997</v>
      </c>
      <c r="BG36" s="175">
        <f t="shared" si="104"/>
        <v>9985709.0142000001</v>
      </c>
      <c r="BH36" s="175">
        <f t="shared" ref="BH36:BS36" si="113">SUM(BH37:BH37)</f>
        <v>2815835.4470833335</v>
      </c>
      <c r="BI36" s="175">
        <f t="shared" si="113"/>
        <v>2815835.4470833335</v>
      </c>
      <c r="BJ36" s="175">
        <f t="shared" si="113"/>
        <v>2815835.4470833335</v>
      </c>
      <c r="BK36" s="175">
        <f t="shared" si="113"/>
        <v>2815835.4470833335</v>
      </c>
      <c r="BL36" s="175">
        <f t="shared" si="113"/>
        <v>2815835.4470833335</v>
      </c>
      <c r="BM36" s="175">
        <f t="shared" si="113"/>
        <v>2815835.4470833335</v>
      </c>
      <c r="BN36" s="175">
        <f t="shared" si="113"/>
        <v>2815835.4470833335</v>
      </c>
      <c r="BO36" s="175">
        <f t="shared" si="113"/>
        <v>2815835.4470833335</v>
      </c>
      <c r="BP36" s="175">
        <f t="shared" si="113"/>
        <v>2815835.4470833335</v>
      </c>
      <c r="BQ36" s="175">
        <f t="shared" si="113"/>
        <v>2815835.4470833335</v>
      </c>
      <c r="BR36" s="175">
        <f t="shared" si="113"/>
        <v>2815835.4470833335</v>
      </c>
      <c r="BS36" s="175">
        <f t="shared" si="113"/>
        <v>2815835.4470833335</v>
      </c>
      <c r="BT36" s="175">
        <f t="shared" si="91"/>
        <v>33790025.364999995</v>
      </c>
      <c r="BU36" s="175">
        <f t="shared" ref="BU36:CF36" si="114">SUM(BU37:BU37)</f>
        <v>1891232.760583333</v>
      </c>
      <c r="BV36" s="175">
        <f t="shared" si="114"/>
        <v>1891232.760583333</v>
      </c>
      <c r="BW36" s="175">
        <f t="shared" si="114"/>
        <v>1891232.760583333</v>
      </c>
      <c r="BX36" s="175">
        <f t="shared" si="114"/>
        <v>1891232.760583333</v>
      </c>
      <c r="BY36" s="175">
        <f t="shared" si="114"/>
        <v>1891232.760583333</v>
      </c>
      <c r="BZ36" s="175">
        <f t="shared" si="114"/>
        <v>1891232.760583333</v>
      </c>
      <c r="CA36" s="175">
        <f t="shared" si="114"/>
        <v>1891232.760583333</v>
      </c>
      <c r="CB36" s="175">
        <f t="shared" si="114"/>
        <v>1891232.760583333</v>
      </c>
      <c r="CC36" s="175">
        <f t="shared" si="114"/>
        <v>1891232.760583333</v>
      </c>
      <c r="CD36" s="175">
        <f t="shared" si="114"/>
        <v>1891232.760583333</v>
      </c>
      <c r="CE36" s="175">
        <f t="shared" si="114"/>
        <v>1891232.760583333</v>
      </c>
      <c r="CF36" s="175">
        <f t="shared" si="114"/>
        <v>1891232.760583333</v>
      </c>
      <c r="CG36" s="175">
        <f t="shared" si="93"/>
        <v>22694793.127</v>
      </c>
      <c r="CH36" s="175">
        <f t="shared" si="8"/>
        <v>67580050.729999989</v>
      </c>
      <c r="CI36" s="182"/>
      <c r="CJ36" s="175">
        <f t="shared" si="9"/>
        <v>0</v>
      </c>
      <c r="CK36" s="262" t="str">
        <f t="shared" ref="CK36:CK52" si="115">IF(CJ36=0,"P","V")</f>
        <v>P</v>
      </c>
      <c r="CL36" s="183"/>
      <c r="CM36" s="183"/>
    </row>
    <row r="37" spans="1:91" s="329" customFormat="1" ht="16.5" hidden="1" outlineLevel="2" x14ac:dyDescent="0.25">
      <c r="A37" s="256" t="s">
        <v>49</v>
      </c>
      <c r="B37" s="242" t="s">
        <v>125</v>
      </c>
      <c r="C37" s="306">
        <v>36009072</v>
      </c>
      <c r="D37" s="307">
        <v>0</v>
      </c>
      <c r="E37" s="306">
        <v>12103889.539999999</v>
      </c>
      <c r="F37" s="306">
        <v>19467089.190000001</v>
      </c>
      <c r="G37" s="307">
        <v>67580050.730000004</v>
      </c>
      <c r="H37" s="177">
        <f t="shared" si="16"/>
        <v>720181.44000000006</v>
      </c>
      <c r="I37" s="178">
        <f t="shared" si="17"/>
        <v>6481632.96</v>
      </c>
      <c r="J37" s="178">
        <f t="shared" si="18"/>
        <v>18004536</v>
      </c>
      <c r="K37" s="178">
        <f t="shared" si="19"/>
        <v>10802721.6</v>
      </c>
      <c r="L37" s="178">
        <f t="shared" si="20"/>
        <v>36009072</v>
      </c>
      <c r="M37" s="177">
        <f t="shared" si="21"/>
        <v>0</v>
      </c>
      <c r="N37" s="178">
        <f t="shared" si="22"/>
        <v>0</v>
      </c>
      <c r="O37" s="178">
        <f t="shared" si="23"/>
        <v>0</v>
      </c>
      <c r="P37" s="178">
        <f t="shared" si="24"/>
        <v>0</v>
      </c>
      <c r="Q37" s="178">
        <f t="shared" si="25"/>
        <v>0</v>
      </c>
      <c r="R37" s="177">
        <f t="shared" si="26"/>
        <v>0</v>
      </c>
      <c r="S37" s="178">
        <f t="shared" si="27"/>
        <v>0</v>
      </c>
      <c r="T37" s="178">
        <f t="shared" si="28"/>
        <v>6051944.7699999996</v>
      </c>
      <c r="U37" s="178">
        <f t="shared" si="29"/>
        <v>6051944.7699999996</v>
      </c>
      <c r="V37" s="178">
        <f t="shared" si="30"/>
        <v>12103889.539999999</v>
      </c>
      <c r="W37" s="177">
        <f t="shared" si="31"/>
        <v>389341.78380000003</v>
      </c>
      <c r="X37" s="178">
        <f t="shared" si="32"/>
        <v>3504076.0542000001</v>
      </c>
      <c r="Y37" s="178">
        <f t="shared" si="33"/>
        <v>9733544.5950000007</v>
      </c>
      <c r="Z37" s="178">
        <f t="shared" si="34"/>
        <v>5840126.7570000002</v>
      </c>
      <c r="AA37" s="178">
        <f t="shared" si="35"/>
        <v>19467089.190000001</v>
      </c>
      <c r="AB37" s="177">
        <f t="shared" si="36"/>
        <v>1109523.2238</v>
      </c>
      <c r="AC37" s="177">
        <f t="shared" si="36"/>
        <v>9985709.0142000001</v>
      </c>
      <c r="AD37" s="177">
        <f t="shared" si="36"/>
        <v>33790025.365000002</v>
      </c>
      <c r="AE37" s="177">
        <f t="shared" si="36"/>
        <v>22694793.126999997</v>
      </c>
      <c r="AF37" s="178">
        <f t="shared" si="37"/>
        <v>67580050.729999989</v>
      </c>
      <c r="AG37" s="184"/>
      <c r="AH37" s="179">
        <f>$AB37/12</f>
        <v>92460.268649999998</v>
      </c>
      <c r="AI37" s="179">
        <f>$AB37/12</f>
        <v>92460.268649999998</v>
      </c>
      <c r="AJ37" s="179">
        <f t="shared" ref="AJ37:AS37" si="116">$AB37/12</f>
        <v>92460.268649999998</v>
      </c>
      <c r="AK37" s="179">
        <f t="shared" si="116"/>
        <v>92460.268649999998</v>
      </c>
      <c r="AL37" s="179">
        <f t="shared" si="116"/>
        <v>92460.268649999998</v>
      </c>
      <c r="AM37" s="179">
        <f t="shared" si="116"/>
        <v>92460.268649999998</v>
      </c>
      <c r="AN37" s="179">
        <f t="shared" si="116"/>
        <v>92460.268649999998</v>
      </c>
      <c r="AO37" s="179">
        <f t="shared" si="116"/>
        <v>92460.268649999998</v>
      </c>
      <c r="AP37" s="179">
        <f t="shared" si="116"/>
        <v>92460.268649999998</v>
      </c>
      <c r="AQ37" s="179">
        <f t="shared" si="116"/>
        <v>92460.268649999998</v>
      </c>
      <c r="AR37" s="179">
        <f t="shared" si="116"/>
        <v>92460.268649999998</v>
      </c>
      <c r="AS37" s="179">
        <f t="shared" si="116"/>
        <v>92460.268649999998</v>
      </c>
      <c r="AT37" s="179">
        <f t="shared" si="48"/>
        <v>1109523.2238</v>
      </c>
      <c r="AU37" s="179">
        <f>$AC37/12</f>
        <v>832142.41784999997</v>
      </c>
      <c r="AV37" s="179">
        <f t="shared" ref="AV37:BF37" si="117">$AC37/12</f>
        <v>832142.41784999997</v>
      </c>
      <c r="AW37" s="179">
        <f t="shared" si="117"/>
        <v>832142.41784999997</v>
      </c>
      <c r="AX37" s="179">
        <f t="shared" si="117"/>
        <v>832142.41784999997</v>
      </c>
      <c r="AY37" s="179">
        <f t="shared" si="117"/>
        <v>832142.41784999997</v>
      </c>
      <c r="AZ37" s="179">
        <f t="shared" si="117"/>
        <v>832142.41784999997</v>
      </c>
      <c r="BA37" s="179">
        <f t="shared" si="117"/>
        <v>832142.41784999997</v>
      </c>
      <c r="BB37" s="179">
        <f t="shared" si="117"/>
        <v>832142.41784999997</v>
      </c>
      <c r="BC37" s="179">
        <f t="shared" si="117"/>
        <v>832142.41784999997</v>
      </c>
      <c r="BD37" s="179">
        <f t="shared" si="117"/>
        <v>832142.41784999997</v>
      </c>
      <c r="BE37" s="179">
        <f t="shared" si="117"/>
        <v>832142.41784999997</v>
      </c>
      <c r="BF37" s="179">
        <f t="shared" si="117"/>
        <v>832142.41784999997</v>
      </c>
      <c r="BG37" s="179">
        <f t="shared" si="104"/>
        <v>9985709.0142000001</v>
      </c>
      <c r="BH37" s="179">
        <f>$AD37/12</f>
        <v>2815835.4470833335</v>
      </c>
      <c r="BI37" s="179">
        <f t="shared" ref="BI37:BS37" si="118">$AD37/12</f>
        <v>2815835.4470833335</v>
      </c>
      <c r="BJ37" s="179">
        <f t="shared" si="118"/>
        <v>2815835.4470833335</v>
      </c>
      <c r="BK37" s="179">
        <f t="shared" si="118"/>
        <v>2815835.4470833335</v>
      </c>
      <c r="BL37" s="179">
        <f t="shared" si="118"/>
        <v>2815835.4470833335</v>
      </c>
      <c r="BM37" s="179">
        <f t="shared" si="118"/>
        <v>2815835.4470833335</v>
      </c>
      <c r="BN37" s="179">
        <f t="shared" si="118"/>
        <v>2815835.4470833335</v>
      </c>
      <c r="BO37" s="179">
        <f t="shared" si="118"/>
        <v>2815835.4470833335</v>
      </c>
      <c r="BP37" s="179">
        <f t="shared" si="118"/>
        <v>2815835.4470833335</v>
      </c>
      <c r="BQ37" s="179">
        <f t="shared" si="118"/>
        <v>2815835.4470833335</v>
      </c>
      <c r="BR37" s="179">
        <f t="shared" si="118"/>
        <v>2815835.4470833335</v>
      </c>
      <c r="BS37" s="179">
        <f t="shared" si="118"/>
        <v>2815835.4470833335</v>
      </c>
      <c r="BT37" s="179">
        <f t="shared" si="91"/>
        <v>33790025.364999995</v>
      </c>
      <c r="BU37" s="179">
        <f>$AE37/12</f>
        <v>1891232.760583333</v>
      </c>
      <c r="BV37" s="179">
        <f t="shared" ref="BV37:CF37" si="119">$AE37/12</f>
        <v>1891232.760583333</v>
      </c>
      <c r="BW37" s="179">
        <f t="shared" si="119"/>
        <v>1891232.760583333</v>
      </c>
      <c r="BX37" s="179">
        <f t="shared" si="119"/>
        <v>1891232.760583333</v>
      </c>
      <c r="BY37" s="179">
        <f t="shared" si="119"/>
        <v>1891232.760583333</v>
      </c>
      <c r="BZ37" s="179">
        <f t="shared" si="119"/>
        <v>1891232.760583333</v>
      </c>
      <c r="CA37" s="179">
        <f t="shared" si="119"/>
        <v>1891232.760583333</v>
      </c>
      <c r="CB37" s="179">
        <f t="shared" si="119"/>
        <v>1891232.760583333</v>
      </c>
      <c r="CC37" s="179">
        <f t="shared" si="119"/>
        <v>1891232.760583333</v>
      </c>
      <c r="CD37" s="179">
        <f t="shared" si="119"/>
        <v>1891232.760583333</v>
      </c>
      <c r="CE37" s="179">
        <f t="shared" si="119"/>
        <v>1891232.760583333</v>
      </c>
      <c r="CF37" s="179">
        <f t="shared" si="119"/>
        <v>1891232.760583333</v>
      </c>
      <c r="CG37" s="179">
        <f t="shared" si="93"/>
        <v>22694793.127</v>
      </c>
      <c r="CH37" s="179">
        <f t="shared" si="8"/>
        <v>67580050.729999989</v>
      </c>
      <c r="CI37" s="185"/>
      <c r="CJ37" s="179">
        <f t="shared" si="9"/>
        <v>0</v>
      </c>
      <c r="CK37" s="262" t="str">
        <f t="shared" si="115"/>
        <v>P</v>
      </c>
      <c r="CL37" s="186"/>
      <c r="CM37" s="186"/>
    </row>
    <row r="38" spans="1:91" s="329" customFormat="1" ht="15" outlineLevel="1" collapsed="1" x14ac:dyDescent="0.25">
      <c r="A38" s="256" t="s">
        <v>50</v>
      </c>
      <c r="B38" s="243" t="s">
        <v>94</v>
      </c>
      <c r="C38" s="307">
        <v>24238630.5</v>
      </c>
      <c r="D38" s="307">
        <v>0</v>
      </c>
      <c r="E38" s="307">
        <v>8147438.6799999997</v>
      </c>
      <c r="F38" s="307">
        <v>13103797.34</v>
      </c>
      <c r="G38" s="307">
        <v>45489866.520000003</v>
      </c>
      <c r="H38" s="177">
        <f t="shared" si="16"/>
        <v>484772.61</v>
      </c>
      <c r="I38" s="178">
        <f t="shared" si="17"/>
        <v>4362953.49</v>
      </c>
      <c r="J38" s="178">
        <f t="shared" si="18"/>
        <v>12119315.25</v>
      </c>
      <c r="K38" s="178">
        <f t="shared" si="19"/>
        <v>7271589.1499999994</v>
      </c>
      <c r="L38" s="178">
        <f t="shared" si="20"/>
        <v>24238630.5</v>
      </c>
      <c r="M38" s="177">
        <f t="shared" si="21"/>
        <v>0</v>
      </c>
      <c r="N38" s="178">
        <f t="shared" si="22"/>
        <v>0</v>
      </c>
      <c r="O38" s="178">
        <f t="shared" si="23"/>
        <v>0</v>
      </c>
      <c r="P38" s="178">
        <f t="shared" si="24"/>
        <v>0</v>
      </c>
      <c r="Q38" s="178">
        <f t="shared" si="25"/>
        <v>0</v>
      </c>
      <c r="R38" s="177">
        <f t="shared" si="26"/>
        <v>0</v>
      </c>
      <c r="S38" s="178">
        <f t="shared" si="27"/>
        <v>0</v>
      </c>
      <c r="T38" s="178">
        <f t="shared" si="28"/>
        <v>4073719.34</v>
      </c>
      <c r="U38" s="178">
        <f t="shared" si="29"/>
        <v>4073719.34</v>
      </c>
      <c r="V38" s="178">
        <f t="shared" si="30"/>
        <v>8147438.6799999997</v>
      </c>
      <c r="W38" s="177">
        <f t="shared" si="31"/>
        <v>262075.94680000001</v>
      </c>
      <c r="X38" s="178">
        <f t="shared" si="32"/>
        <v>2358683.5211999998</v>
      </c>
      <c r="Y38" s="178">
        <f t="shared" si="33"/>
        <v>6551898.6699999999</v>
      </c>
      <c r="Z38" s="178">
        <f t="shared" si="34"/>
        <v>3931139.2019999996</v>
      </c>
      <c r="AA38" s="178">
        <f t="shared" si="35"/>
        <v>13103797.34</v>
      </c>
      <c r="AB38" s="177">
        <f t="shared" si="36"/>
        <v>746848.55680000002</v>
      </c>
      <c r="AC38" s="177">
        <f t="shared" si="36"/>
        <v>6721637.0111999996</v>
      </c>
      <c r="AD38" s="177">
        <f t="shared" si="36"/>
        <v>22744933.259999998</v>
      </c>
      <c r="AE38" s="177">
        <f t="shared" si="36"/>
        <v>15276447.691999998</v>
      </c>
      <c r="AF38" s="178">
        <f t="shared" si="37"/>
        <v>45489866.519999996</v>
      </c>
      <c r="AG38" s="181"/>
      <c r="AH38" s="175">
        <f t="shared" ref="AH38:AS38" si="120">SUM(AH39:AH39)</f>
        <v>62237.379733333335</v>
      </c>
      <c r="AI38" s="175">
        <f t="shared" si="120"/>
        <v>62237.379733333335</v>
      </c>
      <c r="AJ38" s="175">
        <f t="shared" si="120"/>
        <v>62237.379733333335</v>
      </c>
      <c r="AK38" s="175">
        <f t="shared" si="120"/>
        <v>62237.379733333335</v>
      </c>
      <c r="AL38" s="175">
        <f t="shared" si="120"/>
        <v>62237.379733333335</v>
      </c>
      <c r="AM38" s="175">
        <f t="shared" si="120"/>
        <v>62237.379733333335</v>
      </c>
      <c r="AN38" s="175">
        <f t="shared" si="120"/>
        <v>62237.379733333335</v>
      </c>
      <c r="AO38" s="175">
        <f t="shared" si="120"/>
        <v>62237.379733333335</v>
      </c>
      <c r="AP38" s="175">
        <f t="shared" si="120"/>
        <v>62237.379733333335</v>
      </c>
      <c r="AQ38" s="175">
        <f t="shared" si="120"/>
        <v>62237.379733333335</v>
      </c>
      <c r="AR38" s="175">
        <f t="shared" si="120"/>
        <v>62237.379733333335</v>
      </c>
      <c r="AS38" s="175">
        <f t="shared" si="120"/>
        <v>62237.379733333335</v>
      </c>
      <c r="AT38" s="175">
        <f t="shared" si="48"/>
        <v>746848.55680000025</v>
      </c>
      <c r="AU38" s="175">
        <f t="shared" ref="AU38:BF38" si="121">SUM(AU39:AU39)</f>
        <v>560136.41759999993</v>
      </c>
      <c r="AV38" s="175">
        <f t="shared" si="121"/>
        <v>560136.41759999993</v>
      </c>
      <c r="AW38" s="175">
        <f t="shared" si="121"/>
        <v>560136.41759999993</v>
      </c>
      <c r="AX38" s="175">
        <f t="shared" si="121"/>
        <v>560136.41759999993</v>
      </c>
      <c r="AY38" s="175">
        <f t="shared" si="121"/>
        <v>560136.41759999993</v>
      </c>
      <c r="AZ38" s="175">
        <f t="shared" si="121"/>
        <v>560136.41759999993</v>
      </c>
      <c r="BA38" s="175">
        <f t="shared" si="121"/>
        <v>560136.41759999993</v>
      </c>
      <c r="BB38" s="175">
        <f t="shared" si="121"/>
        <v>560136.41759999993</v>
      </c>
      <c r="BC38" s="175">
        <f t="shared" si="121"/>
        <v>560136.41759999993</v>
      </c>
      <c r="BD38" s="175">
        <f t="shared" si="121"/>
        <v>560136.41759999993</v>
      </c>
      <c r="BE38" s="175">
        <f t="shared" si="121"/>
        <v>560136.41759999993</v>
      </c>
      <c r="BF38" s="175">
        <f t="shared" si="121"/>
        <v>560136.41759999993</v>
      </c>
      <c r="BG38" s="175">
        <f t="shared" si="104"/>
        <v>6721637.0112000005</v>
      </c>
      <c r="BH38" s="175">
        <f t="shared" ref="BH38:BS38" si="122">SUM(BH39:BH39)</f>
        <v>1895411.1049999997</v>
      </c>
      <c r="BI38" s="175">
        <f t="shared" si="122"/>
        <v>1895411.1049999997</v>
      </c>
      <c r="BJ38" s="175">
        <f t="shared" si="122"/>
        <v>1895411.1049999997</v>
      </c>
      <c r="BK38" s="175">
        <f t="shared" si="122"/>
        <v>1895411.1049999997</v>
      </c>
      <c r="BL38" s="175">
        <f t="shared" si="122"/>
        <v>1895411.1049999997</v>
      </c>
      <c r="BM38" s="175">
        <f t="shared" si="122"/>
        <v>1895411.1049999997</v>
      </c>
      <c r="BN38" s="175">
        <f t="shared" si="122"/>
        <v>1895411.1049999997</v>
      </c>
      <c r="BO38" s="175">
        <f t="shared" si="122"/>
        <v>1895411.1049999997</v>
      </c>
      <c r="BP38" s="175">
        <f t="shared" si="122"/>
        <v>1895411.1049999997</v>
      </c>
      <c r="BQ38" s="175">
        <f t="shared" si="122"/>
        <v>1895411.1049999997</v>
      </c>
      <c r="BR38" s="175">
        <f t="shared" si="122"/>
        <v>1895411.1049999997</v>
      </c>
      <c r="BS38" s="175">
        <f t="shared" si="122"/>
        <v>1895411.1049999997</v>
      </c>
      <c r="BT38" s="175">
        <f t="shared" si="91"/>
        <v>22744933.260000002</v>
      </c>
      <c r="BU38" s="175">
        <f t="shared" ref="BU38:CF38" si="123">SUM(BU39:BU39)</f>
        <v>1273037.3076666666</v>
      </c>
      <c r="BV38" s="175">
        <f t="shared" si="123"/>
        <v>1273037.3076666666</v>
      </c>
      <c r="BW38" s="175">
        <f t="shared" si="123"/>
        <v>1273037.3076666666</v>
      </c>
      <c r="BX38" s="175">
        <f t="shared" si="123"/>
        <v>1273037.3076666666</v>
      </c>
      <c r="BY38" s="175">
        <f t="shared" si="123"/>
        <v>1273037.3076666666</v>
      </c>
      <c r="BZ38" s="175">
        <f t="shared" si="123"/>
        <v>1273037.3076666666</v>
      </c>
      <c r="CA38" s="175">
        <f t="shared" si="123"/>
        <v>1273037.3076666666</v>
      </c>
      <c r="CB38" s="175">
        <f t="shared" si="123"/>
        <v>1273037.3076666666</v>
      </c>
      <c r="CC38" s="175">
        <f t="shared" si="123"/>
        <v>1273037.3076666666</v>
      </c>
      <c r="CD38" s="175">
        <f t="shared" si="123"/>
        <v>1273037.3076666666</v>
      </c>
      <c r="CE38" s="175">
        <f t="shared" si="123"/>
        <v>1273037.3076666666</v>
      </c>
      <c r="CF38" s="175">
        <f t="shared" si="123"/>
        <v>1273037.3076666666</v>
      </c>
      <c r="CG38" s="175">
        <f t="shared" si="93"/>
        <v>15276447.692</v>
      </c>
      <c r="CH38" s="175">
        <f t="shared" si="8"/>
        <v>45489866.520000003</v>
      </c>
      <c r="CI38" s="182"/>
      <c r="CJ38" s="175">
        <f t="shared" si="9"/>
        <v>0</v>
      </c>
      <c r="CK38" s="262" t="str">
        <f t="shared" si="115"/>
        <v>P</v>
      </c>
      <c r="CL38" s="183"/>
      <c r="CM38" s="183"/>
    </row>
    <row r="39" spans="1:91" s="329" customFormat="1" ht="16.5" hidden="1" outlineLevel="3" x14ac:dyDescent="0.25">
      <c r="A39" s="256" t="s">
        <v>51</v>
      </c>
      <c r="B39" s="242" t="s">
        <v>133</v>
      </c>
      <c r="C39" s="306">
        <v>24238630.5</v>
      </c>
      <c r="D39" s="307">
        <v>0</v>
      </c>
      <c r="E39" s="306">
        <v>8147438.6799999997</v>
      </c>
      <c r="F39" s="306">
        <v>13103797.34</v>
      </c>
      <c r="G39" s="307">
        <v>45489866.520000003</v>
      </c>
      <c r="H39" s="177">
        <f t="shared" si="16"/>
        <v>484772.61</v>
      </c>
      <c r="I39" s="178">
        <f t="shared" si="17"/>
        <v>4362953.49</v>
      </c>
      <c r="J39" s="178">
        <f t="shared" si="18"/>
        <v>12119315.25</v>
      </c>
      <c r="K39" s="178">
        <f t="shared" si="19"/>
        <v>7271589.1499999994</v>
      </c>
      <c r="L39" s="178">
        <f t="shared" si="20"/>
        <v>24238630.5</v>
      </c>
      <c r="M39" s="177">
        <f t="shared" si="21"/>
        <v>0</v>
      </c>
      <c r="N39" s="178">
        <f t="shared" si="22"/>
        <v>0</v>
      </c>
      <c r="O39" s="178">
        <f t="shared" si="23"/>
        <v>0</v>
      </c>
      <c r="P39" s="178">
        <f t="shared" si="24"/>
        <v>0</v>
      </c>
      <c r="Q39" s="178">
        <f t="shared" si="25"/>
        <v>0</v>
      </c>
      <c r="R39" s="177">
        <f t="shared" si="26"/>
        <v>0</v>
      </c>
      <c r="S39" s="178">
        <f t="shared" si="27"/>
        <v>0</v>
      </c>
      <c r="T39" s="178">
        <f t="shared" si="28"/>
        <v>4073719.34</v>
      </c>
      <c r="U39" s="178">
        <f t="shared" si="29"/>
        <v>4073719.34</v>
      </c>
      <c r="V39" s="178">
        <f t="shared" si="30"/>
        <v>8147438.6799999997</v>
      </c>
      <c r="W39" s="177">
        <f t="shared" si="31"/>
        <v>262075.94680000001</v>
      </c>
      <c r="X39" s="178">
        <f t="shared" si="32"/>
        <v>2358683.5211999998</v>
      </c>
      <c r="Y39" s="178">
        <f t="shared" si="33"/>
        <v>6551898.6699999999</v>
      </c>
      <c r="Z39" s="178">
        <f t="shared" si="34"/>
        <v>3931139.2019999996</v>
      </c>
      <c r="AA39" s="178">
        <f t="shared" si="35"/>
        <v>13103797.34</v>
      </c>
      <c r="AB39" s="177">
        <f t="shared" si="36"/>
        <v>746848.55680000002</v>
      </c>
      <c r="AC39" s="177">
        <f t="shared" si="36"/>
        <v>6721637.0111999996</v>
      </c>
      <c r="AD39" s="177">
        <f t="shared" si="36"/>
        <v>22744933.259999998</v>
      </c>
      <c r="AE39" s="177">
        <f t="shared" si="36"/>
        <v>15276447.691999998</v>
      </c>
      <c r="AF39" s="178">
        <f t="shared" si="37"/>
        <v>45489866.519999996</v>
      </c>
      <c r="AG39" s="184"/>
      <c r="AH39" s="179">
        <f>$AB39/12</f>
        <v>62237.379733333335</v>
      </c>
      <c r="AI39" s="179">
        <f>$AB39/12</f>
        <v>62237.379733333335</v>
      </c>
      <c r="AJ39" s="179">
        <f t="shared" ref="AJ39:AS39" si="124">$AB39/12</f>
        <v>62237.379733333335</v>
      </c>
      <c r="AK39" s="179">
        <f t="shared" si="124"/>
        <v>62237.379733333335</v>
      </c>
      <c r="AL39" s="179">
        <f t="shared" si="124"/>
        <v>62237.379733333335</v>
      </c>
      <c r="AM39" s="179">
        <f t="shared" si="124"/>
        <v>62237.379733333335</v>
      </c>
      <c r="AN39" s="179">
        <f t="shared" si="124"/>
        <v>62237.379733333335</v>
      </c>
      <c r="AO39" s="179">
        <f t="shared" si="124"/>
        <v>62237.379733333335</v>
      </c>
      <c r="AP39" s="179">
        <f t="shared" si="124"/>
        <v>62237.379733333335</v>
      </c>
      <c r="AQ39" s="179">
        <f t="shared" si="124"/>
        <v>62237.379733333335</v>
      </c>
      <c r="AR39" s="179">
        <f t="shared" si="124"/>
        <v>62237.379733333335</v>
      </c>
      <c r="AS39" s="179">
        <f t="shared" si="124"/>
        <v>62237.379733333335</v>
      </c>
      <c r="AT39" s="179">
        <f t="shared" si="48"/>
        <v>746848.55680000025</v>
      </c>
      <c r="AU39" s="179">
        <f>$AC39/12</f>
        <v>560136.41759999993</v>
      </c>
      <c r="AV39" s="179">
        <f t="shared" ref="AV39:BF39" si="125">$AC39/12</f>
        <v>560136.41759999993</v>
      </c>
      <c r="AW39" s="179">
        <f t="shared" si="125"/>
        <v>560136.41759999993</v>
      </c>
      <c r="AX39" s="179">
        <f t="shared" si="125"/>
        <v>560136.41759999993</v>
      </c>
      <c r="AY39" s="179">
        <f t="shared" si="125"/>
        <v>560136.41759999993</v>
      </c>
      <c r="AZ39" s="179">
        <f t="shared" si="125"/>
        <v>560136.41759999993</v>
      </c>
      <c r="BA39" s="179">
        <f t="shared" si="125"/>
        <v>560136.41759999993</v>
      </c>
      <c r="BB39" s="179">
        <f t="shared" si="125"/>
        <v>560136.41759999993</v>
      </c>
      <c r="BC39" s="179">
        <f t="shared" si="125"/>
        <v>560136.41759999993</v>
      </c>
      <c r="BD39" s="179">
        <f t="shared" si="125"/>
        <v>560136.41759999993</v>
      </c>
      <c r="BE39" s="179">
        <f t="shared" si="125"/>
        <v>560136.41759999993</v>
      </c>
      <c r="BF39" s="179">
        <f t="shared" si="125"/>
        <v>560136.41759999993</v>
      </c>
      <c r="BG39" s="179">
        <f t="shared" si="104"/>
        <v>6721637.0112000005</v>
      </c>
      <c r="BH39" s="179">
        <f>$AD39/12</f>
        <v>1895411.1049999997</v>
      </c>
      <c r="BI39" s="179">
        <f t="shared" ref="BI39:BS39" si="126">$AD39/12</f>
        <v>1895411.1049999997</v>
      </c>
      <c r="BJ39" s="179">
        <f t="shared" si="126"/>
        <v>1895411.1049999997</v>
      </c>
      <c r="BK39" s="179">
        <f t="shared" si="126"/>
        <v>1895411.1049999997</v>
      </c>
      <c r="BL39" s="179">
        <f t="shared" si="126"/>
        <v>1895411.1049999997</v>
      </c>
      <c r="BM39" s="179">
        <f t="shared" si="126"/>
        <v>1895411.1049999997</v>
      </c>
      <c r="BN39" s="179">
        <f t="shared" si="126"/>
        <v>1895411.1049999997</v>
      </c>
      <c r="BO39" s="179">
        <f t="shared" si="126"/>
        <v>1895411.1049999997</v>
      </c>
      <c r="BP39" s="179">
        <f t="shared" si="126"/>
        <v>1895411.1049999997</v>
      </c>
      <c r="BQ39" s="179">
        <f t="shared" si="126"/>
        <v>1895411.1049999997</v>
      </c>
      <c r="BR39" s="179">
        <f t="shared" si="126"/>
        <v>1895411.1049999997</v>
      </c>
      <c r="BS39" s="179">
        <f t="shared" si="126"/>
        <v>1895411.1049999997</v>
      </c>
      <c r="BT39" s="179">
        <f t="shared" si="91"/>
        <v>22744933.260000002</v>
      </c>
      <c r="BU39" s="179">
        <f>$AE39/12</f>
        <v>1273037.3076666666</v>
      </c>
      <c r="BV39" s="179">
        <f t="shared" ref="BV39:CF39" si="127">$AE39/12</f>
        <v>1273037.3076666666</v>
      </c>
      <c r="BW39" s="179">
        <f t="shared" si="127"/>
        <v>1273037.3076666666</v>
      </c>
      <c r="BX39" s="179">
        <f t="shared" si="127"/>
        <v>1273037.3076666666</v>
      </c>
      <c r="BY39" s="179">
        <f t="shared" si="127"/>
        <v>1273037.3076666666</v>
      </c>
      <c r="BZ39" s="179">
        <f t="shared" si="127"/>
        <v>1273037.3076666666</v>
      </c>
      <c r="CA39" s="179">
        <f t="shared" si="127"/>
        <v>1273037.3076666666</v>
      </c>
      <c r="CB39" s="179">
        <f t="shared" si="127"/>
        <v>1273037.3076666666</v>
      </c>
      <c r="CC39" s="179">
        <f t="shared" si="127"/>
        <v>1273037.3076666666</v>
      </c>
      <c r="CD39" s="179">
        <f t="shared" si="127"/>
        <v>1273037.3076666666</v>
      </c>
      <c r="CE39" s="179">
        <f t="shared" si="127"/>
        <v>1273037.3076666666</v>
      </c>
      <c r="CF39" s="179">
        <f t="shared" si="127"/>
        <v>1273037.3076666666</v>
      </c>
      <c r="CG39" s="179">
        <f t="shared" si="93"/>
        <v>15276447.692</v>
      </c>
      <c r="CH39" s="179">
        <f t="shared" si="8"/>
        <v>45489866.520000003</v>
      </c>
      <c r="CI39" s="185"/>
      <c r="CJ39" s="179">
        <f t="shared" si="9"/>
        <v>0</v>
      </c>
      <c r="CK39" s="262" t="str">
        <f t="shared" si="115"/>
        <v>P</v>
      </c>
      <c r="CL39" s="186"/>
      <c r="CM39" s="186"/>
    </row>
    <row r="40" spans="1:91" s="329" customFormat="1" ht="15" outlineLevel="1" collapsed="1" x14ac:dyDescent="0.25">
      <c r="A40" s="256" t="s">
        <v>52</v>
      </c>
      <c r="B40" s="241" t="s">
        <v>93</v>
      </c>
      <c r="C40" s="305">
        <v>18878321.390000001</v>
      </c>
      <c r="D40" s="305">
        <v>0</v>
      </c>
      <c r="E40" s="305">
        <v>6345654.1399999997</v>
      </c>
      <c r="F40" s="305">
        <v>10205927.17</v>
      </c>
      <c r="G40" s="305">
        <v>35429902.700000003</v>
      </c>
      <c r="H40" s="173">
        <f t="shared" si="16"/>
        <v>377566.4278</v>
      </c>
      <c r="I40" s="174">
        <f t="shared" si="17"/>
        <v>3398097.8501999998</v>
      </c>
      <c r="J40" s="174">
        <f t="shared" si="18"/>
        <v>9439160.6950000003</v>
      </c>
      <c r="K40" s="174">
        <f t="shared" si="19"/>
        <v>5663496.4170000004</v>
      </c>
      <c r="L40" s="174">
        <f t="shared" si="20"/>
        <v>18878321.390000001</v>
      </c>
      <c r="M40" s="173">
        <f t="shared" si="21"/>
        <v>0</v>
      </c>
      <c r="N40" s="174">
        <f t="shared" si="22"/>
        <v>0</v>
      </c>
      <c r="O40" s="174">
        <f t="shared" si="23"/>
        <v>0</v>
      </c>
      <c r="P40" s="174">
        <f t="shared" si="24"/>
        <v>0</v>
      </c>
      <c r="Q40" s="174">
        <f t="shared" si="25"/>
        <v>0</v>
      </c>
      <c r="R40" s="173">
        <f t="shared" si="26"/>
        <v>0</v>
      </c>
      <c r="S40" s="174">
        <f t="shared" si="27"/>
        <v>0</v>
      </c>
      <c r="T40" s="174">
        <f t="shared" si="28"/>
        <v>3172827.07</v>
      </c>
      <c r="U40" s="174">
        <f t="shared" si="29"/>
        <v>3172827.07</v>
      </c>
      <c r="V40" s="174">
        <f t="shared" si="30"/>
        <v>6345654.1399999997</v>
      </c>
      <c r="W40" s="173">
        <f t="shared" si="31"/>
        <v>204118.5434</v>
      </c>
      <c r="X40" s="174">
        <f t="shared" si="32"/>
        <v>1837066.8905999998</v>
      </c>
      <c r="Y40" s="174">
        <f t="shared" si="33"/>
        <v>5102963.585</v>
      </c>
      <c r="Z40" s="174">
        <f t="shared" si="34"/>
        <v>3061778.1510000001</v>
      </c>
      <c r="AA40" s="174">
        <f t="shared" si="35"/>
        <v>10205927.17</v>
      </c>
      <c r="AB40" s="173">
        <f t="shared" si="36"/>
        <v>581684.97120000003</v>
      </c>
      <c r="AC40" s="173">
        <f t="shared" si="36"/>
        <v>5235164.7407999998</v>
      </c>
      <c r="AD40" s="173">
        <f t="shared" si="36"/>
        <v>17714951.350000001</v>
      </c>
      <c r="AE40" s="173">
        <f t="shared" si="36"/>
        <v>11898101.638</v>
      </c>
      <c r="AF40" s="174">
        <f t="shared" si="37"/>
        <v>35429902.700000003</v>
      </c>
      <c r="AG40" s="181"/>
      <c r="AH40" s="175">
        <f t="shared" ref="AH40:AS40" si="128">SUM(AH41:AH41)</f>
        <v>48473.747600000002</v>
      </c>
      <c r="AI40" s="175">
        <f t="shared" si="128"/>
        <v>48473.747600000002</v>
      </c>
      <c r="AJ40" s="175">
        <f t="shared" si="128"/>
        <v>48473.747600000002</v>
      </c>
      <c r="AK40" s="175">
        <f t="shared" si="128"/>
        <v>48473.747600000002</v>
      </c>
      <c r="AL40" s="175">
        <f t="shared" si="128"/>
        <v>48473.747600000002</v>
      </c>
      <c r="AM40" s="175">
        <f t="shared" si="128"/>
        <v>48473.747600000002</v>
      </c>
      <c r="AN40" s="175">
        <f t="shared" si="128"/>
        <v>48473.747600000002</v>
      </c>
      <c r="AO40" s="175">
        <f t="shared" si="128"/>
        <v>48473.747600000002</v>
      </c>
      <c r="AP40" s="175">
        <f t="shared" si="128"/>
        <v>48473.747600000002</v>
      </c>
      <c r="AQ40" s="175">
        <f t="shared" si="128"/>
        <v>48473.747600000002</v>
      </c>
      <c r="AR40" s="175">
        <f t="shared" si="128"/>
        <v>48473.747600000002</v>
      </c>
      <c r="AS40" s="175">
        <f t="shared" si="128"/>
        <v>48473.747600000002</v>
      </c>
      <c r="AT40" s="175">
        <f t="shared" si="48"/>
        <v>581684.97120000003</v>
      </c>
      <c r="AU40" s="175">
        <f t="shared" ref="AU40:BF40" si="129">SUM(AU41:AU41)</f>
        <v>436263.72839999996</v>
      </c>
      <c r="AV40" s="175">
        <f t="shared" si="129"/>
        <v>436263.72839999996</v>
      </c>
      <c r="AW40" s="175">
        <f t="shared" si="129"/>
        <v>436263.72839999996</v>
      </c>
      <c r="AX40" s="175">
        <f t="shared" si="129"/>
        <v>436263.72839999996</v>
      </c>
      <c r="AY40" s="175">
        <f t="shared" si="129"/>
        <v>436263.72839999996</v>
      </c>
      <c r="AZ40" s="175">
        <f t="shared" si="129"/>
        <v>436263.72839999996</v>
      </c>
      <c r="BA40" s="175">
        <f t="shared" si="129"/>
        <v>436263.72839999996</v>
      </c>
      <c r="BB40" s="175">
        <f t="shared" si="129"/>
        <v>436263.72839999996</v>
      </c>
      <c r="BC40" s="175">
        <f t="shared" si="129"/>
        <v>436263.72839999996</v>
      </c>
      <c r="BD40" s="175">
        <f t="shared" si="129"/>
        <v>436263.72839999996</v>
      </c>
      <c r="BE40" s="175">
        <f t="shared" si="129"/>
        <v>436263.72839999996</v>
      </c>
      <c r="BF40" s="175">
        <f t="shared" si="129"/>
        <v>436263.72839999996</v>
      </c>
      <c r="BG40" s="175">
        <f t="shared" si="104"/>
        <v>5235164.7408000007</v>
      </c>
      <c r="BH40" s="175">
        <f t="shared" ref="BH40:BS40" si="130">SUM(BH41:BH41)</f>
        <v>1476245.9458333335</v>
      </c>
      <c r="BI40" s="175">
        <f t="shared" si="130"/>
        <v>1476245.9458333335</v>
      </c>
      <c r="BJ40" s="175">
        <f t="shared" si="130"/>
        <v>1476245.9458333335</v>
      </c>
      <c r="BK40" s="175">
        <f t="shared" si="130"/>
        <v>1476245.9458333335</v>
      </c>
      <c r="BL40" s="175">
        <f t="shared" si="130"/>
        <v>1476245.9458333335</v>
      </c>
      <c r="BM40" s="175">
        <f t="shared" si="130"/>
        <v>1476245.9458333335</v>
      </c>
      <c r="BN40" s="175">
        <f t="shared" si="130"/>
        <v>1476245.9458333335</v>
      </c>
      <c r="BO40" s="175">
        <f t="shared" si="130"/>
        <v>1476245.9458333335</v>
      </c>
      <c r="BP40" s="175">
        <f t="shared" si="130"/>
        <v>1476245.9458333335</v>
      </c>
      <c r="BQ40" s="175">
        <f t="shared" si="130"/>
        <v>1476245.9458333335</v>
      </c>
      <c r="BR40" s="175">
        <f t="shared" si="130"/>
        <v>1476245.9458333335</v>
      </c>
      <c r="BS40" s="175">
        <f t="shared" si="130"/>
        <v>1476245.9458333335</v>
      </c>
      <c r="BT40" s="175">
        <f t="shared" si="91"/>
        <v>17714951.349999998</v>
      </c>
      <c r="BU40" s="175">
        <f t="shared" ref="BU40:CF40" si="131">SUM(BU41:BU41)</f>
        <v>991508.46983333339</v>
      </c>
      <c r="BV40" s="175">
        <f t="shared" si="131"/>
        <v>991508.46983333339</v>
      </c>
      <c r="BW40" s="175">
        <f t="shared" si="131"/>
        <v>991508.46983333339</v>
      </c>
      <c r="BX40" s="175">
        <f t="shared" si="131"/>
        <v>991508.46983333339</v>
      </c>
      <c r="BY40" s="175">
        <f t="shared" si="131"/>
        <v>991508.46983333339</v>
      </c>
      <c r="BZ40" s="175">
        <f t="shared" si="131"/>
        <v>991508.46983333339</v>
      </c>
      <c r="CA40" s="175">
        <f t="shared" si="131"/>
        <v>991508.46983333339</v>
      </c>
      <c r="CB40" s="175">
        <f t="shared" si="131"/>
        <v>991508.46983333339</v>
      </c>
      <c r="CC40" s="175">
        <f t="shared" si="131"/>
        <v>991508.46983333339</v>
      </c>
      <c r="CD40" s="175">
        <f t="shared" si="131"/>
        <v>991508.46983333339</v>
      </c>
      <c r="CE40" s="175">
        <f t="shared" si="131"/>
        <v>991508.46983333339</v>
      </c>
      <c r="CF40" s="175">
        <f t="shared" si="131"/>
        <v>991508.46983333339</v>
      </c>
      <c r="CG40" s="175">
        <f t="shared" si="93"/>
        <v>11898101.637999998</v>
      </c>
      <c r="CH40" s="175">
        <f t="shared" si="8"/>
        <v>35429902.699999996</v>
      </c>
      <c r="CI40" s="182"/>
      <c r="CJ40" s="175">
        <f t="shared" si="9"/>
        <v>0</v>
      </c>
      <c r="CK40" s="262" t="str">
        <f t="shared" si="115"/>
        <v>P</v>
      </c>
      <c r="CL40" s="183"/>
      <c r="CM40" s="183"/>
    </row>
    <row r="41" spans="1:91" s="329" customFormat="1" ht="16.5" hidden="1" outlineLevel="2" x14ac:dyDescent="0.25">
      <c r="A41" s="256" t="s">
        <v>53</v>
      </c>
      <c r="B41" s="242" t="s">
        <v>101</v>
      </c>
      <c r="C41" s="306">
        <v>18878321.390000001</v>
      </c>
      <c r="D41" s="307">
        <v>0</v>
      </c>
      <c r="E41" s="306">
        <v>6345654.1399999997</v>
      </c>
      <c r="F41" s="306">
        <v>10205927.17</v>
      </c>
      <c r="G41" s="307">
        <v>35429902.700000003</v>
      </c>
      <c r="H41" s="177">
        <f t="shared" si="16"/>
        <v>377566.4278</v>
      </c>
      <c r="I41" s="178">
        <f t="shared" si="17"/>
        <v>3398097.8501999998</v>
      </c>
      <c r="J41" s="178">
        <f t="shared" si="18"/>
        <v>9439160.6950000003</v>
      </c>
      <c r="K41" s="178">
        <f t="shared" si="19"/>
        <v>5663496.4170000004</v>
      </c>
      <c r="L41" s="178">
        <f t="shared" si="20"/>
        <v>18878321.390000001</v>
      </c>
      <c r="M41" s="177">
        <f t="shared" si="21"/>
        <v>0</v>
      </c>
      <c r="N41" s="178">
        <f t="shared" si="22"/>
        <v>0</v>
      </c>
      <c r="O41" s="178">
        <f t="shared" si="23"/>
        <v>0</v>
      </c>
      <c r="P41" s="178">
        <f t="shared" si="24"/>
        <v>0</v>
      </c>
      <c r="Q41" s="178">
        <f t="shared" si="25"/>
        <v>0</v>
      </c>
      <c r="R41" s="177">
        <f t="shared" si="26"/>
        <v>0</v>
      </c>
      <c r="S41" s="178">
        <f t="shared" si="27"/>
        <v>0</v>
      </c>
      <c r="T41" s="178">
        <f t="shared" si="28"/>
        <v>3172827.07</v>
      </c>
      <c r="U41" s="178">
        <f t="shared" si="29"/>
        <v>3172827.07</v>
      </c>
      <c r="V41" s="178">
        <f t="shared" si="30"/>
        <v>6345654.1399999997</v>
      </c>
      <c r="W41" s="177">
        <f t="shared" si="31"/>
        <v>204118.5434</v>
      </c>
      <c r="X41" s="178">
        <f t="shared" si="32"/>
        <v>1837066.8905999998</v>
      </c>
      <c r="Y41" s="178">
        <f t="shared" si="33"/>
        <v>5102963.585</v>
      </c>
      <c r="Z41" s="178">
        <f t="shared" si="34"/>
        <v>3061778.1510000001</v>
      </c>
      <c r="AA41" s="178">
        <f t="shared" si="35"/>
        <v>10205927.17</v>
      </c>
      <c r="AB41" s="177">
        <f t="shared" si="36"/>
        <v>581684.97120000003</v>
      </c>
      <c r="AC41" s="177">
        <f t="shared" si="36"/>
        <v>5235164.7407999998</v>
      </c>
      <c r="AD41" s="177">
        <f t="shared" si="36"/>
        <v>17714951.350000001</v>
      </c>
      <c r="AE41" s="177">
        <f t="shared" si="36"/>
        <v>11898101.638</v>
      </c>
      <c r="AF41" s="178">
        <f t="shared" si="37"/>
        <v>35429902.700000003</v>
      </c>
      <c r="AG41" s="184"/>
      <c r="AH41" s="179">
        <f>$AB41/12</f>
        <v>48473.747600000002</v>
      </c>
      <c r="AI41" s="179">
        <f>$AB41/12</f>
        <v>48473.747600000002</v>
      </c>
      <c r="AJ41" s="179">
        <f t="shared" ref="AJ41:AS41" si="132">$AB41/12</f>
        <v>48473.747600000002</v>
      </c>
      <c r="AK41" s="179">
        <f t="shared" si="132"/>
        <v>48473.747600000002</v>
      </c>
      <c r="AL41" s="179">
        <f t="shared" si="132"/>
        <v>48473.747600000002</v>
      </c>
      <c r="AM41" s="179">
        <f t="shared" si="132"/>
        <v>48473.747600000002</v>
      </c>
      <c r="AN41" s="179">
        <f t="shared" si="132"/>
        <v>48473.747600000002</v>
      </c>
      <c r="AO41" s="179">
        <f t="shared" si="132"/>
        <v>48473.747600000002</v>
      </c>
      <c r="AP41" s="179">
        <f t="shared" si="132"/>
        <v>48473.747600000002</v>
      </c>
      <c r="AQ41" s="179">
        <f t="shared" si="132"/>
        <v>48473.747600000002</v>
      </c>
      <c r="AR41" s="179">
        <f t="shared" si="132"/>
        <v>48473.747600000002</v>
      </c>
      <c r="AS41" s="179">
        <f t="shared" si="132"/>
        <v>48473.747600000002</v>
      </c>
      <c r="AT41" s="179">
        <f t="shared" si="48"/>
        <v>581684.97120000003</v>
      </c>
      <c r="AU41" s="179">
        <f>$AC41/12</f>
        <v>436263.72839999996</v>
      </c>
      <c r="AV41" s="179">
        <f t="shared" ref="AV41:BF41" si="133">$AC41/12</f>
        <v>436263.72839999996</v>
      </c>
      <c r="AW41" s="179">
        <f t="shared" si="133"/>
        <v>436263.72839999996</v>
      </c>
      <c r="AX41" s="179">
        <f t="shared" si="133"/>
        <v>436263.72839999996</v>
      </c>
      <c r="AY41" s="179">
        <f t="shared" si="133"/>
        <v>436263.72839999996</v>
      </c>
      <c r="AZ41" s="179">
        <f t="shared" si="133"/>
        <v>436263.72839999996</v>
      </c>
      <c r="BA41" s="179">
        <f t="shared" si="133"/>
        <v>436263.72839999996</v>
      </c>
      <c r="BB41" s="179">
        <f t="shared" si="133"/>
        <v>436263.72839999996</v>
      </c>
      <c r="BC41" s="179">
        <f t="shared" si="133"/>
        <v>436263.72839999996</v>
      </c>
      <c r="BD41" s="179">
        <f t="shared" si="133"/>
        <v>436263.72839999996</v>
      </c>
      <c r="BE41" s="179">
        <f t="shared" si="133"/>
        <v>436263.72839999996</v>
      </c>
      <c r="BF41" s="179">
        <f t="shared" si="133"/>
        <v>436263.72839999996</v>
      </c>
      <c r="BG41" s="179">
        <f t="shared" si="104"/>
        <v>5235164.7408000007</v>
      </c>
      <c r="BH41" s="179">
        <f>$AD41/12</f>
        <v>1476245.9458333335</v>
      </c>
      <c r="BI41" s="179">
        <f t="shared" ref="BI41:BS41" si="134">$AD41/12</f>
        <v>1476245.9458333335</v>
      </c>
      <c r="BJ41" s="179">
        <f t="shared" si="134"/>
        <v>1476245.9458333335</v>
      </c>
      <c r="BK41" s="179">
        <f t="shared" si="134"/>
        <v>1476245.9458333335</v>
      </c>
      <c r="BL41" s="179">
        <f t="shared" si="134"/>
        <v>1476245.9458333335</v>
      </c>
      <c r="BM41" s="179">
        <f t="shared" si="134"/>
        <v>1476245.9458333335</v>
      </c>
      <c r="BN41" s="179">
        <f t="shared" si="134"/>
        <v>1476245.9458333335</v>
      </c>
      <c r="BO41" s="179">
        <f t="shared" si="134"/>
        <v>1476245.9458333335</v>
      </c>
      <c r="BP41" s="179">
        <f t="shared" si="134"/>
        <v>1476245.9458333335</v>
      </c>
      <c r="BQ41" s="179">
        <f t="shared" si="134"/>
        <v>1476245.9458333335</v>
      </c>
      <c r="BR41" s="179">
        <f t="shared" si="134"/>
        <v>1476245.9458333335</v>
      </c>
      <c r="BS41" s="179">
        <f t="shared" si="134"/>
        <v>1476245.9458333335</v>
      </c>
      <c r="BT41" s="179">
        <f t="shared" si="91"/>
        <v>17714951.349999998</v>
      </c>
      <c r="BU41" s="179">
        <f>$AE41/12</f>
        <v>991508.46983333339</v>
      </c>
      <c r="BV41" s="179">
        <f t="shared" ref="BV41:CF41" si="135">$AE41/12</f>
        <v>991508.46983333339</v>
      </c>
      <c r="BW41" s="179">
        <f t="shared" si="135"/>
        <v>991508.46983333339</v>
      </c>
      <c r="BX41" s="179">
        <f t="shared" si="135"/>
        <v>991508.46983333339</v>
      </c>
      <c r="BY41" s="179">
        <f t="shared" si="135"/>
        <v>991508.46983333339</v>
      </c>
      <c r="BZ41" s="179">
        <f t="shared" si="135"/>
        <v>991508.46983333339</v>
      </c>
      <c r="CA41" s="179">
        <f t="shared" si="135"/>
        <v>991508.46983333339</v>
      </c>
      <c r="CB41" s="179">
        <f t="shared" si="135"/>
        <v>991508.46983333339</v>
      </c>
      <c r="CC41" s="179">
        <f t="shared" si="135"/>
        <v>991508.46983333339</v>
      </c>
      <c r="CD41" s="179">
        <f t="shared" si="135"/>
        <v>991508.46983333339</v>
      </c>
      <c r="CE41" s="179">
        <f t="shared" si="135"/>
        <v>991508.46983333339</v>
      </c>
      <c r="CF41" s="179">
        <f t="shared" si="135"/>
        <v>991508.46983333339</v>
      </c>
      <c r="CG41" s="179">
        <f t="shared" si="93"/>
        <v>11898101.637999998</v>
      </c>
      <c r="CH41" s="179">
        <f t="shared" si="8"/>
        <v>35429902.699999996</v>
      </c>
      <c r="CI41" s="185"/>
      <c r="CJ41" s="179">
        <f t="shared" si="9"/>
        <v>0</v>
      </c>
      <c r="CK41" s="262" t="str">
        <f t="shared" si="115"/>
        <v>P</v>
      </c>
      <c r="CL41" s="186"/>
      <c r="CM41" s="186"/>
    </row>
    <row r="42" spans="1:91" s="329" customFormat="1" ht="15" outlineLevel="1" collapsed="1" x14ac:dyDescent="0.25">
      <c r="A42" s="256" t="s">
        <v>54</v>
      </c>
      <c r="B42" s="243" t="s">
        <v>96</v>
      </c>
      <c r="C42" s="307">
        <v>5878233.1100000003</v>
      </c>
      <c r="D42" s="307">
        <v>0</v>
      </c>
      <c r="E42" s="307">
        <v>1975876.64</v>
      </c>
      <c r="F42" s="307">
        <v>3177868.3</v>
      </c>
      <c r="G42" s="307">
        <v>11031978.050000001</v>
      </c>
      <c r="H42" s="177">
        <f t="shared" si="16"/>
        <v>117564.66220000001</v>
      </c>
      <c r="I42" s="178">
        <f t="shared" si="17"/>
        <v>1058081.9598000001</v>
      </c>
      <c r="J42" s="178">
        <f t="shared" si="18"/>
        <v>2939116.5550000002</v>
      </c>
      <c r="K42" s="178">
        <f t="shared" si="19"/>
        <v>1763469.933</v>
      </c>
      <c r="L42" s="178">
        <f t="shared" si="20"/>
        <v>5878233.1100000003</v>
      </c>
      <c r="M42" s="177">
        <f t="shared" si="21"/>
        <v>0</v>
      </c>
      <c r="N42" s="178">
        <f t="shared" si="22"/>
        <v>0</v>
      </c>
      <c r="O42" s="178">
        <f t="shared" si="23"/>
        <v>0</v>
      </c>
      <c r="P42" s="178">
        <f t="shared" si="24"/>
        <v>0</v>
      </c>
      <c r="Q42" s="178">
        <f t="shared" si="25"/>
        <v>0</v>
      </c>
      <c r="R42" s="177">
        <f t="shared" si="26"/>
        <v>0</v>
      </c>
      <c r="S42" s="178">
        <f t="shared" si="27"/>
        <v>0</v>
      </c>
      <c r="T42" s="178">
        <f t="shared" si="28"/>
        <v>987938.32</v>
      </c>
      <c r="U42" s="178">
        <f t="shared" si="29"/>
        <v>987938.32</v>
      </c>
      <c r="V42" s="178">
        <f t="shared" si="30"/>
        <v>1975876.64</v>
      </c>
      <c r="W42" s="177">
        <f t="shared" si="31"/>
        <v>63557.365999999995</v>
      </c>
      <c r="X42" s="178">
        <f t="shared" si="32"/>
        <v>572016.29399999999</v>
      </c>
      <c r="Y42" s="178">
        <f t="shared" si="33"/>
        <v>1588934.15</v>
      </c>
      <c r="Z42" s="178">
        <f t="shared" si="34"/>
        <v>953360.48999999987</v>
      </c>
      <c r="AA42" s="178">
        <f t="shared" si="35"/>
        <v>3177868.3</v>
      </c>
      <c r="AB42" s="177">
        <f t="shared" si="36"/>
        <v>181122.0282</v>
      </c>
      <c r="AC42" s="177">
        <f t="shared" si="36"/>
        <v>1630098.2538000001</v>
      </c>
      <c r="AD42" s="177">
        <f t="shared" si="36"/>
        <v>5515989.0250000004</v>
      </c>
      <c r="AE42" s="177">
        <f t="shared" si="36"/>
        <v>3704768.7429999998</v>
      </c>
      <c r="AF42" s="178">
        <f t="shared" si="37"/>
        <v>11031978.050000001</v>
      </c>
      <c r="AG42" s="181"/>
      <c r="AH42" s="175">
        <f t="shared" ref="AH42:AS42" si="136">SUM(AH43:AH43)</f>
        <v>15093.502350000001</v>
      </c>
      <c r="AI42" s="175">
        <f t="shared" si="136"/>
        <v>15093.502350000001</v>
      </c>
      <c r="AJ42" s="175">
        <f t="shared" si="136"/>
        <v>15093.502350000001</v>
      </c>
      <c r="AK42" s="175">
        <f t="shared" si="136"/>
        <v>15093.502350000001</v>
      </c>
      <c r="AL42" s="175">
        <f t="shared" si="136"/>
        <v>15093.502350000001</v>
      </c>
      <c r="AM42" s="175">
        <f t="shared" si="136"/>
        <v>15093.502350000001</v>
      </c>
      <c r="AN42" s="175">
        <f t="shared" si="136"/>
        <v>15093.502350000001</v>
      </c>
      <c r="AO42" s="175">
        <f t="shared" si="136"/>
        <v>15093.502350000001</v>
      </c>
      <c r="AP42" s="175">
        <f t="shared" si="136"/>
        <v>15093.502350000001</v>
      </c>
      <c r="AQ42" s="175">
        <f t="shared" si="136"/>
        <v>15093.502350000001</v>
      </c>
      <c r="AR42" s="175">
        <f t="shared" si="136"/>
        <v>15093.502350000001</v>
      </c>
      <c r="AS42" s="175">
        <f t="shared" si="136"/>
        <v>15093.502350000001</v>
      </c>
      <c r="AT42" s="175">
        <f t="shared" si="48"/>
        <v>181122.02819999997</v>
      </c>
      <c r="AU42" s="175">
        <f t="shared" ref="AU42:BF42" si="137">SUM(AU43:AU43)</f>
        <v>135841.52115000002</v>
      </c>
      <c r="AV42" s="175">
        <f t="shared" si="137"/>
        <v>135841.52115000002</v>
      </c>
      <c r="AW42" s="175">
        <f t="shared" si="137"/>
        <v>135841.52115000002</v>
      </c>
      <c r="AX42" s="175">
        <f t="shared" si="137"/>
        <v>135841.52115000002</v>
      </c>
      <c r="AY42" s="175">
        <f t="shared" si="137"/>
        <v>135841.52115000002</v>
      </c>
      <c r="AZ42" s="175">
        <f t="shared" si="137"/>
        <v>135841.52115000002</v>
      </c>
      <c r="BA42" s="175">
        <f t="shared" si="137"/>
        <v>135841.52115000002</v>
      </c>
      <c r="BB42" s="175">
        <f t="shared" si="137"/>
        <v>135841.52115000002</v>
      </c>
      <c r="BC42" s="175">
        <f t="shared" si="137"/>
        <v>135841.52115000002</v>
      </c>
      <c r="BD42" s="175">
        <f t="shared" si="137"/>
        <v>135841.52115000002</v>
      </c>
      <c r="BE42" s="175">
        <f t="shared" si="137"/>
        <v>135841.52115000002</v>
      </c>
      <c r="BF42" s="175">
        <f t="shared" si="137"/>
        <v>135841.52115000002</v>
      </c>
      <c r="BG42" s="175">
        <f t="shared" si="104"/>
        <v>1630098.2537999998</v>
      </c>
      <c r="BH42" s="175">
        <f t="shared" ref="BH42:BS42" si="138">SUM(BH43:BH43)</f>
        <v>459665.75208333338</v>
      </c>
      <c r="BI42" s="175">
        <f t="shared" si="138"/>
        <v>459665.75208333338</v>
      </c>
      <c r="BJ42" s="175">
        <f t="shared" si="138"/>
        <v>459665.75208333338</v>
      </c>
      <c r="BK42" s="175">
        <f t="shared" si="138"/>
        <v>459665.75208333338</v>
      </c>
      <c r="BL42" s="175">
        <f t="shared" si="138"/>
        <v>459665.75208333338</v>
      </c>
      <c r="BM42" s="175">
        <f t="shared" si="138"/>
        <v>459665.75208333338</v>
      </c>
      <c r="BN42" s="175">
        <f t="shared" si="138"/>
        <v>459665.75208333338</v>
      </c>
      <c r="BO42" s="175">
        <f t="shared" si="138"/>
        <v>459665.75208333338</v>
      </c>
      <c r="BP42" s="175">
        <f t="shared" si="138"/>
        <v>459665.75208333338</v>
      </c>
      <c r="BQ42" s="175">
        <f t="shared" si="138"/>
        <v>459665.75208333338</v>
      </c>
      <c r="BR42" s="175">
        <f t="shared" si="138"/>
        <v>459665.75208333338</v>
      </c>
      <c r="BS42" s="175">
        <f t="shared" si="138"/>
        <v>459665.75208333338</v>
      </c>
      <c r="BT42" s="175">
        <f t="shared" si="91"/>
        <v>5515989.0249999994</v>
      </c>
      <c r="BU42" s="175">
        <f t="shared" ref="BU42:CF42" si="139">SUM(BU43:BU43)</f>
        <v>308730.72858333332</v>
      </c>
      <c r="BV42" s="175">
        <f t="shared" si="139"/>
        <v>308730.72858333332</v>
      </c>
      <c r="BW42" s="175">
        <f t="shared" si="139"/>
        <v>308730.72858333332</v>
      </c>
      <c r="BX42" s="175">
        <f t="shared" si="139"/>
        <v>308730.72858333332</v>
      </c>
      <c r="BY42" s="175">
        <f t="shared" si="139"/>
        <v>308730.72858333332</v>
      </c>
      <c r="BZ42" s="175">
        <f t="shared" si="139"/>
        <v>308730.72858333332</v>
      </c>
      <c r="CA42" s="175">
        <f t="shared" si="139"/>
        <v>308730.72858333332</v>
      </c>
      <c r="CB42" s="175">
        <f t="shared" si="139"/>
        <v>308730.72858333332</v>
      </c>
      <c r="CC42" s="175">
        <f t="shared" si="139"/>
        <v>308730.72858333332</v>
      </c>
      <c r="CD42" s="175">
        <f t="shared" si="139"/>
        <v>308730.72858333332</v>
      </c>
      <c r="CE42" s="175">
        <f t="shared" si="139"/>
        <v>308730.72858333332</v>
      </c>
      <c r="CF42" s="175">
        <f t="shared" si="139"/>
        <v>308730.72858333332</v>
      </c>
      <c r="CG42" s="175">
        <f t="shared" si="93"/>
        <v>3704768.7429999989</v>
      </c>
      <c r="CH42" s="175">
        <f t="shared" si="8"/>
        <v>11031978.049999997</v>
      </c>
      <c r="CI42" s="182"/>
      <c r="CJ42" s="175">
        <f t="shared" si="9"/>
        <v>0</v>
      </c>
      <c r="CK42" s="262" t="str">
        <f t="shared" si="115"/>
        <v>P</v>
      </c>
      <c r="CL42" s="183"/>
      <c r="CM42" s="183"/>
    </row>
    <row r="43" spans="1:91" s="329" customFormat="1" ht="16.5" hidden="1" outlineLevel="2" x14ac:dyDescent="0.25">
      <c r="A43" s="256" t="s">
        <v>55</v>
      </c>
      <c r="B43" s="242" t="s">
        <v>134</v>
      </c>
      <c r="C43" s="306">
        <v>5878233.1100000003</v>
      </c>
      <c r="D43" s="307">
        <v>0</v>
      </c>
      <c r="E43" s="306">
        <v>1975876.64</v>
      </c>
      <c r="F43" s="306">
        <v>3177868.3</v>
      </c>
      <c r="G43" s="307">
        <v>11031978.050000001</v>
      </c>
      <c r="H43" s="137">
        <f t="shared" si="16"/>
        <v>117564.66220000001</v>
      </c>
      <c r="I43" s="138">
        <f t="shared" si="17"/>
        <v>1058081.9598000001</v>
      </c>
      <c r="J43" s="138">
        <f t="shared" si="18"/>
        <v>2939116.5550000002</v>
      </c>
      <c r="K43" s="138">
        <f t="shared" si="19"/>
        <v>1763469.933</v>
      </c>
      <c r="L43" s="138">
        <f t="shared" si="20"/>
        <v>5878233.1100000003</v>
      </c>
      <c r="M43" s="137">
        <f t="shared" si="21"/>
        <v>0</v>
      </c>
      <c r="N43" s="138">
        <f t="shared" si="22"/>
        <v>0</v>
      </c>
      <c r="O43" s="138">
        <f t="shared" si="23"/>
        <v>0</v>
      </c>
      <c r="P43" s="138">
        <f t="shared" si="24"/>
        <v>0</v>
      </c>
      <c r="Q43" s="138">
        <f t="shared" si="25"/>
        <v>0</v>
      </c>
      <c r="R43" s="137">
        <f t="shared" si="26"/>
        <v>0</v>
      </c>
      <c r="S43" s="138">
        <f t="shared" si="27"/>
        <v>0</v>
      </c>
      <c r="T43" s="138">
        <f t="shared" si="28"/>
        <v>987938.32</v>
      </c>
      <c r="U43" s="138">
        <f t="shared" si="29"/>
        <v>987938.32</v>
      </c>
      <c r="V43" s="138">
        <f t="shared" si="30"/>
        <v>1975876.64</v>
      </c>
      <c r="W43" s="137">
        <f t="shared" si="31"/>
        <v>63557.365999999995</v>
      </c>
      <c r="X43" s="138">
        <f t="shared" si="32"/>
        <v>572016.29399999999</v>
      </c>
      <c r="Y43" s="138">
        <f t="shared" si="33"/>
        <v>1588934.15</v>
      </c>
      <c r="Z43" s="138">
        <f t="shared" si="34"/>
        <v>953360.48999999987</v>
      </c>
      <c r="AA43" s="138">
        <f t="shared" si="35"/>
        <v>3177868.3</v>
      </c>
      <c r="AB43" s="137">
        <f t="shared" si="36"/>
        <v>181122.0282</v>
      </c>
      <c r="AC43" s="137">
        <f t="shared" si="36"/>
        <v>1630098.2538000001</v>
      </c>
      <c r="AD43" s="137">
        <f t="shared" si="36"/>
        <v>5515989.0250000004</v>
      </c>
      <c r="AE43" s="137">
        <f t="shared" si="36"/>
        <v>3704768.7429999998</v>
      </c>
      <c r="AF43" s="138">
        <f t="shared" si="37"/>
        <v>11031978.050000001</v>
      </c>
      <c r="AG43" s="184"/>
      <c r="AH43" s="180">
        <f>$AB43/12</f>
        <v>15093.502350000001</v>
      </c>
      <c r="AI43" s="180">
        <f>$AB43/12</f>
        <v>15093.502350000001</v>
      </c>
      <c r="AJ43" s="180">
        <f t="shared" ref="AJ43:AS43" si="140">$AB43/12</f>
        <v>15093.502350000001</v>
      </c>
      <c r="AK43" s="180">
        <f t="shared" si="140"/>
        <v>15093.502350000001</v>
      </c>
      <c r="AL43" s="180">
        <f t="shared" si="140"/>
        <v>15093.502350000001</v>
      </c>
      <c r="AM43" s="180">
        <f t="shared" si="140"/>
        <v>15093.502350000001</v>
      </c>
      <c r="AN43" s="180">
        <f t="shared" si="140"/>
        <v>15093.502350000001</v>
      </c>
      <c r="AO43" s="180">
        <f t="shared" si="140"/>
        <v>15093.502350000001</v>
      </c>
      <c r="AP43" s="180">
        <f t="shared" si="140"/>
        <v>15093.502350000001</v>
      </c>
      <c r="AQ43" s="180">
        <f t="shared" si="140"/>
        <v>15093.502350000001</v>
      </c>
      <c r="AR43" s="180">
        <f t="shared" si="140"/>
        <v>15093.502350000001</v>
      </c>
      <c r="AS43" s="180">
        <f t="shared" si="140"/>
        <v>15093.502350000001</v>
      </c>
      <c r="AT43" s="180">
        <f t="shared" si="48"/>
        <v>181122.02819999997</v>
      </c>
      <c r="AU43" s="180">
        <f>$AC43/12</f>
        <v>135841.52115000002</v>
      </c>
      <c r="AV43" s="180">
        <f t="shared" ref="AV43:BF43" si="141">$AC43/12</f>
        <v>135841.52115000002</v>
      </c>
      <c r="AW43" s="180">
        <f t="shared" si="141"/>
        <v>135841.52115000002</v>
      </c>
      <c r="AX43" s="180">
        <f t="shared" si="141"/>
        <v>135841.52115000002</v>
      </c>
      <c r="AY43" s="180">
        <f t="shared" si="141"/>
        <v>135841.52115000002</v>
      </c>
      <c r="AZ43" s="180">
        <f t="shared" si="141"/>
        <v>135841.52115000002</v>
      </c>
      <c r="BA43" s="180">
        <f t="shared" si="141"/>
        <v>135841.52115000002</v>
      </c>
      <c r="BB43" s="180">
        <f t="shared" si="141"/>
        <v>135841.52115000002</v>
      </c>
      <c r="BC43" s="180">
        <f t="shared" si="141"/>
        <v>135841.52115000002</v>
      </c>
      <c r="BD43" s="180">
        <f t="shared" si="141"/>
        <v>135841.52115000002</v>
      </c>
      <c r="BE43" s="180">
        <f t="shared" si="141"/>
        <v>135841.52115000002</v>
      </c>
      <c r="BF43" s="180">
        <f t="shared" si="141"/>
        <v>135841.52115000002</v>
      </c>
      <c r="BG43" s="180">
        <f t="shared" si="104"/>
        <v>1630098.2537999998</v>
      </c>
      <c r="BH43" s="180">
        <f>$AD43/12</f>
        <v>459665.75208333338</v>
      </c>
      <c r="BI43" s="180">
        <f t="shared" ref="BI43:BS43" si="142">$AD43/12</f>
        <v>459665.75208333338</v>
      </c>
      <c r="BJ43" s="180">
        <f t="shared" si="142"/>
        <v>459665.75208333338</v>
      </c>
      <c r="BK43" s="180">
        <f t="shared" si="142"/>
        <v>459665.75208333338</v>
      </c>
      <c r="BL43" s="180">
        <f t="shared" si="142"/>
        <v>459665.75208333338</v>
      </c>
      <c r="BM43" s="180">
        <f t="shared" si="142"/>
        <v>459665.75208333338</v>
      </c>
      <c r="BN43" s="180">
        <f t="shared" si="142"/>
        <v>459665.75208333338</v>
      </c>
      <c r="BO43" s="180">
        <f t="shared" si="142"/>
        <v>459665.75208333338</v>
      </c>
      <c r="BP43" s="180">
        <f t="shared" si="142"/>
        <v>459665.75208333338</v>
      </c>
      <c r="BQ43" s="180">
        <f t="shared" si="142"/>
        <v>459665.75208333338</v>
      </c>
      <c r="BR43" s="180">
        <f t="shared" si="142"/>
        <v>459665.75208333338</v>
      </c>
      <c r="BS43" s="180">
        <f t="shared" si="142"/>
        <v>459665.75208333338</v>
      </c>
      <c r="BT43" s="180">
        <f t="shared" si="91"/>
        <v>5515989.0249999994</v>
      </c>
      <c r="BU43" s="180">
        <f>$AE43/12</f>
        <v>308730.72858333332</v>
      </c>
      <c r="BV43" s="180">
        <f t="shared" ref="BV43:CF43" si="143">$AE43/12</f>
        <v>308730.72858333332</v>
      </c>
      <c r="BW43" s="180">
        <f t="shared" si="143"/>
        <v>308730.72858333332</v>
      </c>
      <c r="BX43" s="180">
        <f t="shared" si="143"/>
        <v>308730.72858333332</v>
      </c>
      <c r="BY43" s="180">
        <f t="shared" si="143"/>
        <v>308730.72858333332</v>
      </c>
      <c r="BZ43" s="180">
        <f t="shared" si="143"/>
        <v>308730.72858333332</v>
      </c>
      <c r="CA43" s="180">
        <f t="shared" si="143"/>
        <v>308730.72858333332</v>
      </c>
      <c r="CB43" s="180">
        <f t="shared" si="143"/>
        <v>308730.72858333332</v>
      </c>
      <c r="CC43" s="180">
        <f t="shared" si="143"/>
        <v>308730.72858333332</v>
      </c>
      <c r="CD43" s="180">
        <f t="shared" si="143"/>
        <v>308730.72858333332</v>
      </c>
      <c r="CE43" s="180">
        <f t="shared" si="143"/>
        <v>308730.72858333332</v>
      </c>
      <c r="CF43" s="180">
        <f t="shared" si="143"/>
        <v>308730.72858333332</v>
      </c>
      <c r="CG43" s="180">
        <f t="shared" si="93"/>
        <v>3704768.7429999989</v>
      </c>
      <c r="CH43" s="180">
        <f t="shared" si="8"/>
        <v>11031978.049999997</v>
      </c>
      <c r="CI43" s="185"/>
      <c r="CJ43" s="180">
        <f t="shared" si="9"/>
        <v>0</v>
      </c>
      <c r="CK43" s="262" t="str">
        <f t="shared" si="115"/>
        <v>P</v>
      </c>
      <c r="CL43" s="186"/>
      <c r="CM43" s="186"/>
    </row>
    <row r="44" spans="1:91" s="329" customFormat="1" ht="15" collapsed="1" x14ac:dyDescent="0.25">
      <c r="A44" s="255" t="s">
        <v>80</v>
      </c>
      <c r="B44" s="240" t="s">
        <v>102</v>
      </c>
      <c r="C44" s="307">
        <v>4245743</v>
      </c>
      <c r="D44" s="307">
        <v>0</v>
      </c>
      <c r="E44" s="307">
        <v>1427141</v>
      </c>
      <c r="F44" s="307">
        <v>2295318</v>
      </c>
      <c r="G44" s="307">
        <v>7968202</v>
      </c>
      <c r="H44" s="137">
        <f t="shared" si="16"/>
        <v>84914.86</v>
      </c>
      <c r="I44" s="138">
        <f t="shared" si="17"/>
        <v>764233.74</v>
      </c>
      <c r="J44" s="138">
        <f t="shared" si="18"/>
        <v>2122871.5</v>
      </c>
      <c r="K44" s="138">
        <f t="shared" si="19"/>
        <v>1273722.8999999999</v>
      </c>
      <c r="L44" s="138">
        <f t="shared" si="20"/>
        <v>4245743</v>
      </c>
      <c r="M44" s="137">
        <f t="shared" si="21"/>
        <v>0</v>
      </c>
      <c r="N44" s="138">
        <f t="shared" si="22"/>
        <v>0</v>
      </c>
      <c r="O44" s="138">
        <f t="shared" si="23"/>
        <v>0</v>
      </c>
      <c r="P44" s="138">
        <f t="shared" si="24"/>
        <v>0</v>
      </c>
      <c r="Q44" s="138">
        <f t="shared" si="25"/>
        <v>0</v>
      </c>
      <c r="R44" s="137">
        <f t="shared" si="26"/>
        <v>0</v>
      </c>
      <c r="S44" s="138">
        <f t="shared" si="27"/>
        <v>0</v>
      </c>
      <c r="T44" s="138">
        <f t="shared" si="28"/>
        <v>713570.5</v>
      </c>
      <c r="U44" s="138">
        <f t="shared" si="29"/>
        <v>713570.5</v>
      </c>
      <c r="V44" s="138">
        <f t="shared" si="30"/>
        <v>1427141</v>
      </c>
      <c r="W44" s="137">
        <f t="shared" si="31"/>
        <v>45906.36</v>
      </c>
      <c r="X44" s="138">
        <f t="shared" si="32"/>
        <v>413157.24</v>
      </c>
      <c r="Y44" s="138">
        <f t="shared" si="33"/>
        <v>1147659</v>
      </c>
      <c r="Z44" s="138">
        <f t="shared" si="34"/>
        <v>688595.4</v>
      </c>
      <c r="AA44" s="138">
        <f t="shared" si="35"/>
        <v>2295318</v>
      </c>
      <c r="AB44" s="137">
        <f t="shared" si="36"/>
        <v>130821.22</v>
      </c>
      <c r="AC44" s="137">
        <f t="shared" si="36"/>
        <v>1177390.98</v>
      </c>
      <c r="AD44" s="137">
        <f t="shared" si="36"/>
        <v>3984101</v>
      </c>
      <c r="AE44" s="137">
        <f t="shared" si="36"/>
        <v>2675888.7999999998</v>
      </c>
      <c r="AF44" s="138">
        <f t="shared" si="37"/>
        <v>7968202</v>
      </c>
      <c r="AG44" s="181"/>
      <c r="AH44" s="175">
        <f t="shared" ref="AH44:AS44" si="144">AH45+AH47+AH49+AH51</f>
        <v>10901.768333333333</v>
      </c>
      <c r="AI44" s="175">
        <f t="shared" si="144"/>
        <v>10901.768333333333</v>
      </c>
      <c r="AJ44" s="175">
        <f t="shared" si="144"/>
        <v>10901.768333333333</v>
      </c>
      <c r="AK44" s="175">
        <f t="shared" si="144"/>
        <v>10901.768333333333</v>
      </c>
      <c r="AL44" s="175">
        <f t="shared" si="144"/>
        <v>10901.768333333333</v>
      </c>
      <c r="AM44" s="175">
        <f t="shared" si="144"/>
        <v>10901.768333333333</v>
      </c>
      <c r="AN44" s="175">
        <f t="shared" si="144"/>
        <v>10901.768333333333</v>
      </c>
      <c r="AO44" s="175">
        <f t="shared" si="144"/>
        <v>10901.768333333333</v>
      </c>
      <c r="AP44" s="175">
        <f t="shared" si="144"/>
        <v>10901.768333333333</v>
      </c>
      <c r="AQ44" s="175">
        <f t="shared" si="144"/>
        <v>10901.768333333333</v>
      </c>
      <c r="AR44" s="175">
        <f t="shared" si="144"/>
        <v>10901.768333333333</v>
      </c>
      <c r="AS44" s="175">
        <f t="shared" si="144"/>
        <v>10901.768333333333</v>
      </c>
      <c r="AT44" s="175">
        <f t="shared" si="48"/>
        <v>130821.22000000003</v>
      </c>
      <c r="AU44" s="175">
        <f t="shared" ref="AU44:BF44" si="145">AU45+AU47+AU49+AU51</f>
        <v>98115.915000000008</v>
      </c>
      <c r="AV44" s="175">
        <f t="shared" si="145"/>
        <v>98115.915000000008</v>
      </c>
      <c r="AW44" s="175">
        <f t="shared" si="145"/>
        <v>98115.915000000008</v>
      </c>
      <c r="AX44" s="175">
        <f t="shared" si="145"/>
        <v>98115.915000000008</v>
      </c>
      <c r="AY44" s="175">
        <f t="shared" si="145"/>
        <v>98115.915000000008</v>
      </c>
      <c r="AZ44" s="175">
        <f t="shared" si="145"/>
        <v>98115.915000000008</v>
      </c>
      <c r="BA44" s="175">
        <f t="shared" si="145"/>
        <v>98115.915000000008</v>
      </c>
      <c r="BB44" s="175">
        <f t="shared" si="145"/>
        <v>98115.915000000008</v>
      </c>
      <c r="BC44" s="175">
        <f t="shared" si="145"/>
        <v>98115.915000000008</v>
      </c>
      <c r="BD44" s="175">
        <f t="shared" si="145"/>
        <v>98115.915000000008</v>
      </c>
      <c r="BE44" s="175">
        <f t="shared" si="145"/>
        <v>98115.915000000008</v>
      </c>
      <c r="BF44" s="175">
        <f t="shared" si="145"/>
        <v>98115.915000000008</v>
      </c>
      <c r="BG44" s="175">
        <f t="shared" si="104"/>
        <v>1177390.9800000002</v>
      </c>
      <c r="BH44" s="175">
        <f t="shared" ref="BH44:BS44" si="146">BH45+BH47+BH49+BH51</f>
        <v>332008.41666666669</v>
      </c>
      <c r="BI44" s="175">
        <f t="shared" si="146"/>
        <v>332008.41666666669</v>
      </c>
      <c r="BJ44" s="175">
        <f t="shared" si="146"/>
        <v>332008.41666666669</v>
      </c>
      <c r="BK44" s="175">
        <f t="shared" si="146"/>
        <v>332008.41666666669</v>
      </c>
      <c r="BL44" s="175">
        <f t="shared" si="146"/>
        <v>332008.41666666669</v>
      </c>
      <c r="BM44" s="175">
        <f t="shared" si="146"/>
        <v>332008.41666666669</v>
      </c>
      <c r="BN44" s="175">
        <f t="shared" si="146"/>
        <v>332008.41666666669</v>
      </c>
      <c r="BO44" s="175">
        <f t="shared" si="146"/>
        <v>332008.41666666669</v>
      </c>
      <c r="BP44" s="175">
        <f t="shared" si="146"/>
        <v>332008.41666666669</v>
      </c>
      <c r="BQ44" s="175">
        <f t="shared" si="146"/>
        <v>332008.41666666669</v>
      </c>
      <c r="BR44" s="175">
        <f t="shared" si="146"/>
        <v>332008.41666666669</v>
      </c>
      <c r="BS44" s="175">
        <f t="shared" si="146"/>
        <v>332008.41666666669</v>
      </c>
      <c r="BT44" s="175">
        <f t="shared" si="91"/>
        <v>3984100.9999999995</v>
      </c>
      <c r="BU44" s="175">
        <f t="shared" ref="BU44:CF44" si="147">BU45+BU47+BU49+BU51</f>
        <v>222990.73333333334</v>
      </c>
      <c r="BV44" s="175">
        <f t="shared" si="147"/>
        <v>222990.73333333334</v>
      </c>
      <c r="BW44" s="175">
        <f t="shared" si="147"/>
        <v>222990.73333333334</v>
      </c>
      <c r="BX44" s="175">
        <f t="shared" si="147"/>
        <v>222990.73333333334</v>
      </c>
      <c r="BY44" s="175">
        <f t="shared" si="147"/>
        <v>222990.73333333334</v>
      </c>
      <c r="BZ44" s="175">
        <f t="shared" si="147"/>
        <v>222990.73333333334</v>
      </c>
      <c r="CA44" s="175">
        <f t="shared" si="147"/>
        <v>222990.73333333334</v>
      </c>
      <c r="CB44" s="175">
        <f t="shared" si="147"/>
        <v>222990.73333333334</v>
      </c>
      <c r="CC44" s="175">
        <f t="shared" si="147"/>
        <v>222990.73333333334</v>
      </c>
      <c r="CD44" s="175">
        <f t="shared" si="147"/>
        <v>222990.73333333334</v>
      </c>
      <c r="CE44" s="175">
        <f t="shared" si="147"/>
        <v>222990.73333333334</v>
      </c>
      <c r="CF44" s="175">
        <f t="shared" si="147"/>
        <v>222990.73333333334</v>
      </c>
      <c r="CG44" s="175">
        <f t="shared" si="93"/>
        <v>2675888.8000000003</v>
      </c>
      <c r="CH44" s="175">
        <f t="shared" si="8"/>
        <v>7968202</v>
      </c>
      <c r="CI44" s="182"/>
      <c r="CJ44" s="175">
        <f t="shared" si="9"/>
        <v>0</v>
      </c>
      <c r="CK44" s="262" t="str">
        <f t="shared" si="115"/>
        <v>P</v>
      </c>
      <c r="CL44" s="183"/>
      <c r="CM44" s="183"/>
    </row>
    <row r="45" spans="1:91" s="330" customFormat="1" ht="15" outlineLevel="1" x14ac:dyDescent="0.25">
      <c r="A45" s="257" t="s">
        <v>56</v>
      </c>
      <c r="B45" s="244" t="s">
        <v>95</v>
      </c>
      <c r="C45" s="308">
        <v>1799819.57</v>
      </c>
      <c r="D45" s="308">
        <v>0</v>
      </c>
      <c r="E45" s="308">
        <v>604981.57999999996</v>
      </c>
      <c r="F45" s="308">
        <v>973011.85</v>
      </c>
      <c r="G45" s="308">
        <v>3377813</v>
      </c>
      <c r="H45" s="144">
        <f t="shared" si="16"/>
        <v>35996.3914</v>
      </c>
      <c r="I45" s="145">
        <f t="shared" si="17"/>
        <v>323967.52260000003</v>
      </c>
      <c r="J45" s="145">
        <f t="shared" si="18"/>
        <v>899909.78500000003</v>
      </c>
      <c r="K45" s="145">
        <f t="shared" si="19"/>
        <v>539945.87100000004</v>
      </c>
      <c r="L45" s="145">
        <f t="shared" si="20"/>
        <v>1799819.57</v>
      </c>
      <c r="M45" s="144">
        <f t="shared" si="21"/>
        <v>0</v>
      </c>
      <c r="N45" s="145">
        <f t="shared" si="22"/>
        <v>0</v>
      </c>
      <c r="O45" s="145">
        <f t="shared" si="23"/>
        <v>0</v>
      </c>
      <c r="P45" s="145">
        <f t="shared" si="24"/>
        <v>0</v>
      </c>
      <c r="Q45" s="145">
        <f t="shared" si="25"/>
        <v>0</v>
      </c>
      <c r="R45" s="144">
        <f t="shared" si="26"/>
        <v>0</v>
      </c>
      <c r="S45" s="145">
        <f t="shared" si="27"/>
        <v>0</v>
      </c>
      <c r="T45" s="145">
        <f t="shared" si="28"/>
        <v>302490.78999999998</v>
      </c>
      <c r="U45" s="145">
        <f t="shared" si="29"/>
        <v>302490.78999999998</v>
      </c>
      <c r="V45" s="145">
        <f t="shared" si="30"/>
        <v>604981.57999999996</v>
      </c>
      <c r="W45" s="144">
        <f t="shared" si="31"/>
        <v>19460.237000000001</v>
      </c>
      <c r="X45" s="145">
        <f t="shared" si="32"/>
        <v>175142.133</v>
      </c>
      <c r="Y45" s="145">
        <f t="shared" si="33"/>
        <v>486505.92499999999</v>
      </c>
      <c r="Z45" s="145">
        <f t="shared" si="34"/>
        <v>291903.55499999999</v>
      </c>
      <c r="AA45" s="145">
        <f t="shared" si="35"/>
        <v>973011.84999999986</v>
      </c>
      <c r="AB45" s="144">
        <f t="shared" si="36"/>
        <v>55456.628400000001</v>
      </c>
      <c r="AC45" s="144">
        <f t="shared" si="36"/>
        <v>499109.65560000006</v>
      </c>
      <c r="AD45" s="144">
        <f t="shared" si="36"/>
        <v>1688906.5</v>
      </c>
      <c r="AE45" s="144">
        <f t="shared" si="36"/>
        <v>1134340.216</v>
      </c>
      <c r="AF45" s="145">
        <f t="shared" si="37"/>
        <v>3377813</v>
      </c>
      <c r="AG45" s="162"/>
      <c r="AH45" s="163">
        <f t="shared" ref="AH45:AS45" si="148">SUM(AH46:AH46)</f>
        <v>4621.3856999999998</v>
      </c>
      <c r="AI45" s="163">
        <f t="shared" si="148"/>
        <v>4621.3856999999998</v>
      </c>
      <c r="AJ45" s="163">
        <f t="shared" si="148"/>
        <v>4621.3856999999998</v>
      </c>
      <c r="AK45" s="163">
        <f t="shared" si="148"/>
        <v>4621.3856999999998</v>
      </c>
      <c r="AL45" s="163">
        <f t="shared" si="148"/>
        <v>4621.3856999999998</v>
      </c>
      <c r="AM45" s="163">
        <f t="shared" si="148"/>
        <v>4621.3856999999998</v>
      </c>
      <c r="AN45" s="163">
        <f t="shared" si="148"/>
        <v>4621.3856999999998</v>
      </c>
      <c r="AO45" s="163">
        <f t="shared" si="148"/>
        <v>4621.3856999999998</v>
      </c>
      <c r="AP45" s="163">
        <f t="shared" si="148"/>
        <v>4621.3856999999998</v>
      </c>
      <c r="AQ45" s="163">
        <f t="shared" si="148"/>
        <v>4621.3856999999998</v>
      </c>
      <c r="AR45" s="163">
        <f t="shared" si="148"/>
        <v>4621.3856999999998</v>
      </c>
      <c r="AS45" s="163">
        <f t="shared" si="148"/>
        <v>4621.3856999999998</v>
      </c>
      <c r="AT45" s="149">
        <f t="shared" si="48"/>
        <v>55456.628399999994</v>
      </c>
      <c r="AU45" s="151">
        <f t="shared" ref="AU45:BF45" si="149">SUM(AU46:AU46)</f>
        <v>41592.471300000005</v>
      </c>
      <c r="AV45" s="151">
        <f t="shared" si="149"/>
        <v>41592.471300000005</v>
      </c>
      <c r="AW45" s="151">
        <f t="shared" si="149"/>
        <v>41592.471300000005</v>
      </c>
      <c r="AX45" s="151">
        <f t="shared" si="149"/>
        <v>41592.471300000005</v>
      </c>
      <c r="AY45" s="151">
        <f t="shared" si="149"/>
        <v>41592.471300000005</v>
      </c>
      <c r="AZ45" s="151">
        <f t="shared" si="149"/>
        <v>41592.471300000005</v>
      </c>
      <c r="BA45" s="151">
        <f t="shared" si="149"/>
        <v>41592.471300000005</v>
      </c>
      <c r="BB45" s="151">
        <f t="shared" si="149"/>
        <v>41592.471300000005</v>
      </c>
      <c r="BC45" s="151">
        <f t="shared" si="149"/>
        <v>41592.471300000005</v>
      </c>
      <c r="BD45" s="151">
        <f t="shared" si="149"/>
        <v>41592.471300000005</v>
      </c>
      <c r="BE45" s="151">
        <f t="shared" si="149"/>
        <v>41592.471300000005</v>
      </c>
      <c r="BF45" s="151">
        <f t="shared" si="149"/>
        <v>41592.471300000005</v>
      </c>
      <c r="BG45" s="149">
        <f t="shared" si="104"/>
        <v>499109.65559999994</v>
      </c>
      <c r="BH45" s="151">
        <f t="shared" ref="BH45:BS45" si="150">SUM(BH46:BH46)</f>
        <v>140742.20833333334</v>
      </c>
      <c r="BI45" s="151">
        <f t="shared" si="150"/>
        <v>140742.20833333334</v>
      </c>
      <c r="BJ45" s="151">
        <f t="shared" si="150"/>
        <v>140742.20833333334</v>
      </c>
      <c r="BK45" s="151">
        <f t="shared" si="150"/>
        <v>140742.20833333334</v>
      </c>
      <c r="BL45" s="151">
        <f t="shared" si="150"/>
        <v>140742.20833333334</v>
      </c>
      <c r="BM45" s="151">
        <f t="shared" si="150"/>
        <v>140742.20833333334</v>
      </c>
      <c r="BN45" s="151">
        <f t="shared" si="150"/>
        <v>140742.20833333334</v>
      </c>
      <c r="BO45" s="151">
        <f t="shared" si="150"/>
        <v>140742.20833333334</v>
      </c>
      <c r="BP45" s="151">
        <f t="shared" si="150"/>
        <v>140742.20833333334</v>
      </c>
      <c r="BQ45" s="151">
        <f t="shared" si="150"/>
        <v>140742.20833333334</v>
      </c>
      <c r="BR45" s="151">
        <f t="shared" si="150"/>
        <v>140742.20833333334</v>
      </c>
      <c r="BS45" s="151">
        <f t="shared" si="150"/>
        <v>140742.20833333334</v>
      </c>
      <c r="BT45" s="149">
        <f t="shared" si="91"/>
        <v>1688906.4999999998</v>
      </c>
      <c r="BU45" s="151">
        <f t="shared" ref="BU45:CF45" si="151">SUM(BU46:BU46)</f>
        <v>94528.351333333339</v>
      </c>
      <c r="BV45" s="151">
        <f t="shared" si="151"/>
        <v>94528.351333333339</v>
      </c>
      <c r="BW45" s="151">
        <f t="shared" si="151"/>
        <v>94528.351333333339</v>
      </c>
      <c r="BX45" s="151">
        <f t="shared" si="151"/>
        <v>94528.351333333339</v>
      </c>
      <c r="BY45" s="151">
        <f t="shared" si="151"/>
        <v>94528.351333333339</v>
      </c>
      <c r="BZ45" s="151">
        <f t="shared" si="151"/>
        <v>94528.351333333339</v>
      </c>
      <c r="CA45" s="151">
        <f t="shared" si="151"/>
        <v>94528.351333333339</v>
      </c>
      <c r="CB45" s="151">
        <f t="shared" si="151"/>
        <v>94528.351333333339</v>
      </c>
      <c r="CC45" s="151">
        <f t="shared" si="151"/>
        <v>94528.351333333339</v>
      </c>
      <c r="CD45" s="151">
        <f t="shared" si="151"/>
        <v>94528.351333333339</v>
      </c>
      <c r="CE45" s="151">
        <f t="shared" si="151"/>
        <v>94528.351333333339</v>
      </c>
      <c r="CF45" s="151">
        <f t="shared" si="151"/>
        <v>94528.351333333339</v>
      </c>
      <c r="CG45" s="149">
        <f t="shared" si="93"/>
        <v>1134340.2159999998</v>
      </c>
      <c r="CH45" s="151">
        <f t="shared" si="8"/>
        <v>3377813</v>
      </c>
      <c r="CI45" s="164"/>
      <c r="CJ45" s="151">
        <f t="shared" si="9"/>
        <v>0</v>
      </c>
      <c r="CK45" s="262" t="str">
        <f t="shared" si="115"/>
        <v>P</v>
      </c>
      <c r="CL45" s="165"/>
      <c r="CM45" s="165"/>
    </row>
    <row r="46" spans="1:91" s="330" customFormat="1" ht="28.5" hidden="1" outlineLevel="2" x14ac:dyDescent="0.25">
      <c r="A46" s="257" t="s">
        <v>57</v>
      </c>
      <c r="B46" s="245" t="s">
        <v>136</v>
      </c>
      <c r="C46" s="309">
        <v>1799819.57</v>
      </c>
      <c r="D46" s="310">
        <v>0</v>
      </c>
      <c r="E46" s="309">
        <v>604981.57999999996</v>
      </c>
      <c r="F46" s="309">
        <v>973011.85</v>
      </c>
      <c r="G46" s="310">
        <v>3377813</v>
      </c>
      <c r="H46" s="147">
        <f t="shared" si="16"/>
        <v>35996.3914</v>
      </c>
      <c r="I46" s="148">
        <f t="shared" si="17"/>
        <v>323967.52260000003</v>
      </c>
      <c r="J46" s="148">
        <f t="shared" si="18"/>
        <v>899909.78500000003</v>
      </c>
      <c r="K46" s="148">
        <f t="shared" si="19"/>
        <v>539945.87100000004</v>
      </c>
      <c r="L46" s="148">
        <f t="shared" si="20"/>
        <v>1799819.57</v>
      </c>
      <c r="M46" s="147">
        <f t="shared" si="21"/>
        <v>0</v>
      </c>
      <c r="N46" s="148">
        <f t="shared" si="22"/>
        <v>0</v>
      </c>
      <c r="O46" s="148">
        <f t="shared" si="23"/>
        <v>0</v>
      </c>
      <c r="P46" s="148">
        <f t="shared" si="24"/>
        <v>0</v>
      </c>
      <c r="Q46" s="148">
        <f t="shared" si="25"/>
        <v>0</v>
      </c>
      <c r="R46" s="147">
        <f t="shared" si="26"/>
        <v>0</v>
      </c>
      <c r="S46" s="148">
        <f t="shared" si="27"/>
        <v>0</v>
      </c>
      <c r="T46" s="148">
        <f t="shared" si="28"/>
        <v>302490.78999999998</v>
      </c>
      <c r="U46" s="148">
        <f t="shared" si="29"/>
        <v>302490.78999999998</v>
      </c>
      <c r="V46" s="148">
        <f t="shared" si="30"/>
        <v>604981.57999999996</v>
      </c>
      <c r="W46" s="147">
        <f t="shared" si="31"/>
        <v>19460.237000000001</v>
      </c>
      <c r="X46" s="148">
        <f t="shared" si="32"/>
        <v>175142.133</v>
      </c>
      <c r="Y46" s="148">
        <f t="shared" si="33"/>
        <v>486505.92499999999</v>
      </c>
      <c r="Z46" s="148">
        <f t="shared" si="34"/>
        <v>291903.55499999999</v>
      </c>
      <c r="AA46" s="148">
        <f t="shared" si="35"/>
        <v>973011.84999999986</v>
      </c>
      <c r="AB46" s="147">
        <f t="shared" si="36"/>
        <v>55456.628400000001</v>
      </c>
      <c r="AC46" s="147">
        <f t="shared" si="36"/>
        <v>499109.65560000006</v>
      </c>
      <c r="AD46" s="147">
        <f t="shared" si="36"/>
        <v>1688906.5</v>
      </c>
      <c r="AE46" s="147">
        <f t="shared" si="36"/>
        <v>1134340.216</v>
      </c>
      <c r="AF46" s="148">
        <f t="shared" si="37"/>
        <v>3377813</v>
      </c>
      <c r="AG46" s="166"/>
      <c r="AH46" s="128">
        <f>$AB46/12</f>
        <v>4621.3856999999998</v>
      </c>
      <c r="AI46" s="128">
        <f>$AB46/12</f>
        <v>4621.3856999999998</v>
      </c>
      <c r="AJ46" s="128">
        <f t="shared" ref="AJ46:AS46" si="152">$AB46/12</f>
        <v>4621.3856999999998</v>
      </c>
      <c r="AK46" s="128">
        <f t="shared" si="152"/>
        <v>4621.3856999999998</v>
      </c>
      <c r="AL46" s="128">
        <f t="shared" si="152"/>
        <v>4621.3856999999998</v>
      </c>
      <c r="AM46" s="128">
        <f t="shared" si="152"/>
        <v>4621.3856999999998</v>
      </c>
      <c r="AN46" s="128">
        <f t="shared" si="152"/>
        <v>4621.3856999999998</v>
      </c>
      <c r="AO46" s="128">
        <f t="shared" si="152"/>
        <v>4621.3856999999998</v>
      </c>
      <c r="AP46" s="128">
        <f t="shared" si="152"/>
        <v>4621.3856999999998</v>
      </c>
      <c r="AQ46" s="128">
        <f t="shared" si="152"/>
        <v>4621.3856999999998</v>
      </c>
      <c r="AR46" s="128">
        <f t="shared" si="152"/>
        <v>4621.3856999999998</v>
      </c>
      <c r="AS46" s="128">
        <f t="shared" si="152"/>
        <v>4621.3856999999998</v>
      </c>
      <c r="AT46" s="152">
        <f t="shared" si="48"/>
        <v>55456.628399999994</v>
      </c>
      <c r="AU46" s="153">
        <f>$AC46/12</f>
        <v>41592.471300000005</v>
      </c>
      <c r="AV46" s="153">
        <f t="shared" ref="AV46:BF46" si="153">$AC46/12</f>
        <v>41592.471300000005</v>
      </c>
      <c r="AW46" s="153">
        <f t="shared" si="153"/>
        <v>41592.471300000005</v>
      </c>
      <c r="AX46" s="153">
        <f t="shared" si="153"/>
        <v>41592.471300000005</v>
      </c>
      <c r="AY46" s="153">
        <f t="shared" si="153"/>
        <v>41592.471300000005</v>
      </c>
      <c r="AZ46" s="153">
        <f t="shared" si="153"/>
        <v>41592.471300000005</v>
      </c>
      <c r="BA46" s="153">
        <f t="shared" si="153"/>
        <v>41592.471300000005</v>
      </c>
      <c r="BB46" s="153">
        <f t="shared" si="153"/>
        <v>41592.471300000005</v>
      </c>
      <c r="BC46" s="153">
        <f t="shared" si="153"/>
        <v>41592.471300000005</v>
      </c>
      <c r="BD46" s="153">
        <f t="shared" si="153"/>
        <v>41592.471300000005</v>
      </c>
      <c r="BE46" s="153">
        <f t="shared" si="153"/>
        <v>41592.471300000005</v>
      </c>
      <c r="BF46" s="153">
        <f t="shared" si="153"/>
        <v>41592.471300000005</v>
      </c>
      <c r="BG46" s="152">
        <f t="shared" si="104"/>
        <v>499109.65559999994</v>
      </c>
      <c r="BH46" s="153">
        <f>$AD46/12</f>
        <v>140742.20833333334</v>
      </c>
      <c r="BI46" s="153">
        <f t="shared" ref="BI46:BS46" si="154">$AD46/12</f>
        <v>140742.20833333334</v>
      </c>
      <c r="BJ46" s="153">
        <f t="shared" si="154"/>
        <v>140742.20833333334</v>
      </c>
      <c r="BK46" s="153">
        <f t="shared" si="154"/>
        <v>140742.20833333334</v>
      </c>
      <c r="BL46" s="153">
        <f t="shared" si="154"/>
        <v>140742.20833333334</v>
      </c>
      <c r="BM46" s="153">
        <f t="shared" si="154"/>
        <v>140742.20833333334</v>
      </c>
      <c r="BN46" s="153">
        <f t="shared" si="154"/>
        <v>140742.20833333334</v>
      </c>
      <c r="BO46" s="153">
        <f t="shared" si="154"/>
        <v>140742.20833333334</v>
      </c>
      <c r="BP46" s="153">
        <f t="shared" si="154"/>
        <v>140742.20833333334</v>
      </c>
      <c r="BQ46" s="153">
        <f t="shared" si="154"/>
        <v>140742.20833333334</v>
      </c>
      <c r="BR46" s="153">
        <f t="shared" si="154"/>
        <v>140742.20833333334</v>
      </c>
      <c r="BS46" s="153">
        <f t="shared" si="154"/>
        <v>140742.20833333334</v>
      </c>
      <c r="BT46" s="152">
        <f t="shared" si="91"/>
        <v>1688906.4999999998</v>
      </c>
      <c r="BU46" s="153">
        <f>$AE46/12</f>
        <v>94528.351333333339</v>
      </c>
      <c r="BV46" s="153">
        <f t="shared" ref="BV46:CF46" si="155">$AE46/12</f>
        <v>94528.351333333339</v>
      </c>
      <c r="BW46" s="153">
        <f t="shared" si="155"/>
        <v>94528.351333333339</v>
      </c>
      <c r="BX46" s="153">
        <f t="shared" si="155"/>
        <v>94528.351333333339</v>
      </c>
      <c r="BY46" s="153">
        <f t="shared" si="155"/>
        <v>94528.351333333339</v>
      </c>
      <c r="BZ46" s="153">
        <f t="shared" si="155"/>
        <v>94528.351333333339</v>
      </c>
      <c r="CA46" s="153">
        <f t="shared" si="155"/>
        <v>94528.351333333339</v>
      </c>
      <c r="CB46" s="153">
        <f t="shared" si="155"/>
        <v>94528.351333333339</v>
      </c>
      <c r="CC46" s="153">
        <f t="shared" si="155"/>
        <v>94528.351333333339</v>
      </c>
      <c r="CD46" s="153">
        <f t="shared" si="155"/>
        <v>94528.351333333339</v>
      </c>
      <c r="CE46" s="153">
        <f t="shared" si="155"/>
        <v>94528.351333333339</v>
      </c>
      <c r="CF46" s="153">
        <f t="shared" si="155"/>
        <v>94528.351333333339</v>
      </c>
      <c r="CG46" s="152">
        <f t="shared" si="93"/>
        <v>1134340.2159999998</v>
      </c>
      <c r="CH46" s="151">
        <f t="shared" si="8"/>
        <v>3377813</v>
      </c>
      <c r="CI46" s="167"/>
      <c r="CJ46" s="151">
        <f t="shared" si="9"/>
        <v>0</v>
      </c>
      <c r="CK46" s="262" t="str">
        <f t="shared" si="115"/>
        <v>P</v>
      </c>
      <c r="CL46" s="168"/>
      <c r="CM46" s="168"/>
    </row>
    <row r="47" spans="1:91" s="330" customFormat="1" ht="15" outlineLevel="1" collapsed="1" x14ac:dyDescent="0.25">
      <c r="A47" s="257" t="s">
        <v>58</v>
      </c>
      <c r="B47" s="246" t="s">
        <v>94</v>
      </c>
      <c r="C47" s="310">
        <v>1210033.79</v>
      </c>
      <c r="D47" s="310">
        <v>0</v>
      </c>
      <c r="E47" s="310">
        <v>406734.19</v>
      </c>
      <c r="F47" s="310">
        <v>654164.03</v>
      </c>
      <c r="G47" s="310">
        <v>2270932.0099999998</v>
      </c>
      <c r="H47" s="147">
        <f t="shared" si="16"/>
        <v>24200.675800000001</v>
      </c>
      <c r="I47" s="148">
        <f t="shared" si="17"/>
        <v>217806.0822</v>
      </c>
      <c r="J47" s="148">
        <f t="shared" si="18"/>
        <v>605016.89500000002</v>
      </c>
      <c r="K47" s="148">
        <f t="shared" si="19"/>
        <v>363010.13699999999</v>
      </c>
      <c r="L47" s="148">
        <f t="shared" si="20"/>
        <v>1210033.79</v>
      </c>
      <c r="M47" s="147">
        <f t="shared" si="21"/>
        <v>0</v>
      </c>
      <c r="N47" s="148">
        <f t="shared" si="22"/>
        <v>0</v>
      </c>
      <c r="O47" s="148">
        <f t="shared" si="23"/>
        <v>0</v>
      </c>
      <c r="P47" s="148">
        <f t="shared" si="24"/>
        <v>0</v>
      </c>
      <c r="Q47" s="148">
        <f t="shared" si="25"/>
        <v>0</v>
      </c>
      <c r="R47" s="147">
        <f t="shared" si="26"/>
        <v>0</v>
      </c>
      <c r="S47" s="148">
        <f t="shared" si="27"/>
        <v>0</v>
      </c>
      <c r="T47" s="148">
        <f t="shared" si="28"/>
        <v>203367.095</v>
      </c>
      <c r="U47" s="148">
        <f t="shared" si="29"/>
        <v>203367.095</v>
      </c>
      <c r="V47" s="148">
        <f t="shared" si="30"/>
        <v>406734.19</v>
      </c>
      <c r="W47" s="147">
        <f t="shared" si="31"/>
        <v>13083.2806</v>
      </c>
      <c r="X47" s="148">
        <f t="shared" si="32"/>
        <v>117749.5254</v>
      </c>
      <c r="Y47" s="148">
        <f t="shared" si="33"/>
        <v>327082.01500000001</v>
      </c>
      <c r="Z47" s="148">
        <f t="shared" si="34"/>
        <v>196249.209</v>
      </c>
      <c r="AA47" s="148">
        <f t="shared" si="35"/>
        <v>654164.03</v>
      </c>
      <c r="AB47" s="147">
        <f t="shared" si="36"/>
        <v>37283.956400000003</v>
      </c>
      <c r="AC47" s="147">
        <f t="shared" si="36"/>
        <v>335555.60759999999</v>
      </c>
      <c r="AD47" s="147">
        <f t="shared" si="36"/>
        <v>1135466.0049999999</v>
      </c>
      <c r="AE47" s="147">
        <f t="shared" si="36"/>
        <v>762626.44099999999</v>
      </c>
      <c r="AF47" s="148">
        <f t="shared" si="37"/>
        <v>2270932.0099999998</v>
      </c>
      <c r="AG47" s="162"/>
      <c r="AH47" s="163">
        <f t="shared" ref="AH47:AS47" si="156">SUM(AH48:AH48)</f>
        <v>3106.9963666666667</v>
      </c>
      <c r="AI47" s="163">
        <f t="shared" si="156"/>
        <v>3106.9963666666667</v>
      </c>
      <c r="AJ47" s="163">
        <f t="shared" si="156"/>
        <v>3106.9963666666667</v>
      </c>
      <c r="AK47" s="163">
        <f t="shared" si="156"/>
        <v>3106.9963666666667</v>
      </c>
      <c r="AL47" s="163">
        <f t="shared" si="156"/>
        <v>3106.9963666666667</v>
      </c>
      <c r="AM47" s="163">
        <f t="shared" si="156"/>
        <v>3106.9963666666667</v>
      </c>
      <c r="AN47" s="163">
        <f t="shared" si="156"/>
        <v>3106.9963666666667</v>
      </c>
      <c r="AO47" s="163">
        <f t="shared" si="156"/>
        <v>3106.9963666666667</v>
      </c>
      <c r="AP47" s="163">
        <f t="shared" si="156"/>
        <v>3106.9963666666667</v>
      </c>
      <c r="AQ47" s="163">
        <f t="shared" si="156"/>
        <v>3106.9963666666667</v>
      </c>
      <c r="AR47" s="163">
        <f t="shared" si="156"/>
        <v>3106.9963666666667</v>
      </c>
      <c r="AS47" s="163">
        <f t="shared" si="156"/>
        <v>3106.9963666666667</v>
      </c>
      <c r="AT47" s="149">
        <f t="shared" si="48"/>
        <v>37283.956400000003</v>
      </c>
      <c r="AU47" s="151">
        <f t="shared" ref="AU47:BF47" si="157">SUM(AU48:AU48)</f>
        <v>27962.9673</v>
      </c>
      <c r="AV47" s="151">
        <f t="shared" si="157"/>
        <v>27962.9673</v>
      </c>
      <c r="AW47" s="151">
        <f t="shared" si="157"/>
        <v>27962.9673</v>
      </c>
      <c r="AX47" s="151">
        <f t="shared" si="157"/>
        <v>27962.9673</v>
      </c>
      <c r="AY47" s="151">
        <f t="shared" si="157"/>
        <v>27962.9673</v>
      </c>
      <c r="AZ47" s="151">
        <f t="shared" si="157"/>
        <v>27962.9673</v>
      </c>
      <c r="BA47" s="151">
        <f t="shared" si="157"/>
        <v>27962.9673</v>
      </c>
      <c r="BB47" s="151">
        <f t="shared" si="157"/>
        <v>27962.9673</v>
      </c>
      <c r="BC47" s="151">
        <f t="shared" si="157"/>
        <v>27962.9673</v>
      </c>
      <c r="BD47" s="151">
        <f t="shared" si="157"/>
        <v>27962.9673</v>
      </c>
      <c r="BE47" s="151">
        <f t="shared" si="157"/>
        <v>27962.9673</v>
      </c>
      <c r="BF47" s="151">
        <f t="shared" si="157"/>
        <v>27962.9673</v>
      </c>
      <c r="BG47" s="149">
        <f t="shared" si="104"/>
        <v>335555.60759999999</v>
      </c>
      <c r="BH47" s="151">
        <f t="shared" ref="BH47:BS47" si="158">SUM(BH48:BH48)</f>
        <v>94622.167083333319</v>
      </c>
      <c r="BI47" s="151">
        <f t="shared" si="158"/>
        <v>94622.167083333319</v>
      </c>
      <c r="BJ47" s="151">
        <f t="shared" si="158"/>
        <v>94622.167083333319</v>
      </c>
      <c r="BK47" s="151">
        <f t="shared" si="158"/>
        <v>94622.167083333319</v>
      </c>
      <c r="BL47" s="151">
        <f t="shared" si="158"/>
        <v>94622.167083333319</v>
      </c>
      <c r="BM47" s="151">
        <f t="shared" si="158"/>
        <v>94622.167083333319</v>
      </c>
      <c r="BN47" s="151">
        <f t="shared" si="158"/>
        <v>94622.167083333319</v>
      </c>
      <c r="BO47" s="151">
        <f t="shared" si="158"/>
        <v>94622.167083333319</v>
      </c>
      <c r="BP47" s="151">
        <f t="shared" si="158"/>
        <v>94622.167083333319</v>
      </c>
      <c r="BQ47" s="151">
        <f t="shared" si="158"/>
        <v>94622.167083333319</v>
      </c>
      <c r="BR47" s="151">
        <f t="shared" si="158"/>
        <v>94622.167083333319</v>
      </c>
      <c r="BS47" s="151">
        <f t="shared" si="158"/>
        <v>94622.167083333319</v>
      </c>
      <c r="BT47" s="149">
        <f t="shared" si="91"/>
        <v>1135466.0050000001</v>
      </c>
      <c r="BU47" s="151">
        <f t="shared" ref="BU47:CF47" si="159">SUM(BU48:BU48)</f>
        <v>63552.203416666664</v>
      </c>
      <c r="BV47" s="151">
        <f t="shared" si="159"/>
        <v>63552.203416666664</v>
      </c>
      <c r="BW47" s="151">
        <f t="shared" si="159"/>
        <v>63552.203416666664</v>
      </c>
      <c r="BX47" s="151">
        <f t="shared" si="159"/>
        <v>63552.203416666664</v>
      </c>
      <c r="BY47" s="151">
        <f t="shared" si="159"/>
        <v>63552.203416666664</v>
      </c>
      <c r="BZ47" s="151">
        <f t="shared" si="159"/>
        <v>63552.203416666664</v>
      </c>
      <c r="CA47" s="151">
        <f t="shared" si="159"/>
        <v>63552.203416666664</v>
      </c>
      <c r="CB47" s="151">
        <f t="shared" si="159"/>
        <v>63552.203416666664</v>
      </c>
      <c r="CC47" s="151">
        <f t="shared" si="159"/>
        <v>63552.203416666664</v>
      </c>
      <c r="CD47" s="151">
        <f t="shared" si="159"/>
        <v>63552.203416666664</v>
      </c>
      <c r="CE47" s="151">
        <f t="shared" si="159"/>
        <v>63552.203416666664</v>
      </c>
      <c r="CF47" s="151">
        <f t="shared" si="159"/>
        <v>63552.203416666664</v>
      </c>
      <c r="CG47" s="149">
        <f t="shared" si="93"/>
        <v>762626.44100000011</v>
      </c>
      <c r="CH47" s="151">
        <f t="shared" si="8"/>
        <v>2270932.0100000002</v>
      </c>
      <c r="CI47" s="164"/>
      <c r="CJ47" s="151">
        <f t="shared" si="9"/>
        <v>0</v>
      </c>
      <c r="CK47" s="262" t="str">
        <f t="shared" si="115"/>
        <v>P</v>
      </c>
      <c r="CL47" s="165"/>
      <c r="CM47" s="165"/>
    </row>
    <row r="48" spans="1:91" s="330" customFormat="1" ht="16.5" hidden="1" outlineLevel="3" x14ac:dyDescent="0.25">
      <c r="A48" s="257" t="s">
        <v>59</v>
      </c>
      <c r="B48" s="245" t="s">
        <v>135</v>
      </c>
      <c r="C48" s="309">
        <v>1210033.79</v>
      </c>
      <c r="D48" s="310">
        <v>0</v>
      </c>
      <c r="E48" s="309">
        <v>406734.19</v>
      </c>
      <c r="F48" s="309">
        <v>654164.03</v>
      </c>
      <c r="G48" s="310">
        <v>2270932.0099999998</v>
      </c>
      <c r="H48" s="147">
        <f t="shared" si="16"/>
        <v>24200.675800000001</v>
      </c>
      <c r="I48" s="148">
        <f t="shared" si="17"/>
        <v>217806.0822</v>
      </c>
      <c r="J48" s="148">
        <f t="shared" si="18"/>
        <v>605016.89500000002</v>
      </c>
      <c r="K48" s="148">
        <f t="shared" si="19"/>
        <v>363010.13699999999</v>
      </c>
      <c r="L48" s="148">
        <f t="shared" si="20"/>
        <v>1210033.79</v>
      </c>
      <c r="M48" s="147">
        <f t="shared" si="21"/>
        <v>0</v>
      </c>
      <c r="N48" s="148">
        <f t="shared" si="22"/>
        <v>0</v>
      </c>
      <c r="O48" s="148">
        <f t="shared" si="23"/>
        <v>0</v>
      </c>
      <c r="P48" s="148">
        <f t="shared" si="24"/>
        <v>0</v>
      </c>
      <c r="Q48" s="148">
        <f t="shared" si="25"/>
        <v>0</v>
      </c>
      <c r="R48" s="147">
        <f t="shared" si="26"/>
        <v>0</v>
      </c>
      <c r="S48" s="148">
        <f t="shared" si="27"/>
        <v>0</v>
      </c>
      <c r="T48" s="148">
        <f t="shared" si="28"/>
        <v>203367.095</v>
      </c>
      <c r="U48" s="148">
        <f t="shared" si="29"/>
        <v>203367.095</v>
      </c>
      <c r="V48" s="148">
        <f t="shared" si="30"/>
        <v>406734.19</v>
      </c>
      <c r="W48" s="147">
        <f t="shared" si="31"/>
        <v>13083.2806</v>
      </c>
      <c r="X48" s="148">
        <f t="shared" si="32"/>
        <v>117749.5254</v>
      </c>
      <c r="Y48" s="148">
        <f t="shared" si="33"/>
        <v>327082.01500000001</v>
      </c>
      <c r="Z48" s="148">
        <f t="shared" si="34"/>
        <v>196249.209</v>
      </c>
      <c r="AA48" s="148">
        <f t="shared" si="35"/>
        <v>654164.03</v>
      </c>
      <c r="AB48" s="147">
        <f t="shared" si="36"/>
        <v>37283.956400000003</v>
      </c>
      <c r="AC48" s="147">
        <f t="shared" si="36"/>
        <v>335555.60759999999</v>
      </c>
      <c r="AD48" s="147">
        <f t="shared" si="36"/>
        <v>1135466.0049999999</v>
      </c>
      <c r="AE48" s="147">
        <f t="shared" si="36"/>
        <v>762626.44099999999</v>
      </c>
      <c r="AF48" s="148">
        <f t="shared" si="37"/>
        <v>2270932.0099999998</v>
      </c>
      <c r="AG48" s="166"/>
      <c r="AH48" s="128">
        <f>$AB48/12</f>
        <v>3106.9963666666667</v>
      </c>
      <c r="AI48" s="128">
        <f>$AB48/12</f>
        <v>3106.9963666666667</v>
      </c>
      <c r="AJ48" s="128">
        <f t="shared" ref="AJ48:AS48" si="160">$AB48/12</f>
        <v>3106.9963666666667</v>
      </c>
      <c r="AK48" s="128">
        <f t="shared" si="160"/>
        <v>3106.9963666666667</v>
      </c>
      <c r="AL48" s="128">
        <f t="shared" si="160"/>
        <v>3106.9963666666667</v>
      </c>
      <c r="AM48" s="128">
        <f t="shared" si="160"/>
        <v>3106.9963666666667</v>
      </c>
      <c r="AN48" s="128">
        <f t="shared" si="160"/>
        <v>3106.9963666666667</v>
      </c>
      <c r="AO48" s="128">
        <f t="shared" si="160"/>
        <v>3106.9963666666667</v>
      </c>
      <c r="AP48" s="128">
        <f t="shared" si="160"/>
        <v>3106.9963666666667</v>
      </c>
      <c r="AQ48" s="128">
        <f t="shared" si="160"/>
        <v>3106.9963666666667</v>
      </c>
      <c r="AR48" s="128">
        <f t="shared" si="160"/>
        <v>3106.9963666666667</v>
      </c>
      <c r="AS48" s="128">
        <f t="shared" si="160"/>
        <v>3106.9963666666667</v>
      </c>
      <c r="AT48" s="152">
        <f t="shared" si="48"/>
        <v>37283.956400000003</v>
      </c>
      <c r="AU48" s="153">
        <f>$AC48/12</f>
        <v>27962.9673</v>
      </c>
      <c r="AV48" s="153">
        <f t="shared" ref="AV48:BF48" si="161">$AC48/12</f>
        <v>27962.9673</v>
      </c>
      <c r="AW48" s="153">
        <f t="shared" si="161"/>
        <v>27962.9673</v>
      </c>
      <c r="AX48" s="153">
        <f t="shared" si="161"/>
        <v>27962.9673</v>
      </c>
      <c r="AY48" s="153">
        <f t="shared" si="161"/>
        <v>27962.9673</v>
      </c>
      <c r="AZ48" s="153">
        <f t="shared" si="161"/>
        <v>27962.9673</v>
      </c>
      <c r="BA48" s="153">
        <f t="shared" si="161"/>
        <v>27962.9673</v>
      </c>
      <c r="BB48" s="153">
        <f t="shared" si="161"/>
        <v>27962.9673</v>
      </c>
      <c r="BC48" s="153">
        <f t="shared" si="161"/>
        <v>27962.9673</v>
      </c>
      <c r="BD48" s="153">
        <f t="shared" si="161"/>
        <v>27962.9673</v>
      </c>
      <c r="BE48" s="153">
        <f t="shared" si="161"/>
        <v>27962.9673</v>
      </c>
      <c r="BF48" s="153">
        <f t="shared" si="161"/>
        <v>27962.9673</v>
      </c>
      <c r="BG48" s="152">
        <f t="shared" si="104"/>
        <v>335555.60759999999</v>
      </c>
      <c r="BH48" s="153">
        <f>$AD48/12</f>
        <v>94622.167083333319</v>
      </c>
      <c r="BI48" s="153">
        <f t="shared" ref="BI48:BS48" si="162">$AD48/12</f>
        <v>94622.167083333319</v>
      </c>
      <c r="BJ48" s="153">
        <f t="shared" si="162"/>
        <v>94622.167083333319</v>
      </c>
      <c r="BK48" s="153">
        <f t="shared" si="162"/>
        <v>94622.167083333319</v>
      </c>
      <c r="BL48" s="153">
        <f t="shared" si="162"/>
        <v>94622.167083333319</v>
      </c>
      <c r="BM48" s="153">
        <f t="shared" si="162"/>
        <v>94622.167083333319</v>
      </c>
      <c r="BN48" s="153">
        <f t="shared" si="162"/>
        <v>94622.167083333319</v>
      </c>
      <c r="BO48" s="153">
        <f t="shared" si="162"/>
        <v>94622.167083333319</v>
      </c>
      <c r="BP48" s="153">
        <f t="shared" si="162"/>
        <v>94622.167083333319</v>
      </c>
      <c r="BQ48" s="153">
        <f t="shared" si="162"/>
        <v>94622.167083333319</v>
      </c>
      <c r="BR48" s="153">
        <f t="shared" si="162"/>
        <v>94622.167083333319</v>
      </c>
      <c r="BS48" s="153">
        <f t="shared" si="162"/>
        <v>94622.167083333319</v>
      </c>
      <c r="BT48" s="152">
        <f t="shared" si="91"/>
        <v>1135466.0050000001</v>
      </c>
      <c r="BU48" s="153">
        <f>$AE48/12</f>
        <v>63552.203416666664</v>
      </c>
      <c r="BV48" s="153">
        <f t="shared" ref="BV48:CF48" si="163">$AE48/12</f>
        <v>63552.203416666664</v>
      </c>
      <c r="BW48" s="153">
        <f t="shared" si="163"/>
        <v>63552.203416666664</v>
      </c>
      <c r="BX48" s="153">
        <f t="shared" si="163"/>
        <v>63552.203416666664</v>
      </c>
      <c r="BY48" s="153">
        <f t="shared" si="163"/>
        <v>63552.203416666664</v>
      </c>
      <c r="BZ48" s="153">
        <f t="shared" si="163"/>
        <v>63552.203416666664</v>
      </c>
      <c r="CA48" s="153">
        <f t="shared" si="163"/>
        <v>63552.203416666664</v>
      </c>
      <c r="CB48" s="153">
        <f t="shared" si="163"/>
        <v>63552.203416666664</v>
      </c>
      <c r="CC48" s="153">
        <f t="shared" si="163"/>
        <v>63552.203416666664</v>
      </c>
      <c r="CD48" s="153">
        <f t="shared" si="163"/>
        <v>63552.203416666664</v>
      </c>
      <c r="CE48" s="153">
        <f t="shared" si="163"/>
        <v>63552.203416666664</v>
      </c>
      <c r="CF48" s="153">
        <f t="shared" si="163"/>
        <v>63552.203416666664</v>
      </c>
      <c r="CG48" s="152">
        <f t="shared" si="93"/>
        <v>762626.44100000011</v>
      </c>
      <c r="CH48" s="151">
        <f t="shared" si="8"/>
        <v>2270932.0100000002</v>
      </c>
      <c r="CI48" s="167"/>
      <c r="CJ48" s="151">
        <f t="shared" si="9"/>
        <v>0</v>
      </c>
      <c r="CK48" s="262" t="str">
        <f t="shared" si="115"/>
        <v>P</v>
      </c>
      <c r="CL48" s="168"/>
      <c r="CM48" s="168"/>
    </row>
    <row r="49" spans="1:91" s="330" customFormat="1" ht="15" outlineLevel="1" collapsed="1" x14ac:dyDescent="0.25">
      <c r="A49" s="257" t="s">
        <v>60</v>
      </c>
      <c r="B49" s="244" t="s">
        <v>93</v>
      </c>
      <c r="C49" s="308">
        <v>942438.34</v>
      </c>
      <c r="D49" s="308">
        <v>0</v>
      </c>
      <c r="E49" s="308">
        <v>316786.09999999998</v>
      </c>
      <c r="F49" s="308">
        <v>509497.56</v>
      </c>
      <c r="G49" s="308">
        <v>1768722</v>
      </c>
      <c r="H49" s="144">
        <f t="shared" si="16"/>
        <v>18848.766800000001</v>
      </c>
      <c r="I49" s="145">
        <f t="shared" si="17"/>
        <v>169638.90119999999</v>
      </c>
      <c r="J49" s="145">
        <f t="shared" si="18"/>
        <v>471219.17</v>
      </c>
      <c r="K49" s="145">
        <f t="shared" si="19"/>
        <v>282731.50199999998</v>
      </c>
      <c r="L49" s="145">
        <f t="shared" si="20"/>
        <v>942438.34</v>
      </c>
      <c r="M49" s="144">
        <f t="shared" si="21"/>
        <v>0</v>
      </c>
      <c r="N49" s="145">
        <f t="shared" si="22"/>
        <v>0</v>
      </c>
      <c r="O49" s="145">
        <f t="shared" si="23"/>
        <v>0</v>
      </c>
      <c r="P49" s="145">
        <f t="shared" si="24"/>
        <v>0</v>
      </c>
      <c r="Q49" s="145">
        <f t="shared" si="25"/>
        <v>0</v>
      </c>
      <c r="R49" s="144">
        <f t="shared" si="26"/>
        <v>0</v>
      </c>
      <c r="S49" s="145">
        <f t="shared" si="27"/>
        <v>0</v>
      </c>
      <c r="T49" s="145">
        <f t="shared" si="28"/>
        <v>158393.04999999999</v>
      </c>
      <c r="U49" s="145">
        <f t="shared" si="29"/>
        <v>158393.04999999999</v>
      </c>
      <c r="V49" s="145">
        <f t="shared" si="30"/>
        <v>316786.09999999998</v>
      </c>
      <c r="W49" s="144">
        <f t="shared" si="31"/>
        <v>10189.9512</v>
      </c>
      <c r="X49" s="145">
        <f t="shared" si="32"/>
        <v>91709.560799999992</v>
      </c>
      <c r="Y49" s="145">
        <f t="shared" si="33"/>
        <v>254748.78</v>
      </c>
      <c r="Z49" s="145">
        <f t="shared" si="34"/>
        <v>152849.26799999998</v>
      </c>
      <c r="AA49" s="145">
        <f t="shared" si="35"/>
        <v>509497.56</v>
      </c>
      <c r="AB49" s="144">
        <f t="shared" si="36"/>
        <v>29038.718000000001</v>
      </c>
      <c r="AC49" s="144">
        <f t="shared" si="36"/>
        <v>261348.462</v>
      </c>
      <c r="AD49" s="144">
        <f t="shared" si="36"/>
        <v>884361</v>
      </c>
      <c r="AE49" s="144">
        <f t="shared" si="36"/>
        <v>593973.81999999995</v>
      </c>
      <c r="AF49" s="145">
        <f t="shared" si="37"/>
        <v>1768722</v>
      </c>
      <c r="AG49" s="162"/>
      <c r="AH49" s="163">
        <f t="shared" ref="AH49:AS49" si="164">SUM(AH50:AH50)</f>
        <v>2419.8931666666667</v>
      </c>
      <c r="AI49" s="163">
        <f t="shared" si="164"/>
        <v>2419.8931666666667</v>
      </c>
      <c r="AJ49" s="163">
        <f t="shared" si="164"/>
        <v>2419.8931666666667</v>
      </c>
      <c r="AK49" s="163">
        <f t="shared" si="164"/>
        <v>2419.8931666666667</v>
      </c>
      <c r="AL49" s="163">
        <f t="shared" si="164"/>
        <v>2419.8931666666667</v>
      </c>
      <c r="AM49" s="163">
        <f t="shared" si="164"/>
        <v>2419.8931666666667</v>
      </c>
      <c r="AN49" s="163">
        <f t="shared" si="164"/>
        <v>2419.8931666666667</v>
      </c>
      <c r="AO49" s="163">
        <f t="shared" si="164"/>
        <v>2419.8931666666667</v>
      </c>
      <c r="AP49" s="163">
        <f t="shared" si="164"/>
        <v>2419.8931666666667</v>
      </c>
      <c r="AQ49" s="163">
        <f t="shared" si="164"/>
        <v>2419.8931666666667</v>
      </c>
      <c r="AR49" s="163">
        <f t="shared" si="164"/>
        <v>2419.8931666666667</v>
      </c>
      <c r="AS49" s="163">
        <f t="shared" si="164"/>
        <v>2419.8931666666667</v>
      </c>
      <c r="AT49" s="149">
        <f t="shared" si="48"/>
        <v>29038.718000000008</v>
      </c>
      <c r="AU49" s="151">
        <f t="shared" ref="AU49:BF49" si="165">SUM(AU50:AU50)</f>
        <v>21779.038499999999</v>
      </c>
      <c r="AV49" s="151">
        <f t="shared" si="165"/>
        <v>21779.038499999999</v>
      </c>
      <c r="AW49" s="151">
        <f t="shared" si="165"/>
        <v>21779.038499999999</v>
      </c>
      <c r="AX49" s="151">
        <f t="shared" si="165"/>
        <v>21779.038499999999</v>
      </c>
      <c r="AY49" s="151">
        <f t="shared" si="165"/>
        <v>21779.038499999999</v>
      </c>
      <c r="AZ49" s="151">
        <f t="shared" si="165"/>
        <v>21779.038499999999</v>
      </c>
      <c r="BA49" s="151">
        <f t="shared" si="165"/>
        <v>21779.038499999999</v>
      </c>
      <c r="BB49" s="151">
        <f t="shared" si="165"/>
        <v>21779.038499999999</v>
      </c>
      <c r="BC49" s="151">
        <f t="shared" si="165"/>
        <v>21779.038499999999</v>
      </c>
      <c r="BD49" s="151">
        <f t="shared" si="165"/>
        <v>21779.038499999999</v>
      </c>
      <c r="BE49" s="151">
        <f t="shared" si="165"/>
        <v>21779.038499999999</v>
      </c>
      <c r="BF49" s="151">
        <f t="shared" si="165"/>
        <v>21779.038499999999</v>
      </c>
      <c r="BG49" s="149">
        <f t="shared" si="104"/>
        <v>261348.46199999997</v>
      </c>
      <c r="BH49" s="151">
        <f t="shared" ref="BH49:BS49" si="166">SUM(BH50:BH50)</f>
        <v>73696.75</v>
      </c>
      <c r="BI49" s="151">
        <f t="shared" si="166"/>
        <v>73696.75</v>
      </c>
      <c r="BJ49" s="151">
        <f t="shared" si="166"/>
        <v>73696.75</v>
      </c>
      <c r="BK49" s="151">
        <f t="shared" si="166"/>
        <v>73696.75</v>
      </c>
      <c r="BL49" s="151">
        <f t="shared" si="166"/>
        <v>73696.75</v>
      </c>
      <c r="BM49" s="151">
        <f t="shared" si="166"/>
        <v>73696.75</v>
      </c>
      <c r="BN49" s="151">
        <f t="shared" si="166"/>
        <v>73696.75</v>
      </c>
      <c r="BO49" s="151">
        <f t="shared" si="166"/>
        <v>73696.75</v>
      </c>
      <c r="BP49" s="151">
        <f t="shared" si="166"/>
        <v>73696.75</v>
      </c>
      <c r="BQ49" s="151">
        <f t="shared" si="166"/>
        <v>73696.75</v>
      </c>
      <c r="BR49" s="151">
        <f t="shared" si="166"/>
        <v>73696.75</v>
      </c>
      <c r="BS49" s="151">
        <f t="shared" si="166"/>
        <v>73696.75</v>
      </c>
      <c r="BT49" s="149">
        <f t="shared" si="91"/>
        <v>884361</v>
      </c>
      <c r="BU49" s="151">
        <f t="shared" ref="BU49:CF49" si="167">SUM(BU50:BU50)</f>
        <v>49497.818333333329</v>
      </c>
      <c r="BV49" s="151">
        <f t="shared" si="167"/>
        <v>49497.818333333329</v>
      </c>
      <c r="BW49" s="151">
        <f t="shared" si="167"/>
        <v>49497.818333333329</v>
      </c>
      <c r="BX49" s="151">
        <f t="shared" si="167"/>
        <v>49497.818333333329</v>
      </c>
      <c r="BY49" s="151">
        <f t="shared" si="167"/>
        <v>49497.818333333329</v>
      </c>
      <c r="BZ49" s="151">
        <f t="shared" si="167"/>
        <v>49497.818333333329</v>
      </c>
      <c r="CA49" s="151">
        <f t="shared" si="167"/>
        <v>49497.818333333329</v>
      </c>
      <c r="CB49" s="151">
        <f t="shared" si="167"/>
        <v>49497.818333333329</v>
      </c>
      <c r="CC49" s="151">
        <f t="shared" si="167"/>
        <v>49497.818333333329</v>
      </c>
      <c r="CD49" s="151">
        <f t="shared" si="167"/>
        <v>49497.818333333329</v>
      </c>
      <c r="CE49" s="151">
        <f t="shared" si="167"/>
        <v>49497.818333333329</v>
      </c>
      <c r="CF49" s="151">
        <f t="shared" si="167"/>
        <v>49497.818333333329</v>
      </c>
      <c r="CG49" s="149">
        <f t="shared" si="93"/>
        <v>593973.82000000007</v>
      </c>
      <c r="CH49" s="151">
        <f t="shared" si="8"/>
        <v>1768722</v>
      </c>
      <c r="CI49" s="164"/>
      <c r="CJ49" s="151">
        <f t="shared" si="9"/>
        <v>0</v>
      </c>
      <c r="CK49" s="262" t="str">
        <f t="shared" si="115"/>
        <v>P</v>
      </c>
      <c r="CL49" s="165"/>
      <c r="CM49" s="165"/>
    </row>
    <row r="50" spans="1:91" s="330" customFormat="1" ht="16.5" hidden="1" outlineLevel="2" x14ac:dyDescent="0.25">
      <c r="A50" s="257" t="s">
        <v>61</v>
      </c>
      <c r="B50" s="245" t="s">
        <v>137</v>
      </c>
      <c r="C50" s="309">
        <v>942438.34</v>
      </c>
      <c r="D50" s="310">
        <v>0</v>
      </c>
      <c r="E50" s="309">
        <v>316786.09999999998</v>
      </c>
      <c r="F50" s="309">
        <v>509497.56</v>
      </c>
      <c r="G50" s="310">
        <v>1768722</v>
      </c>
      <c r="H50" s="147">
        <f t="shared" si="16"/>
        <v>18848.766800000001</v>
      </c>
      <c r="I50" s="148">
        <f t="shared" si="17"/>
        <v>169638.90119999999</v>
      </c>
      <c r="J50" s="148">
        <f t="shared" si="18"/>
        <v>471219.17</v>
      </c>
      <c r="K50" s="148">
        <f t="shared" si="19"/>
        <v>282731.50199999998</v>
      </c>
      <c r="L50" s="148">
        <f t="shared" si="20"/>
        <v>942438.34</v>
      </c>
      <c r="M50" s="147">
        <f t="shared" si="21"/>
        <v>0</v>
      </c>
      <c r="N50" s="148">
        <f t="shared" si="22"/>
        <v>0</v>
      </c>
      <c r="O50" s="148">
        <f t="shared" si="23"/>
        <v>0</v>
      </c>
      <c r="P50" s="148">
        <f t="shared" si="24"/>
        <v>0</v>
      </c>
      <c r="Q50" s="148">
        <f t="shared" si="25"/>
        <v>0</v>
      </c>
      <c r="R50" s="147">
        <f t="shared" si="26"/>
        <v>0</v>
      </c>
      <c r="S50" s="148">
        <f t="shared" si="27"/>
        <v>0</v>
      </c>
      <c r="T50" s="148">
        <f t="shared" si="28"/>
        <v>158393.04999999999</v>
      </c>
      <c r="U50" s="148">
        <f t="shared" si="29"/>
        <v>158393.04999999999</v>
      </c>
      <c r="V50" s="148">
        <f t="shared" si="30"/>
        <v>316786.09999999998</v>
      </c>
      <c r="W50" s="147">
        <f t="shared" si="31"/>
        <v>10189.9512</v>
      </c>
      <c r="X50" s="148">
        <f t="shared" si="32"/>
        <v>91709.560799999992</v>
      </c>
      <c r="Y50" s="148">
        <f t="shared" si="33"/>
        <v>254748.78</v>
      </c>
      <c r="Z50" s="148">
        <f t="shared" si="34"/>
        <v>152849.26799999998</v>
      </c>
      <c r="AA50" s="148">
        <f t="shared" si="35"/>
        <v>509497.56</v>
      </c>
      <c r="AB50" s="147">
        <f t="shared" si="36"/>
        <v>29038.718000000001</v>
      </c>
      <c r="AC50" s="147">
        <f t="shared" si="36"/>
        <v>261348.462</v>
      </c>
      <c r="AD50" s="147">
        <f t="shared" si="36"/>
        <v>884361</v>
      </c>
      <c r="AE50" s="147">
        <f t="shared" si="36"/>
        <v>593973.81999999995</v>
      </c>
      <c r="AF50" s="148">
        <f t="shared" si="37"/>
        <v>1768722</v>
      </c>
      <c r="AG50" s="166"/>
      <c r="AH50" s="128">
        <f>$AB50/12</f>
        <v>2419.8931666666667</v>
      </c>
      <c r="AI50" s="128">
        <f>$AB50/12</f>
        <v>2419.8931666666667</v>
      </c>
      <c r="AJ50" s="128">
        <f t="shared" ref="AJ50:AS50" si="168">$AB50/12</f>
        <v>2419.8931666666667</v>
      </c>
      <c r="AK50" s="128">
        <f t="shared" si="168"/>
        <v>2419.8931666666667</v>
      </c>
      <c r="AL50" s="128">
        <f t="shared" si="168"/>
        <v>2419.8931666666667</v>
      </c>
      <c r="AM50" s="128">
        <f t="shared" si="168"/>
        <v>2419.8931666666667</v>
      </c>
      <c r="AN50" s="128">
        <f t="shared" si="168"/>
        <v>2419.8931666666667</v>
      </c>
      <c r="AO50" s="128">
        <f t="shared" si="168"/>
        <v>2419.8931666666667</v>
      </c>
      <c r="AP50" s="128">
        <f t="shared" si="168"/>
        <v>2419.8931666666667</v>
      </c>
      <c r="AQ50" s="128">
        <f t="shared" si="168"/>
        <v>2419.8931666666667</v>
      </c>
      <c r="AR50" s="128">
        <f t="shared" si="168"/>
        <v>2419.8931666666667</v>
      </c>
      <c r="AS50" s="128">
        <f t="shared" si="168"/>
        <v>2419.8931666666667</v>
      </c>
      <c r="AT50" s="152">
        <f t="shared" si="48"/>
        <v>29038.718000000008</v>
      </c>
      <c r="AU50" s="153">
        <f>$AC50/12</f>
        <v>21779.038499999999</v>
      </c>
      <c r="AV50" s="153">
        <f t="shared" ref="AV50:BF50" si="169">$AC50/12</f>
        <v>21779.038499999999</v>
      </c>
      <c r="AW50" s="153">
        <f t="shared" si="169"/>
        <v>21779.038499999999</v>
      </c>
      <c r="AX50" s="153">
        <f t="shared" si="169"/>
        <v>21779.038499999999</v>
      </c>
      <c r="AY50" s="153">
        <f t="shared" si="169"/>
        <v>21779.038499999999</v>
      </c>
      <c r="AZ50" s="153">
        <f t="shared" si="169"/>
        <v>21779.038499999999</v>
      </c>
      <c r="BA50" s="153">
        <f t="shared" si="169"/>
        <v>21779.038499999999</v>
      </c>
      <c r="BB50" s="153">
        <f t="shared" si="169"/>
        <v>21779.038499999999</v>
      </c>
      <c r="BC50" s="153">
        <f t="shared" si="169"/>
        <v>21779.038499999999</v>
      </c>
      <c r="BD50" s="153">
        <f t="shared" si="169"/>
        <v>21779.038499999999</v>
      </c>
      <c r="BE50" s="153">
        <f t="shared" si="169"/>
        <v>21779.038499999999</v>
      </c>
      <c r="BF50" s="153">
        <f t="shared" si="169"/>
        <v>21779.038499999999</v>
      </c>
      <c r="BG50" s="152">
        <f t="shared" si="104"/>
        <v>261348.46199999997</v>
      </c>
      <c r="BH50" s="153">
        <f>$AD50/12</f>
        <v>73696.75</v>
      </c>
      <c r="BI50" s="153">
        <f t="shared" ref="BI50:BS50" si="170">$AD50/12</f>
        <v>73696.75</v>
      </c>
      <c r="BJ50" s="153">
        <f t="shared" si="170"/>
        <v>73696.75</v>
      </c>
      <c r="BK50" s="153">
        <f t="shared" si="170"/>
        <v>73696.75</v>
      </c>
      <c r="BL50" s="153">
        <f t="shared" si="170"/>
        <v>73696.75</v>
      </c>
      <c r="BM50" s="153">
        <f t="shared" si="170"/>
        <v>73696.75</v>
      </c>
      <c r="BN50" s="153">
        <f t="shared" si="170"/>
        <v>73696.75</v>
      </c>
      <c r="BO50" s="153">
        <f t="shared" si="170"/>
        <v>73696.75</v>
      </c>
      <c r="BP50" s="153">
        <f t="shared" si="170"/>
        <v>73696.75</v>
      </c>
      <c r="BQ50" s="153">
        <f t="shared" si="170"/>
        <v>73696.75</v>
      </c>
      <c r="BR50" s="153">
        <f t="shared" si="170"/>
        <v>73696.75</v>
      </c>
      <c r="BS50" s="153">
        <f t="shared" si="170"/>
        <v>73696.75</v>
      </c>
      <c r="BT50" s="152">
        <f t="shared" si="91"/>
        <v>884361</v>
      </c>
      <c r="BU50" s="153">
        <f>$AE50/12</f>
        <v>49497.818333333329</v>
      </c>
      <c r="BV50" s="153">
        <f t="shared" ref="BV50:CF50" si="171">$AE50/12</f>
        <v>49497.818333333329</v>
      </c>
      <c r="BW50" s="153">
        <f t="shared" si="171"/>
        <v>49497.818333333329</v>
      </c>
      <c r="BX50" s="153">
        <f t="shared" si="171"/>
        <v>49497.818333333329</v>
      </c>
      <c r="BY50" s="153">
        <f t="shared" si="171"/>
        <v>49497.818333333329</v>
      </c>
      <c r="BZ50" s="153">
        <f t="shared" si="171"/>
        <v>49497.818333333329</v>
      </c>
      <c r="CA50" s="153">
        <f t="shared" si="171"/>
        <v>49497.818333333329</v>
      </c>
      <c r="CB50" s="153">
        <f t="shared" si="171"/>
        <v>49497.818333333329</v>
      </c>
      <c r="CC50" s="153">
        <f t="shared" si="171"/>
        <v>49497.818333333329</v>
      </c>
      <c r="CD50" s="153">
        <f t="shared" si="171"/>
        <v>49497.818333333329</v>
      </c>
      <c r="CE50" s="153">
        <f t="shared" si="171"/>
        <v>49497.818333333329</v>
      </c>
      <c r="CF50" s="153">
        <f t="shared" si="171"/>
        <v>49497.818333333329</v>
      </c>
      <c r="CG50" s="152">
        <f t="shared" si="93"/>
        <v>593973.82000000007</v>
      </c>
      <c r="CH50" s="151">
        <f t="shared" si="8"/>
        <v>1768722</v>
      </c>
      <c r="CI50" s="167"/>
      <c r="CJ50" s="151">
        <f t="shared" si="9"/>
        <v>0</v>
      </c>
      <c r="CK50" s="262" t="str">
        <f t="shared" si="115"/>
        <v>P</v>
      </c>
      <c r="CL50" s="168"/>
      <c r="CM50" s="168"/>
    </row>
    <row r="51" spans="1:91" s="330" customFormat="1" ht="15" outlineLevel="1" collapsed="1" x14ac:dyDescent="0.25">
      <c r="A51" s="257" t="s">
        <v>62</v>
      </c>
      <c r="B51" s="246" t="s">
        <v>96</v>
      </c>
      <c r="C51" s="310">
        <v>293451.3</v>
      </c>
      <c r="D51" s="310">
        <v>0</v>
      </c>
      <c r="E51" s="310">
        <v>98639.13</v>
      </c>
      <c r="F51" s="310">
        <v>158644.56</v>
      </c>
      <c r="G51" s="310">
        <v>550734.99</v>
      </c>
      <c r="H51" s="147">
        <f t="shared" si="16"/>
        <v>5869.0259999999998</v>
      </c>
      <c r="I51" s="148">
        <f t="shared" si="17"/>
        <v>52821.233999999997</v>
      </c>
      <c r="J51" s="148">
        <f t="shared" si="18"/>
        <v>146725.65</v>
      </c>
      <c r="K51" s="148">
        <f t="shared" si="19"/>
        <v>88035.39</v>
      </c>
      <c r="L51" s="148">
        <f t="shared" si="20"/>
        <v>293451.3</v>
      </c>
      <c r="M51" s="147">
        <f t="shared" si="21"/>
        <v>0</v>
      </c>
      <c r="N51" s="148">
        <f t="shared" si="22"/>
        <v>0</v>
      </c>
      <c r="O51" s="148">
        <f t="shared" si="23"/>
        <v>0</v>
      </c>
      <c r="P51" s="148">
        <f t="shared" si="24"/>
        <v>0</v>
      </c>
      <c r="Q51" s="148">
        <f t="shared" si="25"/>
        <v>0</v>
      </c>
      <c r="R51" s="147">
        <f t="shared" si="26"/>
        <v>0</v>
      </c>
      <c r="S51" s="148">
        <f t="shared" si="27"/>
        <v>0</v>
      </c>
      <c r="T51" s="148">
        <f t="shared" si="28"/>
        <v>49319.565000000002</v>
      </c>
      <c r="U51" s="148">
        <f t="shared" si="29"/>
        <v>49319.565000000002</v>
      </c>
      <c r="V51" s="148">
        <f t="shared" si="30"/>
        <v>98639.13</v>
      </c>
      <c r="W51" s="147">
        <f t="shared" si="31"/>
        <v>3172.8912</v>
      </c>
      <c r="X51" s="148">
        <f t="shared" si="32"/>
        <v>28556.020799999998</v>
      </c>
      <c r="Y51" s="148">
        <f t="shared" si="33"/>
        <v>79322.28</v>
      </c>
      <c r="Z51" s="148">
        <f t="shared" si="34"/>
        <v>47593.367999999995</v>
      </c>
      <c r="AA51" s="148">
        <f t="shared" si="35"/>
        <v>158644.56</v>
      </c>
      <c r="AB51" s="147">
        <f t="shared" si="36"/>
        <v>9041.9171999999999</v>
      </c>
      <c r="AC51" s="147">
        <f t="shared" si="36"/>
        <v>81377.254799999995</v>
      </c>
      <c r="AD51" s="147">
        <f t="shared" si="36"/>
        <v>275367.495</v>
      </c>
      <c r="AE51" s="147">
        <f t="shared" si="36"/>
        <v>184948.323</v>
      </c>
      <c r="AF51" s="148">
        <f t="shared" si="37"/>
        <v>550734.99</v>
      </c>
      <c r="AG51" s="162"/>
      <c r="AH51" s="163">
        <f t="shared" ref="AH51:AS51" si="172">SUM(AH52:AH52)</f>
        <v>753.49310000000003</v>
      </c>
      <c r="AI51" s="163">
        <f t="shared" si="172"/>
        <v>753.49310000000003</v>
      </c>
      <c r="AJ51" s="163">
        <f t="shared" si="172"/>
        <v>753.49310000000003</v>
      </c>
      <c r="AK51" s="163">
        <f t="shared" si="172"/>
        <v>753.49310000000003</v>
      </c>
      <c r="AL51" s="163">
        <f t="shared" si="172"/>
        <v>753.49310000000003</v>
      </c>
      <c r="AM51" s="163">
        <f t="shared" si="172"/>
        <v>753.49310000000003</v>
      </c>
      <c r="AN51" s="163">
        <f t="shared" si="172"/>
        <v>753.49310000000003</v>
      </c>
      <c r="AO51" s="163">
        <f t="shared" si="172"/>
        <v>753.49310000000003</v>
      </c>
      <c r="AP51" s="163">
        <f t="shared" si="172"/>
        <v>753.49310000000003</v>
      </c>
      <c r="AQ51" s="163">
        <f t="shared" si="172"/>
        <v>753.49310000000003</v>
      </c>
      <c r="AR51" s="163">
        <f t="shared" si="172"/>
        <v>753.49310000000003</v>
      </c>
      <c r="AS51" s="163">
        <f t="shared" si="172"/>
        <v>753.49310000000003</v>
      </c>
      <c r="AT51" s="149">
        <f t="shared" si="48"/>
        <v>9041.917199999998</v>
      </c>
      <c r="AU51" s="151">
        <f t="shared" ref="AU51:BF51" si="173">SUM(AU52:AU52)</f>
        <v>6781.4378999999999</v>
      </c>
      <c r="AV51" s="151">
        <f t="shared" si="173"/>
        <v>6781.4378999999999</v>
      </c>
      <c r="AW51" s="151">
        <f t="shared" si="173"/>
        <v>6781.4378999999999</v>
      </c>
      <c r="AX51" s="151">
        <f t="shared" si="173"/>
        <v>6781.4378999999999</v>
      </c>
      <c r="AY51" s="151">
        <f t="shared" si="173"/>
        <v>6781.4378999999999</v>
      </c>
      <c r="AZ51" s="151">
        <f t="shared" si="173"/>
        <v>6781.4378999999999</v>
      </c>
      <c r="BA51" s="151">
        <f t="shared" si="173"/>
        <v>6781.4378999999999</v>
      </c>
      <c r="BB51" s="151">
        <f t="shared" si="173"/>
        <v>6781.4378999999999</v>
      </c>
      <c r="BC51" s="151">
        <f t="shared" si="173"/>
        <v>6781.4378999999999</v>
      </c>
      <c r="BD51" s="151">
        <f t="shared" si="173"/>
        <v>6781.4378999999999</v>
      </c>
      <c r="BE51" s="151">
        <f t="shared" si="173"/>
        <v>6781.4378999999999</v>
      </c>
      <c r="BF51" s="151">
        <f t="shared" si="173"/>
        <v>6781.4378999999999</v>
      </c>
      <c r="BG51" s="149">
        <f t="shared" si="104"/>
        <v>81377.254799999995</v>
      </c>
      <c r="BH51" s="151">
        <f t="shared" ref="BH51:BS51" si="174">SUM(BH52:BH52)</f>
        <v>22947.291249999998</v>
      </c>
      <c r="BI51" s="151">
        <f t="shared" si="174"/>
        <v>22947.291249999998</v>
      </c>
      <c r="BJ51" s="151">
        <f t="shared" si="174"/>
        <v>22947.291249999998</v>
      </c>
      <c r="BK51" s="151">
        <f t="shared" si="174"/>
        <v>22947.291249999998</v>
      </c>
      <c r="BL51" s="151">
        <f t="shared" si="174"/>
        <v>22947.291249999998</v>
      </c>
      <c r="BM51" s="151">
        <f t="shared" si="174"/>
        <v>22947.291249999998</v>
      </c>
      <c r="BN51" s="151">
        <f t="shared" si="174"/>
        <v>22947.291249999998</v>
      </c>
      <c r="BO51" s="151">
        <f t="shared" si="174"/>
        <v>22947.291249999998</v>
      </c>
      <c r="BP51" s="151">
        <f t="shared" si="174"/>
        <v>22947.291249999998</v>
      </c>
      <c r="BQ51" s="151">
        <f t="shared" si="174"/>
        <v>22947.291249999998</v>
      </c>
      <c r="BR51" s="151">
        <f t="shared" si="174"/>
        <v>22947.291249999998</v>
      </c>
      <c r="BS51" s="151">
        <f t="shared" si="174"/>
        <v>22947.291249999998</v>
      </c>
      <c r="BT51" s="149">
        <f t="shared" si="91"/>
        <v>275367.49500000005</v>
      </c>
      <c r="BU51" s="151">
        <f t="shared" ref="BU51:CF51" si="175">SUM(BU52:BU52)</f>
        <v>15412.36025</v>
      </c>
      <c r="BV51" s="151">
        <f t="shared" si="175"/>
        <v>15412.36025</v>
      </c>
      <c r="BW51" s="151">
        <f t="shared" si="175"/>
        <v>15412.36025</v>
      </c>
      <c r="BX51" s="151">
        <f t="shared" si="175"/>
        <v>15412.36025</v>
      </c>
      <c r="BY51" s="151">
        <f t="shared" si="175"/>
        <v>15412.36025</v>
      </c>
      <c r="BZ51" s="151">
        <f t="shared" si="175"/>
        <v>15412.36025</v>
      </c>
      <c r="CA51" s="151">
        <f t="shared" si="175"/>
        <v>15412.36025</v>
      </c>
      <c r="CB51" s="151">
        <f t="shared" si="175"/>
        <v>15412.36025</v>
      </c>
      <c r="CC51" s="151">
        <f t="shared" si="175"/>
        <v>15412.36025</v>
      </c>
      <c r="CD51" s="151">
        <f t="shared" si="175"/>
        <v>15412.36025</v>
      </c>
      <c r="CE51" s="151">
        <f t="shared" si="175"/>
        <v>15412.36025</v>
      </c>
      <c r="CF51" s="151">
        <f t="shared" si="175"/>
        <v>15412.36025</v>
      </c>
      <c r="CG51" s="149">
        <f t="shared" si="93"/>
        <v>184948.323</v>
      </c>
      <c r="CH51" s="151">
        <f t="shared" si="8"/>
        <v>550734.99</v>
      </c>
      <c r="CI51" s="164"/>
      <c r="CJ51" s="151">
        <f t="shared" si="9"/>
        <v>0</v>
      </c>
      <c r="CK51" s="262" t="str">
        <f t="shared" si="115"/>
        <v>P</v>
      </c>
      <c r="CL51" s="165"/>
      <c r="CM51" s="165"/>
    </row>
    <row r="52" spans="1:91" ht="16.5" hidden="1" outlineLevel="2" x14ac:dyDescent="0.25">
      <c r="A52" s="258" t="s">
        <v>63</v>
      </c>
      <c r="B52" s="247" t="s">
        <v>138</v>
      </c>
      <c r="C52" s="311">
        <v>293451.3</v>
      </c>
      <c r="D52" s="312">
        <v>0</v>
      </c>
      <c r="E52" s="311">
        <v>98639.13</v>
      </c>
      <c r="F52" s="311">
        <v>158644.56</v>
      </c>
      <c r="G52" s="312">
        <v>550734.99</v>
      </c>
      <c r="H52" s="67">
        <f t="shared" si="16"/>
        <v>5869.0259999999998</v>
      </c>
      <c r="I52" s="64">
        <f t="shared" si="17"/>
        <v>52821.233999999997</v>
      </c>
      <c r="J52" s="64">
        <f t="shared" si="18"/>
        <v>146725.65</v>
      </c>
      <c r="K52" s="64">
        <f t="shared" si="19"/>
        <v>88035.39</v>
      </c>
      <c r="L52" s="64">
        <f t="shared" si="20"/>
        <v>293451.3</v>
      </c>
      <c r="M52" s="67">
        <f t="shared" si="21"/>
        <v>0</v>
      </c>
      <c r="N52" s="64">
        <f t="shared" si="22"/>
        <v>0</v>
      </c>
      <c r="O52" s="64">
        <f t="shared" si="23"/>
        <v>0</v>
      </c>
      <c r="P52" s="64">
        <f t="shared" si="24"/>
        <v>0</v>
      </c>
      <c r="Q52" s="64">
        <f t="shared" si="25"/>
        <v>0</v>
      </c>
      <c r="R52" s="67">
        <f t="shared" si="26"/>
        <v>0</v>
      </c>
      <c r="S52" s="64">
        <f t="shared" si="27"/>
        <v>0</v>
      </c>
      <c r="T52" s="64">
        <f t="shared" si="28"/>
        <v>49319.565000000002</v>
      </c>
      <c r="U52" s="64">
        <f t="shared" si="29"/>
        <v>49319.565000000002</v>
      </c>
      <c r="V52" s="64">
        <f t="shared" si="30"/>
        <v>98639.13</v>
      </c>
      <c r="W52" s="67">
        <f t="shared" si="31"/>
        <v>3172.8912</v>
      </c>
      <c r="X52" s="64">
        <f t="shared" si="32"/>
        <v>28556.020799999998</v>
      </c>
      <c r="Y52" s="64">
        <f t="shared" si="33"/>
        <v>79322.28</v>
      </c>
      <c r="Z52" s="64">
        <f t="shared" si="34"/>
        <v>47593.367999999995</v>
      </c>
      <c r="AA52" s="64">
        <f t="shared" si="35"/>
        <v>158644.56</v>
      </c>
      <c r="AB52" s="67">
        <f t="shared" si="36"/>
        <v>9041.9171999999999</v>
      </c>
      <c r="AC52" s="67">
        <f t="shared" si="36"/>
        <v>81377.254799999995</v>
      </c>
      <c r="AD52" s="67">
        <f t="shared" si="36"/>
        <v>275367.495</v>
      </c>
      <c r="AE52" s="67">
        <f t="shared" si="36"/>
        <v>184948.323</v>
      </c>
      <c r="AF52" s="64">
        <f t="shared" si="37"/>
        <v>550734.99</v>
      </c>
      <c r="AG52" s="55"/>
      <c r="AH52" s="54">
        <f>$AB52/12</f>
        <v>753.49310000000003</v>
      </c>
      <c r="AI52" s="54">
        <f>$AB52/12</f>
        <v>753.49310000000003</v>
      </c>
      <c r="AJ52" s="54">
        <f t="shared" ref="AJ52:AS52" si="176">$AB52/12</f>
        <v>753.49310000000003</v>
      </c>
      <c r="AK52" s="54">
        <f t="shared" si="176"/>
        <v>753.49310000000003</v>
      </c>
      <c r="AL52" s="54">
        <f t="shared" si="176"/>
        <v>753.49310000000003</v>
      </c>
      <c r="AM52" s="54">
        <f t="shared" si="176"/>
        <v>753.49310000000003</v>
      </c>
      <c r="AN52" s="54">
        <f t="shared" si="176"/>
        <v>753.49310000000003</v>
      </c>
      <c r="AO52" s="54">
        <f t="shared" si="176"/>
        <v>753.49310000000003</v>
      </c>
      <c r="AP52" s="54">
        <f t="shared" si="176"/>
        <v>753.49310000000003</v>
      </c>
      <c r="AQ52" s="54">
        <f t="shared" si="176"/>
        <v>753.49310000000003</v>
      </c>
      <c r="AR52" s="54">
        <f t="shared" si="176"/>
        <v>753.49310000000003</v>
      </c>
      <c r="AS52" s="54">
        <f t="shared" si="176"/>
        <v>753.49310000000003</v>
      </c>
      <c r="AT52" s="156">
        <f t="shared" si="48"/>
        <v>9041.917199999998</v>
      </c>
      <c r="AU52" s="154">
        <f>$AC52/12</f>
        <v>6781.4378999999999</v>
      </c>
      <c r="AV52" s="154">
        <f t="shared" ref="AV52:BF52" si="177">$AC52/12</f>
        <v>6781.4378999999999</v>
      </c>
      <c r="AW52" s="154">
        <f t="shared" si="177"/>
        <v>6781.4378999999999</v>
      </c>
      <c r="AX52" s="154">
        <f t="shared" si="177"/>
        <v>6781.4378999999999</v>
      </c>
      <c r="AY52" s="154">
        <f t="shared" si="177"/>
        <v>6781.4378999999999</v>
      </c>
      <c r="AZ52" s="154">
        <f t="shared" si="177"/>
        <v>6781.4378999999999</v>
      </c>
      <c r="BA52" s="154">
        <f t="shared" si="177"/>
        <v>6781.4378999999999</v>
      </c>
      <c r="BB52" s="154">
        <f t="shared" si="177"/>
        <v>6781.4378999999999</v>
      </c>
      <c r="BC52" s="154">
        <f t="shared" si="177"/>
        <v>6781.4378999999999</v>
      </c>
      <c r="BD52" s="154">
        <f t="shared" si="177"/>
        <v>6781.4378999999999</v>
      </c>
      <c r="BE52" s="154">
        <f t="shared" si="177"/>
        <v>6781.4378999999999</v>
      </c>
      <c r="BF52" s="154">
        <f t="shared" si="177"/>
        <v>6781.4378999999999</v>
      </c>
      <c r="BG52" s="156">
        <f t="shared" si="104"/>
        <v>81377.254799999995</v>
      </c>
      <c r="BH52" s="154">
        <f>$AD52/12</f>
        <v>22947.291249999998</v>
      </c>
      <c r="BI52" s="154">
        <f t="shared" ref="BI52:BS52" si="178">$AD52/12</f>
        <v>22947.291249999998</v>
      </c>
      <c r="BJ52" s="154">
        <f t="shared" si="178"/>
        <v>22947.291249999998</v>
      </c>
      <c r="BK52" s="154">
        <f t="shared" si="178"/>
        <v>22947.291249999998</v>
      </c>
      <c r="BL52" s="154">
        <f t="shared" si="178"/>
        <v>22947.291249999998</v>
      </c>
      <c r="BM52" s="154">
        <f t="shared" si="178"/>
        <v>22947.291249999998</v>
      </c>
      <c r="BN52" s="154">
        <f t="shared" si="178"/>
        <v>22947.291249999998</v>
      </c>
      <c r="BO52" s="154">
        <f t="shared" si="178"/>
        <v>22947.291249999998</v>
      </c>
      <c r="BP52" s="154">
        <f t="shared" si="178"/>
        <v>22947.291249999998</v>
      </c>
      <c r="BQ52" s="154">
        <f t="shared" si="178"/>
        <v>22947.291249999998</v>
      </c>
      <c r="BR52" s="154">
        <f t="shared" si="178"/>
        <v>22947.291249999998</v>
      </c>
      <c r="BS52" s="154">
        <f t="shared" si="178"/>
        <v>22947.291249999998</v>
      </c>
      <c r="BT52" s="157">
        <f t="shared" si="91"/>
        <v>275367.49500000005</v>
      </c>
      <c r="BU52" s="154">
        <f>$AE52/12</f>
        <v>15412.36025</v>
      </c>
      <c r="BV52" s="154">
        <f t="shared" ref="BV52:CF52" si="179">$AE52/12</f>
        <v>15412.36025</v>
      </c>
      <c r="BW52" s="154">
        <f t="shared" si="179"/>
        <v>15412.36025</v>
      </c>
      <c r="BX52" s="154">
        <f t="shared" si="179"/>
        <v>15412.36025</v>
      </c>
      <c r="BY52" s="154">
        <f t="shared" si="179"/>
        <v>15412.36025</v>
      </c>
      <c r="BZ52" s="154">
        <f t="shared" si="179"/>
        <v>15412.36025</v>
      </c>
      <c r="CA52" s="154">
        <f t="shared" si="179"/>
        <v>15412.36025</v>
      </c>
      <c r="CB52" s="154">
        <f t="shared" si="179"/>
        <v>15412.36025</v>
      </c>
      <c r="CC52" s="154">
        <f t="shared" si="179"/>
        <v>15412.36025</v>
      </c>
      <c r="CD52" s="154">
        <f t="shared" si="179"/>
        <v>15412.36025</v>
      </c>
      <c r="CE52" s="154">
        <f t="shared" si="179"/>
        <v>15412.36025</v>
      </c>
      <c r="CF52" s="154">
        <f t="shared" si="179"/>
        <v>15412.36025</v>
      </c>
      <c r="CG52" s="156">
        <f t="shared" si="93"/>
        <v>184948.323</v>
      </c>
      <c r="CH52" s="125">
        <f t="shared" si="8"/>
        <v>550734.99</v>
      </c>
      <c r="CI52" s="56"/>
      <c r="CJ52" s="125">
        <f t="shared" si="9"/>
        <v>0</v>
      </c>
      <c r="CK52" s="262" t="str">
        <f t="shared" si="115"/>
        <v>P</v>
      </c>
      <c r="CL52" s="57"/>
      <c r="CM52" s="57"/>
    </row>
    <row r="53" spans="1:91" s="326" customFormat="1" ht="15" collapsed="1" x14ac:dyDescent="0.25">
      <c r="A53" s="254">
        <v>3</v>
      </c>
      <c r="B53" s="239" t="s">
        <v>64</v>
      </c>
      <c r="C53" s="303">
        <v>8000000</v>
      </c>
      <c r="D53" s="303">
        <v>2500000</v>
      </c>
      <c r="E53" s="303">
        <v>0</v>
      </c>
      <c r="F53" s="303">
        <v>0</v>
      </c>
      <c r="G53" s="303">
        <v>10500000</v>
      </c>
      <c r="H53" s="67">
        <f t="shared" si="16"/>
        <v>160000</v>
      </c>
      <c r="I53" s="64">
        <f t="shared" si="17"/>
        <v>1440000</v>
      </c>
      <c r="J53" s="64">
        <f t="shared" si="18"/>
        <v>4000000</v>
      </c>
      <c r="K53" s="64">
        <f t="shared" si="19"/>
        <v>2400000</v>
      </c>
      <c r="L53" s="64">
        <f t="shared" si="20"/>
        <v>8000000</v>
      </c>
      <c r="M53" s="67">
        <f t="shared" si="21"/>
        <v>50000</v>
      </c>
      <c r="N53" s="64">
        <f t="shared" si="22"/>
        <v>450000</v>
      </c>
      <c r="O53" s="64">
        <f t="shared" si="23"/>
        <v>1250000</v>
      </c>
      <c r="P53" s="64">
        <f t="shared" si="24"/>
        <v>750000</v>
      </c>
      <c r="Q53" s="64">
        <f t="shared" si="25"/>
        <v>2500000</v>
      </c>
      <c r="R53" s="67">
        <f t="shared" si="26"/>
        <v>0</v>
      </c>
      <c r="S53" s="64">
        <f t="shared" si="27"/>
        <v>0</v>
      </c>
      <c r="T53" s="64">
        <f t="shared" si="28"/>
        <v>0</v>
      </c>
      <c r="U53" s="64">
        <f t="shared" si="29"/>
        <v>0</v>
      </c>
      <c r="V53" s="64">
        <f t="shared" si="30"/>
        <v>0</v>
      </c>
      <c r="W53" s="67">
        <f t="shared" si="31"/>
        <v>0</v>
      </c>
      <c r="X53" s="64">
        <f t="shared" si="32"/>
        <v>0</v>
      </c>
      <c r="Y53" s="64">
        <f t="shared" si="33"/>
        <v>0</v>
      </c>
      <c r="Z53" s="64">
        <f t="shared" si="34"/>
        <v>0</v>
      </c>
      <c r="AA53" s="64">
        <f t="shared" si="35"/>
        <v>0</v>
      </c>
      <c r="AB53" s="67">
        <f t="shared" si="36"/>
        <v>210000</v>
      </c>
      <c r="AC53" s="67">
        <f t="shared" si="36"/>
        <v>1890000</v>
      </c>
      <c r="AD53" s="67">
        <f t="shared" si="36"/>
        <v>5250000</v>
      </c>
      <c r="AE53" s="67">
        <f t="shared" si="36"/>
        <v>3150000</v>
      </c>
      <c r="AF53" s="64">
        <f t="shared" si="37"/>
        <v>10500000</v>
      </c>
      <c r="AG53" s="47"/>
      <c r="AH53" s="6">
        <f t="shared" ref="AH53:CG53" si="180">SUM(AH54,AH56,AH60,AH62)</f>
        <v>17500</v>
      </c>
      <c r="AI53" s="6">
        <f t="shared" si="180"/>
        <v>17500</v>
      </c>
      <c r="AJ53" s="6">
        <f t="shared" si="180"/>
        <v>17500</v>
      </c>
      <c r="AK53" s="6">
        <f t="shared" si="180"/>
        <v>17500</v>
      </c>
      <c r="AL53" s="6">
        <f t="shared" si="180"/>
        <v>17500</v>
      </c>
      <c r="AM53" s="6">
        <f t="shared" si="180"/>
        <v>17500</v>
      </c>
      <c r="AN53" s="6">
        <f t="shared" si="180"/>
        <v>17500</v>
      </c>
      <c r="AO53" s="6">
        <f t="shared" si="180"/>
        <v>17500</v>
      </c>
      <c r="AP53" s="6">
        <f t="shared" si="180"/>
        <v>17500</v>
      </c>
      <c r="AQ53" s="6">
        <f t="shared" si="180"/>
        <v>17500</v>
      </c>
      <c r="AR53" s="6">
        <f t="shared" si="180"/>
        <v>17500</v>
      </c>
      <c r="AS53" s="6">
        <f t="shared" si="180"/>
        <v>17500</v>
      </c>
      <c r="AT53" s="124">
        <f t="shared" si="180"/>
        <v>210000.00000000003</v>
      </c>
      <c r="AU53" s="124">
        <f t="shared" si="180"/>
        <v>157500</v>
      </c>
      <c r="AV53" s="124">
        <f t="shared" si="180"/>
        <v>157500</v>
      </c>
      <c r="AW53" s="124">
        <f t="shared" si="180"/>
        <v>157500</v>
      </c>
      <c r="AX53" s="124">
        <f t="shared" si="180"/>
        <v>157500</v>
      </c>
      <c r="AY53" s="124">
        <f t="shared" si="180"/>
        <v>157500</v>
      </c>
      <c r="AZ53" s="124">
        <f t="shared" si="180"/>
        <v>157500</v>
      </c>
      <c r="BA53" s="124">
        <f t="shared" si="180"/>
        <v>157500</v>
      </c>
      <c r="BB53" s="124">
        <f t="shared" si="180"/>
        <v>157500</v>
      </c>
      <c r="BC53" s="124">
        <f t="shared" si="180"/>
        <v>157500</v>
      </c>
      <c r="BD53" s="124">
        <f t="shared" si="180"/>
        <v>157500</v>
      </c>
      <c r="BE53" s="124">
        <f t="shared" si="180"/>
        <v>157500</v>
      </c>
      <c r="BF53" s="124">
        <f t="shared" si="180"/>
        <v>157500</v>
      </c>
      <c r="BG53" s="124">
        <f t="shared" si="180"/>
        <v>1890000</v>
      </c>
      <c r="BH53" s="124">
        <f t="shared" si="180"/>
        <v>437500</v>
      </c>
      <c r="BI53" s="124">
        <f t="shared" si="180"/>
        <v>437500</v>
      </c>
      <c r="BJ53" s="124">
        <f t="shared" si="180"/>
        <v>437500</v>
      </c>
      <c r="BK53" s="124">
        <f t="shared" si="180"/>
        <v>437500</v>
      </c>
      <c r="BL53" s="124">
        <f t="shared" si="180"/>
        <v>437500</v>
      </c>
      <c r="BM53" s="124">
        <f t="shared" si="180"/>
        <v>437500</v>
      </c>
      <c r="BN53" s="124">
        <f t="shared" si="180"/>
        <v>437500</v>
      </c>
      <c r="BO53" s="124">
        <f t="shared" si="180"/>
        <v>437500</v>
      </c>
      <c r="BP53" s="124">
        <f t="shared" si="180"/>
        <v>437500</v>
      </c>
      <c r="BQ53" s="124">
        <f t="shared" si="180"/>
        <v>437500</v>
      </c>
      <c r="BR53" s="124">
        <f t="shared" si="180"/>
        <v>437500</v>
      </c>
      <c r="BS53" s="124">
        <f t="shared" si="180"/>
        <v>437500</v>
      </c>
      <c r="BT53" s="124">
        <f t="shared" si="180"/>
        <v>5250000</v>
      </c>
      <c r="BU53" s="124">
        <f t="shared" si="180"/>
        <v>262500</v>
      </c>
      <c r="BV53" s="124">
        <f t="shared" si="180"/>
        <v>262500</v>
      </c>
      <c r="BW53" s="124">
        <f t="shared" si="180"/>
        <v>262500</v>
      </c>
      <c r="BX53" s="124">
        <f t="shared" si="180"/>
        <v>262500</v>
      </c>
      <c r="BY53" s="124">
        <f t="shared" si="180"/>
        <v>262500</v>
      </c>
      <c r="BZ53" s="124">
        <f t="shared" si="180"/>
        <v>262500</v>
      </c>
      <c r="CA53" s="124">
        <f t="shared" si="180"/>
        <v>262500</v>
      </c>
      <c r="CB53" s="124">
        <f t="shared" si="180"/>
        <v>262500</v>
      </c>
      <c r="CC53" s="124">
        <f t="shared" si="180"/>
        <v>262500</v>
      </c>
      <c r="CD53" s="124">
        <f t="shared" si="180"/>
        <v>262500</v>
      </c>
      <c r="CE53" s="124">
        <f t="shared" si="180"/>
        <v>262500</v>
      </c>
      <c r="CF53" s="124">
        <f t="shared" si="180"/>
        <v>262500</v>
      </c>
      <c r="CG53" s="124">
        <f t="shared" si="180"/>
        <v>3150000</v>
      </c>
      <c r="CH53" s="124">
        <f t="shared" si="8"/>
        <v>10500000</v>
      </c>
      <c r="CI53" s="5"/>
      <c r="CJ53" s="124">
        <f t="shared" si="9"/>
        <v>0</v>
      </c>
      <c r="CK53" s="262" t="str">
        <f>IF(CJ53=0,"P","V")</f>
        <v>P</v>
      </c>
      <c r="CL53" s="5"/>
      <c r="CM53" s="5"/>
    </row>
    <row r="54" spans="1:91" s="327" customFormat="1" ht="15" x14ac:dyDescent="0.25">
      <c r="A54" s="255" t="s">
        <v>81</v>
      </c>
      <c r="B54" s="240" t="s">
        <v>103</v>
      </c>
      <c r="C54" s="307">
        <v>7000000</v>
      </c>
      <c r="D54" s="307">
        <v>0</v>
      </c>
      <c r="E54" s="307">
        <v>0</v>
      </c>
      <c r="F54" s="307">
        <v>0</v>
      </c>
      <c r="G54" s="307">
        <v>7000000</v>
      </c>
      <c r="H54" s="137">
        <f t="shared" si="16"/>
        <v>140000</v>
      </c>
      <c r="I54" s="138">
        <f t="shared" si="17"/>
        <v>1260000</v>
      </c>
      <c r="J54" s="138">
        <f t="shared" si="18"/>
        <v>3500000</v>
      </c>
      <c r="K54" s="138">
        <f t="shared" si="19"/>
        <v>2100000</v>
      </c>
      <c r="L54" s="138">
        <f t="shared" si="20"/>
        <v>7000000</v>
      </c>
      <c r="M54" s="137">
        <f t="shared" si="21"/>
        <v>0</v>
      </c>
      <c r="N54" s="138">
        <f t="shared" si="22"/>
        <v>0</v>
      </c>
      <c r="O54" s="138">
        <f t="shared" si="23"/>
        <v>0</v>
      </c>
      <c r="P54" s="138">
        <f t="shared" si="24"/>
        <v>0</v>
      </c>
      <c r="Q54" s="138">
        <f t="shared" si="25"/>
        <v>0</v>
      </c>
      <c r="R54" s="137">
        <f t="shared" si="26"/>
        <v>0</v>
      </c>
      <c r="S54" s="138">
        <f t="shared" si="27"/>
        <v>0</v>
      </c>
      <c r="T54" s="138">
        <f t="shared" si="28"/>
        <v>0</v>
      </c>
      <c r="U54" s="138">
        <f t="shared" si="29"/>
        <v>0</v>
      </c>
      <c r="V54" s="138">
        <f t="shared" si="30"/>
        <v>0</v>
      </c>
      <c r="W54" s="137">
        <f t="shared" si="31"/>
        <v>0</v>
      </c>
      <c r="X54" s="138">
        <f t="shared" si="32"/>
        <v>0</v>
      </c>
      <c r="Y54" s="138">
        <f t="shared" si="33"/>
        <v>0</v>
      </c>
      <c r="Z54" s="138">
        <f t="shared" si="34"/>
        <v>0</v>
      </c>
      <c r="AA54" s="138">
        <f t="shared" si="35"/>
        <v>0</v>
      </c>
      <c r="AB54" s="137">
        <f t="shared" si="36"/>
        <v>140000</v>
      </c>
      <c r="AC54" s="137">
        <f t="shared" si="36"/>
        <v>1260000</v>
      </c>
      <c r="AD54" s="137">
        <f t="shared" si="36"/>
        <v>3500000</v>
      </c>
      <c r="AE54" s="137">
        <f t="shared" si="36"/>
        <v>2100000</v>
      </c>
      <c r="AF54" s="138">
        <f t="shared" si="37"/>
        <v>7000000</v>
      </c>
      <c r="AG54" s="170"/>
      <c r="AH54" s="175">
        <f t="shared" ref="AH54:AS54" si="181">SUM(AH55:AH55)</f>
        <v>11666.666666666666</v>
      </c>
      <c r="AI54" s="175">
        <f t="shared" si="181"/>
        <v>11666.666666666666</v>
      </c>
      <c r="AJ54" s="175">
        <f t="shared" si="181"/>
        <v>11666.666666666666</v>
      </c>
      <c r="AK54" s="175">
        <f t="shared" si="181"/>
        <v>11666.666666666666</v>
      </c>
      <c r="AL54" s="175">
        <f t="shared" si="181"/>
        <v>11666.666666666666</v>
      </c>
      <c r="AM54" s="175">
        <f t="shared" si="181"/>
        <v>11666.666666666666</v>
      </c>
      <c r="AN54" s="175">
        <f t="shared" si="181"/>
        <v>11666.666666666666</v>
      </c>
      <c r="AO54" s="175">
        <f t="shared" si="181"/>
        <v>11666.666666666666</v>
      </c>
      <c r="AP54" s="175">
        <f t="shared" si="181"/>
        <v>11666.666666666666</v>
      </c>
      <c r="AQ54" s="175">
        <f t="shared" si="181"/>
        <v>11666.666666666666</v>
      </c>
      <c r="AR54" s="175">
        <f t="shared" si="181"/>
        <v>11666.666666666666</v>
      </c>
      <c r="AS54" s="175">
        <f t="shared" si="181"/>
        <v>11666.666666666666</v>
      </c>
      <c r="AT54" s="175">
        <f t="shared" si="48"/>
        <v>140000.00000000003</v>
      </c>
      <c r="AU54" s="175">
        <f t="shared" ref="AU54:BF54" si="182">SUM(AU55:AU55)</f>
        <v>105000</v>
      </c>
      <c r="AV54" s="175">
        <f t="shared" si="182"/>
        <v>105000</v>
      </c>
      <c r="AW54" s="175">
        <f t="shared" si="182"/>
        <v>105000</v>
      </c>
      <c r="AX54" s="175">
        <f t="shared" si="182"/>
        <v>105000</v>
      </c>
      <c r="AY54" s="175">
        <f t="shared" si="182"/>
        <v>105000</v>
      </c>
      <c r="AZ54" s="175">
        <f t="shared" si="182"/>
        <v>105000</v>
      </c>
      <c r="BA54" s="175">
        <f t="shared" si="182"/>
        <v>105000</v>
      </c>
      <c r="BB54" s="175">
        <f t="shared" si="182"/>
        <v>105000</v>
      </c>
      <c r="BC54" s="175">
        <f t="shared" si="182"/>
        <v>105000</v>
      </c>
      <c r="BD54" s="175">
        <f t="shared" si="182"/>
        <v>105000</v>
      </c>
      <c r="BE54" s="175">
        <f t="shared" si="182"/>
        <v>105000</v>
      </c>
      <c r="BF54" s="175">
        <f t="shared" si="182"/>
        <v>105000</v>
      </c>
      <c r="BG54" s="175">
        <f t="shared" si="104"/>
        <v>1260000</v>
      </c>
      <c r="BH54" s="175">
        <f t="shared" ref="BH54:BS54" si="183">SUM(BH55:BH55)</f>
        <v>291666.66666666669</v>
      </c>
      <c r="BI54" s="175">
        <f t="shared" si="183"/>
        <v>291666.66666666669</v>
      </c>
      <c r="BJ54" s="175">
        <f t="shared" si="183"/>
        <v>291666.66666666669</v>
      </c>
      <c r="BK54" s="175">
        <f t="shared" si="183"/>
        <v>291666.66666666669</v>
      </c>
      <c r="BL54" s="175">
        <f t="shared" si="183"/>
        <v>291666.66666666669</v>
      </c>
      <c r="BM54" s="175">
        <f t="shared" si="183"/>
        <v>291666.66666666669</v>
      </c>
      <c r="BN54" s="175">
        <f t="shared" si="183"/>
        <v>291666.66666666669</v>
      </c>
      <c r="BO54" s="175">
        <f t="shared" si="183"/>
        <v>291666.66666666669</v>
      </c>
      <c r="BP54" s="175">
        <f t="shared" si="183"/>
        <v>291666.66666666669</v>
      </c>
      <c r="BQ54" s="175">
        <f t="shared" si="183"/>
        <v>291666.66666666669</v>
      </c>
      <c r="BR54" s="175">
        <f t="shared" si="183"/>
        <v>291666.66666666669</v>
      </c>
      <c r="BS54" s="175">
        <f t="shared" si="183"/>
        <v>291666.66666666669</v>
      </c>
      <c r="BT54" s="175">
        <f t="shared" si="91"/>
        <v>3499999.9999999995</v>
      </c>
      <c r="BU54" s="175">
        <f t="shared" ref="BU54:CF54" si="184">SUM(BU55:BU55)</f>
        <v>175000</v>
      </c>
      <c r="BV54" s="175">
        <f t="shared" si="184"/>
        <v>175000</v>
      </c>
      <c r="BW54" s="175">
        <f t="shared" si="184"/>
        <v>175000</v>
      </c>
      <c r="BX54" s="175">
        <f t="shared" si="184"/>
        <v>175000</v>
      </c>
      <c r="BY54" s="175">
        <f t="shared" si="184"/>
        <v>175000</v>
      </c>
      <c r="BZ54" s="175">
        <f t="shared" si="184"/>
        <v>175000</v>
      </c>
      <c r="CA54" s="175">
        <f t="shared" si="184"/>
        <v>175000</v>
      </c>
      <c r="CB54" s="175">
        <f t="shared" si="184"/>
        <v>175000</v>
      </c>
      <c r="CC54" s="175">
        <f t="shared" si="184"/>
        <v>175000</v>
      </c>
      <c r="CD54" s="175">
        <f t="shared" si="184"/>
        <v>175000</v>
      </c>
      <c r="CE54" s="175">
        <f t="shared" si="184"/>
        <v>175000</v>
      </c>
      <c r="CF54" s="175">
        <f t="shared" si="184"/>
        <v>175000</v>
      </c>
      <c r="CG54" s="175">
        <f t="shared" si="93"/>
        <v>2100000</v>
      </c>
      <c r="CH54" s="175">
        <f t="shared" si="8"/>
        <v>7000000</v>
      </c>
      <c r="CI54" s="187"/>
      <c r="CJ54" s="175">
        <f t="shared" si="9"/>
        <v>0</v>
      </c>
      <c r="CK54" s="262" t="str">
        <f>IF(CJ54=0,"P","V")</f>
        <v>P</v>
      </c>
      <c r="CL54" s="171"/>
      <c r="CM54" s="171"/>
    </row>
    <row r="55" spans="1:91" s="331" customFormat="1" ht="28.5" hidden="1" outlineLevel="1" x14ac:dyDescent="0.25">
      <c r="A55" s="255" t="s">
        <v>65</v>
      </c>
      <c r="B55" s="248" t="s">
        <v>104</v>
      </c>
      <c r="C55" s="307">
        <v>7000000</v>
      </c>
      <c r="D55" s="307">
        <v>0</v>
      </c>
      <c r="E55" s="307">
        <v>0</v>
      </c>
      <c r="F55" s="307">
        <v>0</v>
      </c>
      <c r="G55" s="307">
        <v>7000000</v>
      </c>
      <c r="H55" s="137">
        <f t="shared" si="16"/>
        <v>140000</v>
      </c>
      <c r="I55" s="138">
        <f t="shared" si="17"/>
        <v>1260000</v>
      </c>
      <c r="J55" s="138">
        <f t="shared" si="18"/>
        <v>3500000</v>
      </c>
      <c r="K55" s="138">
        <f t="shared" si="19"/>
        <v>2100000</v>
      </c>
      <c r="L55" s="138">
        <f t="shared" si="20"/>
        <v>7000000</v>
      </c>
      <c r="M55" s="137">
        <f t="shared" si="21"/>
        <v>0</v>
      </c>
      <c r="N55" s="138">
        <f t="shared" si="22"/>
        <v>0</v>
      </c>
      <c r="O55" s="138">
        <f t="shared" si="23"/>
        <v>0</v>
      </c>
      <c r="P55" s="138">
        <f t="shared" si="24"/>
        <v>0</v>
      </c>
      <c r="Q55" s="138">
        <f t="shared" si="25"/>
        <v>0</v>
      </c>
      <c r="R55" s="137">
        <f t="shared" si="26"/>
        <v>0</v>
      </c>
      <c r="S55" s="138">
        <f t="shared" si="27"/>
        <v>0</v>
      </c>
      <c r="T55" s="138">
        <f t="shared" si="28"/>
        <v>0</v>
      </c>
      <c r="U55" s="138">
        <f t="shared" si="29"/>
        <v>0</v>
      </c>
      <c r="V55" s="138">
        <f t="shared" si="30"/>
        <v>0</v>
      </c>
      <c r="W55" s="137">
        <f t="shared" si="31"/>
        <v>0</v>
      </c>
      <c r="X55" s="138">
        <f t="shared" si="32"/>
        <v>0</v>
      </c>
      <c r="Y55" s="138">
        <f t="shared" si="33"/>
        <v>0</v>
      </c>
      <c r="Z55" s="138">
        <f t="shared" si="34"/>
        <v>0</v>
      </c>
      <c r="AA55" s="138">
        <f t="shared" si="35"/>
        <v>0</v>
      </c>
      <c r="AB55" s="137">
        <f t="shared" si="36"/>
        <v>140000</v>
      </c>
      <c r="AC55" s="137">
        <f t="shared" si="36"/>
        <v>1260000</v>
      </c>
      <c r="AD55" s="137">
        <f t="shared" si="36"/>
        <v>3500000</v>
      </c>
      <c r="AE55" s="137">
        <f t="shared" si="36"/>
        <v>2100000</v>
      </c>
      <c r="AF55" s="138">
        <f t="shared" si="37"/>
        <v>7000000</v>
      </c>
      <c r="AG55" s="188"/>
      <c r="AH55" s="175">
        <f>$AB55/12</f>
        <v>11666.666666666666</v>
      </c>
      <c r="AI55" s="175">
        <f>$AB55/12</f>
        <v>11666.666666666666</v>
      </c>
      <c r="AJ55" s="175">
        <f t="shared" ref="AJ55:AS55" si="185">$AB55/12</f>
        <v>11666.666666666666</v>
      </c>
      <c r="AK55" s="175">
        <f t="shared" si="185"/>
        <v>11666.666666666666</v>
      </c>
      <c r="AL55" s="175">
        <f t="shared" si="185"/>
        <v>11666.666666666666</v>
      </c>
      <c r="AM55" s="175">
        <f t="shared" si="185"/>
        <v>11666.666666666666</v>
      </c>
      <c r="AN55" s="175">
        <f t="shared" si="185"/>
        <v>11666.666666666666</v>
      </c>
      <c r="AO55" s="175">
        <f t="shared" si="185"/>
        <v>11666.666666666666</v>
      </c>
      <c r="AP55" s="175">
        <f t="shared" si="185"/>
        <v>11666.666666666666</v>
      </c>
      <c r="AQ55" s="175">
        <f t="shared" si="185"/>
        <v>11666.666666666666</v>
      </c>
      <c r="AR55" s="175">
        <f t="shared" si="185"/>
        <v>11666.666666666666</v>
      </c>
      <c r="AS55" s="175">
        <f t="shared" si="185"/>
        <v>11666.666666666666</v>
      </c>
      <c r="AT55" s="175">
        <f t="shared" si="48"/>
        <v>140000.00000000003</v>
      </c>
      <c r="AU55" s="175">
        <f>$AC55/12</f>
        <v>105000</v>
      </c>
      <c r="AV55" s="175">
        <f t="shared" ref="AV55:BF55" si="186">$AC55/12</f>
        <v>105000</v>
      </c>
      <c r="AW55" s="175">
        <f t="shared" si="186"/>
        <v>105000</v>
      </c>
      <c r="AX55" s="175">
        <f t="shared" si="186"/>
        <v>105000</v>
      </c>
      <c r="AY55" s="175">
        <f t="shared" si="186"/>
        <v>105000</v>
      </c>
      <c r="AZ55" s="175">
        <f t="shared" si="186"/>
        <v>105000</v>
      </c>
      <c r="BA55" s="175">
        <f t="shared" si="186"/>
        <v>105000</v>
      </c>
      <c r="BB55" s="175">
        <f t="shared" si="186"/>
        <v>105000</v>
      </c>
      <c r="BC55" s="175">
        <f t="shared" si="186"/>
        <v>105000</v>
      </c>
      <c r="BD55" s="175">
        <f t="shared" si="186"/>
        <v>105000</v>
      </c>
      <c r="BE55" s="175">
        <f t="shared" si="186"/>
        <v>105000</v>
      </c>
      <c r="BF55" s="175">
        <f t="shared" si="186"/>
        <v>105000</v>
      </c>
      <c r="BG55" s="175">
        <f t="shared" si="104"/>
        <v>1260000</v>
      </c>
      <c r="BH55" s="175">
        <f>$AD55/12</f>
        <v>291666.66666666669</v>
      </c>
      <c r="BI55" s="175">
        <f t="shared" ref="BI55:BS55" si="187">$AD55/12</f>
        <v>291666.66666666669</v>
      </c>
      <c r="BJ55" s="175">
        <f t="shared" si="187"/>
        <v>291666.66666666669</v>
      </c>
      <c r="BK55" s="175">
        <f t="shared" si="187"/>
        <v>291666.66666666669</v>
      </c>
      <c r="BL55" s="175">
        <f t="shared" si="187"/>
        <v>291666.66666666669</v>
      </c>
      <c r="BM55" s="175">
        <f t="shared" si="187"/>
        <v>291666.66666666669</v>
      </c>
      <c r="BN55" s="175">
        <f t="shared" si="187"/>
        <v>291666.66666666669</v>
      </c>
      <c r="BO55" s="175">
        <f t="shared" si="187"/>
        <v>291666.66666666669</v>
      </c>
      <c r="BP55" s="175">
        <f t="shared" si="187"/>
        <v>291666.66666666669</v>
      </c>
      <c r="BQ55" s="175">
        <f t="shared" si="187"/>
        <v>291666.66666666669</v>
      </c>
      <c r="BR55" s="175">
        <f t="shared" si="187"/>
        <v>291666.66666666669</v>
      </c>
      <c r="BS55" s="175">
        <f t="shared" si="187"/>
        <v>291666.66666666669</v>
      </c>
      <c r="BT55" s="175">
        <f t="shared" si="91"/>
        <v>3499999.9999999995</v>
      </c>
      <c r="BU55" s="175">
        <f>$AE55/12</f>
        <v>175000</v>
      </c>
      <c r="BV55" s="175">
        <f t="shared" ref="BV55:CF55" si="188">$AE55/12</f>
        <v>175000</v>
      </c>
      <c r="BW55" s="175">
        <f t="shared" si="188"/>
        <v>175000</v>
      </c>
      <c r="BX55" s="175">
        <f t="shared" si="188"/>
        <v>175000</v>
      </c>
      <c r="BY55" s="175">
        <f t="shared" si="188"/>
        <v>175000</v>
      </c>
      <c r="BZ55" s="175">
        <f t="shared" si="188"/>
        <v>175000</v>
      </c>
      <c r="CA55" s="175">
        <f t="shared" si="188"/>
        <v>175000</v>
      </c>
      <c r="CB55" s="175">
        <f t="shared" si="188"/>
        <v>175000</v>
      </c>
      <c r="CC55" s="175">
        <f t="shared" si="188"/>
        <v>175000</v>
      </c>
      <c r="CD55" s="175">
        <f t="shared" si="188"/>
        <v>175000</v>
      </c>
      <c r="CE55" s="175">
        <f t="shared" si="188"/>
        <v>175000</v>
      </c>
      <c r="CF55" s="175">
        <f t="shared" si="188"/>
        <v>175000</v>
      </c>
      <c r="CG55" s="175">
        <f t="shared" si="93"/>
        <v>2100000</v>
      </c>
      <c r="CH55" s="175">
        <f t="shared" si="8"/>
        <v>7000000</v>
      </c>
      <c r="CI55" s="189"/>
      <c r="CJ55" s="175">
        <f t="shared" si="9"/>
        <v>0</v>
      </c>
      <c r="CK55" s="262" t="str">
        <f t="shared" ref="CK55:CK68" si="189">IF(CJ55=0,"P","V")</f>
        <v>P</v>
      </c>
      <c r="CL55" s="190"/>
      <c r="CM55" s="190"/>
    </row>
    <row r="56" spans="1:91" s="327" customFormat="1" ht="15" collapsed="1" x14ac:dyDescent="0.25">
      <c r="A56" s="255" t="s">
        <v>82</v>
      </c>
      <c r="B56" s="240" t="s">
        <v>105</v>
      </c>
      <c r="C56" s="307">
        <v>1000000</v>
      </c>
      <c r="D56" s="307">
        <v>0</v>
      </c>
      <c r="E56" s="307">
        <v>0</v>
      </c>
      <c r="F56" s="307">
        <v>0</v>
      </c>
      <c r="G56" s="307">
        <v>1000000</v>
      </c>
      <c r="H56" s="137">
        <f t="shared" si="16"/>
        <v>20000</v>
      </c>
      <c r="I56" s="138">
        <f t="shared" si="17"/>
        <v>180000</v>
      </c>
      <c r="J56" s="138">
        <f t="shared" si="18"/>
        <v>500000</v>
      </c>
      <c r="K56" s="138">
        <f t="shared" si="19"/>
        <v>300000</v>
      </c>
      <c r="L56" s="138">
        <f t="shared" si="20"/>
        <v>1000000</v>
      </c>
      <c r="M56" s="137">
        <f t="shared" si="21"/>
        <v>0</v>
      </c>
      <c r="N56" s="138">
        <f t="shared" si="22"/>
        <v>0</v>
      </c>
      <c r="O56" s="138">
        <f t="shared" si="23"/>
        <v>0</v>
      </c>
      <c r="P56" s="138">
        <f t="shared" si="24"/>
        <v>0</v>
      </c>
      <c r="Q56" s="138">
        <f t="shared" si="25"/>
        <v>0</v>
      </c>
      <c r="R56" s="137">
        <f t="shared" si="26"/>
        <v>0</v>
      </c>
      <c r="S56" s="138">
        <f t="shared" si="27"/>
        <v>0</v>
      </c>
      <c r="T56" s="138">
        <f t="shared" si="28"/>
        <v>0</v>
      </c>
      <c r="U56" s="138">
        <f t="shared" si="29"/>
        <v>0</v>
      </c>
      <c r="V56" s="138">
        <f t="shared" si="30"/>
        <v>0</v>
      </c>
      <c r="W56" s="137">
        <f t="shared" si="31"/>
        <v>0</v>
      </c>
      <c r="X56" s="138">
        <f t="shared" si="32"/>
        <v>0</v>
      </c>
      <c r="Y56" s="138">
        <f t="shared" si="33"/>
        <v>0</v>
      </c>
      <c r="Z56" s="138">
        <f t="shared" si="34"/>
        <v>0</v>
      </c>
      <c r="AA56" s="138">
        <f t="shared" si="35"/>
        <v>0</v>
      </c>
      <c r="AB56" s="137">
        <f t="shared" si="36"/>
        <v>20000</v>
      </c>
      <c r="AC56" s="137">
        <f t="shared" si="36"/>
        <v>180000</v>
      </c>
      <c r="AD56" s="137">
        <f t="shared" si="36"/>
        <v>500000</v>
      </c>
      <c r="AE56" s="137">
        <f t="shared" si="36"/>
        <v>300000</v>
      </c>
      <c r="AF56" s="138">
        <f t="shared" si="37"/>
        <v>1000000</v>
      </c>
      <c r="AG56" s="170"/>
      <c r="AH56" s="175">
        <f>SUM(AH57:AH59)</f>
        <v>1666.6666666666667</v>
      </c>
      <c r="AI56" s="175">
        <f t="shared" ref="AI56:AS56" si="190">SUM(AI57:AI59)</f>
        <v>1666.6666666666667</v>
      </c>
      <c r="AJ56" s="175">
        <f t="shared" si="190"/>
        <v>1666.6666666666667</v>
      </c>
      <c r="AK56" s="175">
        <f t="shared" si="190"/>
        <v>1666.6666666666667</v>
      </c>
      <c r="AL56" s="175">
        <f t="shared" si="190"/>
        <v>1666.6666666666667</v>
      </c>
      <c r="AM56" s="175">
        <f t="shared" si="190"/>
        <v>1666.6666666666667</v>
      </c>
      <c r="AN56" s="175">
        <f t="shared" si="190"/>
        <v>1666.6666666666667</v>
      </c>
      <c r="AO56" s="175">
        <f t="shared" si="190"/>
        <v>1666.6666666666667</v>
      </c>
      <c r="AP56" s="175">
        <f t="shared" si="190"/>
        <v>1666.6666666666667</v>
      </c>
      <c r="AQ56" s="175">
        <f t="shared" si="190"/>
        <v>1666.6666666666667</v>
      </c>
      <c r="AR56" s="175">
        <f t="shared" si="190"/>
        <v>1666.6666666666667</v>
      </c>
      <c r="AS56" s="175">
        <f t="shared" si="190"/>
        <v>1666.6666666666667</v>
      </c>
      <c r="AT56" s="175">
        <f>SUM(AH56:AS56)</f>
        <v>20000</v>
      </c>
      <c r="AU56" s="175">
        <f>SUM(AU57:AU59)</f>
        <v>15000</v>
      </c>
      <c r="AV56" s="175">
        <f t="shared" ref="AV56:BF56" si="191">SUM(AV57:AV59)</f>
        <v>15000</v>
      </c>
      <c r="AW56" s="175">
        <f t="shared" si="191"/>
        <v>15000</v>
      </c>
      <c r="AX56" s="175">
        <f t="shared" si="191"/>
        <v>15000</v>
      </c>
      <c r="AY56" s="175">
        <f t="shared" si="191"/>
        <v>15000</v>
      </c>
      <c r="AZ56" s="175">
        <f t="shared" si="191"/>
        <v>15000</v>
      </c>
      <c r="BA56" s="175">
        <f t="shared" si="191"/>
        <v>15000</v>
      </c>
      <c r="BB56" s="175">
        <f t="shared" si="191"/>
        <v>15000</v>
      </c>
      <c r="BC56" s="175">
        <f t="shared" si="191"/>
        <v>15000</v>
      </c>
      <c r="BD56" s="175">
        <f t="shared" si="191"/>
        <v>15000</v>
      </c>
      <c r="BE56" s="175">
        <f t="shared" si="191"/>
        <v>15000</v>
      </c>
      <c r="BF56" s="175">
        <f t="shared" si="191"/>
        <v>15000</v>
      </c>
      <c r="BG56" s="175">
        <f t="shared" si="104"/>
        <v>180000</v>
      </c>
      <c r="BH56" s="175">
        <f>SUM(BH57:BH59)</f>
        <v>41666.666666666672</v>
      </c>
      <c r="BI56" s="175">
        <f t="shared" ref="BI56:BS56" si="192">SUM(BI57:BI59)</f>
        <v>41666.666666666672</v>
      </c>
      <c r="BJ56" s="175">
        <f t="shared" si="192"/>
        <v>41666.666666666672</v>
      </c>
      <c r="BK56" s="175">
        <f t="shared" si="192"/>
        <v>41666.666666666672</v>
      </c>
      <c r="BL56" s="175">
        <f t="shared" si="192"/>
        <v>41666.666666666672</v>
      </c>
      <c r="BM56" s="175">
        <f t="shared" si="192"/>
        <v>41666.666666666672</v>
      </c>
      <c r="BN56" s="175">
        <f t="shared" si="192"/>
        <v>41666.666666666672</v>
      </c>
      <c r="BO56" s="175">
        <f t="shared" si="192"/>
        <v>41666.666666666672</v>
      </c>
      <c r="BP56" s="175">
        <f t="shared" si="192"/>
        <v>41666.666666666672</v>
      </c>
      <c r="BQ56" s="175">
        <f t="shared" si="192"/>
        <v>41666.666666666672</v>
      </c>
      <c r="BR56" s="175">
        <f t="shared" si="192"/>
        <v>41666.666666666672</v>
      </c>
      <c r="BS56" s="175">
        <f t="shared" si="192"/>
        <v>41666.666666666672</v>
      </c>
      <c r="BT56" s="175">
        <f t="shared" si="91"/>
        <v>500000.00000000017</v>
      </c>
      <c r="BU56" s="175">
        <f>SUM(BU57:BU59)</f>
        <v>25000</v>
      </c>
      <c r="BV56" s="175">
        <f t="shared" ref="BV56:CF56" si="193">SUM(BV57:BV59)</f>
        <v>25000</v>
      </c>
      <c r="BW56" s="175">
        <f t="shared" si="193"/>
        <v>25000</v>
      </c>
      <c r="BX56" s="175">
        <f t="shared" si="193"/>
        <v>25000</v>
      </c>
      <c r="BY56" s="175">
        <f t="shared" si="193"/>
        <v>25000</v>
      </c>
      <c r="BZ56" s="175">
        <f t="shared" si="193"/>
        <v>25000</v>
      </c>
      <c r="CA56" s="175">
        <f t="shared" si="193"/>
        <v>25000</v>
      </c>
      <c r="CB56" s="175">
        <f t="shared" si="193"/>
        <v>25000</v>
      </c>
      <c r="CC56" s="175">
        <f t="shared" si="193"/>
        <v>25000</v>
      </c>
      <c r="CD56" s="175">
        <f t="shared" si="193"/>
        <v>25000</v>
      </c>
      <c r="CE56" s="175">
        <f t="shared" si="193"/>
        <v>25000</v>
      </c>
      <c r="CF56" s="175">
        <f t="shared" si="193"/>
        <v>25000</v>
      </c>
      <c r="CG56" s="175">
        <f t="shared" si="93"/>
        <v>300000</v>
      </c>
      <c r="CH56" s="175">
        <f t="shared" si="8"/>
        <v>1000000.0000000002</v>
      </c>
      <c r="CI56" s="187"/>
      <c r="CJ56" s="175">
        <f t="shared" si="9"/>
        <v>0</v>
      </c>
      <c r="CK56" s="262" t="str">
        <f t="shared" si="189"/>
        <v>P</v>
      </c>
      <c r="CL56" s="171"/>
      <c r="CM56" s="171"/>
    </row>
    <row r="57" spans="1:91" s="327" customFormat="1" ht="42.75" hidden="1" outlineLevel="1" x14ac:dyDescent="0.25">
      <c r="A57" s="255" t="s">
        <v>66</v>
      </c>
      <c r="B57" s="248" t="s">
        <v>106</v>
      </c>
      <c r="C57" s="306">
        <v>136000</v>
      </c>
      <c r="D57" s="307">
        <v>0</v>
      </c>
      <c r="E57" s="307">
        <v>0</v>
      </c>
      <c r="F57" s="307">
        <v>0</v>
      </c>
      <c r="G57" s="307">
        <v>136000</v>
      </c>
      <c r="H57" s="137">
        <f t="shared" si="16"/>
        <v>2720</v>
      </c>
      <c r="I57" s="138">
        <f t="shared" si="17"/>
        <v>24480</v>
      </c>
      <c r="J57" s="138">
        <f t="shared" si="18"/>
        <v>68000</v>
      </c>
      <c r="K57" s="138">
        <f t="shared" si="19"/>
        <v>40800</v>
      </c>
      <c r="L57" s="138">
        <f t="shared" si="20"/>
        <v>136000</v>
      </c>
      <c r="M57" s="137">
        <f t="shared" si="21"/>
        <v>0</v>
      </c>
      <c r="N57" s="138">
        <f t="shared" si="22"/>
        <v>0</v>
      </c>
      <c r="O57" s="138">
        <f t="shared" si="23"/>
        <v>0</v>
      </c>
      <c r="P57" s="138">
        <f t="shared" si="24"/>
        <v>0</v>
      </c>
      <c r="Q57" s="138">
        <f t="shared" si="25"/>
        <v>0</v>
      </c>
      <c r="R57" s="137">
        <f t="shared" si="26"/>
        <v>0</v>
      </c>
      <c r="S57" s="138">
        <f t="shared" si="27"/>
        <v>0</v>
      </c>
      <c r="T57" s="138">
        <f t="shared" si="28"/>
        <v>0</v>
      </c>
      <c r="U57" s="138">
        <f t="shared" si="29"/>
        <v>0</v>
      </c>
      <c r="V57" s="138">
        <f t="shared" si="30"/>
        <v>0</v>
      </c>
      <c r="W57" s="137">
        <f t="shared" si="31"/>
        <v>0</v>
      </c>
      <c r="X57" s="138">
        <f t="shared" si="32"/>
        <v>0</v>
      </c>
      <c r="Y57" s="138">
        <f t="shared" si="33"/>
        <v>0</v>
      </c>
      <c r="Z57" s="138">
        <f t="shared" si="34"/>
        <v>0</v>
      </c>
      <c r="AA57" s="138">
        <f t="shared" si="35"/>
        <v>0</v>
      </c>
      <c r="AB57" s="137">
        <f t="shared" si="36"/>
        <v>2720</v>
      </c>
      <c r="AC57" s="137">
        <f t="shared" si="36"/>
        <v>24480</v>
      </c>
      <c r="AD57" s="137">
        <f t="shared" si="36"/>
        <v>68000</v>
      </c>
      <c r="AE57" s="137">
        <f t="shared" si="36"/>
        <v>40800</v>
      </c>
      <c r="AF57" s="138">
        <f t="shared" si="37"/>
        <v>136000</v>
      </c>
      <c r="AG57" s="191"/>
      <c r="AH57" s="175">
        <f t="shared" ref="AH57:AS59" si="194">$AB57/12</f>
        <v>226.66666666666666</v>
      </c>
      <c r="AI57" s="175">
        <f t="shared" si="194"/>
        <v>226.66666666666666</v>
      </c>
      <c r="AJ57" s="175">
        <f t="shared" si="194"/>
        <v>226.66666666666666</v>
      </c>
      <c r="AK57" s="175">
        <f t="shared" si="194"/>
        <v>226.66666666666666</v>
      </c>
      <c r="AL57" s="175">
        <f t="shared" si="194"/>
        <v>226.66666666666666</v>
      </c>
      <c r="AM57" s="175">
        <f t="shared" si="194"/>
        <v>226.66666666666666</v>
      </c>
      <c r="AN57" s="175">
        <f t="shared" si="194"/>
        <v>226.66666666666666</v>
      </c>
      <c r="AO57" s="175">
        <f t="shared" si="194"/>
        <v>226.66666666666666</v>
      </c>
      <c r="AP57" s="175">
        <f t="shared" si="194"/>
        <v>226.66666666666666</v>
      </c>
      <c r="AQ57" s="175">
        <f t="shared" si="194"/>
        <v>226.66666666666666</v>
      </c>
      <c r="AR57" s="175">
        <f t="shared" si="194"/>
        <v>226.66666666666666</v>
      </c>
      <c r="AS57" s="175">
        <f t="shared" si="194"/>
        <v>226.66666666666666</v>
      </c>
      <c r="AT57" s="175">
        <f t="shared" si="48"/>
        <v>2720</v>
      </c>
      <c r="AU57" s="175">
        <f>$AC57/12</f>
        <v>2040</v>
      </c>
      <c r="AV57" s="175">
        <f t="shared" ref="AV57:BF59" si="195">$AC57/12</f>
        <v>2040</v>
      </c>
      <c r="AW57" s="175">
        <f t="shared" si="195"/>
        <v>2040</v>
      </c>
      <c r="AX57" s="175">
        <f t="shared" si="195"/>
        <v>2040</v>
      </c>
      <c r="AY57" s="175">
        <f t="shared" si="195"/>
        <v>2040</v>
      </c>
      <c r="AZ57" s="175">
        <f t="shared" si="195"/>
        <v>2040</v>
      </c>
      <c r="BA57" s="175">
        <f t="shared" si="195"/>
        <v>2040</v>
      </c>
      <c r="BB57" s="175">
        <f t="shared" si="195"/>
        <v>2040</v>
      </c>
      <c r="BC57" s="175">
        <f t="shared" si="195"/>
        <v>2040</v>
      </c>
      <c r="BD57" s="175">
        <f t="shared" si="195"/>
        <v>2040</v>
      </c>
      <c r="BE57" s="175">
        <f t="shared" si="195"/>
        <v>2040</v>
      </c>
      <c r="BF57" s="175">
        <f t="shared" si="195"/>
        <v>2040</v>
      </c>
      <c r="BG57" s="175">
        <f t="shared" si="104"/>
        <v>24480</v>
      </c>
      <c r="BH57" s="175">
        <f>$AD57/12</f>
        <v>5666.666666666667</v>
      </c>
      <c r="BI57" s="175">
        <f t="shared" ref="BI57:BS59" si="196">$AD57/12</f>
        <v>5666.666666666667</v>
      </c>
      <c r="BJ57" s="175">
        <f t="shared" si="196"/>
        <v>5666.666666666667</v>
      </c>
      <c r="BK57" s="175">
        <f t="shared" si="196"/>
        <v>5666.666666666667</v>
      </c>
      <c r="BL57" s="175">
        <f t="shared" si="196"/>
        <v>5666.666666666667</v>
      </c>
      <c r="BM57" s="175">
        <f t="shared" si="196"/>
        <v>5666.666666666667</v>
      </c>
      <c r="BN57" s="175">
        <f t="shared" si="196"/>
        <v>5666.666666666667</v>
      </c>
      <c r="BO57" s="175">
        <f t="shared" si="196"/>
        <v>5666.666666666667</v>
      </c>
      <c r="BP57" s="175">
        <f t="shared" si="196"/>
        <v>5666.666666666667</v>
      </c>
      <c r="BQ57" s="175">
        <f t="shared" si="196"/>
        <v>5666.666666666667</v>
      </c>
      <c r="BR57" s="175">
        <f t="shared" si="196"/>
        <v>5666.666666666667</v>
      </c>
      <c r="BS57" s="175">
        <f t="shared" si="196"/>
        <v>5666.666666666667</v>
      </c>
      <c r="BT57" s="175">
        <f t="shared" si="91"/>
        <v>67999.999999999985</v>
      </c>
      <c r="BU57" s="175">
        <f>$AE57/12</f>
        <v>3400</v>
      </c>
      <c r="BV57" s="175">
        <f t="shared" ref="BV57:CF59" si="197">$AE57/12</f>
        <v>3400</v>
      </c>
      <c r="BW57" s="175">
        <f t="shared" si="197"/>
        <v>3400</v>
      </c>
      <c r="BX57" s="175">
        <f t="shared" si="197"/>
        <v>3400</v>
      </c>
      <c r="BY57" s="175">
        <f t="shared" si="197"/>
        <v>3400</v>
      </c>
      <c r="BZ57" s="175">
        <f t="shared" si="197"/>
        <v>3400</v>
      </c>
      <c r="CA57" s="175">
        <f t="shared" si="197"/>
        <v>3400</v>
      </c>
      <c r="CB57" s="175">
        <f t="shared" si="197"/>
        <v>3400</v>
      </c>
      <c r="CC57" s="175">
        <f t="shared" si="197"/>
        <v>3400</v>
      </c>
      <c r="CD57" s="175">
        <f t="shared" si="197"/>
        <v>3400</v>
      </c>
      <c r="CE57" s="175">
        <f t="shared" si="197"/>
        <v>3400</v>
      </c>
      <c r="CF57" s="175">
        <f t="shared" si="197"/>
        <v>3400</v>
      </c>
      <c r="CG57" s="175">
        <f t="shared" si="93"/>
        <v>40800</v>
      </c>
      <c r="CH57" s="175">
        <f t="shared" si="8"/>
        <v>136000</v>
      </c>
      <c r="CI57" s="192"/>
      <c r="CJ57" s="175">
        <f t="shared" si="9"/>
        <v>0</v>
      </c>
      <c r="CK57" s="262" t="str">
        <f t="shared" si="189"/>
        <v>P</v>
      </c>
      <c r="CL57" s="193"/>
      <c r="CM57" s="193"/>
    </row>
    <row r="58" spans="1:91" s="327" customFormat="1" ht="28.5" hidden="1" outlineLevel="1" x14ac:dyDescent="0.25">
      <c r="A58" s="255" t="s">
        <v>107</v>
      </c>
      <c r="B58" s="248" t="s">
        <v>108</v>
      </c>
      <c r="C58" s="306">
        <v>576000</v>
      </c>
      <c r="D58" s="307">
        <v>0</v>
      </c>
      <c r="E58" s="307">
        <v>0</v>
      </c>
      <c r="F58" s="307">
        <v>0</v>
      </c>
      <c r="G58" s="307">
        <v>576000</v>
      </c>
      <c r="H58" s="137">
        <f t="shared" si="16"/>
        <v>11520</v>
      </c>
      <c r="I58" s="138">
        <f t="shared" si="17"/>
        <v>103680</v>
      </c>
      <c r="J58" s="138">
        <f t="shared" si="18"/>
        <v>288000</v>
      </c>
      <c r="K58" s="138">
        <f t="shared" si="19"/>
        <v>172800</v>
      </c>
      <c r="L58" s="138">
        <f t="shared" si="20"/>
        <v>576000</v>
      </c>
      <c r="M58" s="137">
        <f t="shared" si="21"/>
        <v>0</v>
      </c>
      <c r="N58" s="138">
        <f t="shared" si="22"/>
        <v>0</v>
      </c>
      <c r="O58" s="138">
        <f t="shared" si="23"/>
        <v>0</v>
      </c>
      <c r="P58" s="138">
        <f t="shared" si="24"/>
        <v>0</v>
      </c>
      <c r="Q58" s="138">
        <f t="shared" si="25"/>
        <v>0</v>
      </c>
      <c r="R58" s="137">
        <f t="shared" si="26"/>
        <v>0</v>
      </c>
      <c r="S58" s="138">
        <f t="shared" si="27"/>
        <v>0</v>
      </c>
      <c r="T58" s="138">
        <f t="shared" si="28"/>
        <v>0</v>
      </c>
      <c r="U58" s="138">
        <f t="shared" si="29"/>
        <v>0</v>
      </c>
      <c r="V58" s="138">
        <f t="shared" si="30"/>
        <v>0</v>
      </c>
      <c r="W58" s="137">
        <f t="shared" si="31"/>
        <v>0</v>
      </c>
      <c r="X58" s="138">
        <f t="shared" si="32"/>
        <v>0</v>
      </c>
      <c r="Y58" s="138">
        <f t="shared" si="33"/>
        <v>0</v>
      </c>
      <c r="Z58" s="138">
        <f t="shared" si="34"/>
        <v>0</v>
      </c>
      <c r="AA58" s="138">
        <f t="shared" si="35"/>
        <v>0</v>
      </c>
      <c r="AB58" s="137">
        <f t="shared" si="36"/>
        <v>11520</v>
      </c>
      <c r="AC58" s="137">
        <f t="shared" si="36"/>
        <v>103680</v>
      </c>
      <c r="AD58" s="137">
        <f t="shared" si="36"/>
        <v>288000</v>
      </c>
      <c r="AE58" s="137">
        <f t="shared" si="36"/>
        <v>172800</v>
      </c>
      <c r="AF58" s="138">
        <f t="shared" si="37"/>
        <v>576000</v>
      </c>
      <c r="AG58" s="191"/>
      <c r="AH58" s="175">
        <f t="shared" si="194"/>
        <v>960</v>
      </c>
      <c r="AI58" s="175">
        <f t="shared" si="194"/>
        <v>960</v>
      </c>
      <c r="AJ58" s="175">
        <f t="shared" si="194"/>
        <v>960</v>
      </c>
      <c r="AK58" s="175">
        <f t="shared" si="194"/>
        <v>960</v>
      </c>
      <c r="AL58" s="175">
        <f t="shared" si="194"/>
        <v>960</v>
      </c>
      <c r="AM58" s="175">
        <f t="shared" si="194"/>
        <v>960</v>
      </c>
      <c r="AN58" s="175">
        <f t="shared" si="194"/>
        <v>960</v>
      </c>
      <c r="AO58" s="175">
        <f t="shared" si="194"/>
        <v>960</v>
      </c>
      <c r="AP58" s="175">
        <f t="shared" si="194"/>
        <v>960</v>
      </c>
      <c r="AQ58" s="175">
        <f t="shared" si="194"/>
        <v>960</v>
      </c>
      <c r="AR58" s="175">
        <f t="shared" si="194"/>
        <v>960</v>
      </c>
      <c r="AS58" s="175">
        <f t="shared" si="194"/>
        <v>960</v>
      </c>
      <c r="AT58" s="175">
        <f t="shared" si="48"/>
        <v>11520</v>
      </c>
      <c r="AU58" s="175">
        <f>$AC58/12</f>
        <v>8640</v>
      </c>
      <c r="AV58" s="175">
        <f t="shared" si="195"/>
        <v>8640</v>
      </c>
      <c r="AW58" s="175">
        <f t="shared" si="195"/>
        <v>8640</v>
      </c>
      <c r="AX58" s="175">
        <f t="shared" si="195"/>
        <v>8640</v>
      </c>
      <c r="AY58" s="175">
        <f t="shared" si="195"/>
        <v>8640</v>
      </c>
      <c r="AZ58" s="175">
        <f t="shared" si="195"/>
        <v>8640</v>
      </c>
      <c r="BA58" s="175">
        <f t="shared" si="195"/>
        <v>8640</v>
      </c>
      <c r="BB58" s="175">
        <f t="shared" si="195"/>
        <v>8640</v>
      </c>
      <c r="BC58" s="175">
        <f t="shared" si="195"/>
        <v>8640</v>
      </c>
      <c r="BD58" s="175">
        <f t="shared" si="195"/>
        <v>8640</v>
      </c>
      <c r="BE58" s="175">
        <f t="shared" si="195"/>
        <v>8640</v>
      </c>
      <c r="BF58" s="175">
        <f t="shared" si="195"/>
        <v>8640</v>
      </c>
      <c r="BG58" s="175">
        <f t="shared" si="104"/>
        <v>103680</v>
      </c>
      <c r="BH58" s="175">
        <f>$AD58/12</f>
        <v>24000</v>
      </c>
      <c r="BI58" s="175">
        <f t="shared" si="196"/>
        <v>24000</v>
      </c>
      <c r="BJ58" s="175">
        <f t="shared" si="196"/>
        <v>24000</v>
      </c>
      <c r="BK58" s="175">
        <f t="shared" si="196"/>
        <v>24000</v>
      </c>
      <c r="BL58" s="175">
        <f t="shared" si="196"/>
        <v>24000</v>
      </c>
      <c r="BM58" s="175">
        <f t="shared" si="196"/>
        <v>24000</v>
      </c>
      <c r="BN58" s="175">
        <f t="shared" si="196"/>
        <v>24000</v>
      </c>
      <c r="BO58" s="175">
        <f t="shared" si="196"/>
        <v>24000</v>
      </c>
      <c r="BP58" s="175">
        <f t="shared" si="196"/>
        <v>24000</v>
      </c>
      <c r="BQ58" s="175">
        <f t="shared" si="196"/>
        <v>24000</v>
      </c>
      <c r="BR58" s="175">
        <f t="shared" si="196"/>
        <v>24000</v>
      </c>
      <c r="BS58" s="175">
        <f t="shared" si="196"/>
        <v>24000</v>
      </c>
      <c r="BT58" s="175">
        <f t="shared" si="91"/>
        <v>288000</v>
      </c>
      <c r="BU58" s="175">
        <f>$AE58/12</f>
        <v>14400</v>
      </c>
      <c r="BV58" s="175">
        <f t="shared" si="197"/>
        <v>14400</v>
      </c>
      <c r="BW58" s="175">
        <f t="shared" si="197"/>
        <v>14400</v>
      </c>
      <c r="BX58" s="175">
        <f t="shared" si="197"/>
        <v>14400</v>
      </c>
      <c r="BY58" s="175">
        <f t="shared" si="197"/>
        <v>14400</v>
      </c>
      <c r="BZ58" s="175">
        <f t="shared" si="197"/>
        <v>14400</v>
      </c>
      <c r="CA58" s="175">
        <f t="shared" si="197"/>
        <v>14400</v>
      </c>
      <c r="CB58" s="175">
        <f t="shared" si="197"/>
        <v>14400</v>
      </c>
      <c r="CC58" s="175">
        <f t="shared" si="197"/>
        <v>14400</v>
      </c>
      <c r="CD58" s="175">
        <f t="shared" si="197"/>
        <v>14400</v>
      </c>
      <c r="CE58" s="175">
        <f t="shared" si="197"/>
        <v>14400</v>
      </c>
      <c r="CF58" s="175">
        <f t="shared" si="197"/>
        <v>14400</v>
      </c>
      <c r="CG58" s="175">
        <f t="shared" si="93"/>
        <v>172800</v>
      </c>
      <c r="CH58" s="175">
        <f t="shared" si="8"/>
        <v>576000</v>
      </c>
      <c r="CI58" s="192"/>
      <c r="CJ58" s="175">
        <f t="shared" si="9"/>
        <v>0</v>
      </c>
      <c r="CK58" s="262" t="str">
        <f t="shared" si="189"/>
        <v>P</v>
      </c>
      <c r="CL58" s="193"/>
      <c r="CM58" s="193"/>
    </row>
    <row r="59" spans="1:91" s="327" customFormat="1" ht="28.5" hidden="1" outlineLevel="1" x14ac:dyDescent="0.25">
      <c r="A59" s="255" t="s">
        <v>109</v>
      </c>
      <c r="B59" s="248" t="s">
        <v>110</v>
      </c>
      <c r="C59" s="306">
        <v>288000</v>
      </c>
      <c r="D59" s="307">
        <v>0</v>
      </c>
      <c r="E59" s="307">
        <v>0</v>
      </c>
      <c r="F59" s="307">
        <v>0</v>
      </c>
      <c r="G59" s="307">
        <v>288000</v>
      </c>
      <c r="H59" s="137">
        <f t="shared" si="16"/>
        <v>5760</v>
      </c>
      <c r="I59" s="138">
        <f t="shared" si="17"/>
        <v>51840</v>
      </c>
      <c r="J59" s="138">
        <f t="shared" si="18"/>
        <v>144000</v>
      </c>
      <c r="K59" s="138">
        <f t="shared" si="19"/>
        <v>86400</v>
      </c>
      <c r="L59" s="138">
        <f t="shared" si="20"/>
        <v>288000</v>
      </c>
      <c r="M59" s="137">
        <f t="shared" si="21"/>
        <v>0</v>
      </c>
      <c r="N59" s="138">
        <f t="shared" si="22"/>
        <v>0</v>
      </c>
      <c r="O59" s="138">
        <f t="shared" si="23"/>
        <v>0</v>
      </c>
      <c r="P59" s="138">
        <f t="shared" si="24"/>
        <v>0</v>
      </c>
      <c r="Q59" s="138">
        <f t="shared" si="25"/>
        <v>0</v>
      </c>
      <c r="R59" s="137">
        <f t="shared" si="26"/>
        <v>0</v>
      </c>
      <c r="S59" s="138">
        <f t="shared" si="27"/>
        <v>0</v>
      </c>
      <c r="T59" s="138">
        <f t="shared" si="28"/>
        <v>0</v>
      </c>
      <c r="U59" s="138">
        <f t="shared" si="29"/>
        <v>0</v>
      </c>
      <c r="V59" s="138">
        <f t="shared" si="30"/>
        <v>0</v>
      </c>
      <c r="W59" s="137">
        <f t="shared" si="31"/>
        <v>0</v>
      </c>
      <c r="X59" s="138">
        <f t="shared" si="32"/>
        <v>0</v>
      </c>
      <c r="Y59" s="138">
        <f t="shared" si="33"/>
        <v>0</v>
      </c>
      <c r="Z59" s="138">
        <f t="shared" si="34"/>
        <v>0</v>
      </c>
      <c r="AA59" s="138">
        <f t="shared" si="35"/>
        <v>0</v>
      </c>
      <c r="AB59" s="137">
        <f t="shared" si="36"/>
        <v>5760</v>
      </c>
      <c r="AC59" s="137">
        <f t="shared" si="36"/>
        <v>51840</v>
      </c>
      <c r="AD59" s="137">
        <f t="shared" si="36"/>
        <v>144000</v>
      </c>
      <c r="AE59" s="137">
        <f t="shared" si="36"/>
        <v>86400</v>
      </c>
      <c r="AF59" s="138">
        <f t="shared" si="37"/>
        <v>288000</v>
      </c>
      <c r="AG59" s="191"/>
      <c r="AH59" s="175">
        <f t="shared" si="194"/>
        <v>480</v>
      </c>
      <c r="AI59" s="175">
        <f t="shared" si="194"/>
        <v>480</v>
      </c>
      <c r="AJ59" s="175">
        <f t="shared" si="194"/>
        <v>480</v>
      </c>
      <c r="AK59" s="175">
        <f t="shared" si="194"/>
        <v>480</v>
      </c>
      <c r="AL59" s="175">
        <f t="shared" si="194"/>
        <v>480</v>
      </c>
      <c r="AM59" s="175">
        <f t="shared" si="194"/>
        <v>480</v>
      </c>
      <c r="AN59" s="175">
        <f t="shared" si="194"/>
        <v>480</v>
      </c>
      <c r="AO59" s="175">
        <f t="shared" si="194"/>
        <v>480</v>
      </c>
      <c r="AP59" s="175">
        <f t="shared" si="194"/>
        <v>480</v>
      </c>
      <c r="AQ59" s="175">
        <f t="shared" si="194"/>
        <v>480</v>
      </c>
      <c r="AR59" s="175">
        <f t="shared" si="194"/>
        <v>480</v>
      </c>
      <c r="AS59" s="175">
        <f t="shared" si="194"/>
        <v>480</v>
      </c>
      <c r="AT59" s="175">
        <f t="shared" si="48"/>
        <v>5760</v>
      </c>
      <c r="AU59" s="175">
        <f>$AC59/12</f>
        <v>4320</v>
      </c>
      <c r="AV59" s="175">
        <f t="shared" si="195"/>
        <v>4320</v>
      </c>
      <c r="AW59" s="175">
        <f t="shared" si="195"/>
        <v>4320</v>
      </c>
      <c r="AX59" s="175">
        <f t="shared" si="195"/>
        <v>4320</v>
      </c>
      <c r="AY59" s="175">
        <f t="shared" si="195"/>
        <v>4320</v>
      </c>
      <c r="AZ59" s="175">
        <f t="shared" si="195"/>
        <v>4320</v>
      </c>
      <c r="BA59" s="175">
        <f t="shared" si="195"/>
        <v>4320</v>
      </c>
      <c r="BB59" s="175">
        <f t="shared" si="195"/>
        <v>4320</v>
      </c>
      <c r="BC59" s="175">
        <f t="shared" si="195"/>
        <v>4320</v>
      </c>
      <c r="BD59" s="175">
        <f t="shared" si="195"/>
        <v>4320</v>
      </c>
      <c r="BE59" s="175">
        <f t="shared" si="195"/>
        <v>4320</v>
      </c>
      <c r="BF59" s="175">
        <f t="shared" si="195"/>
        <v>4320</v>
      </c>
      <c r="BG59" s="175">
        <f t="shared" si="104"/>
        <v>51840</v>
      </c>
      <c r="BH59" s="175">
        <f>$AD59/12</f>
        <v>12000</v>
      </c>
      <c r="BI59" s="175">
        <f t="shared" si="196"/>
        <v>12000</v>
      </c>
      <c r="BJ59" s="175">
        <f t="shared" si="196"/>
        <v>12000</v>
      </c>
      <c r="BK59" s="175">
        <f t="shared" si="196"/>
        <v>12000</v>
      </c>
      <c r="BL59" s="175">
        <f t="shared" si="196"/>
        <v>12000</v>
      </c>
      <c r="BM59" s="175">
        <f t="shared" si="196"/>
        <v>12000</v>
      </c>
      <c r="BN59" s="175">
        <f t="shared" si="196"/>
        <v>12000</v>
      </c>
      <c r="BO59" s="175">
        <f t="shared" si="196"/>
        <v>12000</v>
      </c>
      <c r="BP59" s="175">
        <f t="shared" si="196"/>
        <v>12000</v>
      </c>
      <c r="BQ59" s="175">
        <f t="shared" si="196"/>
        <v>12000</v>
      </c>
      <c r="BR59" s="175">
        <f t="shared" si="196"/>
        <v>12000</v>
      </c>
      <c r="BS59" s="175">
        <f t="shared" si="196"/>
        <v>12000</v>
      </c>
      <c r="BT59" s="175">
        <f t="shared" si="91"/>
        <v>144000</v>
      </c>
      <c r="BU59" s="175">
        <f>$AE59/12</f>
        <v>7200</v>
      </c>
      <c r="BV59" s="175">
        <f t="shared" si="197"/>
        <v>7200</v>
      </c>
      <c r="BW59" s="175">
        <f t="shared" si="197"/>
        <v>7200</v>
      </c>
      <c r="BX59" s="175">
        <f t="shared" si="197"/>
        <v>7200</v>
      </c>
      <c r="BY59" s="175">
        <f t="shared" si="197"/>
        <v>7200</v>
      </c>
      <c r="BZ59" s="175">
        <f t="shared" si="197"/>
        <v>7200</v>
      </c>
      <c r="CA59" s="175">
        <f t="shared" si="197"/>
        <v>7200</v>
      </c>
      <c r="CB59" s="175">
        <f t="shared" si="197"/>
        <v>7200</v>
      </c>
      <c r="CC59" s="175">
        <f t="shared" si="197"/>
        <v>7200</v>
      </c>
      <c r="CD59" s="175">
        <f t="shared" si="197"/>
        <v>7200</v>
      </c>
      <c r="CE59" s="175">
        <f t="shared" si="197"/>
        <v>7200</v>
      </c>
      <c r="CF59" s="175">
        <f t="shared" si="197"/>
        <v>7200</v>
      </c>
      <c r="CG59" s="175">
        <f t="shared" si="93"/>
        <v>86400</v>
      </c>
      <c r="CH59" s="175">
        <f t="shared" si="8"/>
        <v>288000</v>
      </c>
      <c r="CI59" s="192"/>
      <c r="CJ59" s="175">
        <f t="shared" si="9"/>
        <v>0</v>
      </c>
      <c r="CK59" s="262" t="str">
        <f t="shared" si="189"/>
        <v>P</v>
      </c>
      <c r="CL59" s="193"/>
      <c r="CM59" s="193"/>
    </row>
    <row r="60" spans="1:91" s="327" customFormat="1" ht="15" collapsed="1" x14ac:dyDescent="0.25">
      <c r="A60" s="255" t="s">
        <v>83</v>
      </c>
      <c r="B60" s="240" t="s">
        <v>111</v>
      </c>
      <c r="C60" s="307">
        <v>0</v>
      </c>
      <c r="D60" s="307">
        <v>1250000</v>
      </c>
      <c r="E60" s="307">
        <v>0</v>
      </c>
      <c r="F60" s="307">
        <v>0</v>
      </c>
      <c r="G60" s="307">
        <v>1250000</v>
      </c>
      <c r="H60" s="137">
        <f t="shared" si="16"/>
        <v>0</v>
      </c>
      <c r="I60" s="138">
        <f t="shared" si="17"/>
        <v>0</v>
      </c>
      <c r="J60" s="138">
        <f t="shared" si="18"/>
        <v>0</v>
      </c>
      <c r="K60" s="138">
        <f t="shared" si="19"/>
        <v>0</v>
      </c>
      <c r="L60" s="138">
        <f t="shared" si="20"/>
        <v>0</v>
      </c>
      <c r="M60" s="137">
        <f t="shared" si="21"/>
        <v>25000</v>
      </c>
      <c r="N60" s="138">
        <f t="shared" si="22"/>
        <v>225000</v>
      </c>
      <c r="O60" s="138">
        <f t="shared" si="23"/>
        <v>625000</v>
      </c>
      <c r="P60" s="138">
        <f t="shared" si="24"/>
        <v>375000</v>
      </c>
      <c r="Q60" s="138">
        <f t="shared" si="25"/>
        <v>1250000</v>
      </c>
      <c r="R60" s="137">
        <f t="shared" si="26"/>
        <v>0</v>
      </c>
      <c r="S60" s="138">
        <f t="shared" si="27"/>
        <v>0</v>
      </c>
      <c r="T60" s="138">
        <f t="shared" si="28"/>
        <v>0</v>
      </c>
      <c r="U60" s="138">
        <f t="shared" si="29"/>
        <v>0</v>
      </c>
      <c r="V60" s="138">
        <f t="shared" si="30"/>
        <v>0</v>
      </c>
      <c r="W60" s="137">
        <f t="shared" si="31"/>
        <v>0</v>
      </c>
      <c r="X60" s="138">
        <f t="shared" si="32"/>
        <v>0</v>
      </c>
      <c r="Y60" s="138">
        <f t="shared" si="33"/>
        <v>0</v>
      </c>
      <c r="Z60" s="138">
        <f t="shared" si="34"/>
        <v>0</v>
      </c>
      <c r="AA60" s="138">
        <f t="shared" si="35"/>
        <v>0</v>
      </c>
      <c r="AB60" s="137">
        <f t="shared" si="36"/>
        <v>25000</v>
      </c>
      <c r="AC60" s="137">
        <f t="shared" si="36"/>
        <v>225000</v>
      </c>
      <c r="AD60" s="137">
        <f t="shared" si="36"/>
        <v>625000</v>
      </c>
      <c r="AE60" s="137">
        <f t="shared" si="36"/>
        <v>375000</v>
      </c>
      <c r="AF60" s="138">
        <f t="shared" si="37"/>
        <v>1250000</v>
      </c>
      <c r="AG60" s="170"/>
      <c r="AH60" s="175">
        <f>AH61</f>
        <v>2083.3333333333335</v>
      </c>
      <c r="AI60" s="175">
        <f t="shared" ref="AI60:AS60" si="198">AI61</f>
        <v>2083.3333333333335</v>
      </c>
      <c r="AJ60" s="175">
        <f t="shared" si="198"/>
        <v>2083.3333333333335</v>
      </c>
      <c r="AK60" s="175">
        <f t="shared" si="198"/>
        <v>2083.3333333333335</v>
      </c>
      <c r="AL60" s="175">
        <f t="shared" si="198"/>
        <v>2083.3333333333335</v>
      </c>
      <c r="AM60" s="175">
        <f t="shared" si="198"/>
        <v>2083.3333333333335</v>
      </c>
      <c r="AN60" s="175">
        <f t="shared" si="198"/>
        <v>2083.3333333333335</v>
      </c>
      <c r="AO60" s="175">
        <f t="shared" si="198"/>
        <v>2083.3333333333335</v>
      </c>
      <c r="AP60" s="175">
        <f t="shared" si="198"/>
        <v>2083.3333333333335</v>
      </c>
      <c r="AQ60" s="175">
        <f t="shared" si="198"/>
        <v>2083.3333333333335</v>
      </c>
      <c r="AR60" s="175">
        <f t="shared" si="198"/>
        <v>2083.3333333333335</v>
      </c>
      <c r="AS60" s="175">
        <f t="shared" si="198"/>
        <v>2083.3333333333335</v>
      </c>
      <c r="AT60" s="175">
        <f t="shared" si="48"/>
        <v>24999.999999999996</v>
      </c>
      <c r="AU60" s="175">
        <f>AU61</f>
        <v>18750</v>
      </c>
      <c r="AV60" s="175">
        <f t="shared" ref="AV60:BF60" si="199">AV61</f>
        <v>18750</v>
      </c>
      <c r="AW60" s="175">
        <f t="shared" si="199"/>
        <v>18750</v>
      </c>
      <c r="AX60" s="175">
        <f t="shared" si="199"/>
        <v>18750</v>
      </c>
      <c r="AY60" s="175">
        <f t="shared" si="199"/>
        <v>18750</v>
      </c>
      <c r="AZ60" s="175">
        <f t="shared" si="199"/>
        <v>18750</v>
      </c>
      <c r="BA60" s="175">
        <f t="shared" si="199"/>
        <v>18750</v>
      </c>
      <c r="BB60" s="175">
        <f t="shared" si="199"/>
        <v>18750</v>
      </c>
      <c r="BC60" s="175">
        <f t="shared" si="199"/>
        <v>18750</v>
      </c>
      <c r="BD60" s="175">
        <f t="shared" si="199"/>
        <v>18750</v>
      </c>
      <c r="BE60" s="175">
        <f t="shared" si="199"/>
        <v>18750</v>
      </c>
      <c r="BF60" s="175">
        <f t="shared" si="199"/>
        <v>18750</v>
      </c>
      <c r="BG60" s="175">
        <f t="shared" si="104"/>
        <v>225000</v>
      </c>
      <c r="BH60" s="175">
        <f>BH61</f>
        <v>52083.333333333336</v>
      </c>
      <c r="BI60" s="175">
        <f t="shared" ref="BI60:BS60" si="200">BI61</f>
        <v>52083.333333333336</v>
      </c>
      <c r="BJ60" s="175">
        <f t="shared" si="200"/>
        <v>52083.333333333336</v>
      </c>
      <c r="BK60" s="175">
        <f t="shared" si="200"/>
        <v>52083.333333333336</v>
      </c>
      <c r="BL60" s="175">
        <f t="shared" si="200"/>
        <v>52083.333333333336</v>
      </c>
      <c r="BM60" s="175">
        <f t="shared" si="200"/>
        <v>52083.333333333336</v>
      </c>
      <c r="BN60" s="175">
        <f t="shared" si="200"/>
        <v>52083.333333333336</v>
      </c>
      <c r="BO60" s="175">
        <f t="shared" si="200"/>
        <v>52083.333333333336</v>
      </c>
      <c r="BP60" s="175">
        <f t="shared" si="200"/>
        <v>52083.333333333336</v>
      </c>
      <c r="BQ60" s="175">
        <f t="shared" si="200"/>
        <v>52083.333333333336</v>
      </c>
      <c r="BR60" s="175">
        <f t="shared" si="200"/>
        <v>52083.333333333336</v>
      </c>
      <c r="BS60" s="175">
        <f t="shared" si="200"/>
        <v>52083.333333333336</v>
      </c>
      <c r="BT60" s="175">
        <f t="shared" si="91"/>
        <v>625000</v>
      </c>
      <c r="BU60" s="175">
        <f>BU61</f>
        <v>31250</v>
      </c>
      <c r="BV60" s="175">
        <f t="shared" ref="BV60:CF60" si="201">BV61</f>
        <v>31250</v>
      </c>
      <c r="BW60" s="175">
        <f t="shared" si="201"/>
        <v>31250</v>
      </c>
      <c r="BX60" s="175">
        <f t="shared" si="201"/>
        <v>31250</v>
      </c>
      <c r="BY60" s="175">
        <f t="shared" si="201"/>
        <v>31250</v>
      </c>
      <c r="BZ60" s="175">
        <f t="shared" si="201"/>
        <v>31250</v>
      </c>
      <c r="CA60" s="175">
        <f t="shared" si="201"/>
        <v>31250</v>
      </c>
      <c r="CB60" s="175">
        <f t="shared" si="201"/>
        <v>31250</v>
      </c>
      <c r="CC60" s="175">
        <f t="shared" si="201"/>
        <v>31250</v>
      </c>
      <c r="CD60" s="175">
        <f t="shared" si="201"/>
        <v>31250</v>
      </c>
      <c r="CE60" s="175">
        <f t="shared" si="201"/>
        <v>31250</v>
      </c>
      <c r="CF60" s="175">
        <f t="shared" si="201"/>
        <v>31250</v>
      </c>
      <c r="CG60" s="175">
        <f t="shared" si="93"/>
        <v>375000</v>
      </c>
      <c r="CH60" s="175">
        <f t="shared" si="8"/>
        <v>1250000</v>
      </c>
      <c r="CI60" s="187"/>
      <c r="CJ60" s="175">
        <f t="shared" si="9"/>
        <v>0</v>
      </c>
      <c r="CK60" s="262" t="str">
        <f t="shared" si="189"/>
        <v>P</v>
      </c>
      <c r="CL60" s="171"/>
      <c r="CM60" s="171"/>
    </row>
    <row r="61" spans="1:91" s="327" customFormat="1" ht="15" hidden="1" outlineLevel="1" x14ac:dyDescent="0.25">
      <c r="A61" s="255" t="s">
        <v>112</v>
      </c>
      <c r="B61" s="248" t="s">
        <v>113</v>
      </c>
      <c r="C61" s="307">
        <v>0</v>
      </c>
      <c r="D61" s="307">
        <v>1250000</v>
      </c>
      <c r="E61" s="307">
        <v>0</v>
      </c>
      <c r="F61" s="307">
        <v>0</v>
      </c>
      <c r="G61" s="307">
        <v>1250000</v>
      </c>
      <c r="H61" s="137">
        <f t="shared" si="16"/>
        <v>0</v>
      </c>
      <c r="I61" s="138">
        <f t="shared" si="17"/>
        <v>0</v>
      </c>
      <c r="J61" s="138">
        <f t="shared" si="18"/>
        <v>0</v>
      </c>
      <c r="K61" s="138">
        <f t="shared" si="19"/>
        <v>0</v>
      </c>
      <c r="L61" s="138">
        <f t="shared" si="20"/>
        <v>0</v>
      </c>
      <c r="M61" s="137">
        <f t="shared" si="21"/>
        <v>25000</v>
      </c>
      <c r="N61" s="138">
        <f t="shared" si="22"/>
        <v>225000</v>
      </c>
      <c r="O61" s="138">
        <f t="shared" si="23"/>
        <v>625000</v>
      </c>
      <c r="P61" s="138">
        <f t="shared" si="24"/>
        <v>375000</v>
      </c>
      <c r="Q61" s="138">
        <f t="shared" si="25"/>
        <v>1250000</v>
      </c>
      <c r="R61" s="137">
        <f t="shared" si="26"/>
        <v>0</v>
      </c>
      <c r="S61" s="138">
        <f t="shared" si="27"/>
        <v>0</v>
      </c>
      <c r="T61" s="138">
        <f t="shared" si="28"/>
        <v>0</v>
      </c>
      <c r="U61" s="138">
        <f t="shared" si="29"/>
        <v>0</v>
      </c>
      <c r="V61" s="138">
        <f t="shared" si="30"/>
        <v>0</v>
      </c>
      <c r="W61" s="137">
        <f t="shared" si="31"/>
        <v>0</v>
      </c>
      <c r="X61" s="138">
        <f t="shared" si="32"/>
        <v>0</v>
      </c>
      <c r="Y61" s="138">
        <f t="shared" si="33"/>
        <v>0</v>
      </c>
      <c r="Z61" s="138">
        <f t="shared" si="34"/>
        <v>0</v>
      </c>
      <c r="AA61" s="138">
        <f t="shared" si="35"/>
        <v>0</v>
      </c>
      <c r="AB61" s="137">
        <f t="shared" si="36"/>
        <v>25000</v>
      </c>
      <c r="AC61" s="137">
        <f t="shared" si="36"/>
        <v>225000</v>
      </c>
      <c r="AD61" s="137">
        <f t="shared" si="36"/>
        <v>625000</v>
      </c>
      <c r="AE61" s="137">
        <f t="shared" si="36"/>
        <v>375000</v>
      </c>
      <c r="AF61" s="138">
        <f t="shared" si="37"/>
        <v>1250000</v>
      </c>
      <c r="AG61" s="191"/>
      <c r="AH61" s="175">
        <f>$AB61/12</f>
        <v>2083.3333333333335</v>
      </c>
      <c r="AI61" s="175">
        <f>$AB61/12</f>
        <v>2083.3333333333335</v>
      </c>
      <c r="AJ61" s="175">
        <f t="shared" ref="AJ61:AS61" si="202">$AB61/12</f>
        <v>2083.3333333333335</v>
      </c>
      <c r="AK61" s="175">
        <f t="shared" si="202"/>
        <v>2083.3333333333335</v>
      </c>
      <c r="AL61" s="175">
        <f t="shared" si="202"/>
        <v>2083.3333333333335</v>
      </c>
      <c r="AM61" s="175">
        <f t="shared" si="202"/>
        <v>2083.3333333333335</v>
      </c>
      <c r="AN61" s="175">
        <f t="shared" si="202"/>
        <v>2083.3333333333335</v>
      </c>
      <c r="AO61" s="175">
        <f t="shared" si="202"/>
        <v>2083.3333333333335</v>
      </c>
      <c r="AP61" s="175">
        <f t="shared" si="202"/>
        <v>2083.3333333333335</v>
      </c>
      <c r="AQ61" s="175">
        <f t="shared" si="202"/>
        <v>2083.3333333333335</v>
      </c>
      <c r="AR61" s="175">
        <f t="shared" si="202"/>
        <v>2083.3333333333335</v>
      </c>
      <c r="AS61" s="175">
        <f t="shared" si="202"/>
        <v>2083.3333333333335</v>
      </c>
      <c r="AT61" s="175">
        <f t="shared" si="48"/>
        <v>24999.999999999996</v>
      </c>
      <c r="AU61" s="175">
        <f>$AC61/12</f>
        <v>18750</v>
      </c>
      <c r="AV61" s="175">
        <f t="shared" ref="AV61:BF61" si="203">$AC61/12</f>
        <v>18750</v>
      </c>
      <c r="AW61" s="175">
        <f t="shared" si="203"/>
        <v>18750</v>
      </c>
      <c r="AX61" s="175">
        <f t="shared" si="203"/>
        <v>18750</v>
      </c>
      <c r="AY61" s="175">
        <f t="shared" si="203"/>
        <v>18750</v>
      </c>
      <c r="AZ61" s="175">
        <f t="shared" si="203"/>
        <v>18750</v>
      </c>
      <c r="BA61" s="175">
        <f t="shared" si="203"/>
        <v>18750</v>
      </c>
      <c r="BB61" s="175">
        <f t="shared" si="203"/>
        <v>18750</v>
      </c>
      <c r="BC61" s="175">
        <f t="shared" si="203"/>
        <v>18750</v>
      </c>
      <c r="BD61" s="175">
        <f t="shared" si="203"/>
        <v>18750</v>
      </c>
      <c r="BE61" s="175">
        <f t="shared" si="203"/>
        <v>18750</v>
      </c>
      <c r="BF61" s="175">
        <f t="shared" si="203"/>
        <v>18750</v>
      </c>
      <c r="BG61" s="175">
        <f t="shared" si="104"/>
        <v>225000</v>
      </c>
      <c r="BH61" s="175">
        <f>$AD61/12</f>
        <v>52083.333333333336</v>
      </c>
      <c r="BI61" s="175">
        <f t="shared" ref="BI61:BS61" si="204">$AD61/12</f>
        <v>52083.333333333336</v>
      </c>
      <c r="BJ61" s="175">
        <f t="shared" si="204"/>
        <v>52083.333333333336</v>
      </c>
      <c r="BK61" s="175">
        <f t="shared" si="204"/>
        <v>52083.333333333336</v>
      </c>
      <c r="BL61" s="175">
        <f t="shared" si="204"/>
        <v>52083.333333333336</v>
      </c>
      <c r="BM61" s="175">
        <f t="shared" si="204"/>
        <v>52083.333333333336</v>
      </c>
      <c r="BN61" s="175">
        <f t="shared" si="204"/>
        <v>52083.333333333336</v>
      </c>
      <c r="BO61" s="175">
        <f t="shared" si="204"/>
        <v>52083.333333333336</v>
      </c>
      <c r="BP61" s="175">
        <f t="shared" si="204"/>
        <v>52083.333333333336</v>
      </c>
      <c r="BQ61" s="175">
        <f t="shared" si="204"/>
        <v>52083.333333333336</v>
      </c>
      <c r="BR61" s="175">
        <f t="shared" si="204"/>
        <v>52083.333333333336</v>
      </c>
      <c r="BS61" s="175">
        <f t="shared" si="204"/>
        <v>52083.333333333336</v>
      </c>
      <c r="BT61" s="175">
        <f t="shared" si="91"/>
        <v>625000</v>
      </c>
      <c r="BU61" s="175">
        <f>$AE61/12</f>
        <v>31250</v>
      </c>
      <c r="BV61" s="175">
        <f t="shared" ref="BV61:CF61" si="205">$AE61/12</f>
        <v>31250</v>
      </c>
      <c r="BW61" s="175">
        <f t="shared" si="205"/>
        <v>31250</v>
      </c>
      <c r="BX61" s="175">
        <f t="shared" si="205"/>
        <v>31250</v>
      </c>
      <c r="BY61" s="175">
        <f t="shared" si="205"/>
        <v>31250</v>
      </c>
      <c r="BZ61" s="175">
        <f t="shared" si="205"/>
        <v>31250</v>
      </c>
      <c r="CA61" s="175">
        <f t="shared" si="205"/>
        <v>31250</v>
      </c>
      <c r="CB61" s="175">
        <f t="shared" si="205"/>
        <v>31250</v>
      </c>
      <c r="CC61" s="175">
        <f t="shared" si="205"/>
        <v>31250</v>
      </c>
      <c r="CD61" s="175">
        <f t="shared" si="205"/>
        <v>31250</v>
      </c>
      <c r="CE61" s="175">
        <f t="shared" si="205"/>
        <v>31250</v>
      </c>
      <c r="CF61" s="175">
        <f t="shared" si="205"/>
        <v>31250</v>
      </c>
      <c r="CG61" s="175">
        <f t="shared" si="93"/>
        <v>375000</v>
      </c>
      <c r="CH61" s="175">
        <f t="shared" si="8"/>
        <v>1250000</v>
      </c>
      <c r="CI61" s="192"/>
      <c r="CJ61" s="175">
        <f t="shared" si="9"/>
        <v>0</v>
      </c>
      <c r="CK61" s="262" t="str">
        <f t="shared" si="189"/>
        <v>P</v>
      </c>
      <c r="CL61" s="193"/>
      <c r="CM61" s="193"/>
    </row>
    <row r="62" spans="1:91" s="327" customFormat="1" ht="15" collapsed="1" x14ac:dyDescent="0.25">
      <c r="A62" s="255" t="s">
        <v>84</v>
      </c>
      <c r="B62" s="240" t="s">
        <v>114</v>
      </c>
      <c r="C62" s="307">
        <v>0</v>
      </c>
      <c r="D62" s="307">
        <v>1250000</v>
      </c>
      <c r="E62" s="307">
        <v>0</v>
      </c>
      <c r="F62" s="307">
        <v>0</v>
      </c>
      <c r="G62" s="307">
        <v>1250000</v>
      </c>
      <c r="H62" s="137">
        <f t="shared" si="16"/>
        <v>0</v>
      </c>
      <c r="I62" s="138">
        <f t="shared" si="17"/>
        <v>0</v>
      </c>
      <c r="J62" s="138">
        <f t="shared" si="18"/>
        <v>0</v>
      </c>
      <c r="K62" s="138">
        <f t="shared" si="19"/>
        <v>0</v>
      </c>
      <c r="L62" s="138">
        <f t="shared" si="20"/>
        <v>0</v>
      </c>
      <c r="M62" s="137">
        <f t="shared" si="21"/>
        <v>25000</v>
      </c>
      <c r="N62" s="138">
        <f t="shared" si="22"/>
        <v>225000</v>
      </c>
      <c r="O62" s="138">
        <f t="shared" si="23"/>
        <v>625000</v>
      </c>
      <c r="P62" s="138">
        <f t="shared" si="24"/>
        <v>375000</v>
      </c>
      <c r="Q62" s="138">
        <f t="shared" si="25"/>
        <v>1250000</v>
      </c>
      <c r="R62" s="137">
        <f t="shared" si="26"/>
        <v>0</v>
      </c>
      <c r="S62" s="138">
        <f t="shared" si="27"/>
        <v>0</v>
      </c>
      <c r="T62" s="138">
        <f t="shared" si="28"/>
        <v>0</v>
      </c>
      <c r="U62" s="138">
        <f t="shared" si="29"/>
        <v>0</v>
      </c>
      <c r="V62" s="138">
        <f t="shared" si="30"/>
        <v>0</v>
      </c>
      <c r="W62" s="137">
        <f t="shared" si="31"/>
        <v>0</v>
      </c>
      <c r="X62" s="138">
        <f t="shared" si="32"/>
        <v>0</v>
      </c>
      <c r="Y62" s="138">
        <f t="shared" si="33"/>
        <v>0</v>
      </c>
      <c r="Z62" s="138">
        <f t="shared" si="34"/>
        <v>0</v>
      </c>
      <c r="AA62" s="138">
        <f t="shared" si="35"/>
        <v>0</v>
      </c>
      <c r="AB62" s="137">
        <f t="shared" si="36"/>
        <v>25000</v>
      </c>
      <c r="AC62" s="137">
        <f t="shared" si="36"/>
        <v>225000</v>
      </c>
      <c r="AD62" s="137">
        <f t="shared" si="36"/>
        <v>625000</v>
      </c>
      <c r="AE62" s="137">
        <f t="shared" si="36"/>
        <v>375000</v>
      </c>
      <c r="AF62" s="138">
        <f t="shared" si="37"/>
        <v>1250000</v>
      </c>
      <c r="AG62" s="170"/>
      <c r="AH62" s="175">
        <f>SUM(AH63)</f>
        <v>2083.3333333333335</v>
      </c>
      <c r="AI62" s="175">
        <f t="shared" ref="AI62:CF62" si="206">SUM(AI63)</f>
        <v>2083.3333333333335</v>
      </c>
      <c r="AJ62" s="175">
        <f t="shared" si="206"/>
        <v>2083.3333333333335</v>
      </c>
      <c r="AK62" s="175">
        <f t="shared" si="206"/>
        <v>2083.3333333333335</v>
      </c>
      <c r="AL62" s="175">
        <f t="shared" si="206"/>
        <v>2083.3333333333335</v>
      </c>
      <c r="AM62" s="175">
        <f t="shared" si="206"/>
        <v>2083.3333333333335</v>
      </c>
      <c r="AN62" s="175">
        <f t="shared" si="206"/>
        <v>2083.3333333333335</v>
      </c>
      <c r="AO62" s="175">
        <f t="shared" si="206"/>
        <v>2083.3333333333335</v>
      </c>
      <c r="AP62" s="175">
        <f t="shared" si="206"/>
        <v>2083.3333333333335</v>
      </c>
      <c r="AQ62" s="175">
        <f t="shared" si="206"/>
        <v>2083.3333333333335</v>
      </c>
      <c r="AR62" s="175">
        <f t="shared" si="206"/>
        <v>2083.3333333333335</v>
      </c>
      <c r="AS62" s="175">
        <f t="shared" si="206"/>
        <v>2083.3333333333335</v>
      </c>
      <c r="AT62" s="175">
        <f>SUM(AH62:AS62)</f>
        <v>24999.999999999996</v>
      </c>
      <c r="AU62" s="175">
        <f t="shared" si="206"/>
        <v>18750</v>
      </c>
      <c r="AV62" s="175">
        <f t="shared" si="206"/>
        <v>18750</v>
      </c>
      <c r="AW62" s="175">
        <f t="shared" si="206"/>
        <v>18750</v>
      </c>
      <c r="AX62" s="175">
        <f t="shared" si="206"/>
        <v>18750</v>
      </c>
      <c r="AY62" s="175">
        <f t="shared" si="206"/>
        <v>18750</v>
      </c>
      <c r="AZ62" s="175">
        <f t="shared" si="206"/>
        <v>18750</v>
      </c>
      <c r="BA62" s="175">
        <f t="shared" si="206"/>
        <v>18750</v>
      </c>
      <c r="BB62" s="175">
        <f t="shared" si="206"/>
        <v>18750</v>
      </c>
      <c r="BC62" s="175">
        <f t="shared" si="206"/>
        <v>18750</v>
      </c>
      <c r="BD62" s="175">
        <f t="shared" si="206"/>
        <v>18750</v>
      </c>
      <c r="BE62" s="175">
        <f t="shared" si="206"/>
        <v>18750</v>
      </c>
      <c r="BF62" s="175">
        <f t="shared" si="206"/>
        <v>18750</v>
      </c>
      <c r="BG62" s="175">
        <f>SUM(AU62:BF62)</f>
        <v>225000</v>
      </c>
      <c r="BH62" s="175">
        <f t="shared" si="206"/>
        <v>52083.333333333336</v>
      </c>
      <c r="BI62" s="175">
        <f t="shared" si="206"/>
        <v>52083.333333333336</v>
      </c>
      <c r="BJ62" s="175">
        <f t="shared" si="206"/>
        <v>52083.333333333336</v>
      </c>
      <c r="BK62" s="175">
        <f t="shared" si="206"/>
        <v>52083.333333333336</v>
      </c>
      <c r="BL62" s="175">
        <f t="shared" si="206"/>
        <v>52083.333333333336</v>
      </c>
      <c r="BM62" s="175">
        <f t="shared" si="206"/>
        <v>52083.333333333336</v>
      </c>
      <c r="BN62" s="175">
        <f t="shared" si="206"/>
        <v>52083.333333333336</v>
      </c>
      <c r="BO62" s="175">
        <f t="shared" si="206"/>
        <v>52083.333333333336</v>
      </c>
      <c r="BP62" s="175">
        <f t="shared" si="206"/>
        <v>52083.333333333336</v>
      </c>
      <c r="BQ62" s="175">
        <f t="shared" si="206"/>
        <v>52083.333333333336</v>
      </c>
      <c r="BR62" s="175">
        <f t="shared" si="206"/>
        <v>52083.333333333336</v>
      </c>
      <c r="BS62" s="175">
        <f t="shared" si="206"/>
        <v>52083.333333333336</v>
      </c>
      <c r="BT62" s="175">
        <f>SUM(BH62:BS62)</f>
        <v>625000</v>
      </c>
      <c r="BU62" s="175">
        <f t="shared" si="206"/>
        <v>31250</v>
      </c>
      <c r="BV62" s="175">
        <f t="shared" si="206"/>
        <v>31250</v>
      </c>
      <c r="BW62" s="175">
        <f t="shared" si="206"/>
        <v>31250</v>
      </c>
      <c r="BX62" s="175">
        <f t="shared" si="206"/>
        <v>31250</v>
      </c>
      <c r="BY62" s="175">
        <f t="shared" si="206"/>
        <v>31250</v>
      </c>
      <c r="BZ62" s="175">
        <f t="shared" si="206"/>
        <v>31250</v>
      </c>
      <c r="CA62" s="175">
        <f t="shared" si="206"/>
        <v>31250</v>
      </c>
      <c r="CB62" s="175">
        <f t="shared" si="206"/>
        <v>31250</v>
      </c>
      <c r="CC62" s="175">
        <f t="shared" si="206"/>
        <v>31250</v>
      </c>
      <c r="CD62" s="175">
        <f t="shared" si="206"/>
        <v>31250</v>
      </c>
      <c r="CE62" s="175">
        <f t="shared" si="206"/>
        <v>31250</v>
      </c>
      <c r="CF62" s="175">
        <f t="shared" si="206"/>
        <v>31250</v>
      </c>
      <c r="CG62" s="175">
        <f>SUM(BU62:CF62)</f>
        <v>375000</v>
      </c>
      <c r="CH62" s="175">
        <f t="shared" si="8"/>
        <v>1250000</v>
      </c>
      <c r="CI62" s="187"/>
      <c r="CJ62" s="175">
        <f t="shared" si="9"/>
        <v>0</v>
      </c>
      <c r="CK62" s="262" t="str">
        <f t="shared" si="189"/>
        <v>P</v>
      </c>
      <c r="CL62" s="171"/>
      <c r="CM62" s="171"/>
    </row>
    <row r="63" spans="1:91" s="332" customFormat="1" ht="28.5" hidden="1" outlineLevel="1" x14ac:dyDescent="0.25">
      <c r="A63" s="258" t="s">
        <v>115</v>
      </c>
      <c r="B63" s="249" t="s">
        <v>116</v>
      </c>
      <c r="C63" s="312">
        <v>0</v>
      </c>
      <c r="D63" s="312">
        <v>1250000</v>
      </c>
      <c r="E63" s="312">
        <v>0</v>
      </c>
      <c r="F63" s="312">
        <v>0</v>
      </c>
      <c r="G63" s="312">
        <v>1250000</v>
      </c>
      <c r="H63" s="67">
        <f t="shared" si="16"/>
        <v>0</v>
      </c>
      <c r="I63" s="64">
        <f t="shared" si="17"/>
        <v>0</v>
      </c>
      <c r="J63" s="64">
        <f t="shared" si="18"/>
        <v>0</v>
      </c>
      <c r="K63" s="64">
        <f t="shared" si="19"/>
        <v>0</v>
      </c>
      <c r="L63" s="64">
        <f t="shared" si="20"/>
        <v>0</v>
      </c>
      <c r="M63" s="67">
        <f t="shared" si="21"/>
        <v>25000</v>
      </c>
      <c r="N63" s="64">
        <f t="shared" si="22"/>
        <v>225000</v>
      </c>
      <c r="O63" s="64">
        <f t="shared" si="23"/>
        <v>625000</v>
      </c>
      <c r="P63" s="64">
        <f t="shared" si="24"/>
        <v>375000</v>
      </c>
      <c r="Q63" s="64">
        <f t="shared" si="25"/>
        <v>1250000</v>
      </c>
      <c r="R63" s="67">
        <f t="shared" si="26"/>
        <v>0</v>
      </c>
      <c r="S63" s="64">
        <f t="shared" si="27"/>
        <v>0</v>
      </c>
      <c r="T63" s="64">
        <f t="shared" si="28"/>
        <v>0</v>
      </c>
      <c r="U63" s="64">
        <f t="shared" si="29"/>
        <v>0</v>
      </c>
      <c r="V63" s="64">
        <f t="shared" si="30"/>
        <v>0</v>
      </c>
      <c r="W63" s="67">
        <f t="shared" si="31"/>
        <v>0</v>
      </c>
      <c r="X63" s="64">
        <f t="shared" si="32"/>
        <v>0</v>
      </c>
      <c r="Y63" s="64">
        <f t="shared" si="33"/>
        <v>0</v>
      </c>
      <c r="Z63" s="64">
        <f t="shared" si="34"/>
        <v>0</v>
      </c>
      <c r="AA63" s="64">
        <f t="shared" si="35"/>
        <v>0</v>
      </c>
      <c r="AB63" s="67">
        <f t="shared" si="36"/>
        <v>25000</v>
      </c>
      <c r="AC63" s="67">
        <f t="shared" si="36"/>
        <v>225000</v>
      </c>
      <c r="AD63" s="67">
        <f t="shared" si="36"/>
        <v>625000</v>
      </c>
      <c r="AE63" s="67">
        <f t="shared" si="36"/>
        <v>375000</v>
      </c>
      <c r="AF63" s="64">
        <f t="shared" si="37"/>
        <v>1250000</v>
      </c>
      <c r="AG63" s="58"/>
      <c r="AH63" s="54">
        <f>$AB63/12</f>
        <v>2083.3333333333335</v>
      </c>
      <c r="AI63" s="54">
        <f>$AB63/12</f>
        <v>2083.3333333333335</v>
      </c>
      <c r="AJ63" s="54">
        <f t="shared" ref="AJ63:AS63" si="207">$AB63/12</f>
        <v>2083.3333333333335</v>
      </c>
      <c r="AK63" s="54">
        <f t="shared" si="207"/>
        <v>2083.3333333333335</v>
      </c>
      <c r="AL63" s="54">
        <f t="shared" si="207"/>
        <v>2083.3333333333335</v>
      </c>
      <c r="AM63" s="54">
        <f t="shared" si="207"/>
        <v>2083.3333333333335</v>
      </c>
      <c r="AN63" s="54">
        <f t="shared" si="207"/>
        <v>2083.3333333333335</v>
      </c>
      <c r="AO63" s="54">
        <f t="shared" si="207"/>
        <v>2083.3333333333335</v>
      </c>
      <c r="AP63" s="54">
        <f t="shared" si="207"/>
        <v>2083.3333333333335</v>
      </c>
      <c r="AQ63" s="54">
        <f t="shared" si="207"/>
        <v>2083.3333333333335</v>
      </c>
      <c r="AR63" s="54">
        <f t="shared" si="207"/>
        <v>2083.3333333333335</v>
      </c>
      <c r="AS63" s="54">
        <f t="shared" si="207"/>
        <v>2083.3333333333335</v>
      </c>
      <c r="AT63" s="158">
        <f>SUM(AH63:AS63)</f>
        <v>24999.999999999996</v>
      </c>
      <c r="AU63" s="154">
        <f>$AC63/12</f>
        <v>18750</v>
      </c>
      <c r="AV63" s="154">
        <f t="shared" ref="AV63:BF63" si="208">$AC63/12</f>
        <v>18750</v>
      </c>
      <c r="AW63" s="154">
        <f t="shared" si="208"/>
        <v>18750</v>
      </c>
      <c r="AX63" s="154">
        <f t="shared" si="208"/>
        <v>18750</v>
      </c>
      <c r="AY63" s="154">
        <f t="shared" si="208"/>
        <v>18750</v>
      </c>
      <c r="AZ63" s="154">
        <f t="shared" si="208"/>
        <v>18750</v>
      </c>
      <c r="BA63" s="154">
        <f t="shared" si="208"/>
        <v>18750</v>
      </c>
      <c r="BB63" s="154">
        <f t="shared" si="208"/>
        <v>18750</v>
      </c>
      <c r="BC63" s="154">
        <f t="shared" si="208"/>
        <v>18750</v>
      </c>
      <c r="BD63" s="154">
        <f t="shared" si="208"/>
        <v>18750</v>
      </c>
      <c r="BE63" s="154">
        <f t="shared" si="208"/>
        <v>18750</v>
      </c>
      <c r="BF63" s="154">
        <f t="shared" si="208"/>
        <v>18750</v>
      </c>
      <c r="BG63" s="158">
        <f>SUM(AU63:BF63)</f>
        <v>225000</v>
      </c>
      <c r="BH63" s="154">
        <f>$AD63/12</f>
        <v>52083.333333333336</v>
      </c>
      <c r="BI63" s="154">
        <f t="shared" ref="BI63:BS63" si="209">$AD63/12</f>
        <v>52083.333333333336</v>
      </c>
      <c r="BJ63" s="154">
        <f t="shared" si="209"/>
        <v>52083.333333333336</v>
      </c>
      <c r="BK63" s="154">
        <f t="shared" si="209"/>
        <v>52083.333333333336</v>
      </c>
      <c r="BL63" s="154">
        <f t="shared" si="209"/>
        <v>52083.333333333336</v>
      </c>
      <c r="BM63" s="154">
        <f t="shared" si="209"/>
        <v>52083.333333333336</v>
      </c>
      <c r="BN63" s="154">
        <f t="shared" si="209"/>
        <v>52083.333333333336</v>
      </c>
      <c r="BO63" s="154">
        <f t="shared" si="209"/>
        <v>52083.333333333336</v>
      </c>
      <c r="BP63" s="154">
        <f t="shared" si="209"/>
        <v>52083.333333333336</v>
      </c>
      <c r="BQ63" s="154">
        <f t="shared" si="209"/>
        <v>52083.333333333336</v>
      </c>
      <c r="BR63" s="154">
        <f t="shared" si="209"/>
        <v>52083.333333333336</v>
      </c>
      <c r="BS63" s="154">
        <f t="shared" si="209"/>
        <v>52083.333333333336</v>
      </c>
      <c r="BT63" s="158">
        <f>SUM(BH63:BS63)</f>
        <v>625000</v>
      </c>
      <c r="BU63" s="154">
        <f>$AE63/12</f>
        <v>31250</v>
      </c>
      <c r="BV63" s="154">
        <f t="shared" ref="BV63:CF63" si="210">$AE63/12</f>
        <v>31250</v>
      </c>
      <c r="BW63" s="154">
        <f t="shared" si="210"/>
        <v>31250</v>
      </c>
      <c r="BX63" s="154">
        <f t="shared" si="210"/>
        <v>31250</v>
      </c>
      <c r="BY63" s="154">
        <f t="shared" si="210"/>
        <v>31250</v>
      </c>
      <c r="BZ63" s="154">
        <f t="shared" si="210"/>
        <v>31250</v>
      </c>
      <c r="CA63" s="154">
        <f t="shared" si="210"/>
        <v>31250</v>
      </c>
      <c r="CB63" s="154">
        <f t="shared" si="210"/>
        <v>31250</v>
      </c>
      <c r="CC63" s="154">
        <f t="shared" si="210"/>
        <v>31250</v>
      </c>
      <c r="CD63" s="154">
        <f t="shared" si="210"/>
        <v>31250</v>
      </c>
      <c r="CE63" s="154">
        <f t="shared" si="210"/>
        <v>31250</v>
      </c>
      <c r="CF63" s="154">
        <f t="shared" si="210"/>
        <v>31250</v>
      </c>
      <c r="CG63" s="158">
        <f>SUM(BU63:CF63)</f>
        <v>375000</v>
      </c>
      <c r="CH63" s="125">
        <f t="shared" si="8"/>
        <v>1250000</v>
      </c>
      <c r="CI63" s="56"/>
      <c r="CJ63" s="125">
        <f t="shared" si="9"/>
        <v>0</v>
      </c>
      <c r="CK63" s="262" t="str">
        <f t="shared" si="189"/>
        <v>P</v>
      </c>
      <c r="CL63" s="59"/>
      <c r="CM63" s="59"/>
    </row>
    <row r="64" spans="1:91" s="326" customFormat="1" ht="15" collapsed="1" x14ac:dyDescent="0.25">
      <c r="A64" s="254">
        <v>4</v>
      </c>
      <c r="B64" s="239" t="s">
        <v>67</v>
      </c>
      <c r="C64" s="303">
        <v>250000</v>
      </c>
      <c r="D64" s="303">
        <v>0</v>
      </c>
      <c r="E64" s="303">
        <v>0</v>
      </c>
      <c r="F64" s="303">
        <v>1550000</v>
      </c>
      <c r="G64" s="303">
        <v>1800000</v>
      </c>
      <c r="H64" s="67">
        <f t="shared" si="16"/>
        <v>5000</v>
      </c>
      <c r="I64" s="64">
        <f t="shared" si="17"/>
        <v>45000</v>
      </c>
      <c r="J64" s="64">
        <f t="shared" si="18"/>
        <v>125000</v>
      </c>
      <c r="K64" s="64">
        <f t="shared" si="19"/>
        <v>75000</v>
      </c>
      <c r="L64" s="64">
        <f t="shared" si="20"/>
        <v>250000</v>
      </c>
      <c r="M64" s="67">
        <f t="shared" si="21"/>
        <v>0</v>
      </c>
      <c r="N64" s="64">
        <f t="shared" si="22"/>
        <v>0</v>
      </c>
      <c r="O64" s="64">
        <f t="shared" si="23"/>
        <v>0</v>
      </c>
      <c r="P64" s="64">
        <f t="shared" si="24"/>
        <v>0</v>
      </c>
      <c r="Q64" s="64">
        <f t="shared" si="25"/>
        <v>0</v>
      </c>
      <c r="R64" s="67">
        <f t="shared" si="26"/>
        <v>0</v>
      </c>
      <c r="S64" s="64">
        <f t="shared" si="27"/>
        <v>0</v>
      </c>
      <c r="T64" s="64">
        <f t="shared" si="28"/>
        <v>0</v>
      </c>
      <c r="U64" s="64">
        <f t="shared" si="29"/>
        <v>0</v>
      </c>
      <c r="V64" s="64">
        <f t="shared" si="30"/>
        <v>0</v>
      </c>
      <c r="W64" s="67">
        <f t="shared" si="31"/>
        <v>31000</v>
      </c>
      <c r="X64" s="64">
        <f t="shared" si="32"/>
        <v>279000</v>
      </c>
      <c r="Y64" s="64">
        <f t="shared" si="33"/>
        <v>775000</v>
      </c>
      <c r="Z64" s="64">
        <f t="shared" si="34"/>
        <v>465000</v>
      </c>
      <c r="AA64" s="64">
        <f t="shared" si="35"/>
        <v>1550000</v>
      </c>
      <c r="AB64" s="67">
        <f t="shared" si="36"/>
        <v>36000</v>
      </c>
      <c r="AC64" s="67">
        <f t="shared" si="36"/>
        <v>324000</v>
      </c>
      <c r="AD64" s="67">
        <f t="shared" si="36"/>
        <v>900000</v>
      </c>
      <c r="AE64" s="67">
        <f t="shared" si="36"/>
        <v>540000</v>
      </c>
      <c r="AF64" s="64">
        <f t="shared" si="37"/>
        <v>1800000</v>
      </c>
      <c r="AG64" s="47"/>
      <c r="AH64" s="6">
        <f t="shared" ref="AH64:CG64" si="211">SUM(AH65,AH67,AH68)</f>
        <v>3000</v>
      </c>
      <c r="AI64" s="6">
        <f t="shared" si="211"/>
        <v>3000</v>
      </c>
      <c r="AJ64" s="6">
        <f t="shared" si="211"/>
        <v>3000</v>
      </c>
      <c r="AK64" s="6">
        <f t="shared" si="211"/>
        <v>3000</v>
      </c>
      <c r="AL64" s="6">
        <f t="shared" si="211"/>
        <v>3000</v>
      </c>
      <c r="AM64" s="6">
        <f t="shared" si="211"/>
        <v>3000</v>
      </c>
      <c r="AN64" s="6">
        <f t="shared" si="211"/>
        <v>3000</v>
      </c>
      <c r="AO64" s="6">
        <f t="shared" si="211"/>
        <v>3000</v>
      </c>
      <c r="AP64" s="6">
        <f t="shared" si="211"/>
        <v>3000</v>
      </c>
      <c r="AQ64" s="6">
        <f t="shared" si="211"/>
        <v>3000</v>
      </c>
      <c r="AR64" s="6">
        <f t="shared" si="211"/>
        <v>3000</v>
      </c>
      <c r="AS64" s="6">
        <f t="shared" si="211"/>
        <v>3000</v>
      </c>
      <c r="AT64" s="124">
        <f t="shared" si="211"/>
        <v>36000</v>
      </c>
      <c r="AU64" s="124">
        <f t="shared" si="211"/>
        <v>27000</v>
      </c>
      <c r="AV64" s="124">
        <f t="shared" si="211"/>
        <v>27000</v>
      </c>
      <c r="AW64" s="124">
        <f t="shared" si="211"/>
        <v>27000</v>
      </c>
      <c r="AX64" s="124">
        <f t="shared" si="211"/>
        <v>27000</v>
      </c>
      <c r="AY64" s="124">
        <f t="shared" si="211"/>
        <v>27000</v>
      </c>
      <c r="AZ64" s="124">
        <f t="shared" si="211"/>
        <v>27000</v>
      </c>
      <c r="BA64" s="124">
        <f t="shared" si="211"/>
        <v>27000</v>
      </c>
      <c r="BB64" s="124">
        <f t="shared" si="211"/>
        <v>27000</v>
      </c>
      <c r="BC64" s="124">
        <f t="shared" si="211"/>
        <v>27000</v>
      </c>
      <c r="BD64" s="124">
        <f t="shared" si="211"/>
        <v>27000</v>
      </c>
      <c r="BE64" s="124">
        <f t="shared" si="211"/>
        <v>27000</v>
      </c>
      <c r="BF64" s="124">
        <f t="shared" si="211"/>
        <v>27000</v>
      </c>
      <c r="BG64" s="124">
        <f t="shared" si="211"/>
        <v>324000</v>
      </c>
      <c r="BH64" s="124">
        <f t="shared" si="211"/>
        <v>75000</v>
      </c>
      <c r="BI64" s="124">
        <f t="shared" si="211"/>
        <v>75000</v>
      </c>
      <c r="BJ64" s="124">
        <f t="shared" si="211"/>
        <v>75000</v>
      </c>
      <c r="BK64" s="124">
        <f t="shared" si="211"/>
        <v>75000</v>
      </c>
      <c r="BL64" s="124">
        <f t="shared" si="211"/>
        <v>75000</v>
      </c>
      <c r="BM64" s="124">
        <f t="shared" si="211"/>
        <v>75000</v>
      </c>
      <c r="BN64" s="124">
        <f t="shared" si="211"/>
        <v>75000</v>
      </c>
      <c r="BO64" s="124">
        <f t="shared" si="211"/>
        <v>75000</v>
      </c>
      <c r="BP64" s="124">
        <f t="shared" si="211"/>
        <v>75000</v>
      </c>
      <c r="BQ64" s="124">
        <f t="shared" si="211"/>
        <v>75000</v>
      </c>
      <c r="BR64" s="124">
        <f t="shared" si="211"/>
        <v>75000</v>
      </c>
      <c r="BS64" s="124">
        <f t="shared" si="211"/>
        <v>75000</v>
      </c>
      <c r="BT64" s="124">
        <f t="shared" si="211"/>
        <v>900000</v>
      </c>
      <c r="BU64" s="124">
        <f t="shared" si="211"/>
        <v>45000</v>
      </c>
      <c r="BV64" s="124">
        <f t="shared" si="211"/>
        <v>45000</v>
      </c>
      <c r="BW64" s="124">
        <f t="shared" si="211"/>
        <v>45000</v>
      </c>
      <c r="BX64" s="124">
        <f t="shared" si="211"/>
        <v>45000</v>
      </c>
      <c r="BY64" s="124">
        <f t="shared" si="211"/>
        <v>45000</v>
      </c>
      <c r="BZ64" s="124">
        <f t="shared" si="211"/>
        <v>45000</v>
      </c>
      <c r="CA64" s="124">
        <f t="shared" si="211"/>
        <v>45000</v>
      </c>
      <c r="CB64" s="124">
        <f t="shared" si="211"/>
        <v>45000</v>
      </c>
      <c r="CC64" s="124">
        <f t="shared" si="211"/>
        <v>45000</v>
      </c>
      <c r="CD64" s="124">
        <f t="shared" si="211"/>
        <v>45000</v>
      </c>
      <c r="CE64" s="124">
        <f t="shared" si="211"/>
        <v>45000</v>
      </c>
      <c r="CF64" s="124">
        <f t="shared" si="211"/>
        <v>45000</v>
      </c>
      <c r="CG64" s="124">
        <f t="shared" si="211"/>
        <v>540000</v>
      </c>
      <c r="CH64" s="124">
        <f t="shared" si="8"/>
        <v>1800000</v>
      </c>
      <c r="CI64" s="5"/>
      <c r="CJ64" s="124">
        <f t="shared" si="9"/>
        <v>0</v>
      </c>
      <c r="CK64" s="262" t="str">
        <f t="shared" si="189"/>
        <v>P</v>
      </c>
      <c r="CL64" s="5"/>
      <c r="CM64" s="5"/>
    </row>
    <row r="65" spans="1:98" s="327" customFormat="1" ht="16.5" customHeight="1" x14ac:dyDescent="0.25">
      <c r="A65" s="259" t="s">
        <v>85</v>
      </c>
      <c r="B65" s="250" t="s">
        <v>117</v>
      </c>
      <c r="C65" s="313">
        <v>250000</v>
      </c>
      <c r="D65" s="313">
        <v>0</v>
      </c>
      <c r="E65" s="313">
        <v>0</v>
      </c>
      <c r="F65" s="313">
        <v>0</v>
      </c>
      <c r="G65" s="313">
        <v>250000</v>
      </c>
      <c r="H65" s="197">
        <f t="shared" si="16"/>
        <v>5000</v>
      </c>
      <c r="I65" s="198">
        <f>C65*$I$13</f>
        <v>45000</v>
      </c>
      <c r="J65" s="198">
        <f>C65*$J$13</f>
        <v>125000</v>
      </c>
      <c r="K65" s="198">
        <f>C65*$K$13</f>
        <v>75000</v>
      </c>
      <c r="L65" s="198">
        <f t="shared" si="20"/>
        <v>250000</v>
      </c>
      <c r="M65" s="197">
        <f t="shared" si="21"/>
        <v>0</v>
      </c>
      <c r="N65" s="198">
        <f t="shared" si="22"/>
        <v>0</v>
      </c>
      <c r="O65" s="198">
        <f t="shared" si="23"/>
        <v>0</v>
      </c>
      <c r="P65" s="198">
        <f t="shared" si="24"/>
        <v>0</v>
      </c>
      <c r="Q65" s="198">
        <f t="shared" si="25"/>
        <v>0</v>
      </c>
      <c r="R65" s="197">
        <f t="shared" si="26"/>
        <v>0</v>
      </c>
      <c r="S65" s="198">
        <f t="shared" si="27"/>
        <v>0</v>
      </c>
      <c r="T65" s="198">
        <f t="shared" si="28"/>
        <v>0</v>
      </c>
      <c r="U65" s="198">
        <f t="shared" si="29"/>
        <v>0</v>
      </c>
      <c r="V65" s="198">
        <f t="shared" si="30"/>
        <v>0</v>
      </c>
      <c r="W65" s="197">
        <f t="shared" si="31"/>
        <v>0</v>
      </c>
      <c r="X65" s="198">
        <f t="shared" si="32"/>
        <v>0</v>
      </c>
      <c r="Y65" s="198">
        <f t="shared" si="33"/>
        <v>0</v>
      </c>
      <c r="Z65" s="198">
        <f t="shared" si="34"/>
        <v>0</v>
      </c>
      <c r="AA65" s="198">
        <f t="shared" si="35"/>
        <v>0</v>
      </c>
      <c r="AB65" s="197">
        <f t="shared" si="36"/>
        <v>5000</v>
      </c>
      <c r="AC65" s="197">
        <f t="shared" si="36"/>
        <v>45000</v>
      </c>
      <c r="AD65" s="197">
        <f t="shared" si="36"/>
        <v>125000</v>
      </c>
      <c r="AE65" s="197">
        <f t="shared" si="36"/>
        <v>75000</v>
      </c>
      <c r="AF65" s="198">
        <f t="shared" si="37"/>
        <v>250000</v>
      </c>
      <c r="AG65" s="199"/>
      <c r="AH65" s="175">
        <f t="shared" ref="AH65:AS65" si="212">SUM(AH66:AH66)</f>
        <v>416.66666666666669</v>
      </c>
      <c r="AI65" s="175">
        <f t="shared" si="212"/>
        <v>416.66666666666669</v>
      </c>
      <c r="AJ65" s="175">
        <f t="shared" si="212"/>
        <v>416.66666666666669</v>
      </c>
      <c r="AK65" s="175">
        <f t="shared" si="212"/>
        <v>416.66666666666669</v>
      </c>
      <c r="AL65" s="175">
        <f t="shared" si="212"/>
        <v>416.66666666666669</v>
      </c>
      <c r="AM65" s="175">
        <f t="shared" si="212"/>
        <v>416.66666666666669</v>
      </c>
      <c r="AN65" s="175">
        <f t="shared" si="212"/>
        <v>416.66666666666669</v>
      </c>
      <c r="AO65" s="175">
        <f t="shared" si="212"/>
        <v>416.66666666666669</v>
      </c>
      <c r="AP65" s="175">
        <f t="shared" si="212"/>
        <v>416.66666666666669</v>
      </c>
      <c r="AQ65" s="175">
        <f t="shared" si="212"/>
        <v>416.66666666666669</v>
      </c>
      <c r="AR65" s="175">
        <f t="shared" si="212"/>
        <v>416.66666666666669</v>
      </c>
      <c r="AS65" s="175">
        <f t="shared" si="212"/>
        <v>416.66666666666669</v>
      </c>
      <c r="AT65" s="175">
        <f t="shared" si="48"/>
        <v>5000</v>
      </c>
      <c r="AU65" s="175">
        <f t="shared" ref="AU65:BF65" si="213">SUM(AU66:AU66)</f>
        <v>3750</v>
      </c>
      <c r="AV65" s="175">
        <f t="shared" si="213"/>
        <v>3750</v>
      </c>
      <c r="AW65" s="175">
        <f t="shared" si="213"/>
        <v>3750</v>
      </c>
      <c r="AX65" s="175">
        <f t="shared" si="213"/>
        <v>3750</v>
      </c>
      <c r="AY65" s="175">
        <f t="shared" si="213"/>
        <v>3750</v>
      </c>
      <c r="AZ65" s="175">
        <f t="shared" si="213"/>
        <v>3750</v>
      </c>
      <c r="BA65" s="175">
        <f t="shared" si="213"/>
        <v>3750</v>
      </c>
      <c r="BB65" s="175">
        <f t="shared" si="213"/>
        <v>3750</v>
      </c>
      <c r="BC65" s="175">
        <f t="shared" si="213"/>
        <v>3750</v>
      </c>
      <c r="BD65" s="175">
        <f t="shared" si="213"/>
        <v>3750</v>
      </c>
      <c r="BE65" s="175">
        <f t="shared" si="213"/>
        <v>3750</v>
      </c>
      <c r="BF65" s="175">
        <f t="shared" si="213"/>
        <v>3750</v>
      </c>
      <c r="BG65" s="175">
        <f t="shared" si="104"/>
        <v>45000</v>
      </c>
      <c r="BH65" s="175">
        <f t="shared" ref="BH65:BS65" si="214">SUM(BH66:BH66)</f>
        <v>10416.666666666666</v>
      </c>
      <c r="BI65" s="175">
        <f t="shared" si="214"/>
        <v>10416.666666666666</v>
      </c>
      <c r="BJ65" s="175">
        <f t="shared" si="214"/>
        <v>10416.666666666666</v>
      </c>
      <c r="BK65" s="175">
        <f t="shared" si="214"/>
        <v>10416.666666666666</v>
      </c>
      <c r="BL65" s="175">
        <f t="shared" si="214"/>
        <v>10416.666666666666</v>
      </c>
      <c r="BM65" s="175">
        <f t="shared" si="214"/>
        <v>10416.666666666666</v>
      </c>
      <c r="BN65" s="175">
        <f t="shared" si="214"/>
        <v>10416.666666666666</v>
      </c>
      <c r="BO65" s="175">
        <f t="shared" si="214"/>
        <v>10416.666666666666</v>
      </c>
      <c r="BP65" s="175">
        <f t="shared" si="214"/>
        <v>10416.666666666666</v>
      </c>
      <c r="BQ65" s="175">
        <f t="shared" si="214"/>
        <v>10416.666666666666</v>
      </c>
      <c r="BR65" s="175">
        <f t="shared" si="214"/>
        <v>10416.666666666666</v>
      </c>
      <c r="BS65" s="175">
        <f t="shared" si="214"/>
        <v>10416.666666666666</v>
      </c>
      <c r="BT65" s="175">
        <f t="shared" si="91"/>
        <v>125000.00000000001</v>
      </c>
      <c r="BU65" s="175">
        <f t="shared" ref="BU65:CF65" si="215">SUM(BU66:BU66)</f>
        <v>6250</v>
      </c>
      <c r="BV65" s="175">
        <f t="shared" si="215"/>
        <v>6250</v>
      </c>
      <c r="BW65" s="175">
        <f t="shared" si="215"/>
        <v>6250</v>
      </c>
      <c r="BX65" s="175">
        <f t="shared" si="215"/>
        <v>6250</v>
      </c>
      <c r="BY65" s="175">
        <f t="shared" si="215"/>
        <v>6250</v>
      </c>
      <c r="BZ65" s="175">
        <f t="shared" si="215"/>
        <v>6250</v>
      </c>
      <c r="CA65" s="175">
        <f t="shared" si="215"/>
        <v>6250</v>
      </c>
      <c r="CB65" s="175">
        <f t="shared" si="215"/>
        <v>6250</v>
      </c>
      <c r="CC65" s="175">
        <f t="shared" si="215"/>
        <v>6250</v>
      </c>
      <c r="CD65" s="175">
        <f t="shared" si="215"/>
        <v>6250</v>
      </c>
      <c r="CE65" s="175">
        <f t="shared" si="215"/>
        <v>6250</v>
      </c>
      <c r="CF65" s="175">
        <f t="shared" si="215"/>
        <v>6250</v>
      </c>
      <c r="CG65" s="175">
        <f t="shared" si="93"/>
        <v>75000</v>
      </c>
      <c r="CH65" s="175">
        <f t="shared" si="8"/>
        <v>250000</v>
      </c>
      <c r="CI65" s="187"/>
      <c r="CJ65" s="175">
        <f t="shared" si="9"/>
        <v>0</v>
      </c>
      <c r="CK65" s="262" t="str">
        <f t="shared" si="189"/>
        <v>P</v>
      </c>
      <c r="CL65" s="171"/>
      <c r="CM65" s="171"/>
    </row>
    <row r="66" spans="1:98" s="331" customFormat="1" ht="15" outlineLevel="1" x14ac:dyDescent="0.25">
      <c r="A66" s="337" t="s">
        <v>68</v>
      </c>
      <c r="B66" s="338" t="s">
        <v>123</v>
      </c>
      <c r="C66" s="339">
        <v>250000</v>
      </c>
      <c r="D66" s="339">
        <v>0</v>
      </c>
      <c r="E66" s="339">
        <v>0</v>
      </c>
      <c r="F66" s="339">
        <v>0</v>
      </c>
      <c r="G66" s="339">
        <v>250000</v>
      </c>
      <c r="H66" s="340">
        <f t="shared" si="16"/>
        <v>5000</v>
      </c>
      <c r="I66" s="341">
        <f>C66*$I$13</f>
        <v>45000</v>
      </c>
      <c r="J66" s="341">
        <f>C66*$J$13</f>
        <v>125000</v>
      </c>
      <c r="K66" s="341">
        <f>C66*$K$13</f>
        <v>75000</v>
      </c>
      <c r="L66" s="341">
        <f t="shared" si="20"/>
        <v>250000</v>
      </c>
      <c r="M66" s="340">
        <f t="shared" si="21"/>
        <v>0</v>
      </c>
      <c r="N66" s="341">
        <f t="shared" si="22"/>
        <v>0</v>
      </c>
      <c r="O66" s="341">
        <f t="shared" si="23"/>
        <v>0</v>
      </c>
      <c r="P66" s="341">
        <f t="shared" si="24"/>
        <v>0</v>
      </c>
      <c r="Q66" s="341">
        <f t="shared" si="25"/>
        <v>0</v>
      </c>
      <c r="R66" s="340">
        <f t="shared" si="26"/>
        <v>0</v>
      </c>
      <c r="S66" s="341">
        <f t="shared" si="27"/>
        <v>0</v>
      </c>
      <c r="T66" s="341">
        <f t="shared" si="28"/>
        <v>0</v>
      </c>
      <c r="U66" s="341">
        <f t="shared" si="29"/>
        <v>0</v>
      </c>
      <c r="V66" s="341">
        <f t="shared" si="30"/>
        <v>0</v>
      </c>
      <c r="W66" s="340">
        <f t="shared" si="31"/>
        <v>0</v>
      </c>
      <c r="X66" s="341">
        <f t="shared" si="32"/>
        <v>0</v>
      </c>
      <c r="Y66" s="341">
        <f t="shared" si="33"/>
        <v>0</v>
      </c>
      <c r="Z66" s="341">
        <f t="shared" si="34"/>
        <v>0</v>
      </c>
      <c r="AA66" s="341">
        <f t="shared" si="35"/>
        <v>0</v>
      </c>
      <c r="AB66" s="340">
        <f t="shared" si="36"/>
        <v>5000</v>
      </c>
      <c r="AC66" s="340">
        <f t="shared" si="36"/>
        <v>45000</v>
      </c>
      <c r="AD66" s="340">
        <f t="shared" si="36"/>
        <v>125000</v>
      </c>
      <c r="AE66" s="340">
        <f t="shared" si="36"/>
        <v>75000</v>
      </c>
      <c r="AF66" s="341">
        <f t="shared" si="37"/>
        <v>250000</v>
      </c>
      <c r="AG66" s="342"/>
      <c r="AH66" s="343">
        <f t="shared" ref="AH66:AS68" si="216">$AB66/12</f>
        <v>416.66666666666669</v>
      </c>
      <c r="AI66" s="343">
        <f t="shared" si="216"/>
        <v>416.66666666666669</v>
      </c>
      <c r="AJ66" s="343">
        <f t="shared" si="216"/>
        <v>416.66666666666669</v>
      </c>
      <c r="AK66" s="343">
        <f t="shared" si="216"/>
        <v>416.66666666666669</v>
      </c>
      <c r="AL66" s="343">
        <f t="shared" si="216"/>
        <v>416.66666666666669</v>
      </c>
      <c r="AM66" s="343">
        <f t="shared" si="216"/>
        <v>416.66666666666669</v>
      </c>
      <c r="AN66" s="343">
        <f t="shared" si="216"/>
        <v>416.66666666666669</v>
      </c>
      <c r="AO66" s="343">
        <f t="shared" si="216"/>
        <v>416.66666666666669</v>
      </c>
      <c r="AP66" s="343">
        <f t="shared" si="216"/>
        <v>416.66666666666669</v>
      </c>
      <c r="AQ66" s="343">
        <f t="shared" si="216"/>
        <v>416.66666666666669</v>
      </c>
      <c r="AR66" s="343">
        <f t="shared" si="216"/>
        <v>416.66666666666669</v>
      </c>
      <c r="AS66" s="343">
        <f t="shared" si="216"/>
        <v>416.66666666666669</v>
      </c>
      <c r="AT66" s="343">
        <f t="shared" si="48"/>
        <v>5000</v>
      </c>
      <c r="AU66" s="343">
        <f>$AC66/12</f>
        <v>3750</v>
      </c>
      <c r="AV66" s="343">
        <f t="shared" ref="AV66:BF68" si="217">$AC66/12</f>
        <v>3750</v>
      </c>
      <c r="AW66" s="343">
        <f t="shared" si="217"/>
        <v>3750</v>
      </c>
      <c r="AX66" s="343">
        <f t="shared" si="217"/>
        <v>3750</v>
      </c>
      <c r="AY66" s="343">
        <f t="shared" si="217"/>
        <v>3750</v>
      </c>
      <c r="AZ66" s="343">
        <f t="shared" si="217"/>
        <v>3750</v>
      </c>
      <c r="BA66" s="343">
        <f t="shared" si="217"/>
        <v>3750</v>
      </c>
      <c r="BB66" s="343">
        <f t="shared" si="217"/>
        <v>3750</v>
      </c>
      <c r="BC66" s="343">
        <f t="shared" si="217"/>
        <v>3750</v>
      </c>
      <c r="BD66" s="343">
        <f t="shared" si="217"/>
        <v>3750</v>
      </c>
      <c r="BE66" s="343">
        <f t="shared" si="217"/>
        <v>3750</v>
      </c>
      <c r="BF66" s="343">
        <f t="shared" si="217"/>
        <v>3750</v>
      </c>
      <c r="BG66" s="343">
        <f t="shared" si="104"/>
        <v>45000</v>
      </c>
      <c r="BH66" s="343">
        <f>$AD66/12</f>
        <v>10416.666666666666</v>
      </c>
      <c r="BI66" s="343">
        <f t="shared" ref="BI66:BS68" si="218">$AD66/12</f>
        <v>10416.666666666666</v>
      </c>
      <c r="BJ66" s="343">
        <f t="shared" si="218"/>
        <v>10416.666666666666</v>
      </c>
      <c r="BK66" s="343">
        <f t="shared" si="218"/>
        <v>10416.666666666666</v>
      </c>
      <c r="BL66" s="343">
        <f t="shared" si="218"/>
        <v>10416.666666666666</v>
      </c>
      <c r="BM66" s="343">
        <f t="shared" si="218"/>
        <v>10416.666666666666</v>
      </c>
      <c r="BN66" s="343">
        <f t="shared" si="218"/>
        <v>10416.666666666666</v>
      </c>
      <c r="BO66" s="343">
        <f t="shared" si="218"/>
        <v>10416.666666666666</v>
      </c>
      <c r="BP66" s="343">
        <f t="shared" si="218"/>
        <v>10416.666666666666</v>
      </c>
      <c r="BQ66" s="343">
        <f t="shared" si="218"/>
        <v>10416.666666666666</v>
      </c>
      <c r="BR66" s="343">
        <f t="shared" si="218"/>
        <v>10416.666666666666</v>
      </c>
      <c r="BS66" s="343">
        <f t="shared" si="218"/>
        <v>10416.666666666666</v>
      </c>
      <c r="BT66" s="343">
        <f t="shared" si="91"/>
        <v>125000.00000000001</v>
      </c>
      <c r="BU66" s="343">
        <f>$AE66/12</f>
        <v>6250</v>
      </c>
      <c r="BV66" s="343">
        <f t="shared" ref="BV66:CF68" si="219">$AE66/12</f>
        <v>6250</v>
      </c>
      <c r="BW66" s="343">
        <f t="shared" si="219"/>
        <v>6250</v>
      </c>
      <c r="BX66" s="343">
        <f t="shared" si="219"/>
        <v>6250</v>
      </c>
      <c r="BY66" s="343">
        <f t="shared" si="219"/>
        <v>6250</v>
      </c>
      <c r="BZ66" s="343">
        <f t="shared" si="219"/>
        <v>6250</v>
      </c>
      <c r="CA66" s="343">
        <f t="shared" si="219"/>
        <v>6250</v>
      </c>
      <c r="CB66" s="343">
        <f t="shared" si="219"/>
        <v>6250</v>
      </c>
      <c r="CC66" s="343">
        <f t="shared" si="219"/>
        <v>6250</v>
      </c>
      <c r="CD66" s="343">
        <f t="shared" si="219"/>
        <v>6250</v>
      </c>
      <c r="CE66" s="343">
        <f t="shared" si="219"/>
        <v>6250</v>
      </c>
      <c r="CF66" s="343">
        <f t="shared" si="219"/>
        <v>6250</v>
      </c>
      <c r="CG66" s="343">
        <f t="shared" si="93"/>
        <v>75000</v>
      </c>
      <c r="CH66" s="343">
        <f t="shared" si="8"/>
        <v>250000</v>
      </c>
      <c r="CI66" s="344"/>
      <c r="CJ66" s="343">
        <f t="shared" si="9"/>
        <v>0</v>
      </c>
      <c r="CK66" s="345" t="str">
        <f t="shared" si="189"/>
        <v>P</v>
      </c>
    </row>
    <row r="67" spans="1:98" s="327" customFormat="1" ht="15" x14ac:dyDescent="0.25">
      <c r="A67" s="260" t="s">
        <v>86</v>
      </c>
      <c r="B67" s="252" t="s">
        <v>118</v>
      </c>
      <c r="C67" s="314">
        <v>0</v>
      </c>
      <c r="D67" s="314">
        <v>0</v>
      </c>
      <c r="E67" s="314">
        <v>0</v>
      </c>
      <c r="F67" s="314">
        <v>800000</v>
      </c>
      <c r="G67" s="314">
        <v>800000</v>
      </c>
      <c r="H67" s="201">
        <f t="shared" si="16"/>
        <v>0</v>
      </c>
      <c r="I67" s="202">
        <f>C67*$I$13</f>
        <v>0</v>
      </c>
      <c r="J67" s="202">
        <f>C67*$J$13</f>
        <v>0</v>
      </c>
      <c r="K67" s="202">
        <f>C67*$K$13</f>
        <v>0</v>
      </c>
      <c r="L67" s="202">
        <f t="shared" si="20"/>
        <v>0</v>
      </c>
      <c r="M67" s="201">
        <f t="shared" si="21"/>
        <v>0</v>
      </c>
      <c r="N67" s="202">
        <f t="shared" si="22"/>
        <v>0</v>
      </c>
      <c r="O67" s="202">
        <f t="shared" si="23"/>
        <v>0</v>
      </c>
      <c r="P67" s="202">
        <f t="shared" si="24"/>
        <v>0</v>
      </c>
      <c r="Q67" s="202">
        <f t="shared" si="25"/>
        <v>0</v>
      </c>
      <c r="R67" s="201">
        <f t="shared" si="26"/>
        <v>0</v>
      </c>
      <c r="S67" s="202">
        <f t="shared" si="27"/>
        <v>0</v>
      </c>
      <c r="T67" s="202">
        <f t="shared" si="28"/>
        <v>0</v>
      </c>
      <c r="U67" s="202">
        <f t="shared" si="29"/>
        <v>0</v>
      </c>
      <c r="V67" s="202">
        <f t="shared" si="30"/>
        <v>0</v>
      </c>
      <c r="W67" s="201">
        <f t="shared" si="31"/>
        <v>16000</v>
      </c>
      <c r="X67" s="202">
        <f t="shared" si="32"/>
        <v>144000</v>
      </c>
      <c r="Y67" s="202">
        <f t="shared" si="33"/>
        <v>400000</v>
      </c>
      <c r="Z67" s="202">
        <f t="shared" si="34"/>
        <v>240000</v>
      </c>
      <c r="AA67" s="202">
        <f t="shared" si="35"/>
        <v>800000</v>
      </c>
      <c r="AB67" s="201">
        <f t="shared" si="36"/>
        <v>16000</v>
      </c>
      <c r="AC67" s="201">
        <f t="shared" si="36"/>
        <v>144000</v>
      </c>
      <c r="AD67" s="201">
        <f t="shared" si="36"/>
        <v>400000</v>
      </c>
      <c r="AE67" s="201">
        <f t="shared" si="36"/>
        <v>240000</v>
      </c>
      <c r="AF67" s="202">
        <f t="shared" si="37"/>
        <v>800000</v>
      </c>
      <c r="AG67" s="199"/>
      <c r="AH67" s="175">
        <f t="shared" si="216"/>
        <v>1333.3333333333333</v>
      </c>
      <c r="AI67" s="175">
        <f t="shared" si="216"/>
        <v>1333.3333333333333</v>
      </c>
      <c r="AJ67" s="175">
        <f t="shared" si="216"/>
        <v>1333.3333333333333</v>
      </c>
      <c r="AK67" s="175">
        <f t="shared" si="216"/>
        <v>1333.3333333333333</v>
      </c>
      <c r="AL67" s="175">
        <f t="shared" si="216"/>
        <v>1333.3333333333333</v>
      </c>
      <c r="AM67" s="175">
        <f t="shared" si="216"/>
        <v>1333.3333333333333</v>
      </c>
      <c r="AN67" s="175">
        <f t="shared" si="216"/>
        <v>1333.3333333333333</v>
      </c>
      <c r="AO67" s="175">
        <f t="shared" si="216"/>
        <v>1333.3333333333333</v>
      </c>
      <c r="AP67" s="175">
        <f t="shared" si="216"/>
        <v>1333.3333333333333</v>
      </c>
      <c r="AQ67" s="175">
        <f t="shared" si="216"/>
        <v>1333.3333333333333</v>
      </c>
      <c r="AR67" s="175">
        <f t="shared" si="216"/>
        <v>1333.3333333333333</v>
      </c>
      <c r="AS67" s="175">
        <f t="shared" si="216"/>
        <v>1333.3333333333333</v>
      </c>
      <c r="AT67" s="175">
        <f t="shared" si="48"/>
        <v>16000.000000000002</v>
      </c>
      <c r="AU67" s="175">
        <f>$AC67/12</f>
        <v>12000</v>
      </c>
      <c r="AV67" s="175">
        <f t="shared" si="217"/>
        <v>12000</v>
      </c>
      <c r="AW67" s="175">
        <f t="shared" si="217"/>
        <v>12000</v>
      </c>
      <c r="AX67" s="175">
        <f t="shared" si="217"/>
        <v>12000</v>
      </c>
      <c r="AY67" s="175">
        <f t="shared" si="217"/>
        <v>12000</v>
      </c>
      <c r="AZ67" s="175">
        <f t="shared" si="217"/>
        <v>12000</v>
      </c>
      <c r="BA67" s="175">
        <f t="shared" si="217"/>
        <v>12000</v>
      </c>
      <c r="BB67" s="175">
        <f t="shared" si="217"/>
        <v>12000</v>
      </c>
      <c r="BC67" s="175">
        <f t="shared" si="217"/>
        <v>12000</v>
      </c>
      <c r="BD67" s="175">
        <f t="shared" si="217"/>
        <v>12000</v>
      </c>
      <c r="BE67" s="175">
        <f t="shared" si="217"/>
        <v>12000</v>
      </c>
      <c r="BF67" s="175">
        <f t="shared" si="217"/>
        <v>12000</v>
      </c>
      <c r="BG67" s="175">
        <f t="shared" si="104"/>
        <v>144000</v>
      </c>
      <c r="BH67" s="175">
        <f>$AD67/12</f>
        <v>33333.333333333336</v>
      </c>
      <c r="BI67" s="175">
        <f t="shared" si="218"/>
        <v>33333.333333333336</v>
      </c>
      <c r="BJ67" s="175">
        <f t="shared" si="218"/>
        <v>33333.333333333336</v>
      </c>
      <c r="BK67" s="175">
        <f t="shared" si="218"/>
        <v>33333.333333333336</v>
      </c>
      <c r="BL67" s="175">
        <f t="shared" si="218"/>
        <v>33333.333333333336</v>
      </c>
      <c r="BM67" s="175">
        <f t="shared" si="218"/>
        <v>33333.333333333336</v>
      </c>
      <c r="BN67" s="175">
        <f t="shared" si="218"/>
        <v>33333.333333333336</v>
      </c>
      <c r="BO67" s="175">
        <f t="shared" si="218"/>
        <v>33333.333333333336</v>
      </c>
      <c r="BP67" s="175">
        <f t="shared" si="218"/>
        <v>33333.333333333336</v>
      </c>
      <c r="BQ67" s="175">
        <f t="shared" si="218"/>
        <v>33333.333333333336</v>
      </c>
      <c r="BR67" s="175">
        <f t="shared" si="218"/>
        <v>33333.333333333336</v>
      </c>
      <c r="BS67" s="175">
        <f t="shared" si="218"/>
        <v>33333.333333333336</v>
      </c>
      <c r="BT67" s="175">
        <f t="shared" si="91"/>
        <v>399999.99999999994</v>
      </c>
      <c r="BU67" s="175">
        <f>$AE67/12</f>
        <v>20000</v>
      </c>
      <c r="BV67" s="175">
        <f t="shared" si="219"/>
        <v>20000</v>
      </c>
      <c r="BW67" s="175">
        <f t="shared" si="219"/>
        <v>20000</v>
      </c>
      <c r="BX67" s="175">
        <f t="shared" si="219"/>
        <v>20000</v>
      </c>
      <c r="BY67" s="175">
        <f t="shared" si="219"/>
        <v>20000</v>
      </c>
      <c r="BZ67" s="175">
        <f t="shared" si="219"/>
        <v>20000</v>
      </c>
      <c r="CA67" s="175">
        <f t="shared" si="219"/>
        <v>20000</v>
      </c>
      <c r="CB67" s="175">
        <f t="shared" si="219"/>
        <v>20000</v>
      </c>
      <c r="CC67" s="175">
        <f t="shared" si="219"/>
        <v>20000</v>
      </c>
      <c r="CD67" s="175">
        <f t="shared" si="219"/>
        <v>20000</v>
      </c>
      <c r="CE67" s="175">
        <f t="shared" si="219"/>
        <v>20000</v>
      </c>
      <c r="CF67" s="175">
        <f t="shared" si="219"/>
        <v>20000</v>
      </c>
      <c r="CG67" s="175">
        <f t="shared" si="93"/>
        <v>240000</v>
      </c>
      <c r="CH67" s="175">
        <f t="shared" si="8"/>
        <v>800000</v>
      </c>
      <c r="CI67" s="187"/>
      <c r="CJ67" s="175">
        <f t="shared" si="9"/>
        <v>0</v>
      </c>
      <c r="CK67" s="262" t="str">
        <f t="shared" si="189"/>
        <v>P</v>
      </c>
      <c r="CL67" s="171"/>
      <c r="CM67" s="171"/>
    </row>
    <row r="68" spans="1:98" s="331" customFormat="1" ht="15" x14ac:dyDescent="0.25">
      <c r="A68" s="259" t="s">
        <v>87</v>
      </c>
      <c r="B68" s="253" t="s">
        <v>119</v>
      </c>
      <c r="C68" s="315">
        <v>0</v>
      </c>
      <c r="D68" s="315">
        <v>0</v>
      </c>
      <c r="E68" s="315">
        <v>0</v>
      </c>
      <c r="F68" s="315">
        <v>750000</v>
      </c>
      <c r="G68" s="315">
        <v>750000</v>
      </c>
      <c r="H68" s="201">
        <f t="shared" si="16"/>
        <v>0</v>
      </c>
      <c r="I68" s="202">
        <f>C68*$I$13</f>
        <v>0</v>
      </c>
      <c r="J68" s="202">
        <f>C68*$J$13</f>
        <v>0</v>
      </c>
      <c r="K68" s="202">
        <f>C68*$K$13</f>
        <v>0</v>
      </c>
      <c r="L68" s="202">
        <f t="shared" si="20"/>
        <v>0</v>
      </c>
      <c r="M68" s="201">
        <f t="shared" si="21"/>
        <v>0</v>
      </c>
      <c r="N68" s="202">
        <f t="shared" si="22"/>
        <v>0</v>
      </c>
      <c r="O68" s="202">
        <f t="shared" si="23"/>
        <v>0</v>
      </c>
      <c r="P68" s="202">
        <f t="shared" si="24"/>
        <v>0</v>
      </c>
      <c r="Q68" s="202">
        <f t="shared" si="25"/>
        <v>0</v>
      </c>
      <c r="R68" s="201">
        <f t="shared" si="26"/>
        <v>0</v>
      </c>
      <c r="S68" s="202">
        <f t="shared" si="27"/>
        <v>0</v>
      </c>
      <c r="T68" s="202">
        <f t="shared" si="28"/>
        <v>0</v>
      </c>
      <c r="U68" s="202">
        <f t="shared" si="29"/>
        <v>0</v>
      </c>
      <c r="V68" s="202">
        <f t="shared" si="30"/>
        <v>0</v>
      </c>
      <c r="W68" s="201">
        <f t="shared" si="31"/>
        <v>15000</v>
      </c>
      <c r="X68" s="202">
        <f t="shared" si="32"/>
        <v>135000</v>
      </c>
      <c r="Y68" s="202">
        <f t="shared" si="33"/>
        <v>375000</v>
      </c>
      <c r="Z68" s="202">
        <f t="shared" si="34"/>
        <v>225000</v>
      </c>
      <c r="AA68" s="202">
        <f t="shared" si="35"/>
        <v>750000</v>
      </c>
      <c r="AB68" s="201">
        <f t="shared" si="36"/>
        <v>15000</v>
      </c>
      <c r="AC68" s="201">
        <f t="shared" si="36"/>
        <v>135000</v>
      </c>
      <c r="AD68" s="201">
        <f t="shared" si="36"/>
        <v>375000</v>
      </c>
      <c r="AE68" s="201">
        <f t="shared" si="36"/>
        <v>225000</v>
      </c>
      <c r="AF68" s="202">
        <f t="shared" si="37"/>
        <v>750000</v>
      </c>
      <c r="AG68" s="204"/>
      <c r="AH68" s="175">
        <f t="shared" si="216"/>
        <v>1250</v>
      </c>
      <c r="AI68" s="175">
        <f t="shared" si="216"/>
        <v>1250</v>
      </c>
      <c r="AJ68" s="175">
        <f t="shared" si="216"/>
        <v>1250</v>
      </c>
      <c r="AK68" s="175">
        <f t="shared" si="216"/>
        <v>1250</v>
      </c>
      <c r="AL68" s="175">
        <f t="shared" si="216"/>
        <v>1250</v>
      </c>
      <c r="AM68" s="175">
        <f t="shared" si="216"/>
        <v>1250</v>
      </c>
      <c r="AN68" s="175">
        <f t="shared" si="216"/>
        <v>1250</v>
      </c>
      <c r="AO68" s="175">
        <f t="shared" si="216"/>
        <v>1250</v>
      </c>
      <c r="AP68" s="175">
        <f t="shared" si="216"/>
        <v>1250</v>
      </c>
      <c r="AQ68" s="175">
        <f t="shared" si="216"/>
        <v>1250</v>
      </c>
      <c r="AR68" s="175">
        <f t="shared" si="216"/>
        <v>1250</v>
      </c>
      <c r="AS68" s="175">
        <f t="shared" si="216"/>
        <v>1250</v>
      </c>
      <c r="AT68" s="175">
        <f t="shared" si="48"/>
        <v>15000</v>
      </c>
      <c r="AU68" s="175">
        <f>$AC68/12</f>
        <v>11250</v>
      </c>
      <c r="AV68" s="175">
        <f t="shared" si="217"/>
        <v>11250</v>
      </c>
      <c r="AW68" s="175">
        <f t="shared" si="217"/>
        <v>11250</v>
      </c>
      <c r="AX68" s="175">
        <f t="shared" si="217"/>
        <v>11250</v>
      </c>
      <c r="AY68" s="175">
        <f t="shared" si="217"/>
        <v>11250</v>
      </c>
      <c r="AZ68" s="175">
        <f t="shared" si="217"/>
        <v>11250</v>
      </c>
      <c r="BA68" s="175">
        <f t="shared" si="217"/>
        <v>11250</v>
      </c>
      <c r="BB68" s="175">
        <f t="shared" si="217"/>
        <v>11250</v>
      </c>
      <c r="BC68" s="175">
        <f t="shared" si="217"/>
        <v>11250</v>
      </c>
      <c r="BD68" s="175">
        <f t="shared" si="217"/>
        <v>11250</v>
      </c>
      <c r="BE68" s="175">
        <f t="shared" si="217"/>
        <v>11250</v>
      </c>
      <c r="BF68" s="175">
        <f t="shared" si="217"/>
        <v>11250</v>
      </c>
      <c r="BG68" s="175">
        <f t="shared" si="104"/>
        <v>135000</v>
      </c>
      <c r="BH68" s="175">
        <f>$AD68/12</f>
        <v>31250</v>
      </c>
      <c r="BI68" s="175">
        <f t="shared" si="218"/>
        <v>31250</v>
      </c>
      <c r="BJ68" s="175">
        <f t="shared" si="218"/>
        <v>31250</v>
      </c>
      <c r="BK68" s="175">
        <f t="shared" si="218"/>
        <v>31250</v>
      </c>
      <c r="BL68" s="175">
        <f t="shared" si="218"/>
        <v>31250</v>
      </c>
      <c r="BM68" s="175">
        <f t="shared" si="218"/>
        <v>31250</v>
      </c>
      <c r="BN68" s="175">
        <f t="shared" si="218"/>
        <v>31250</v>
      </c>
      <c r="BO68" s="175">
        <f t="shared" si="218"/>
        <v>31250</v>
      </c>
      <c r="BP68" s="175">
        <f t="shared" si="218"/>
        <v>31250</v>
      </c>
      <c r="BQ68" s="175">
        <f t="shared" si="218"/>
        <v>31250</v>
      </c>
      <c r="BR68" s="175">
        <f t="shared" si="218"/>
        <v>31250</v>
      </c>
      <c r="BS68" s="175">
        <f t="shared" si="218"/>
        <v>31250</v>
      </c>
      <c r="BT68" s="175">
        <f t="shared" si="91"/>
        <v>375000</v>
      </c>
      <c r="BU68" s="175">
        <f>$AE68/12</f>
        <v>18750</v>
      </c>
      <c r="BV68" s="175">
        <f t="shared" si="219"/>
        <v>18750</v>
      </c>
      <c r="BW68" s="175">
        <f t="shared" si="219"/>
        <v>18750</v>
      </c>
      <c r="BX68" s="175">
        <f t="shared" si="219"/>
        <v>18750</v>
      </c>
      <c r="BY68" s="175">
        <f t="shared" si="219"/>
        <v>18750</v>
      </c>
      <c r="BZ68" s="175">
        <f t="shared" si="219"/>
        <v>18750</v>
      </c>
      <c r="CA68" s="175">
        <f t="shared" si="219"/>
        <v>18750</v>
      </c>
      <c r="CB68" s="175">
        <f t="shared" si="219"/>
        <v>18750</v>
      </c>
      <c r="CC68" s="175">
        <f t="shared" si="219"/>
        <v>18750</v>
      </c>
      <c r="CD68" s="175">
        <f t="shared" si="219"/>
        <v>18750</v>
      </c>
      <c r="CE68" s="175">
        <f t="shared" si="219"/>
        <v>18750</v>
      </c>
      <c r="CF68" s="175">
        <f t="shared" si="219"/>
        <v>18750</v>
      </c>
      <c r="CG68" s="175">
        <f t="shared" si="93"/>
        <v>225000</v>
      </c>
      <c r="CH68" s="175">
        <f t="shared" si="8"/>
        <v>750000</v>
      </c>
      <c r="CI68" s="194"/>
      <c r="CJ68" s="175">
        <f t="shared" si="9"/>
        <v>0</v>
      </c>
      <c r="CK68" s="262" t="str">
        <f t="shared" si="189"/>
        <v>P</v>
      </c>
      <c r="CL68" s="195"/>
      <c r="CM68" s="195"/>
    </row>
    <row r="69" spans="1:98" ht="15" hidden="1" x14ac:dyDescent="0.2">
      <c r="H69" s="64"/>
      <c r="I69" s="64"/>
      <c r="J69" s="64"/>
      <c r="K69" s="64"/>
      <c r="M69" s="64"/>
      <c r="N69" s="64"/>
      <c r="O69" s="64"/>
      <c r="P69" s="64"/>
      <c r="R69" s="64"/>
      <c r="S69" s="64"/>
      <c r="T69" s="64"/>
      <c r="U69" s="64"/>
      <c r="W69" s="64"/>
      <c r="X69" s="64"/>
      <c r="Y69" s="64"/>
      <c r="Z69" s="64"/>
      <c r="AB69" s="64"/>
      <c r="AC69" s="64"/>
      <c r="AD69" s="64"/>
      <c r="AE69" s="64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45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45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45"/>
      <c r="CH69" s="11"/>
      <c r="CJ69" s="263"/>
      <c r="CK69" s="262"/>
    </row>
    <row r="70" spans="1:98" s="334" customFormat="1" ht="16.5" hidden="1" x14ac:dyDescent="0.3">
      <c r="A70" s="104"/>
      <c r="B70" s="105" t="s">
        <v>69</v>
      </c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7"/>
      <c r="AH70" s="108">
        <f>SUM(AH71:AH75)</f>
        <v>3432000</v>
      </c>
      <c r="AI70" s="108">
        <f t="shared" ref="AI70:AS70" si="220">SUM(AI71:AI75)</f>
        <v>0</v>
      </c>
      <c r="AJ70" s="108">
        <f t="shared" si="220"/>
        <v>0</v>
      </c>
      <c r="AK70" s="108">
        <f t="shared" si="220"/>
        <v>0</v>
      </c>
      <c r="AL70" s="108">
        <f t="shared" si="220"/>
        <v>0</v>
      </c>
      <c r="AM70" s="108">
        <f t="shared" si="220"/>
        <v>0</v>
      </c>
      <c r="AN70" s="108">
        <f t="shared" si="220"/>
        <v>0</v>
      </c>
      <c r="AO70" s="108">
        <f t="shared" si="220"/>
        <v>0</v>
      </c>
      <c r="AP70" s="108">
        <f t="shared" si="220"/>
        <v>0</v>
      </c>
      <c r="AQ70" s="108">
        <f t="shared" si="220"/>
        <v>0</v>
      </c>
      <c r="AR70" s="108">
        <f t="shared" si="220"/>
        <v>0</v>
      </c>
      <c r="AS70" s="108">
        <f t="shared" si="220"/>
        <v>0</v>
      </c>
      <c r="AT70" s="91">
        <f>SUM(AT71:AT75)</f>
        <v>3432000</v>
      </c>
      <c r="AU70" s="123">
        <f>SUM(AU71:AU75)</f>
        <v>30888000</v>
      </c>
      <c r="AV70" s="123">
        <f t="shared" ref="AV70:BF70" si="221">SUM(AV71:AV75)</f>
        <v>0</v>
      </c>
      <c r="AW70" s="123">
        <f t="shared" si="221"/>
        <v>0</v>
      </c>
      <c r="AX70" s="123">
        <f t="shared" si="221"/>
        <v>0</v>
      </c>
      <c r="AY70" s="123">
        <f t="shared" si="221"/>
        <v>0</v>
      </c>
      <c r="AZ70" s="123">
        <f t="shared" si="221"/>
        <v>0</v>
      </c>
      <c r="BA70" s="123">
        <f t="shared" si="221"/>
        <v>0</v>
      </c>
      <c r="BB70" s="123">
        <f t="shared" si="221"/>
        <v>0</v>
      </c>
      <c r="BC70" s="123">
        <f t="shared" si="221"/>
        <v>0</v>
      </c>
      <c r="BD70" s="123">
        <f t="shared" si="221"/>
        <v>0</v>
      </c>
      <c r="BE70" s="123">
        <f t="shared" si="221"/>
        <v>0</v>
      </c>
      <c r="BF70" s="123">
        <f t="shared" si="221"/>
        <v>0</v>
      </c>
      <c r="BG70" s="91">
        <f>SUM(BG71:BG75)</f>
        <v>30888000</v>
      </c>
      <c r="BH70" s="123">
        <f>SUM(BH71:BH75)</f>
        <v>100800000</v>
      </c>
      <c r="BI70" s="123">
        <f t="shared" ref="BI70:CF70" si="222">SUM(BI71:BI75)</f>
        <v>0</v>
      </c>
      <c r="BJ70" s="123">
        <f t="shared" si="222"/>
        <v>0</v>
      </c>
      <c r="BK70" s="123">
        <f t="shared" si="222"/>
        <v>0</v>
      </c>
      <c r="BL70" s="123">
        <f t="shared" si="222"/>
        <v>0</v>
      </c>
      <c r="BM70" s="123">
        <f t="shared" si="222"/>
        <v>0</v>
      </c>
      <c r="BN70" s="123">
        <f t="shared" si="222"/>
        <v>0</v>
      </c>
      <c r="BO70" s="123">
        <f t="shared" si="222"/>
        <v>0</v>
      </c>
      <c r="BP70" s="123">
        <f t="shared" si="222"/>
        <v>0</v>
      </c>
      <c r="BQ70" s="123">
        <f t="shared" si="222"/>
        <v>0</v>
      </c>
      <c r="BR70" s="123">
        <f t="shared" si="222"/>
        <v>0</v>
      </c>
      <c r="BS70" s="123">
        <f t="shared" si="222"/>
        <v>0</v>
      </c>
      <c r="BT70" s="91">
        <f t="shared" si="222"/>
        <v>100800000</v>
      </c>
      <c r="BU70" s="91">
        <f t="shared" si="222"/>
        <v>66480000</v>
      </c>
      <c r="BV70" s="91">
        <f t="shared" si="222"/>
        <v>0</v>
      </c>
      <c r="BW70" s="91">
        <f t="shared" si="222"/>
        <v>0</v>
      </c>
      <c r="BX70" s="91">
        <f t="shared" si="222"/>
        <v>0</v>
      </c>
      <c r="BY70" s="91">
        <f t="shared" si="222"/>
        <v>0</v>
      </c>
      <c r="BZ70" s="91">
        <f t="shared" si="222"/>
        <v>0</v>
      </c>
      <c r="CA70" s="91">
        <f t="shared" si="222"/>
        <v>0</v>
      </c>
      <c r="CB70" s="91">
        <f t="shared" si="222"/>
        <v>0</v>
      </c>
      <c r="CC70" s="91">
        <f t="shared" si="222"/>
        <v>0</v>
      </c>
      <c r="CD70" s="91">
        <f t="shared" si="222"/>
        <v>0</v>
      </c>
      <c r="CE70" s="91">
        <f t="shared" si="222"/>
        <v>0</v>
      </c>
      <c r="CF70" s="91">
        <f t="shared" si="222"/>
        <v>0</v>
      </c>
      <c r="CG70" s="91">
        <f>SUM(CG71:CG75)</f>
        <v>66480000</v>
      </c>
      <c r="CH70" s="91">
        <f t="shared" ref="CH70:CH75" si="223">AT70+BG70+BT70+CG70</f>
        <v>201600000</v>
      </c>
      <c r="CI70" s="109"/>
      <c r="CJ70" s="264"/>
      <c r="CK70" s="262" t="str">
        <f>IF(CJ70=0,"P","V")</f>
        <v>P</v>
      </c>
      <c r="CL70" s="110"/>
      <c r="CM70" s="110"/>
      <c r="CN70" s="333"/>
      <c r="CO70" s="333"/>
      <c r="CP70" s="333"/>
      <c r="CQ70" s="333"/>
      <c r="CR70" s="333"/>
      <c r="CS70" s="333"/>
      <c r="CT70" s="333"/>
    </row>
    <row r="71" spans="1:98" ht="15" hidden="1" x14ac:dyDescent="0.25">
      <c r="A71" s="38"/>
      <c r="B71" s="159" t="s">
        <v>70</v>
      </c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14"/>
      <c r="AH71" s="17"/>
      <c r="AI71" s="17"/>
      <c r="AJ71" s="17"/>
      <c r="AK71" s="17"/>
      <c r="AL71" s="17"/>
      <c r="AM71" s="17"/>
      <c r="AN71" s="15"/>
      <c r="AO71" s="15"/>
      <c r="AP71" s="15"/>
      <c r="AQ71" s="15"/>
      <c r="AR71" s="15"/>
      <c r="AS71" s="15"/>
      <c r="AT71" s="207">
        <f>SUM(AH71:AS71)</f>
        <v>0</v>
      </c>
      <c r="AU71" s="205"/>
      <c r="AV71" s="205"/>
      <c r="AW71" s="205"/>
      <c r="AX71" s="205"/>
      <c r="AY71" s="205"/>
      <c r="AZ71" s="205"/>
      <c r="BA71" s="206"/>
      <c r="BB71" s="206"/>
      <c r="BC71" s="206"/>
      <c r="BD71" s="206"/>
      <c r="BE71" s="206"/>
      <c r="BF71" s="206"/>
      <c r="BG71" s="207">
        <f>SUM(AU71:BF71)</f>
        <v>0</v>
      </c>
      <c r="BH71" s="205"/>
      <c r="BI71" s="205"/>
      <c r="BJ71" s="205"/>
      <c r="BK71" s="205"/>
      <c r="BL71" s="205"/>
      <c r="BM71" s="205"/>
      <c r="BN71" s="206"/>
      <c r="BO71" s="206"/>
      <c r="BP71" s="206"/>
      <c r="BQ71" s="206"/>
      <c r="BR71" s="206"/>
      <c r="BS71" s="206"/>
      <c r="BT71" s="207">
        <f>SUM(BH71:BS71)</f>
        <v>0</v>
      </c>
      <c r="BU71" s="205"/>
      <c r="BV71" s="205"/>
      <c r="BW71" s="205"/>
      <c r="BX71" s="205"/>
      <c r="BY71" s="205"/>
      <c r="BZ71" s="205"/>
      <c r="CA71" s="206"/>
      <c r="CB71" s="206"/>
      <c r="CC71" s="206"/>
      <c r="CD71" s="206"/>
      <c r="CE71" s="206"/>
      <c r="CF71" s="206"/>
      <c r="CG71" s="207">
        <f>SUM(BU71:CF71)</f>
        <v>0</v>
      </c>
      <c r="CH71" s="206">
        <f t="shared" si="223"/>
        <v>0</v>
      </c>
      <c r="CJ71" s="265"/>
      <c r="CK71" s="262"/>
    </row>
    <row r="72" spans="1:98" ht="15" hidden="1" x14ac:dyDescent="0.25">
      <c r="B72" s="159" t="s">
        <v>71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7"/>
      <c r="AH72" s="17">
        <v>2400000</v>
      </c>
      <c r="AI72" s="17"/>
      <c r="AJ72" s="17"/>
      <c r="AK72" s="17"/>
      <c r="AL72" s="17"/>
      <c r="AM72" s="15"/>
      <c r="AN72" s="15"/>
      <c r="AO72" s="15"/>
      <c r="AP72" s="15"/>
      <c r="AQ72" s="40"/>
      <c r="AR72" s="40"/>
      <c r="AS72" s="40"/>
      <c r="AT72" s="207">
        <f>SUM(AH72:AS72)</f>
        <v>2400000</v>
      </c>
      <c r="AU72" s="205">
        <v>21600000</v>
      </c>
      <c r="AV72" s="205"/>
      <c r="AW72" s="205"/>
      <c r="AX72" s="205"/>
      <c r="AY72" s="205"/>
      <c r="AZ72" s="205"/>
      <c r="BA72" s="206"/>
      <c r="BB72" s="206"/>
      <c r="BC72" s="206"/>
      <c r="BD72" s="207"/>
      <c r="BE72" s="207"/>
      <c r="BF72" s="207"/>
      <c r="BG72" s="207">
        <f>SUM(AU72:BF72)</f>
        <v>21600000</v>
      </c>
      <c r="BH72" s="205">
        <v>60000000</v>
      </c>
      <c r="BI72" s="205"/>
      <c r="BJ72" s="205"/>
      <c r="BK72" s="205"/>
      <c r="BL72" s="205"/>
      <c r="BM72" s="205"/>
      <c r="BN72" s="206"/>
      <c r="BO72" s="206"/>
      <c r="BP72" s="206"/>
      <c r="BQ72" s="207"/>
      <c r="BR72" s="207"/>
      <c r="BS72" s="207"/>
      <c r="BT72" s="207">
        <f>SUM(BH72:BS72)</f>
        <v>60000000</v>
      </c>
      <c r="BU72" s="205">
        <v>36000000</v>
      </c>
      <c r="BV72" s="205"/>
      <c r="BW72" s="205"/>
      <c r="BX72" s="205"/>
      <c r="BY72" s="205"/>
      <c r="BZ72" s="205"/>
      <c r="CA72" s="206"/>
      <c r="CB72" s="206"/>
      <c r="CC72" s="206"/>
      <c r="CD72" s="207"/>
      <c r="CE72" s="207"/>
      <c r="CF72" s="207"/>
      <c r="CG72" s="207">
        <f>SUM(BU72:CF72)</f>
        <v>36000000</v>
      </c>
      <c r="CH72" s="206">
        <f t="shared" si="223"/>
        <v>120000000</v>
      </c>
      <c r="CJ72" s="265"/>
      <c r="CK72" s="262" t="str">
        <f>IF(CJ72=0,"P","V")</f>
        <v>P</v>
      </c>
    </row>
    <row r="73" spans="1:98" ht="15" hidden="1" x14ac:dyDescent="0.25">
      <c r="B73" s="160" t="s">
        <v>72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37"/>
      <c r="AH73" s="17">
        <v>1032000</v>
      </c>
      <c r="AI73" s="17"/>
      <c r="AJ73" s="17"/>
      <c r="AK73" s="17"/>
      <c r="AL73" s="17"/>
      <c r="AM73" s="15"/>
      <c r="AN73" s="15"/>
      <c r="AO73" s="15"/>
      <c r="AP73" s="15"/>
      <c r="AQ73" s="15"/>
      <c r="AR73" s="15"/>
      <c r="AS73" s="15"/>
      <c r="AT73" s="207">
        <f>SUM(AH73:AS73)</f>
        <v>1032000</v>
      </c>
      <c r="AU73" s="205">
        <v>9288000</v>
      </c>
      <c r="AV73" s="205"/>
      <c r="AW73" s="205"/>
      <c r="AX73" s="205"/>
      <c r="AY73" s="205"/>
      <c r="AZ73" s="205"/>
      <c r="BA73" s="206"/>
      <c r="BB73" s="206"/>
      <c r="BC73" s="206"/>
      <c r="BD73" s="206"/>
      <c r="BE73" s="206"/>
      <c r="BF73" s="206"/>
      <c r="BG73" s="207">
        <f>SUM(AU73:BF73)</f>
        <v>9288000</v>
      </c>
      <c r="BH73" s="205">
        <v>25800000</v>
      </c>
      <c r="BI73" s="205"/>
      <c r="BJ73" s="205"/>
      <c r="BK73" s="205"/>
      <c r="BL73" s="205"/>
      <c r="BM73" s="205"/>
      <c r="BN73" s="206"/>
      <c r="BO73" s="206"/>
      <c r="BP73" s="206"/>
      <c r="BQ73" s="206"/>
      <c r="BR73" s="206"/>
      <c r="BS73" s="206"/>
      <c r="BT73" s="207">
        <f>SUM(BH73:BS73)</f>
        <v>25800000</v>
      </c>
      <c r="BU73" s="205">
        <v>15480000</v>
      </c>
      <c r="BV73" s="205"/>
      <c r="BW73" s="205"/>
      <c r="BX73" s="205"/>
      <c r="BY73" s="205"/>
      <c r="BZ73" s="205"/>
      <c r="CA73" s="206"/>
      <c r="CB73" s="206"/>
      <c r="CC73" s="206"/>
      <c r="CD73" s="206"/>
      <c r="CE73" s="206"/>
      <c r="CF73" s="206"/>
      <c r="CG73" s="207">
        <f>SUM(BU73:CF73)</f>
        <v>15480000</v>
      </c>
      <c r="CH73" s="206">
        <f t="shared" si="223"/>
        <v>51600000</v>
      </c>
      <c r="CJ73" s="265"/>
      <c r="CK73" s="262" t="str">
        <f t="shared" ref="CK73:CK74" si="224">IF(CJ73=0,"P","V")</f>
        <v>P</v>
      </c>
    </row>
    <row r="74" spans="1:98" ht="15" hidden="1" x14ac:dyDescent="0.25">
      <c r="B74" s="160" t="s">
        <v>76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14"/>
      <c r="AH74" s="17"/>
      <c r="AI74" s="17"/>
      <c r="AJ74" s="17"/>
      <c r="AK74" s="17"/>
      <c r="AL74" s="17"/>
      <c r="AM74" s="17"/>
      <c r="AN74" s="15"/>
      <c r="AO74" s="15"/>
      <c r="AP74" s="15"/>
      <c r="AQ74" s="15"/>
      <c r="AR74" s="15"/>
      <c r="AS74" s="15"/>
      <c r="AT74" s="207">
        <f>SUM(AH74:AS74)</f>
        <v>0</v>
      </c>
      <c r="AU74" s="205"/>
      <c r="AV74" s="205"/>
      <c r="AW74" s="205"/>
      <c r="AX74" s="205"/>
      <c r="AY74" s="205"/>
      <c r="AZ74" s="205"/>
      <c r="BA74" s="206"/>
      <c r="BB74" s="206"/>
      <c r="BC74" s="206"/>
      <c r="BD74" s="206"/>
      <c r="BE74" s="206"/>
      <c r="BF74" s="206"/>
      <c r="BG74" s="207">
        <f>SUM(AU74:BF74)</f>
        <v>0</v>
      </c>
      <c r="BH74" s="205">
        <v>15000000</v>
      </c>
      <c r="BI74" s="205"/>
      <c r="BJ74" s="205"/>
      <c r="BK74" s="205"/>
      <c r="BL74" s="205"/>
      <c r="BM74" s="205"/>
      <c r="BN74" s="206"/>
      <c r="BO74" s="206"/>
      <c r="BP74" s="206"/>
      <c r="BQ74" s="206"/>
      <c r="BR74" s="206"/>
      <c r="BS74" s="206"/>
      <c r="BT74" s="207">
        <f>SUM(BH74:BS74)</f>
        <v>15000000</v>
      </c>
      <c r="BU74" s="205">
        <v>15000000</v>
      </c>
      <c r="BV74" s="205"/>
      <c r="BW74" s="205"/>
      <c r="BX74" s="205"/>
      <c r="BY74" s="205"/>
      <c r="BZ74" s="205"/>
      <c r="CA74" s="206"/>
      <c r="CB74" s="206"/>
      <c r="CC74" s="206"/>
      <c r="CD74" s="206"/>
      <c r="CE74" s="206"/>
      <c r="CF74" s="206"/>
      <c r="CG74" s="207">
        <f>SUM(BU74:CF74)</f>
        <v>15000000</v>
      </c>
      <c r="CH74" s="206">
        <f t="shared" si="223"/>
        <v>30000000</v>
      </c>
      <c r="CJ74" s="265"/>
      <c r="CK74" s="262" t="str">
        <f t="shared" si="224"/>
        <v>P</v>
      </c>
    </row>
    <row r="75" spans="1:98" ht="15.75" hidden="1" thickBot="1" x14ac:dyDescent="0.3">
      <c r="B75" s="161" t="s">
        <v>73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37"/>
      <c r="AH75" s="17"/>
      <c r="AI75" s="17"/>
      <c r="AJ75" s="17"/>
      <c r="AK75" s="17"/>
      <c r="AL75" s="17"/>
      <c r="AM75" s="17"/>
      <c r="AN75" s="15"/>
      <c r="AO75" s="15"/>
      <c r="AP75" s="15"/>
      <c r="AQ75" s="15"/>
      <c r="AR75" s="15"/>
      <c r="AS75" s="15"/>
      <c r="AT75" s="208">
        <f>SUM(AH75:AS75)</f>
        <v>0</v>
      </c>
      <c r="AU75" s="205"/>
      <c r="AV75" s="205"/>
      <c r="AW75" s="205"/>
      <c r="AX75" s="205"/>
      <c r="AY75" s="205"/>
      <c r="AZ75" s="205"/>
      <c r="BA75" s="206"/>
      <c r="BB75" s="206"/>
      <c r="BC75" s="206"/>
      <c r="BD75" s="206"/>
      <c r="BE75" s="206"/>
      <c r="BF75" s="206"/>
      <c r="BG75" s="208">
        <f>SUM(AU75:BF75)</f>
        <v>0</v>
      </c>
      <c r="BH75" s="205"/>
      <c r="BI75" s="205"/>
      <c r="BJ75" s="205"/>
      <c r="BK75" s="205"/>
      <c r="BL75" s="205"/>
      <c r="BM75" s="205"/>
      <c r="BN75" s="206"/>
      <c r="BO75" s="206"/>
      <c r="BP75" s="206"/>
      <c r="BQ75" s="206"/>
      <c r="BR75" s="206"/>
      <c r="BS75" s="206"/>
      <c r="BT75" s="208">
        <f>SUM(BH75:BS75)</f>
        <v>0</v>
      </c>
      <c r="BU75" s="205"/>
      <c r="BV75" s="205"/>
      <c r="BW75" s="205"/>
      <c r="BX75" s="205"/>
      <c r="BY75" s="205"/>
      <c r="BZ75" s="205"/>
      <c r="CA75" s="206"/>
      <c r="CB75" s="206"/>
      <c r="CC75" s="206"/>
      <c r="CD75" s="206"/>
      <c r="CE75" s="206"/>
      <c r="CF75" s="206"/>
      <c r="CG75" s="208">
        <f>SUM(BU75:CF75)</f>
        <v>0</v>
      </c>
      <c r="CH75" s="206">
        <f t="shared" si="223"/>
        <v>0</v>
      </c>
      <c r="CJ75" s="266"/>
      <c r="CK75" s="262"/>
    </row>
    <row r="76" spans="1:98" hidden="1" x14ac:dyDescent="0.2"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45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45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45"/>
      <c r="CH76" s="11"/>
      <c r="CJ76" s="7"/>
    </row>
    <row r="77" spans="1:98" s="336" customFormat="1" ht="15" hidden="1" thickBot="1" x14ac:dyDescent="0.3">
      <c r="A77" s="209"/>
      <c r="B77" s="210" t="s">
        <v>74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2"/>
      <c r="AH77" s="213">
        <f t="shared" ref="AH77:BM77" si="225">AH9+AH70-AH13</f>
        <v>3146000</v>
      </c>
      <c r="AI77" s="213">
        <f t="shared" si="225"/>
        <v>2860000</v>
      </c>
      <c r="AJ77" s="213">
        <f t="shared" si="225"/>
        <v>2574000</v>
      </c>
      <c r="AK77" s="213">
        <f t="shared" si="225"/>
        <v>2288000</v>
      </c>
      <c r="AL77" s="213">
        <f t="shared" si="225"/>
        <v>2002000</v>
      </c>
      <c r="AM77" s="213">
        <f t="shared" si="225"/>
        <v>1716000</v>
      </c>
      <c r="AN77" s="83">
        <f t="shared" si="225"/>
        <v>1430000</v>
      </c>
      <c r="AO77" s="83">
        <f t="shared" si="225"/>
        <v>1144000</v>
      </c>
      <c r="AP77" s="83">
        <f t="shared" si="225"/>
        <v>858000</v>
      </c>
      <c r="AQ77" s="83">
        <f t="shared" si="225"/>
        <v>572000</v>
      </c>
      <c r="AR77" s="83">
        <f t="shared" si="225"/>
        <v>286000</v>
      </c>
      <c r="AS77" s="83">
        <f t="shared" si="225"/>
        <v>0</v>
      </c>
      <c r="AT77" s="83">
        <f t="shared" si="225"/>
        <v>0</v>
      </c>
      <c r="AU77" s="213">
        <f t="shared" si="225"/>
        <v>28314000</v>
      </c>
      <c r="AV77" s="213">
        <f t="shared" si="225"/>
        <v>25740000</v>
      </c>
      <c r="AW77" s="213">
        <f t="shared" si="225"/>
        <v>23166000</v>
      </c>
      <c r="AX77" s="213">
        <f t="shared" si="225"/>
        <v>20592000</v>
      </c>
      <c r="AY77" s="213">
        <f t="shared" si="225"/>
        <v>18018000</v>
      </c>
      <c r="AZ77" s="213">
        <f t="shared" si="225"/>
        <v>15444000</v>
      </c>
      <c r="BA77" s="83">
        <f t="shared" si="225"/>
        <v>12870000</v>
      </c>
      <c r="BB77" s="83">
        <f t="shared" si="225"/>
        <v>10296000</v>
      </c>
      <c r="BC77" s="83">
        <f t="shared" si="225"/>
        <v>7722000</v>
      </c>
      <c r="BD77" s="83">
        <f t="shared" si="225"/>
        <v>5148000</v>
      </c>
      <c r="BE77" s="83">
        <f t="shared" si="225"/>
        <v>2574000</v>
      </c>
      <c r="BF77" s="83">
        <f t="shared" si="225"/>
        <v>0</v>
      </c>
      <c r="BG77" s="83">
        <f t="shared" si="225"/>
        <v>0</v>
      </c>
      <c r="BH77" s="213">
        <f t="shared" si="225"/>
        <v>92400000</v>
      </c>
      <c r="BI77" s="213">
        <f t="shared" si="225"/>
        <v>84000000</v>
      </c>
      <c r="BJ77" s="213">
        <f t="shared" si="225"/>
        <v>75600000</v>
      </c>
      <c r="BK77" s="213">
        <f t="shared" si="225"/>
        <v>67200000</v>
      </c>
      <c r="BL77" s="213">
        <f t="shared" si="225"/>
        <v>58800000</v>
      </c>
      <c r="BM77" s="213">
        <f t="shared" si="225"/>
        <v>50400000</v>
      </c>
      <c r="BN77" s="83">
        <f t="shared" ref="BN77:CH77" si="226">BN9+BN70-BN13</f>
        <v>42000000</v>
      </c>
      <c r="BO77" s="83">
        <f t="shared" si="226"/>
        <v>33600000</v>
      </c>
      <c r="BP77" s="83">
        <f t="shared" si="226"/>
        <v>25200000</v>
      </c>
      <c r="BQ77" s="83">
        <f t="shared" si="226"/>
        <v>16800000</v>
      </c>
      <c r="BR77" s="83">
        <f t="shared" si="226"/>
        <v>8400000</v>
      </c>
      <c r="BS77" s="83">
        <f t="shared" si="226"/>
        <v>0</v>
      </c>
      <c r="BT77" s="83">
        <f t="shared" si="226"/>
        <v>0</v>
      </c>
      <c r="BU77" s="213">
        <f t="shared" si="226"/>
        <v>60940000</v>
      </c>
      <c r="BV77" s="213">
        <f t="shared" si="226"/>
        <v>55400000</v>
      </c>
      <c r="BW77" s="213">
        <f t="shared" si="226"/>
        <v>49860000</v>
      </c>
      <c r="BX77" s="213">
        <f t="shared" si="226"/>
        <v>44320000</v>
      </c>
      <c r="BY77" s="213">
        <f t="shared" si="226"/>
        <v>38780000</v>
      </c>
      <c r="BZ77" s="213">
        <f t="shared" si="226"/>
        <v>33240000</v>
      </c>
      <c r="CA77" s="83">
        <f t="shared" si="226"/>
        <v>27700000</v>
      </c>
      <c r="CB77" s="83">
        <f t="shared" si="226"/>
        <v>22160000</v>
      </c>
      <c r="CC77" s="83">
        <f t="shared" si="226"/>
        <v>16620000</v>
      </c>
      <c r="CD77" s="83">
        <f t="shared" si="226"/>
        <v>11080000</v>
      </c>
      <c r="CE77" s="83">
        <f t="shared" si="226"/>
        <v>5540000</v>
      </c>
      <c r="CF77" s="83">
        <f t="shared" si="226"/>
        <v>0</v>
      </c>
      <c r="CG77" s="83">
        <f t="shared" si="226"/>
        <v>0</v>
      </c>
      <c r="CH77" s="214">
        <f t="shared" si="226"/>
        <v>0</v>
      </c>
      <c r="CI77" s="215"/>
      <c r="CJ77" s="267">
        <f>CJ9+CJ70-CJ13</f>
        <v>0</v>
      </c>
      <c r="CK77" s="215"/>
      <c r="CL77" s="216"/>
      <c r="CM77" s="216"/>
      <c r="CN77" s="335"/>
      <c r="CO77" s="335"/>
      <c r="CP77" s="335"/>
      <c r="CQ77" s="335"/>
      <c r="CR77" s="335"/>
      <c r="CS77" s="335"/>
      <c r="CT77" s="335"/>
    </row>
    <row r="78" spans="1:98" x14ac:dyDescent="0.2">
      <c r="AG78" s="8"/>
    </row>
    <row r="79" spans="1:98" x14ac:dyDescent="0.2">
      <c r="AG79" s="8"/>
    </row>
    <row r="80" spans="1:98" ht="11.25" customHeight="1" x14ac:dyDescent="0.2">
      <c r="AG80" s="8"/>
    </row>
    <row r="81" spans="33:33" x14ac:dyDescent="0.2">
      <c r="AG81" s="8"/>
    </row>
    <row r="82" spans="33:33" x14ac:dyDescent="0.2">
      <c r="AG82" s="8"/>
    </row>
    <row r="83" spans="33:33" x14ac:dyDescent="0.2">
      <c r="AG83" s="8"/>
    </row>
    <row r="84" spans="33:33" x14ac:dyDescent="0.2">
      <c r="AG84" s="8"/>
    </row>
    <row r="85" spans="33:33" x14ac:dyDescent="0.2">
      <c r="AG85" s="8"/>
    </row>
    <row r="86" spans="33:33" x14ac:dyDescent="0.2">
      <c r="AG86" s="8"/>
    </row>
    <row r="87" spans="33:33" x14ac:dyDescent="0.2">
      <c r="AG87" s="8"/>
    </row>
    <row r="88" spans="33:33" x14ac:dyDescent="0.2">
      <c r="AG88" s="8"/>
    </row>
    <row r="89" spans="33:33" x14ac:dyDescent="0.2">
      <c r="AG89" s="8"/>
    </row>
    <row r="90" spans="33:33" x14ac:dyDescent="0.2">
      <c r="AG90" s="8"/>
    </row>
    <row r="91" spans="33:33" x14ac:dyDescent="0.2">
      <c r="AG91" s="8"/>
    </row>
    <row r="92" spans="33:33" x14ac:dyDescent="0.2">
      <c r="AG92" s="8"/>
    </row>
    <row r="93" spans="33:33" x14ac:dyDescent="0.2">
      <c r="AG93" s="8"/>
    </row>
    <row r="94" spans="33:33" x14ac:dyDescent="0.2">
      <c r="AG94" s="8"/>
    </row>
    <row r="95" spans="33:33" x14ac:dyDescent="0.2">
      <c r="AG95" s="8"/>
    </row>
    <row r="96" spans="33:33" x14ac:dyDescent="0.2">
      <c r="AG96" s="8"/>
    </row>
    <row r="97" spans="33:33" x14ac:dyDescent="0.2">
      <c r="AG97" s="8"/>
    </row>
    <row r="98" spans="33:33" x14ac:dyDescent="0.2">
      <c r="AG98" s="8"/>
    </row>
    <row r="99" spans="33:33" x14ac:dyDescent="0.2">
      <c r="AG99" s="8"/>
    </row>
    <row r="100" spans="33:33" x14ac:dyDescent="0.2">
      <c r="AG100" s="8"/>
    </row>
    <row r="101" spans="33:33" x14ac:dyDescent="0.2">
      <c r="AG101" s="8"/>
    </row>
    <row r="102" spans="33:33" x14ac:dyDescent="0.2">
      <c r="AG102" s="8"/>
    </row>
    <row r="103" spans="33:33" x14ac:dyDescent="0.2">
      <c r="AG103" s="8"/>
    </row>
    <row r="104" spans="33:33" x14ac:dyDescent="0.2">
      <c r="AG104" s="8"/>
    </row>
    <row r="105" spans="33:33" x14ac:dyDescent="0.2">
      <c r="AG105" s="8"/>
    </row>
    <row r="106" spans="33:33" x14ac:dyDescent="0.2">
      <c r="AG106" s="8"/>
    </row>
    <row r="107" spans="33:33" x14ac:dyDescent="0.2">
      <c r="AG107" s="8"/>
    </row>
    <row r="108" spans="33:33" x14ac:dyDescent="0.2">
      <c r="AG108" s="8"/>
    </row>
    <row r="109" spans="33:33" x14ac:dyDescent="0.2">
      <c r="AG109" s="8"/>
    </row>
    <row r="110" spans="33:33" x14ac:dyDescent="0.2">
      <c r="AG110" s="8"/>
    </row>
    <row r="111" spans="33:33" x14ac:dyDescent="0.2">
      <c r="AG111" s="8"/>
    </row>
    <row r="112" spans="33:33" x14ac:dyDescent="0.2">
      <c r="AG112" s="8"/>
    </row>
    <row r="113" spans="33:33" x14ac:dyDescent="0.2">
      <c r="AG113" s="8"/>
    </row>
    <row r="114" spans="33:33" x14ac:dyDescent="0.2">
      <c r="AG114" s="8"/>
    </row>
    <row r="115" spans="33:33" x14ac:dyDescent="0.2">
      <c r="AG115" s="8"/>
    </row>
    <row r="116" spans="33:33" x14ac:dyDescent="0.2">
      <c r="AG116" s="8"/>
    </row>
    <row r="117" spans="33:33" x14ac:dyDescent="0.2">
      <c r="AG117" s="8"/>
    </row>
    <row r="118" spans="33:33" x14ac:dyDescent="0.2">
      <c r="AG118" s="8"/>
    </row>
    <row r="119" spans="33:33" x14ac:dyDescent="0.2">
      <c r="AG119" s="8"/>
    </row>
    <row r="120" spans="33:33" x14ac:dyDescent="0.2">
      <c r="AG120" s="8"/>
    </row>
    <row r="121" spans="33:33" x14ac:dyDescent="0.2">
      <c r="AG121" s="8"/>
    </row>
    <row r="122" spans="33:33" x14ac:dyDescent="0.2">
      <c r="AG122" s="8"/>
    </row>
    <row r="123" spans="33:33" x14ac:dyDescent="0.2">
      <c r="AG123" s="8"/>
    </row>
    <row r="124" spans="33:33" x14ac:dyDescent="0.2">
      <c r="AG124" s="8"/>
    </row>
    <row r="125" spans="33:33" x14ac:dyDescent="0.2">
      <c r="AG125" s="8"/>
    </row>
    <row r="126" spans="33:33" x14ac:dyDescent="0.2">
      <c r="AG126" s="8"/>
    </row>
    <row r="127" spans="33:33" x14ac:dyDescent="0.2">
      <c r="AG127" s="8"/>
    </row>
    <row r="128" spans="33:33" x14ac:dyDescent="0.2">
      <c r="AG128" s="8"/>
    </row>
    <row r="129" spans="33:33" x14ac:dyDescent="0.2">
      <c r="AG129" s="8"/>
    </row>
    <row r="130" spans="33:33" x14ac:dyDescent="0.2">
      <c r="AG130" s="8"/>
    </row>
    <row r="131" spans="33:33" x14ac:dyDescent="0.2">
      <c r="AG131" s="8"/>
    </row>
    <row r="132" spans="33:33" x14ac:dyDescent="0.2">
      <c r="AG132" s="8"/>
    </row>
    <row r="133" spans="33:33" x14ac:dyDescent="0.2">
      <c r="AG133" s="8"/>
    </row>
    <row r="134" spans="33:33" x14ac:dyDescent="0.2">
      <c r="AG134" s="8"/>
    </row>
    <row r="135" spans="33:33" x14ac:dyDescent="0.2">
      <c r="AG135" s="8"/>
    </row>
    <row r="136" spans="33:33" x14ac:dyDescent="0.2">
      <c r="AG136" s="8"/>
    </row>
    <row r="137" spans="33:33" x14ac:dyDescent="0.2">
      <c r="AG137" s="8"/>
    </row>
    <row r="138" spans="33:33" x14ac:dyDescent="0.2">
      <c r="AG138" s="8"/>
    </row>
    <row r="139" spans="33:33" x14ac:dyDescent="0.2">
      <c r="AG139" s="8"/>
    </row>
    <row r="140" spans="33:33" x14ac:dyDescent="0.2">
      <c r="AG140" s="8"/>
    </row>
    <row r="141" spans="33:33" x14ac:dyDescent="0.2">
      <c r="AG141" s="8"/>
    </row>
    <row r="142" spans="33:33" x14ac:dyDescent="0.2">
      <c r="AG142" s="8"/>
    </row>
    <row r="143" spans="33:33" x14ac:dyDescent="0.2">
      <c r="AG143" s="8"/>
    </row>
    <row r="144" spans="33:33" x14ac:dyDescent="0.2">
      <c r="AG144" s="8"/>
    </row>
    <row r="145" spans="33:33" x14ac:dyDescent="0.2">
      <c r="AG145" s="8"/>
    </row>
    <row r="146" spans="33:33" x14ac:dyDescent="0.2">
      <c r="AG146" s="8"/>
    </row>
    <row r="147" spans="33:33" x14ac:dyDescent="0.2">
      <c r="AG147" s="8"/>
    </row>
    <row r="148" spans="33:33" x14ac:dyDescent="0.2">
      <c r="AG148" s="8"/>
    </row>
    <row r="149" spans="33:33" x14ac:dyDescent="0.2">
      <c r="AG149" s="8"/>
    </row>
    <row r="150" spans="33:33" x14ac:dyDescent="0.2">
      <c r="AG150" s="8"/>
    </row>
    <row r="151" spans="33:33" x14ac:dyDescent="0.2">
      <c r="AG151" s="8"/>
    </row>
    <row r="152" spans="33:33" x14ac:dyDescent="0.2">
      <c r="AG152" s="8"/>
    </row>
    <row r="153" spans="33:33" x14ac:dyDescent="0.2">
      <c r="AG153" s="8"/>
    </row>
    <row r="154" spans="33:33" x14ac:dyDescent="0.2">
      <c r="AG154" s="8"/>
    </row>
    <row r="155" spans="33:33" x14ac:dyDescent="0.2">
      <c r="AG155" s="8"/>
    </row>
    <row r="156" spans="33:33" x14ac:dyDescent="0.2">
      <c r="AG156" s="8"/>
    </row>
    <row r="157" spans="33:33" x14ac:dyDescent="0.2">
      <c r="AG157" s="8"/>
    </row>
    <row r="158" spans="33:33" x14ac:dyDescent="0.2">
      <c r="AG158" s="8"/>
    </row>
    <row r="159" spans="33:33" x14ac:dyDescent="0.2">
      <c r="AG159" s="8"/>
    </row>
    <row r="160" spans="33:33" x14ac:dyDescent="0.2">
      <c r="AG160" s="8"/>
    </row>
    <row r="161" spans="33:33" x14ac:dyDescent="0.2">
      <c r="AG161" s="8"/>
    </row>
    <row r="162" spans="33:33" x14ac:dyDescent="0.2">
      <c r="AG162" s="8"/>
    </row>
    <row r="163" spans="33:33" x14ac:dyDescent="0.2">
      <c r="AG163" s="8"/>
    </row>
    <row r="164" spans="33:33" x14ac:dyDescent="0.2">
      <c r="AG164" s="8"/>
    </row>
    <row r="165" spans="33:33" x14ac:dyDescent="0.2">
      <c r="AG165" s="8"/>
    </row>
    <row r="166" spans="33:33" x14ac:dyDescent="0.2">
      <c r="AG166" s="8"/>
    </row>
    <row r="167" spans="33:33" x14ac:dyDescent="0.2">
      <c r="AG167" s="8"/>
    </row>
    <row r="168" spans="33:33" x14ac:dyDescent="0.2">
      <c r="AG168" s="8"/>
    </row>
    <row r="169" spans="33:33" x14ac:dyDescent="0.2">
      <c r="AG169" s="8"/>
    </row>
    <row r="170" spans="33:33" x14ac:dyDescent="0.2">
      <c r="AG170" s="8"/>
    </row>
    <row r="171" spans="33:33" x14ac:dyDescent="0.2">
      <c r="AG171" s="8"/>
    </row>
    <row r="172" spans="33:33" x14ac:dyDescent="0.2">
      <c r="AG172" s="8"/>
    </row>
    <row r="173" spans="33:33" x14ac:dyDescent="0.2">
      <c r="AG173" s="8"/>
    </row>
    <row r="174" spans="33:33" x14ac:dyDescent="0.2">
      <c r="AG174" s="8"/>
    </row>
    <row r="175" spans="33:33" x14ac:dyDescent="0.2">
      <c r="AG175" s="8"/>
    </row>
    <row r="176" spans="33:33" x14ac:dyDescent="0.2">
      <c r="AG176" s="8"/>
    </row>
    <row r="177" spans="33:33" x14ac:dyDescent="0.2">
      <c r="AG177" s="8"/>
    </row>
    <row r="178" spans="33:33" x14ac:dyDescent="0.2">
      <c r="AG178" s="8"/>
    </row>
    <row r="179" spans="33:33" x14ac:dyDescent="0.2">
      <c r="AG179" s="8"/>
    </row>
    <row r="180" spans="33:33" x14ac:dyDescent="0.2">
      <c r="AG180" s="8"/>
    </row>
    <row r="181" spans="33:33" x14ac:dyDescent="0.2">
      <c r="AG181" s="8"/>
    </row>
    <row r="182" spans="33:33" x14ac:dyDescent="0.2">
      <c r="AG182" s="8"/>
    </row>
    <row r="183" spans="33:33" x14ac:dyDescent="0.2">
      <c r="AG183" s="8"/>
    </row>
    <row r="184" spans="33:33" x14ac:dyDescent="0.2">
      <c r="AG184" s="8"/>
    </row>
    <row r="185" spans="33:33" x14ac:dyDescent="0.2">
      <c r="AG185" s="8"/>
    </row>
    <row r="186" spans="33:33" x14ac:dyDescent="0.2">
      <c r="AG186" s="8"/>
    </row>
    <row r="187" spans="33:33" x14ac:dyDescent="0.2">
      <c r="AG187" s="8"/>
    </row>
    <row r="188" spans="33:33" x14ac:dyDescent="0.2">
      <c r="AG188" s="8"/>
    </row>
    <row r="189" spans="33:33" x14ac:dyDescent="0.2">
      <c r="AG189" s="8"/>
    </row>
    <row r="190" spans="33:33" x14ac:dyDescent="0.2">
      <c r="AG190" s="8"/>
    </row>
    <row r="191" spans="33:33" x14ac:dyDescent="0.2">
      <c r="AG191" s="8"/>
    </row>
    <row r="192" spans="33:33" x14ac:dyDescent="0.2">
      <c r="AG192" s="8"/>
    </row>
    <row r="193" spans="33:33" x14ac:dyDescent="0.2">
      <c r="AG193" s="8"/>
    </row>
    <row r="194" spans="33:33" x14ac:dyDescent="0.2">
      <c r="AG194" s="8"/>
    </row>
    <row r="195" spans="33:33" x14ac:dyDescent="0.2">
      <c r="AG195" s="8"/>
    </row>
    <row r="196" spans="33:33" x14ac:dyDescent="0.2">
      <c r="AG196" s="8"/>
    </row>
    <row r="197" spans="33:33" x14ac:dyDescent="0.2">
      <c r="AG197" s="8"/>
    </row>
    <row r="198" spans="33:33" x14ac:dyDescent="0.2">
      <c r="AG198" s="8"/>
    </row>
    <row r="199" spans="33:33" x14ac:dyDescent="0.2">
      <c r="AG199" s="8"/>
    </row>
    <row r="200" spans="33:33" x14ac:dyDescent="0.2">
      <c r="AG200" s="8"/>
    </row>
    <row r="201" spans="33:33" x14ac:dyDescent="0.2">
      <c r="AG201" s="8"/>
    </row>
    <row r="202" spans="33:33" x14ac:dyDescent="0.2">
      <c r="AG202" s="8"/>
    </row>
    <row r="203" spans="33:33" x14ac:dyDescent="0.2">
      <c r="AG203" s="8"/>
    </row>
    <row r="204" spans="33:33" x14ac:dyDescent="0.2">
      <c r="AG204" s="8"/>
    </row>
    <row r="205" spans="33:33" x14ac:dyDescent="0.2">
      <c r="AG205" s="8"/>
    </row>
    <row r="206" spans="33:33" x14ac:dyDescent="0.2">
      <c r="AG206" s="8"/>
    </row>
    <row r="207" spans="33:33" x14ac:dyDescent="0.2">
      <c r="AG207" s="8"/>
    </row>
    <row r="208" spans="33:33" x14ac:dyDescent="0.2">
      <c r="AG208" s="8"/>
    </row>
    <row r="209" spans="33:33" x14ac:dyDescent="0.2">
      <c r="AG209" s="8"/>
    </row>
    <row r="210" spans="33:33" x14ac:dyDescent="0.2">
      <c r="AG210" s="8"/>
    </row>
    <row r="211" spans="33:33" x14ac:dyDescent="0.2">
      <c r="AG211" s="8"/>
    </row>
    <row r="212" spans="33:33" x14ac:dyDescent="0.2">
      <c r="AG212" s="8"/>
    </row>
    <row r="213" spans="33:33" x14ac:dyDescent="0.2">
      <c r="AG213" s="8"/>
    </row>
    <row r="214" spans="33:33" x14ac:dyDescent="0.2">
      <c r="AG214" s="8"/>
    </row>
    <row r="215" spans="33:33" x14ac:dyDescent="0.2">
      <c r="AG215" s="8"/>
    </row>
    <row r="216" spans="33:33" x14ac:dyDescent="0.2">
      <c r="AG216" s="8"/>
    </row>
    <row r="217" spans="33:33" x14ac:dyDescent="0.2">
      <c r="AG217" s="8"/>
    </row>
    <row r="218" spans="33:33" x14ac:dyDescent="0.2">
      <c r="AG218" s="8"/>
    </row>
    <row r="219" spans="33:33" x14ac:dyDescent="0.2">
      <c r="AG219" s="8"/>
    </row>
    <row r="220" spans="33:33" x14ac:dyDescent="0.2">
      <c r="AG220" s="8"/>
    </row>
    <row r="221" spans="33:33" x14ac:dyDescent="0.2">
      <c r="AG221" s="8"/>
    </row>
    <row r="222" spans="33:33" x14ac:dyDescent="0.2">
      <c r="AG222" s="8"/>
    </row>
    <row r="223" spans="33:33" x14ac:dyDescent="0.2">
      <c r="AG223" s="8"/>
    </row>
    <row r="224" spans="33:33" x14ac:dyDescent="0.2">
      <c r="AG224" s="8"/>
    </row>
    <row r="225" spans="33:33" x14ac:dyDescent="0.2">
      <c r="AG225" s="8"/>
    </row>
    <row r="226" spans="33:33" x14ac:dyDescent="0.2">
      <c r="AG226" s="8"/>
    </row>
    <row r="227" spans="33:33" x14ac:dyDescent="0.2">
      <c r="AG227" s="8"/>
    </row>
    <row r="228" spans="33:33" x14ac:dyDescent="0.2">
      <c r="AG228" s="8"/>
    </row>
    <row r="229" spans="33:33" x14ac:dyDescent="0.2">
      <c r="AG229" s="8"/>
    </row>
    <row r="230" spans="33:33" x14ac:dyDescent="0.2">
      <c r="AG230" s="8"/>
    </row>
    <row r="231" spans="33:33" x14ac:dyDescent="0.2">
      <c r="AG231" s="8"/>
    </row>
    <row r="232" spans="33:33" x14ac:dyDescent="0.2">
      <c r="AG232" s="8"/>
    </row>
    <row r="233" spans="33:33" x14ac:dyDescent="0.2">
      <c r="AG233" s="8"/>
    </row>
    <row r="234" spans="33:33" x14ac:dyDescent="0.2">
      <c r="AG234" s="8"/>
    </row>
    <row r="235" spans="33:33" x14ac:dyDescent="0.2">
      <c r="AG235" s="8"/>
    </row>
    <row r="236" spans="33:33" x14ac:dyDescent="0.2">
      <c r="AG236" s="8"/>
    </row>
    <row r="237" spans="33:33" x14ac:dyDescent="0.2">
      <c r="AG237" s="8"/>
    </row>
    <row r="238" spans="33:33" x14ac:dyDescent="0.2">
      <c r="AG238" s="8"/>
    </row>
    <row r="239" spans="33:33" x14ac:dyDescent="0.2">
      <c r="AG239" s="8"/>
    </row>
    <row r="240" spans="33:33" x14ac:dyDescent="0.2">
      <c r="AG240" s="8"/>
    </row>
    <row r="241" spans="33:33" x14ac:dyDescent="0.2">
      <c r="AG241" s="8"/>
    </row>
    <row r="242" spans="33:33" x14ac:dyDescent="0.2">
      <c r="AG242" s="8"/>
    </row>
    <row r="243" spans="33:33" x14ac:dyDescent="0.2">
      <c r="AG243" s="8"/>
    </row>
    <row r="244" spans="33:33" x14ac:dyDescent="0.2">
      <c r="AG244" s="8"/>
    </row>
    <row r="245" spans="33:33" x14ac:dyDescent="0.2">
      <c r="AG245" s="8"/>
    </row>
    <row r="246" spans="33:33" x14ac:dyDescent="0.2">
      <c r="AG246" s="8"/>
    </row>
    <row r="247" spans="33:33" x14ac:dyDescent="0.2">
      <c r="AG247" s="8"/>
    </row>
    <row r="248" spans="33:33" x14ac:dyDescent="0.2">
      <c r="AG248" s="8"/>
    </row>
    <row r="249" spans="33:33" x14ac:dyDescent="0.2">
      <c r="AG249" s="8"/>
    </row>
    <row r="250" spans="33:33" x14ac:dyDescent="0.2">
      <c r="AG250" s="8"/>
    </row>
    <row r="251" spans="33:33" x14ac:dyDescent="0.2">
      <c r="AG251" s="8"/>
    </row>
    <row r="252" spans="33:33" x14ac:dyDescent="0.2">
      <c r="AG252" s="8"/>
    </row>
    <row r="253" spans="33:33" x14ac:dyDescent="0.2">
      <c r="AG253" s="8"/>
    </row>
    <row r="254" spans="33:33" x14ac:dyDescent="0.2">
      <c r="AG254" s="8"/>
    </row>
    <row r="255" spans="33:33" x14ac:dyDescent="0.2">
      <c r="AG255" s="8"/>
    </row>
    <row r="256" spans="33:33" x14ac:dyDescent="0.2">
      <c r="AG256" s="8"/>
    </row>
    <row r="257" spans="33:33" x14ac:dyDescent="0.2">
      <c r="AG257" s="8"/>
    </row>
    <row r="258" spans="33:33" x14ac:dyDescent="0.2">
      <c r="AG258" s="8"/>
    </row>
    <row r="259" spans="33:33" x14ac:dyDescent="0.2">
      <c r="AG259" s="8"/>
    </row>
    <row r="260" spans="33:33" x14ac:dyDescent="0.2">
      <c r="AG260" s="8"/>
    </row>
    <row r="261" spans="33:33" x14ac:dyDescent="0.2">
      <c r="AG261" s="8"/>
    </row>
    <row r="262" spans="33:33" x14ac:dyDescent="0.2">
      <c r="AG262" s="8"/>
    </row>
    <row r="263" spans="33:33" x14ac:dyDescent="0.2">
      <c r="AG263" s="8"/>
    </row>
    <row r="264" spans="33:33" x14ac:dyDescent="0.2">
      <c r="AG264" s="8"/>
    </row>
    <row r="265" spans="33:33" x14ac:dyDescent="0.2">
      <c r="AG265" s="8"/>
    </row>
    <row r="266" spans="33:33" x14ac:dyDescent="0.2">
      <c r="AG266" s="8"/>
    </row>
    <row r="267" spans="33:33" x14ac:dyDescent="0.2">
      <c r="AG267" s="8"/>
    </row>
    <row r="268" spans="33:33" x14ac:dyDescent="0.2">
      <c r="AG268" s="8"/>
    </row>
    <row r="269" spans="33:33" x14ac:dyDescent="0.2">
      <c r="AG269" s="8"/>
    </row>
    <row r="270" spans="33:33" x14ac:dyDescent="0.2">
      <c r="AG270" s="8"/>
    </row>
    <row r="271" spans="33:33" x14ac:dyDescent="0.2">
      <c r="AG271" s="8"/>
    </row>
    <row r="272" spans="33:33" x14ac:dyDescent="0.2">
      <c r="AG272" s="8"/>
    </row>
    <row r="273" spans="33:33" x14ac:dyDescent="0.2">
      <c r="AG273" s="8"/>
    </row>
    <row r="274" spans="33:33" x14ac:dyDescent="0.2">
      <c r="AG274" s="8"/>
    </row>
    <row r="275" spans="33:33" x14ac:dyDescent="0.2">
      <c r="AG275" s="8"/>
    </row>
    <row r="276" spans="33:33" x14ac:dyDescent="0.2">
      <c r="AG276" s="8"/>
    </row>
    <row r="277" spans="33:33" x14ac:dyDescent="0.2">
      <c r="AG277" s="8"/>
    </row>
    <row r="278" spans="33:33" x14ac:dyDescent="0.2">
      <c r="AG278" s="8"/>
    </row>
    <row r="279" spans="33:33" x14ac:dyDescent="0.2">
      <c r="AG279" s="8"/>
    </row>
    <row r="280" spans="33:33" x14ac:dyDescent="0.2">
      <c r="AG280" s="8"/>
    </row>
    <row r="281" spans="33:33" x14ac:dyDescent="0.2">
      <c r="AG281" s="8"/>
    </row>
    <row r="282" spans="33:33" x14ac:dyDescent="0.2">
      <c r="AG282" s="8"/>
    </row>
    <row r="283" spans="33:33" x14ac:dyDescent="0.2">
      <c r="AG283" s="8"/>
    </row>
    <row r="284" spans="33:33" x14ac:dyDescent="0.2">
      <c r="AG284" s="8"/>
    </row>
    <row r="285" spans="33:33" x14ac:dyDescent="0.2">
      <c r="AG285" s="8"/>
    </row>
    <row r="286" spans="33:33" x14ac:dyDescent="0.2">
      <c r="AG286" s="8"/>
    </row>
    <row r="287" spans="33:33" x14ac:dyDescent="0.2">
      <c r="AG287" s="8"/>
    </row>
    <row r="288" spans="33:33" x14ac:dyDescent="0.2">
      <c r="AG288" s="8"/>
    </row>
    <row r="289" spans="33:33" x14ac:dyDescent="0.2">
      <c r="AG289" s="8"/>
    </row>
    <row r="290" spans="33:33" x14ac:dyDescent="0.2">
      <c r="AG290" s="8"/>
    </row>
    <row r="291" spans="33:33" x14ac:dyDescent="0.2">
      <c r="AG291" s="8"/>
    </row>
    <row r="292" spans="33:33" x14ac:dyDescent="0.2">
      <c r="AG292" s="8"/>
    </row>
    <row r="293" spans="33:33" x14ac:dyDescent="0.2">
      <c r="AG293" s="8"/>
    </row>
    <row r="294" spans="33:33" x14ac:dyDescent="0.2">
      <c r="AG294" s="8"/>
    </row>
    <row r="295" spans="33:33" x14ac:dyDescent="0.2">
      <c r="AG295" s="8"/>
    </row>
    <row r="296" spans="33:33" x14ac:dyDescent="0.2">
      <c r="AG296" s="8"/>
    </row>
    <row r="297" spans="33:33" x14ac:dyDescent="0.2">
      <c r="AG297" s="8"/>
    </row>
    <row r="298" spans="33:33" x14ac:dyDescent="0.2">
      <c r="AG298" s="8"/>
    </row>
    <row r="299" spans="33:33" x14ac:dyDescent="0.2">
      <c r="AG299" s="8"/>
    </row>
    <row r="300" spans="33:33" x14ac:dyDescent="0.2">
      <c r="AG300" s="8"/>
    </row>
    <row r="301" spans="33:33" x14ac:dyDescent="0.2">
      <c r="AG301" s="8"/>
    </row>
    <row r="302" spans="33:33" x14ac:dyDescent="0.2">
      <c r="AG302" s="8"/>
    </row>
    <row r="303" spans="33:33" x14ac:dyDescent="0.2">
      <c r="AG303" s="8"/>
    </row>
    <row r="304" spans="33:33" x14ac:dyDescent="0.2">
      <c r="AG304" s="8"/>
    </row>
    <row r="305" spans="33:33" x14ac:dyDescent="0.2">
      <c r="AG305" s="8"/>
    </row>
    <row r="306" spans="33:33" x14ac:dyDescent="0.2">
      <c r="AG306" s="8"/>
    </row>
    <row r="307" spans="33:33" x14ac:dyDescent="0.2">
      <c r="AG307" s="8"/>
    </row>
    <row r="308" spans="33:33" x14ac:dyDescent="0.2">
      <c r="AG308" s="8"/>
    </row>
    <row r="309" spans="33:33" x14ac:dyDescent="0.2">
      <c r="AG309" s="8"/>
    </row>
    <row r="310" spans="33:33" x14ac:dyDescent="0.2">
      <c r="AG310" s="8"/>
    </row>
    <row r="311" spans="33:33" x14ac:dyDescent="0.2">
      <c r="AG311" s="8"/>
    </row>
    <row r="312" spans="33:33" x14ac:dyDescent="0.2">
      <c r="AG312" s="8"/>
    </row>
    <row r="313" spans="33:33" x14ac:dyDescent="0.2">
      <c r="AG313" s="8"/>
    </row>
    <row r="314" spans="33:33" x14ac:dyDescent="0.2">
      <c r="AG314" s="8"/>
    </row>
    <row r="315" spans="33:33" x14ac:dyDescent="0.2">
      <c r="AG315" s="8"/>
    </row>
    <row r="316" spans="33:33" x14ac:dyDescent="0.2">
      <c r="AG316" s="8"/>
    </row>
    <row r="317" spans="33:33" x14ac:dyDescent="0.2">
      <c r="AG317" s="8"/>
    </row>
    <row r="318" spans="33:33" x14ac:dyDescent="0.2">
      <c r="AG318" s="8"/>
    </row>
    <row r="319" spans="33:33" x14ac:dyDescent="0.2">
      <c r="AG319" s="8"/>
    </row>
    <row r="320" spans="33:33" x14ac:dyDescent="0.2">
      <c r="AG320" s="8"/>
    </row>
    <row r="321" spans="33:33" x14ac:dyDescent="0.2">
      <c r="AG321" s="8"/>
    </row>
    <row r="322" spans="33:33" x14ac:dyDescent="0.2">
      <c r="AG322" s="8"/>
    </row>
    <row r="323" spans="33:33" x14ac:dyDescent="0.2">
      <c r="AG323" s="8"/>
    </row>
    <row r="324" spans="33:33" x14ac:dyDescent="0.2">
      <c r="AG324" s="8"/>
    </row>
    <row r="325" spans="33:33" x14ac:dyDescent="0.2">
      <c r="AG325" s="8"/>
    </row>
    <row r="326" spans="33:33" x14ac:dyDescent="0.2">
      <c r="AG326" s="8"/>
    </row>
    <row r="327" spans="33:33" x14ac:dyDescent="0.2">
      <c r="AG327" s="8"/>
    </row>
    <row r="328" spans="33:33" x14ac:dyDescent="0.2">
      <c r="AG328" s="8"/>
    </row>
    <row r="329" spans="33:33" x14ac:dyDescent="0.2">
      <c r="AG329" s="8"/>
    </row>
    <row r="330" spans="33:33" x14ac:dyDescent="0.2">
      <c r="AG330" s="8"/>
    </row>
    <row r="331" spans="33:33" x14ac:dyDescent="0.2">
      <c r="AG331" s="8"/>
    </row>
    <row r="332" spans="33:33" x14ac:dyDescent="0.2">
      <c r="AG332" s="8"/>
    </row>
    <row r="333" spans="33:33" x14ac:dyDescent="0.2">
      <c r="AG333" s="8"/>
    </row>
    <row r="334" spans="33:33" x14ac:dyDescent="0.2">
      <c r="AG334" s="8"/>
    </row>
    <row r="335" spans="33:33" x14ac:dyDescent="0.2">
      <c r="AG335" s="8"/>
    </row>
    <row r="336" spans="33:33" x14ac:dyDescent="0.2">
      <c r="AG336" s="8"/>
    </row>
    <row r="337" spans="33:33" x14ac:dyDescent="0.2">
      <c r="AG337" s="8"/>
    </row>
    <row r="338" spans="33:33" x14ac:dyDescent="0.2">
      <c r="AG338" s="8"/>
    </row>
    <row r="339" spans="33:33" x14ac:dyDescent="0.2">
      <c r="AG339" s="8"/>
    </row>
    <row r="340" spans="33:33" x14ac:dyDescent="0.2">
      <c r="AG340" s="8"/>
    </row>
    <row r="341" spans="33:33" x14ac:dyDescent="0.2">
      <c r="AG341" s="8"/>
    </row>
    <row r="342" spans="33:33" x14ac:dyDescent="0.2">
      <c r="AG342" s="8"/>
    </row>
    <row r="343" spans="33:33" x14ac:dyDescent="0.2">
      <c r="AG343" s="8"/>
    </row>
    <row r="344" spans="33:33" x14ac:dyDescent="0.2">
      <c r="AG344" s="8"/>
    </row>
    <row r="345" spans="33:33" x14ac:dyDescent="0.2">
      <c r="AG345" s="8"/>
    </row>
    <row r="346" spans="33:33" x14ac:dyDescent="0.2">
      <c r="AG346" s="8"/>
    </row>
    <row r="347" spans="33:33" x14ac:dyDescent="0.2">
      <c r="AG347" s="8"/>
    </row>
    <row r="348" spans="33:33" x14ac:dyDescent="0.2">
      <c r="AG348" s="8"/>
    </row>
    <row r="349" spans="33:33" x14ac:dyDescent="0.2">
      <c r="AG349" s="8"/>
    </row>
    <row r="350" spans="33:33" x14ac:dyDescent="0.2">
      <c r="AG350" s="8"/>
    </row>
    <row r="351" spans="33:33" x14ac:dyDescent="0.2">
      <c r="AG351" s="8"/>
    </row>
    <row r="352" spans="33:33" x14ac:dyDescent="0.2">
      <c r="AG352" s="8"/>
    </row>
    <row r="353" spans="33:33" x14ac:dyDescent="0.2">
      <c r="AG353" s="8"/>
    </row>
    <row r="354" spans="33:33" x14ac:dyDescent="0.2">
      <c r="AG354" s="8"/>
    </row>
    <row r="355" spans="33:33" x14ac:dyDescent="0.2">
      <c r="AG355" s="8"/>
    </row>
    <row r="356" spans="33:33" x14ac:dyDescent="0.2">
      <c r="AG356" s="8"/>
    </row>
    <row r="357" spans="33:33" x14ac:dyDescent="0.2">
      <c r="AG357" s="8"/>
    </row>
    <row r="358" spans="33:33" x14ac:dyDescent="0.2">
      <c r="AG358" s="8"/>
    </row>
    <row r="359" spans="33:33" x14ac:dyDescent="0.2">
      <c r="AG359" s="8"/>
    </row>
    <row r="360" spans="33:33" x14ac:dyDescent="0.2">
      <c r="AG360" s="8"/>
    </row>
    <row r="361" spans="33:33" x14ac:dyDescent="0.2">
      <c r="AG361" s="8"/>
    </row>
    <row r="362" spans="33:33" x14ac:dyDescent="0.2">
      <c r="AG362" s="8"/>
    </row>
    <row r="363" spans="33:33" x14ac:dyDescent="0.2">
      <c r="AG363" s="8"/>
    </row>
    <row r="364" spans="33:33" x14ac:dyDescent="0.2">
      <c r="AG364" s="8"/>
    </row>
    <row r="365" spans="33:33" x14ac:dyDescent="0.2">
      <c r="AG365" s="8"/>
    </row>
    <row r="366" spans="33:33" x14ac:dyDescent="0.2">
      <c r="AG366" s="8"/>
    </row>
    <row r="367" spans="33:33" x14ac:dyDescent="0.2">
      <c r="AG367" s="8"/>
    </row>
    <row r="368" spans="33:33" x14ac:dyDescent="0.2">
      <c r="AG368" s="8"/>
    </row>
    <row r="369" spans="33:33" x14ac:dyDescent="0.2">
      <c r="AG369" s="8"/>
    </row>
    <row r="370" spans="33:33" x14ac:dyDescent="0.2">
      <c r="AG370" s="8"/>
    </row>
    <row r="371" spans="33:33" x14ac:dyDescent="0.2">
      <c r="AG371" s="8"/>
    </row>
    <row r="372" spans="33:33" x14ac:dyDescent="0.2">
      <c r="AG372" s="8"/>
    </row>
    <row r="373" spans="33:33" x14ac:dyDescent="0.2">
      <c r="AG373" s="8"/>
    </row>
    <row r="374" spans="33:33" x14ac:dyDescent="0.2">
      <c r="AG374" s="8"/>
    </row>
    <row r="375" spans="33:33" x14ac:dyDescent="0.2">
      <c r="AG375" s="8"/>
    </row>
    <row r="376" spans="33:33" x14ac:dyDescent="0.2">
      <c r="AG376" s="8"/>
    </row>
    <row r="377" spans="33:33" x14ac:dyDescent="0.2">
      <c r="AG377" s="8"/>
    </row>
    <row r="378" spans="33:33" x14ac:dyDescent="0.2">
      <c r="AG378" s="8"/>
    </row>
    <row r="379" spans="33:33" x14ac:dyDescent="0.2">
      <c r="AG379" s="8"/>
    </row>
    <row r="380" spans="33:33" x14ac:dyDescent="0.2">
      <c r="AG380" s="8"/>
    </row>
    <row r="381" spans="33:33" x14ac:dyDescent="0.2">
      <c r="AG381" s="8"/>
    </row>
    <row r="382" spans="33:33" x14ac:dyDescent="0.2">
      <c r="AG382" s="8"/>
    </row>
    <row r="383" spans="33:33" x14ac:dyDescent="0.2">
      <c r="AG383" s="8"/>
    </row>
    <row r="384" spans="33:33" x14ac:dyDescent="0.2">
      <c r="AG384" s="8"/>
    </row>
    <row r="385" spans="33:33" x14ac:dyDescent="0.2">
      <c r="AG385" s="8"/>
    </row>
    <row r="386" spans="33:33" x14ac:dyDescent="0.2">
      <c r="AG386" s="8"/>
    </row>
    <row r="387" spans="33:33" x14ac:dyDescent="0.2">
      <c r="AG387" s="8"/>
    </row>
    <row r="388" spans="33:33" x14ac:dyDescent="0.2">
      <c r="AG388" s="8"/>
    </row>
    <row r="389" spans="33:33" x14ac:dyDescent="0.2">
      <c r="AG389" s="8"/>
    </row>
    <row r="390" spans="33:33" x14ac:dyDescent="0.2">
      <c r="AG390" s="8"/>
    </row>
    <row r="391" spans="33:33" x14ac:dyDescent="0.2">
      <c r="AG391" s="8"/>
    </row>
    <row r="392" spans="33:33" x14ac:dyDescent="0.2">
      <c r="AG392" s="8"/>
    </row>
    <row r="393" spans="33:33" x14ac:dyDescent="0.2">
      <c r="AG393" s="8"/>
    </row>
    <row r="394" spans="33:33" x14ac:dyDescent="0.2">
      <c r="AG394" s="8"/>
    </row>
    <row r="395" spans="33:33" x14ac:dyDescent="0.2">
      <c r="AG395" s="8"/>
    </row>
    <row r="396" spans="33:33" x14ac:dyDescent="0.2">
      <c r="AG396" s="8"/>
    </row>
    <row r="397" spans="33:33" x14ac:dyDescent="0.2">
      <c r="AG397" s="8"/>
    </row>
    <row r="398" spans="33:33" x14ac:dyDescent="0.2">
      <c r="AG398" s="8"/>
    </row>
    <row r="399" spans="33:33" x14ac:dyDescent="0.2">
      <c r="AG399" s="8"/>
    </row>
    <row r="400" spans="33:33" x14ac:dyDescent="0.2">
      <c r="AG400" s="8"/>
    </row>
    <row r="401" spans="33:33" x14ac:dyDescent="0.2">
      <c r="AG401" s="8"/>
    </row>
    <row r="402" spans="33:33" x14ac:dyDescent="0.2">
      <c r="AG402" s="8"/>
    </row>
    <row r="403" spans="33:33" x14ac:dyDescent="0.2">
      <c r="AG403" s="8"/>
    </row>
    <row r="404" spans="33:33" x14ac:dyDescent="0.2">
      <c r="AG404" s="8"/>
    </row>
    <row r="405" spans="33:33" x14ac:dyDescent="0.2">
      <c r="AG405" s="8"/>
    </row>
    <row r="406" spans="33:33" x14ac:dyDescent="0.2">
      <c r="AG406" s="8"/>
    </row>
    <row r="407" spans="33:33" x14ac:dyDescent="0.2">
      <c r="AG407" s="8"/>
    </row>
    <row r="408" spans="33:33" x14ac:dyDescent="0.2">
      <c r="AG408" s="8"/>
    </row>
    <row r="409" spans="33:33" x14ac:dyDescent="0.2">
      <c r="AG409" s="8"/>
    </row>
    <row r="410" spans="33:33" x14ac:dyDescent="0.2">
      <c r="AG410" s="8"/>
    </row>
    <row r="411" spans="33:33" x14ac:dyDescent="0.2">
      <c r="AG411" s="8"/>
    </row>
    <row r="412" spans="33:33" x14ac:dyDescent="0.2">
      <c r="AG412" s="8"/>
    </row>
    <row r="413" spans="33:33" x14ac:dyDescent="0.2">
      <c r="AG413" s="8"/>
    </row>
    <row r="414" spans="33:33" x14ac:dyDescent="0.2">
      <c r="AG414" s="8"/>
    </row>
    <row r="415" spans="33:33" x14ac:dyDescent="0.2">
      <c r="AG415" s="8"/>
    </row>
    <row r="416" spans="33:33" x14ac:dyDescent="0.2">
      <c r="AG416" s="8"/>
    </row>
    <row r="417" spans="33:33" x14ac:dyDescent="0.2">
      <c r="AG417" s="8"/>
    </row>
    <row r="418" spans="33:33" x14ac:dyDescent="0.2">
      <c r="AG418" s="8"/>
    </row>
    <row r="419" spans="33:33" x14ac:dyDescent="0.2">
      <c r="AG419" s="8"/>
    </row>
    <row r="420" spans="33:33" x14ac:dyDescent="0.2">
      <c r="AG420" s="8"/>
    </row>
    <row r="421" spans="33:33" x14ac:dyDescent="0.2">
      <c r="AG421" s="8"/>
    </row>
    <row r="422" spans="33:33" x14ac:dyDescent="0.2">
      <c r="AG422" s="8"/>
    </row>
    <row r="423" spans="33:33" x14ac:dyDescent="0.2">
      <c r="AG423" s="8"/>
    </row>
    <row r="424" spans="33:33" x14ac:dyDescent="0.2">
      <c r="AG424" s="8"/>
    </row>
    <row r="425" spans="33:33" x14ac:dyDescent="0.2">
      <c r="AG425" s="8"/>
    </row>
    <row r="426" spans="33:33" x14ac:dyDescent="0.2">
      <c r="AG426" s="8"/>
    </row>
    <row r="427" spans="33:33" x14ac:dyDescent="0.2">
      <c r="AG427" s="8"/>
    </row>
    <row r="428" spans="33:33" x14ac:dyDescent="0.2">
      <c r="AG428" s="8"/>
    </row>
    <row r="429" spans="33:33" x14ac:dyDescent="0.2">
      <c r="AG429" s="8"/>
    </row>
    <row r="430" spans="33:33" x14ac:dyDescent="0.2">
      <c r="AG430" s="8"/>
    </row>
    <row r="431" spans="33:33" x14ac:dyDescent="0.2">
      <c r="AG431" s="8"/>
    </row>
    <row r="432" spans="33:33" x14ac:dyDescent="0.2">
      <c r="AG432" s="8"/>
    </row>
    <row r="433" spans="33:33" x14ac:dyDescent="0.2">
      <c r="AG433" s="8"/>
    </row>
    <row r="434" spans="33:33" x14ac:dyDescent="0.2">
      <c r="AG434" s="8"/>
    </row>
    <row r="435" spans="33:33" x14ac:dyDescent="0.2">
      <c r="AG435" s="8"/>
    </row>
    <row r="436" spans="33:33" x14ac:dyDescent="0.2">
      <c r="AG436" s="8"/>
    </row>
    <row r="437" spans="33:33" x14ac:dyDescent="0.2">
      <c r="AG437" s="8"/>
    </row>
    <row r="438" spans="33:33" x14ac:dyDescent="0.2">
      <c r="AG438" s="8"/>
    </row>
    <row r="439" spans="33:33" x14ac:dyDescent="0.2">
      <c r="AG439" s="8"/>
    </row>
    <row r="440" spans="33:33" x14ac:dyDescent="0.2">
      <c r="AG440" s="8"/>
    </row>
    <row r="441" spans="33:33" x14ac:dyDescent="0.2">
      <c r="AG441" s="8"/>
    </row>
    <row r="442" spans="33:33" x14ac:dyDescent="0.2">
      <c r="AG442" s="8"/>
    </row>
    <row r="443" spans="33:33" x14ac:dyDescent="0.2">
      <c r="AG443" s="8"/>
    </row>
    <row r="444" spans="33:33" x14ac:dyDescent="0.2">
      <c r="AG444" s="8"/>
    </row>
    <row r="445" spans="33:33" x14ac:dyDescent="0.2">
      <c r="AG445" s="8"/>
    </row>
    <row r="446" spans="33:33" x14ac:dyDescent="0.2">
      <c r="AG446" s="8"/>
    </row>
    <row r="447" spans="33:33" x14ac:dyDescent="0.2">
      <c r="AG447" s="8"/>
    </row>
    <row r="448" spans="33:33" x14ac:dyDescent="0.2">
      <c r="AG448" s="8"/>
    </row>
    <row r="449" spans="33:33" x14ac:dyDescent="0.2">
      <c r="AG449" s="8"/>
    </row>
    <row r="450" spans="33:33" x14ac:dyDescent="0.2">
      <c r="AG450" s="8"/>
    </row>
    <row r="451" spans="33:33" x14ac:dyDescent="0.2">
      <c r="AG451" s="8"/>
    </row>
    <row r="452" spans="33:33" x14ac:dyDescent="0.2">
      <c r="AG452" s="8"/>
    </row>
    <row r="453" spans="33:33" x14ac:dyDescent="0.2">
      <c r="AG453" s="8"/>
    </row>
    <row r="454" spans="33:33" x14ac:dyDescent="0.2">
      <c r="AG454" s="8"/>
    </row>
    <row r="455" spans="33:33" x14ac:dyDescent="0.2">
      <c r="AG455" s="8"/>
    </row>
    <row r="456" spans="33:33" x14ac:dyDescent="0.2">
      <c r="AG456" s="8"/>
    </row>
    <row r="457" spans="33:33" x14ac:dyDescent="0.2">
      <c r="AG457" s="8"/>
    </row>
    <row r="458" spans="33:33" x14ac:dyDescent="0.2">
      <c r="AG458" s="8"/>
    </row>
    <row r="459" spans="33:33" x14ac:dyDescent="0.2">
      <c r="AG459" s="8"/>
    </row>
    <row r="460" spans="33:33" x14ac:dyDescent="0.2">
      <c r="AG460" s="8"/>
    </row>
    <row r="461" spans="33:33" x14ac:dyDescent="0.2">
      <c r="AG461" s="8"/>
    </row>
    <row r="462" spans="33:33" x14ac:dyDescent="0.2">
      <c r="AG462" s="8"/>
    </row>
    <row r="463" spans="33:33" x14ac:dyDescent="0.2">
      <c r="AG463" s="8"/>
    </row>
    <row r="464" spans="33:33" x14ac:dyDescent="0.2">
      <c r="AG464" s="8"/>
    </row>
    <row r="465" spans="33:33" x14ac:dyDescent="0.2">
      <c r="AG465" s="8"/>
    </row>
    <row r="466" spans="33:33" x14ac:dyDescent="0.2">
      <c r="AG466" s="8"/>
    </row>
    <row r="467" spans="33:33" x14ac:dyDescent="0.2">
      <c r="AG467" s="8"/>
    </row>
    <row r="468" spans="33:33" x14ac:dyDescent="0.2">
      <c r="AG468" s="8"/>
    </row>
    <row r="469" spans="33:33" x14ac:dyDescent="0.2">
      <c r="AG469" s="8"/>
    </row>
    <row r="470" spans="33:33" x14ac:dyDescent="0.2">
      <c r="AG470" s="8"/>
    </row>
    <row r="471" spans="33:33" x14ac:dyDescent="0.2">
      <c r="AG471" s="8"/>
    </row>
    <row r="472" spans="33:33" x14ac:dyDescent="0.2">
      <c r="AG472" s="8"/>
    </row>
    <row r="473" spans="33:33" x14ac:dyDescent="0.2">
      <c r="AG473" s="8"/>
    </row>
    <row r="474" spans="33:33" x14ac:dyDescent="0.2">
      <c r="AG474" s="8"/>
    </row>
    <row r="475" spans="33:33" x14ac:dyDescent="0.2">
      <c r="AG475" s="8"/>
    </row>
    <row r="476" spans="33:33" x14ac:dyDescent="0.2">
      <c r="AG476" s="8"/>
    </row>
    <row r="477" spans="33:33" x14ac:dyDescent="0.2">
      <c r="AG477" s="8"/>
    </row>
    <row r="478" spans="33:33" x14ac:dyDescent="0.2">
      <c r="AG478" s="8"/>
    </row>
    <row r="479" spans="33:33" x14ac:dyDescent="0.2">
      <c r="AG479" s="8"/>
    </row>
    <row r="480" spans="33:33" x14ac:dyDescent="0.2">
      <c r="AG480" s="8"/>
    </row>
    <row r="481" spans="33:33" x14ac:dyDescent="0.2">
      <c r="AG481" s="8"/>
    </row>
    <row r="482" spans="33:33" x14ac:dyDescent="0.2">
      <c r="AG482" s="8"/>
    </row>
    <row r="483" spans="33:33" x14ac:dyDescent="0.2">
      <c r="AG483" s="8"/>
    </row>
    <row r="484" spans="33:33" x14ac:dyDescent="0.2">
      <c r="AG484" s="8"/>
    </row>
    <row r="485" spans="33:33" x14ac:dyDescent="0.2">
      <c r="AG485" s="8"/>
    </row>
    <row r="486" spans="33:33" x14ac:dyDescent="0.2">
      <c r="AG486" s="8"/>
    </row>
    <row r="487" spans="33:33" x14ac:dyDescent="0.2">
      <c r="AG487" s="8"/>
    </row>
    <row r="488" spans="33:33" x14ac:dyDescent="0.2">
      <c r="AG488" s="8"/>
    </row>
    <row r="489" spans="33:33" x14ac:dyDescent="0.2">
      <c r="AG489" s="8"/>
    </row>
    <row r="490" spans="33:33" x14ac:dyDescent="0.2">
      <c r="AG490" s="8"/>
    </row>
    <row r="491" spans="33:33" x14ac:dyDescent="0.2">
      <c r="AG491" s="8"/>
    </row>
    <row r="492" spans="33:33" x14ac:dyDescent="0.2">
      <c r="AG492" s="8"/>
    </row>
    <row r="493" spans="33:33" x14ac:dyDescent="0.2">
      <c r="AG493" s="8"/>
    </row>
    <row r="494" spans="33:33" x14ac:dyDescent="0.2">
      <c r="AG494" s="8"/>
    </row>
    <row r="495" spans="33:33" x14ac:dyDescent="0.2">
      <c r="AG495" s="8"/>
    </row>
    <row r="496" spans="33:33" x14ac:dyDescent="0.2">
      <c r="AG496" s="8"/>
    </row>
    <row r="497" spans="33:33" x14ac:dyDescent="0.2">
      <c r="AG497" s="8"/>
    </row>
    <row r="498" spans="33:33" x14ac:dyDescent="0.2">
      <c r="AG498" s="8"/>
    </row>
    <row r="499" spans="33:33" x14ac:dyDescent="0.2">
      <c r="AG499" s="8"/>
    </row>
    <row r="500" spans="33:33" x14ac:dyDescent="0.2">
      <c r="AG500" s="8"/>
    </row>
    <row r="501" spans="33:33" x14ac:dyDescent="0.2">
      <c r="AG501" s="8"/>
    </row>
    <row r="502" spans="33:33" x14ac:dyDescent="0.2">
      <c r="AG502" s="8"/>
    </row>
    <row r="503" spans="33:33" x14ac:dyDescent="0.2">
      <c r="AG503" s="8"/>
    </row>
    <row r="504" spans="33:33" x14ac:dyDescent="0.2">
      <c r="AG504" s="8"/>
    </row>
    <row r="505" spans="33:33" x14ac:dyDescent="0.2">
      <c r="AG505" s="8"/>
    </row>
    <row r="506" spans="33:33" x14ac:dyDescent="0.2">
      <c r="AG506" s="8"/>
    </row>
    <row r="507" spans="33:33" x14ac:dyDescent="0.2">
      <c r="AG507" s="8"/>
    </row>
    <row r="508" spans="33:33" x14ac:dyDescent="0.2">
      <c r="AG508" s="8"/>
    </row>
    <row r="509" spans="33:33" x14ac:dyDescent="0.2">
      <c r="AG509" s="8"/>
    </row>
    <row r="510" spans="33:33" x14ac:dyDescent="0.2">
      <c r="AG510" s="8"/>
    </row>
    <row r="511" spans="33:33" x14ac:dyDescent="0.2">
      <c r="AG511" s="8"/>
    </row>
    <row r="512" spans="33:33" x14ac:dyDescent="0.2">
      <c r="AG512" s="8"/>
    </row>
    <row r="513" spans="33:33" x14ac:dyDescent="0.2">
      <c r="AG513" s="8"/>
    </row>
    <row r="514" spans="33:33" x14ac:dyDescent="0.2">
      <c r="AG514" s="8"/>
    </row>
    <row r="515" spans="33:33" x14ac:dyDescent="0.2">
      <c r="AG515" s="8"/>
    </row>
    <row r="516" spans="33:33" x14ac:dyDescent="0.2">
      <c r="AG516" s="8"/>
    </row>
    <row r="517" spans="33:33" x14ac:dyDescent="0.2">
      <c r="AG517" s="8"/>
    </row>
    <row r="518" spans="33:33" x14ac:dyDescent="0.2">
      <c r="AG518" s="8"/>
    </row>
    <row r="519" spans="33:33" x14ac:dyDescent="0.2">
      <c r="AG519" s="8"/>
    </row>
    <row r="520" spans="33:33" x14ac:dyDescent="0.2">
      <c r="AG520" s="8"/>
    </row>
    <row r="521" spans="33:33" x14ac:dyDescent="0.2">
      <c r="AG521" s="8"/>
    </row>
    <row r="522" spans="33:33" x14ac:dyDescent="0.2">
      <c r="AG522" s="8"/>
    </row>
    <row r="523" spans="33:33" x14ac:dyDescent="0.2">
      <c r="AG523" s="8"/>
    </row>
    <row r="524" spans="33:33" x14ac:dyDescent="0.2">
      <c r="AG524" s="8"/>
    </row>
    <row r="525" spans="33:33" x14ac:dyDescent="0.2">
      <c r="AG525" s="8"/>
    </row>
    <row r="526" spans="33:33" x14ac:dyDescent="0.2">
      <c r="AG526" s="8"/>
    </row>
    <row r="527" spans="33:33" x14ac:dyDescent="0.2">
      <c r="AG527" s="8"/>
    </row>
    <row r="528" spans="33:33" x14ac:dyDescent="0.2">
      <c r="AG528" s="8"/>
    </row>
    <row r="529" spans="33:33" x14ac:dyDescent="0.2">
      <c r="AG529" s="8"/>
    </row>
    <row r="530" spans="33:33" x14ac:dyDescent="0.2">
      <c r="AG530" s="8"/>
    </row>
    <row r="531" spans="33:33" x14ac:dyDescent="0.2">
      <c r="AG531" s="8"/>
    </row>
    <row r="532" spans="33:33" x14ac:dyDescent="0.2">
      <c r="AG532" s="8"/>
    </row>
    <row r="533" spans="33:33" x14ac:dyDescent="0.2">
      <c r="AG533" s="8"/>
    </row>
    <row r="534" spans="33:33" x14ac:dyDescent="0.2">
      <c r="AG534" s="8"/>
    </row>
    <row r="535" spans="33:33" x14ac:dyDescent="0.2">
      <c r="AG535" s="8"/>
    </row>
    <row r="536" spans="33:33" x14ac:dyDescent="0.2">
      <c r="AG536" s="8"/>
    </row>
    <row r="537" spans="33:33" x14ac:dyDescent="0.2">
      <c r="AG537" s="8"/>
    </row>
    <row r="538" spans="33:33" x14ac:dyDescent="0.2">
      <c r="AG538" s="8"/>
    </row>
    <row r="539" spans="33:33" x14ac:dyDescent="0.2">
      <c r="AG539" s="8"/>
    </row>
    <row r="540" spans="33:33" x14ac:dyDescent="0.2">
      <c r="AG540" s="8"/>
    </row>
    <row r="541" spans="33:33" x14ac:dyDescent="0.2">
      <c r="AG541" s="8"/>
    </row>
  </sheetData>
  <mergeCells count="9">
    <mergeCell ref="AH6:AS6"/>
    <mergeCell ref="AU6:BF6"/>
    <mergeCell ref="BH6:BS6"/>
    <mergeCell ref="BU6:CF6"/>
    <mergeCell ref="H7:L7"/>
    <mergeCell ref="M7:Q7"/>
    <mergeCell ref="R7:V7"/>
    <mergeCell ref="W7:AA7"/>
    <mergeCell ref="AB7:AF7"/>
  </mergeCells>
  <conditionalFormatting sqref="CK13">
    <cfRule type="containsText" dxfId="14" priority="5" stopIfTrue="1" operator="containsText" text="V">
      <formula>NOT(ISERROR(SEARCH("V",CK13)))</formula>
    </cfRule>
  </conditionalFormatting>
  <conditionalFormatting sqref="CK13">
    <cfRule type="containsText" dxfId="13" priority="4" stopIfTrue="1" operator="containsText" text="P">
      <formula>NOT(ISERROR(SEARCH("P",CK13)))</formula>
    </cfRule>
  </conditionalFormatting>
  <conditionalFormatting sqref="CJ6:CJ12 CJ69:CJ75">
    <cfRule type="cellIs" dxfId="12" priority="3" operator="notEqual">
      <formula>0</formula>
    </cfRule>
  </conditionalFormatting>
  <conditionalFormatting sqref="CK14:CK75">
    <cfRule type="containsText" dxfId="11" priority="1" stopIfTrue="1" operator="containsText" text="P">
      <formula>NOT(ISERROR(SEARCH("P",CK14)))</formula>
    </cfRule>
  </conditionalFormatting>
  <conditionalFormatting sqref="CK14:CK75">
    <cfRule type="containsText" dxfId="10" priority="2" stopIfTrue="1" operator="containsText" text="V">
      <formula>NOT(ISERROR(SEARCH("V",CK14)))</formula>
    </cfRule>
  </conditionalFormatting>
  <pageMargins left="0.7" right="0.7" top="0.75" bottom="0.75" header="0.3" footer="0.3"/>
  <pageSetup paperSize="8" scale="14" fitToHeight="0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541"/>
  <sheetViews>
    <sheetView showGridLines="0" topLeftCell="A4" zoomScale="80" zoomScaleNormal="80" zoomScalePageLayoutView="59" workbookViewId="0">
      <selection activeCell="B65" sqref="B65"/>
    </sheetView>
  </sheetViews>
  <sheetFormatPr defaultColWidth="9.83203125" defaultRowHeight="12" outlineLevelRow="3" outlineLevelCol="1" x14ac:dyDescent="0.2"/>
  <cols>
    <col min="1" max="1" width="10" style="7" bestFit="1" customWidth="1"/>
    <col min="2" max="2" width="75.83203125" style="16" customWidth="1"/>
    <col min="3" max="3" width="25.33203125" style="16" hidden="1" customWidth="1"/>
    <col min="4" max="4" width="19.1640625" style="16" hidden="1" customWidth="1"/>
    <col min="5" max="6" width="21.5" style="16" hidden="1" customWidth="1"/>
    <col min="7" max="7" width="22.33203125" style="16" hidden="1" customWidth="1"/>
    <col min="8" max="31" width="18.33203125" style="16" hidden="1" customWidth="1"/>
    <col min="32" max="32" width="19.5" style="16" hidden="1" customWidth="1"/>
    <col min="33" max="33" width="9.83203125" style="43"/>
    <col min="34" max="34" width="13.6640625" style="8" hidden="1" customWidth="1" outlineLevel="1"/>
    <col min="35" max="42" width="17" style="8" hidden="1" customWidth="1" outlineLevel="1"/>
    <col min="43" max="44" width="16.5" style="8" hidden="1" customWidth="1" outlineLevel="1"/>
    <col min="45" max="45" width="16" style="8" hidden="1" customWidth="1" outlineLevel="1"/>
    <col min="46" max="46" width="17.1640625" style="46" bestFit="1" customWidth="1" collapsed="1"/>
    <col min="47" max="47" width="18.1640625" style="8" hidden="1" customWidth="1" outlineLevel="1"/>
    <col min="48" max="55" width="18.33203125" style="8" hidden="1" customWidth="1" outlineLevel="1"/>
    <col min="56" max="58" width="17" style="8" hidden="1" customWidth="1" outlineLevel="1"/>
    <col min="59" max="59" width="18.33203125" style="46" bestFit="1" customWidth="1" collapsed="1"/>
    <col min="60" max="60" width="19.6640625" style="8" hidden="1" customWidth="1" outlineLevel="1"/>
    <col min="61" max="70" width="18.33203125" style="8" hidden="1" customWidth="1" outlineLevel="1"/>
    <col min="71" max="71" width="17" style="8" hidden="1" customWidth="1" outlineLevel="1"/>
    <col min="72" max="72" width="19.6640625" style="8" bestFit="1" customWidth="1" collapsed="1"/>
    <col min="73" max="73" width="18.1640625" style="8" hidden="1" customWidth="1" outlineLevel="1"/>
    <col min="74" max="83" width="18.33203125" style="8" hidden="1" customWidth="1" outlineLevel="1"/>
    <col min="84" max="84" width="17" style="8" hidden="1" customWidth="1" outlineLevel="1"/>
    <col min="85" max="85" width="19.1640625" style="46" bestFit="1" customWidth="1" collapsed="1"/>
    <col min="86" max="86" width="19.6640625" style="8" bestFit="1" customWidth="1" collapsed="1"/>
    <col min="87" max="87" width="9.83203125" style="8"/>
    <col min="88" max="88" width="18.5" style="8" hidden="1" customWidth="1" outlineLevel="1" collapsed="1"/>
    <col min="89" max="89" width="9.83203125" style="8" hidden="1" customWidth="1" outlineLevel="1"/>
    <col min="90" max="90" width="9.83203125" style="8" collapsed="1"/>
    <col min="91" max="16384" width="9.83203125" style="8"/>
  </cols>
  <sheetData>
    <row r="1" spans="1:98" ht="20.25" x14ac:dyDescent="0.35">
      <c r="B1" s="77" t="s">
        <v>9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8"/>
    </row>
    <row r="2" spans="1:98" ht="20.25" x14ac:dyDescent="0.35">
      <c r="B2" s="7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8"/>
    </row>
    <row r="3" spans="1:98" ht="20.25" x14ac:dyDescent="0.35">
      <c r="B3" s="77" t="s">
        <v>139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8"/>
    </row>
    <row r="4" spans="1:98" ht="20.25" x14ac:dyDescent="0.35">
      <c r="B4" s="77" t="s">
        <v>2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8"/>
    </row>
    <row r="5" spans="1:98" x14ac:dyDescent="0.2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8"/>
    </row>
    <row r="6" spans="1:98" s="49" customFormat="1" ht="17.25" x14ac:dyDescent="0.3">
      <c r="A6" s="48"/>
      <c r="AG6" s="50"/>
      <c r="AH6" s="346">
        <v>2015</v>
      </c>
      <c r="AI6" s="346"/>
      <c r="AJ6" s="346"/>
      <c r="AK6" s="346"/>
      <c r="AL6" s="346"/>
      <c r="AM6" s="346"/>
      <c r="AN6" s="346"/>
      <c r="AO6" s="346"/>
      <c r="AP6" s="346"/>
      <c r="AQ6" s="346"/>
      <c r="AR6" s="346"/>
      <c r="AS6" s="347"/>
      <c r="AT6" s="118" t="s">
        <v>10</v>
      </c>
      <c r="AU6" s="348">
        <v>2016</v>
      </c>
      <c r="AV6" s="348"/>
      <c r="AW6" s="348"/>
      <c r="AX6" s="348"/>
      <c r="AY6" s="348"/>
      <c r="AZ6" s="348"/>
      <c r="BA6" s="348"/>
      <c r="BB6" s="348"/>
      <c r="BC6" s="348"/>
      <c r="BD6" s="348"/>
      <c r="BE6" s="348"/>
      <c r="BF6" s="349"/>
      <c r="BG6" s="118" t="s">
        <v>10</v>
      </c>
      <c r="BH6" s="348">
        <v>2017</v>
      </c>
      <c r="BI6" s="348"/>
      <c r="BJ6" s="348"/>
      <c r="BK6" s="348"/>
      <c r="BL6" s="348"/>
      <c r="BM6" s="348"/>
      <c r="BN6" s="348"/>
      <c r="BO6" s="348"/>
      <c r="BP6" s="348"/>
      <c r="BQ6" s="348"/>
      <c r="BR6" s="348"/>
      <c r="BS6" s="349"/>
      <c r="BT6" s="118" t="s">
        <v>10</v>
      </c>
      <c r="BU6" s="348">
        <v>2018</v>
      </c>
      <c r="BV6" s="348"/>
      <c r="BW6" s="348"/>
      <c r="BX6" s="348"/>
      <c r="BY6" s="348"/>
      <c r="BZ6" s="348"/>
      <c r="CA6" s="348"/>
      <c r="CB6" s="348"/>
      <c r="CC6" s="348"/>
      <c r="CD6" s="348"/>
      <c r="CE6" s="348"/>
      <c r="CF6" s="349"/>
      <c r="CG6" s="118" t="s">
        <v>10</v>
      </c>
      <c r="CH6" s="118" t="s">
        <v>10</v>
      </c>
      <c r="CJ6" s="51" t="s">
        <v>11</v>
      </c>
      <c r="CL6" s="52"/>
      <c r="CM6" s="52"/>
      <c r="CN6" s="52"/>
      <c r="CO6" s="52"/>
      <c r="CP6" s="52"/>
      <c r="CQ6" s="52"/>
      <c r="CR6" s="52"/>
      <c r="CS6" s="52"/>
      <c r="CT6" s="52"/>
    </row>
    <row r="7" spans="1:98" s="9" customFormat="1" ht="17.25" x14ac:dyDescent="0.3">
      <c r="A7" s="19"/>
      <c r="B7" s="20" t="s">
        <v>12</v>
      </c>
      <c r="C7" s="21"/>
      <c r="D7" s="21"/>
      <c r="E7" s="21"/>
      <c r="F7" s="21"/>
      <c r="G7" s="21"/>
      <c r="H7" s="350" t="s">
        <v>124</v>
      </c>
      <c r="I7" s="351"/>
      <c r="J7" s="351"/>
      <c r="K7" s="351"/>
      <c r="L7" s="352"/>
      <c r="M7" s="350" t="s">
        <v>121</v>
      </c>
      <c r="N7" s="351"/>
      <c r="O7" s="351"/>
      <c r="P7" s="351"/>
      <c r="Q7" s="352"/>
      <c r="R7" s="350" t="s">
        <v>75</v>
      </c>
      <c r="S7" s="351"/>
      <c r="T7" s="351"/>
      <c r="U7" s="351"/>
      <c r="V7" s="352"/>
      <c r="W7" s="350" t="s">
        <v>27</v>
      </c>
      <c r="X7" s="351"/>
      <c r="Y7" s="351"/>
      <c r="Z7" s="351"/>
      <c r="AA7" s="352"/>
      <c r="AB7" s="350" t="s">
        <v>3</v>
      </c>
      <c r="AC7" s="351"/>
      <c r="AD7" s="351"/>
      <c r="AE7" s="351"/>
      <c r="AF7" s="352"/>
      <c r="AG7" s="22"/>
      <c r="AH7" s="23" t="s">
        <v>13</v>
      </c>
      <c r="AI7" s="23" t="s">
        <v>14</v>
      </c>
      <c r="AJ7" s="23" t="s">
        <v>15</v>
      </c>
      <c r="AK7" s="23" t="s">
        <v>16</v>
      </c>
      <c r="AL7" s="23" t="s">
        <v>17</v>
      </c>
      <c r="AM7" s="23" t="s">
        <v>18</v>
      </c>
      <c r="AN7" s="24" t="s">
        <v>19</v>
      </c>
      <c r="AO7" s="24" t="s">
        <v>20</v>
      </c>
      <c r="AP7" s="24" t="s">
        <v>21</v>
      </c>
      <c r="AQ7" s="24" t="s">
        <v>22</v>
      </c>
      <c r="AR7" s="24" t="s">
        <v>23</v>
      </c>
      <c r="AS7" s="25" t="s">
        <v>24</v>
      </c>
      <c r="AT7" s="119">
        <v>2015</v>
      </c>
      <c r="AU7" s="120" t="s">
        <v>13</v>
      </c>
      <c r="AV7" s="120" t="s">
        <v>14</v>
      </c>
      <c r="AW7" s="120" t="s">
        <v>15</v>
      </c>
      <c r="AX7" s="120" t="s">
        <v>16</v>
      </c>
      <c r="AY7" s="120" t="s">
        <v>17</v>
      </c>
      <c r="AZ7" s="120" t="s">
        <v>18</v>
      </c>
      <c r="BA7" s="121" t="s">
        <v>19</v>
      </c>
      <c r="BB7" s="121" t="s">
        <v>20</v>
      </c>
      <c r="BC7" s="121" t="s">
        <v>21</v>
      </c>
      <c r="BD7" s="121" t="s">
        <v>22</v>
      </c>
      <c r="BE7" s="121" t="s">
        <v>23</v>
      </c>
      <c r="BF7" s="122" t="s">
        <v>24</v>
      </c>
      <c r="BG7" s="119">
        <v>2016</v>
      </c>
      <c r="BH7" s="120" t="s">
        <v>13</v>
      </c>
      <c r="BI7" s="120" t="s">
        <v>14</v>
      </c>
      <c r="BJ7" s="120" t="s">
        <v>15</v>
      </c>
      <c r="BK7" s="120" t="s">
        <v>16</v>
      </c>
      <c r="BL7" s="120" t="s">
        <v>17</v>
      </c>
      <c r="BM7" s="120" t="s">
        <v>18</v>
      </c>
      <c r="BN7" s="121" t="s">
        <v>19</v>
      </c>
      <c r="BO7" s="121" t="s">
        <v>20</v>
      </c>
      <c r="BP7" s="121" t="s">
        <v>21</v>
      </c>
      <c r="BQ7" s="121" t="s">
        <v>22</v>
      </c>
      <c r="BR7" s="121" t="s">
        <v>23</v>
      </c>
      <c r="BS7" s="122" t="s">
        <v>24</v>
      </c>
      <c r="BT7" s="119">
        <v>2017</v>
      </c>
      <c r="BU7" s="120" t="s">
        <v>13</v>
      </c>
      <c r="BV7" s="120" t="s">
        <v>14</v>
      </c>
      <c r="BW7" s="120" t="s">
        <v>15</v>
      </c>
      <c r="BX7" s="120" t="s">
        <v>16</v>
      </c>
      <c r="BY7" s="120" t="s">
        <v>17</v>
      </c>
      <c r="BZ7" s="120" t="s">
        <v>18</v>
      </c>
      <c r="CA7" s="121" t="s">
        <v>19</v>
      </c>
      <c r="CB7" s="121" t="s">
        <v>20</v>
      </c>
      <c r="CC7" s="121" t="s">
        <v>21</v>
      </c>
      <c r="CD7" s="121" t="s">
        <v>22</v>
      </c>
      <c r="CE7" s="121" t="s">
        <v>23</v>
      </c>
      <c r="CF7" s="122" t="s">
        <v>24</v>
      </c>
      <c r="CG7" s="119">
        <v>2018</v>
      </c>
      <c r="CH7" s="119"/>
      <c r="CJ7" s="26"/>
      <c r="CL7" s="10"/>
      <c r="CM7" s="10"/>
      <c r="CN7" s="10"/>
      <c r="CO7" s="10"/>
      <c r="CP7" s="10"/>
      <c r="CQ7" s="10"/>
      <c r="CR7" s="10"/>
      <c r="CS7" s="10"/>
      <c r="CT7" s="10"/>
    </row>
    <row r="8" spans="1:98" s="9" customFormat="1" ht="16.5" customHeight="1" x14ac:dyDescent="0.2">
      <c r="A8" s="19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8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68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68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68"/>
      <c r="CH8" s="29"/>
      <c r="CJ8" s="29"/>
      <c r="CL8" s="10"/>
      <c r="CM8" s="10"/>
      <c r="CN8" s="10"/>
      <c r="CO8" s="10"/>
      <c r="CP8" s="10"/>
      <c r="CQ8" s="10"/>
      <c r="CR8" s="10"/>
      <c r="CS8" s="10"/>
      <c r="CT8" s="10"/>
    </row>
    <row r="9" spans="1:98" s="9" customFormat="1" ht="16.5" customHeight="1" x14ac:dyDescent="0.25">
      <c r="A9" s="19"/>
      <c r="B9" s="217" t="s">
        <v>25</v>
      </c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9"/>
      <c r="AH9" s="220"/>
      <c r="AI9" s="221">
        <f t="shared" ref="AI9:AS9" si="0">AH77</f>
        <v>3146000</v>
      </c>
      <c r="AJ9" s="221">
        <f t="shared" si="0"/>
        <v>2860000</v>
      </c>
      <c r="AK9" s="221">
        <f t="shared" si="0"/>
        <v>2574000</v>
      </c>
      <c r="AL9" s="221">
        <f>AK77</f>
        <v>2288000</v>
      </c>
      <c r="AM9" s="221">
        <f t="shared" si="0"/>
        <v>2002000</v>
      </c>
      <c r="AN9" s="221">
        <f t="shared" si="0"/>
        <v>1716000</v>
      </c>
      <c r="AO9" s="221">
        <f t="shared" si="0"/>
        <v>1430000</v>
      </c>
      <c r="AP9" s="221">
        <f t="shared" si="0"/>
        <v>1144000</v>
      </c>
      <c r="AQ9" s="221">
        <f t="shared" si="0"/>
        <v>858000</v>
      </c>
      <c r="AR9" s="221">
        <f t="shared" si="0"/>
        <v>572000</v>
      </c>
      <c r="AS9" s="221">
        <f t="shared" si="0"/>
        <v>286000</v>
      </c>
      <c r="AT9" s="222">
        <f>AH9</f>
        <v>0</v>
      </c>
      <c r="AU9" s="220"/>
      <c r="AV9" s="221">
        <f>AU77</f>
        <v>28314000</v>
      </c>
      <c r="AW9" s="221">
        <f>AV77</f>
        <v>25740000</v>
      </c>
      <c r="AX9" s="221">
        <f>AW77</f>
        <v>23166000</v>
      </c>
      <c r="AY9" s="221">
        <f>AX77</f>
        <v>20592000</v>
      </c>
      <c r="AZ9" s="221">
        <f t="shared" ref="AZ9:BF9" si="1">AY77</f>
        <v>18018000</v>
      </c>
      <c r="BA9" s="221">
        <f t="shared" si="1"/>
        <v>15444000</v>
      </c>
      <c r="BB9" s="221">
        <f t="shared" si="1"/>
        <v>12870000</v>
      </c>
      <c r="BC9" s="221">
        <f t="shared" si="1"/>
        <v>10296000</v>
      </c>
      <c r="BD9" s="221">
        <f t="shared" si="1"/>
        <v>7722000</v>
      </c>
      <c r="BE9" s="221">
        <f t="shared" si="1"/>
        <v>5148000</v>
      </c>
      <c r="BF9" s="221">
        <f t="shared" si="1"/>
        <v>2574000</v>
      </c>
      <c r="BG9" s="222">
        <f>AU9</f>
        <v>0</v>
      </c>
      <c r="BH9" s="220"/>
      <c r="BI9" s="221">
        <f>BH77</f>
        <v>92400000</v>
      </c>
      <c r="BJ9" s="221">
        <f>BI77</f>
        <v>84000000</v>
      </c>
      <c r="BK9" s="221">
        <f>BJ77</f>
        <v>75600000</v>
      </c>
      <c r="BL9" s="221">
        <f>BK77</f>
        <v>67200000</v>
      </c>
      <c r="BM9" s="221">
        <f t="shared" ref="BM9:BS9" si="2">BL77</f>
        <v>58800000</v>
      </c>
      <c r="BN9" s="221">
        <f t="shared" si="2"/>
        <v>50400000</v>
      </c>
      <c r="BO9" s="221">
        <f t="shared" si="2"/>
        <v>42000000</v>
      </c>
      <c r="BP9" s="221">
        <f t="shared" si="2"/>
        <v>33600000</v>
      </c>
      <c r="BQ9" s="221">
        <f t="shared" si="2"/>
        <v>25200000</v>
      </c>
      <c r="BR9" s="221">
        <f t="shared" si="2"/>
        <v>16800000</v>
      </c>
      <c r="BS9" s="221">
        <f t="shared" si="2"/>
        <v>8400000</v>
      </c>
      <c r="BT9" s="222">
        <f>BH9</f>
        <v>0</v>
      </c>
      <c r="BU9" s="220"/>
      <c r="BV9" s="221">
        <f>BU77</f>
        <v>60940000</v>
      </c>
      <c r="BW9" s="221">
        <f>BV77</f>
        <v>55400000</v>
      </c>
      <c r="BX9" s="221">
        <f>BW77</f>
        <v>49860000</v>
      </c>
      <c r="BY9" s="221">
        <f>BX77</f>
        <v>44320000</v>
      </c>
      <c r="BZ9" s="221">
        <f t="shared" ref="BZ9:CF9" si="3">BY77</f>
        <v>38780000</v>
      </c>
      <c r="CA9" s="221">
        <f t="shared" si="3"/>
        <v>33240000</v>
      </c>
      <c r="CB9" s="221">
        <f t="shared" si="3"/>
        <v>27700000</v>
      </c>
      <c r="CC9" s="221">
        <f t="shared" si="3"/>
        <v>22160000</v>
      </c>
      <c r="CD9" s="221">
        <f t="shared" si="3"/>
        <v>16620000</v>
      </c>
      <c r="CE9" s="221">
        <f t="shared" si="3"/>
        <v>11080000</v>
      </c>
      <c r="CF9" s="221">
        <f t="shared" si="3"/>
        <v>5540000</v>
      </c>
      <c r="CG9" s="222">
        <f>BU9</f>
        <v>0</v>
      </c>
      <c r="CH9" s="222"/>
      <c r="CJ9" s="31"/>
      <c r="CL9" s="10"/>
      <c r="CM9" s="10"/>
      <c r="CN9" s="10"/>
      <c r="CO9" s="10"/>
      <c r="CP9" s="10"/>
      <c r="CQ9" s="10"/>
      <c r="CR9" s="10"/>
      <c r="CS9" s="10"/>
      <c r="CT9" s="10"/>
    </row>
    <row r="10" spans="1:98" s="9" customFormat="1" ht="16.5" customHeight="1" x14ac:dyDescent="0.2">
      <c r="A10" s="19"/>
      <c r="B10" s="71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28"/>
      <c r="AH10" s="72"/>
      <c r="AI10" s="72"/>
      <c r="AJ10" s="72"/>
      <c r="AK10" s="72"/>
      <c r="AL10" s="72"/>
      <c r="AM10" s="72"/>
      <c r="AN10" s="73"/>
      <c r="AO10" s="73"/>
      <c r="AP10" s="73"/>
      <c r="AQ10" s="73"/>
      <c r="AR10" s="73"/>
      <c r="AS10" s="73"/>
      <c r="AT10" s="74"/>
      <c r="AU10" s="72"/>
      <c r="AV10" s="72"/>
      <c r="AW10" s="72"/>
      <c r="AX10" s="72"/>
      <c r="AY10" s="72"/>
      <c r="AZ10" s="72"/>
      <c r="BA10" s="73"/>
      <c r="BB10" s="73"/>
      <c r="BC10" s="73"/>
      <c r="BD10" s="73"/>
      <c r="BE10" s="73"/>
      <c r="BF10" s="73"/>
      <c r="BG10" s="74"/>
      <c r="BH10" s="72"/>
      <c r="BI10" s="72"/>
      <c r="BJ10" s="72"/>
      <c r="BK10" s="72"/>
      <c r="BL10" s="72"/>
      <c r="BM10" s="72"/>
      <c r="BN10" s="73"/>
      <c r="BO10" s="73"/>
      <c r="BP10" s="73"/>
      <c r="BQ10" s="73"/>
      <c r="BR10" s="73"/>
      <c r="BS10" s="73"/>
      <c r="BT10" s="75"/>
      <c r="BU10" s="72"/>
      <c r="BV10" s="72"/>
      <c r="BW10" s="72"/>
      <c r="BX10" s="72"/>
      <c r="BY10" s="72"/>
      <c r="BZ10" s="72"/>
      <c r="CA10" s="73"/>
      <c r="CB10" s="73"/>
      <c r="CC10" s="73"/>
      <c r="CD10" s="73"/>
      <c r="CE10" s="73"/>
      <c r="CF10" s="73"/>
      <c r="CG10" s="74"/>
      <c r="CH10" s="75"/>
      <c r="CJ10" s="76"/>
      <c r="CL10" s="10"/>
      <c r="CM10" s="10"/>
      <c r="CN10" s="10"/>
      <c r="CO10" s="10"/>
      <c r="CP10" s="10"/>
      <c r="CQ10" s="10"/>
      <c r="CR10" s="10"/>
      <c r="CS10" s="10"/>
      <c r="CT10" s="10"/>
    </row>
    <row r="11" spans="1:98" s="9" customFormat="1" ht="17.25" customHeight="1" thickBot="1" x14ac:dyDescent="0.25">
      <c r="A11" s="19"/>
      <c r="B11" s="32" t="s">
        <v>26</v>
      </c>
      <c r="C11" s="60"/>
      <c r="D11" s="60"/>
      <c r="E11" s="60"/>
      <c r="F11" s="60"/>
      <c r="G11" s="60"/>
      <c r="H11" s="60">
        <v>2015</v>
      </c>
      <c r="I11" s="60">
        <v>2016</v>
      </c>
      <c r="J11" s="60">
        <v>2017</v>
      </c>
      <c r="K11" s="60">
        <v>2018</v>
      </c>
      <c r="L11" s="60"/>
      <c r="M11" s="60">
        <v>2015</v>
      </c>
      <c r="N11" s="60">
        <v>2016</v>
      </c>
      <c r="O11" s="60">
        <v>2017</v>
      </c>
      <c r="P11" s="60">
        <v>2018</v>
      </c>
      <c r="Q11" s="60"/>
      <c r="R11" s="60">
        <v>2015</v>
      </c>
      <c r="S11" s="60">
        <v>2016</v>
      </c>
      <c r="T11" s="60">
        <v>2017</v>
      </c>
      <c r="U11" s="60">
        <v>2018</v>
      </c>
      <c r="V11" s="60"/>
      <c r="W11" s="60">
        <v>2015</v>
      </c>
      <c r="X11" s="60">
        <v>2016</v>
      </c>
      <c r="Y11" s="60">
        <v>2017</v>
      </c>
      <c r="Z11" s="60">
        <v>2018</v>
      </c>
      <c r="AA11" s="60"/>
      <c r="AB11" s="60">
        <v>2015</v>
      </c>
      <c r="AC11" s="60">
        <v>2016</v>
      </c>
      <c r="AD11" s="60">
        <v>2017</v>
      </c>
      <c r="AE11" s="60">
        <v>2018</v>
      </c>
      <c r="AF11" s="60"/>
      <c r="AG11" s="28"/>
      <c r="AH11" s="33"/>
      <c r="AI11" s="33"/>
      <c r="AJ11" s="33"/>
      <c r="AK11" s="33"/>
      <c r="AL11" s="33"/>
      <c r="AM11" s="33"/>
      <c r="AN11" s="34"/>
      <c r="AO11" s="34"/>
      <c r="AP11" s="34"/>
      <c r="AQ11" s="34"/>
      <c r="AR11" s="34"/>
      <c r="AS11" s="34"/>
      <c r="AT11" s="69"/>
      <c r="AU11" s="33"/>
      <c r="AV11" s="33"/>
      <c r="AW11" s="33"/>
      <c r="AX11" s="33"/>
      <c r="AY11" s="33"/>
      <c r="AZ11" s="33"/>
      <c r="BA11" s="34"/>
      <c r="BB11" s="34"/>
      <c r="BC11" s="34"/>
      <c r="BD11" s="34"/>
      <c r="BE11" s="34"/>
      <c r="BF11" s="34"/>
      <c r="BG11" s="69"/>
      <c r="BH11" s="33"/>
      <c r="BI11" s="33"/>
      <c r="BJ11" s="33"/>
      <c r="BK11" s="33"/>
      <c r="BL11" s="33"/>
      <c r="BM11" s="33"/>
      <c r="BN11" s="34"/>
      <c r="BO11" s="34"/>
      <c r="BP11" s="34"/>
      <c r="BQ11" s="34"/>
      <c r="BR11" s="34"/>
      <c r="BS11" s="34"/>
      <c r="BT11" s="35"/>
      <c r="BU11" s="33"/>
      <c r="BV11" s="33"/>
      <c r="BW11" s="33"/>
      <c r="BX11" s="33"/>
      <c r="BY11" s="33"/>
      <c r="BZ11" s="33"/>
      <c r="CA11" s="34"/>
      <c r="CB11" s="34"/>
      <c r="CC11" s="34"/>
      <c r="CD11" s="34"/>
      <c r="CE11" s="34"/>
      <c r="CF11" s="34"/>
      <c r="CG11" s="69"/>
      <c r="CH11" s="35"/>
      <c r="CJ11" s="34"/>
      <c r="CL11" s="10"/>
      <c r="CM11" s="10"/>
      <c r="CN11" s="10"/>
      <c r="CO11" s="10"/>
      <c r="CP11" s="10"/>
      <c r="CQ11" s="10"/>
      <c r="CR11" s="10"/>
      <c r="CS11" s="10"/>
      <c r="CT11" s="10"/>
    </row>
    <row r="12" spans="1:98" s="101" customFormat="1" ht="24" customHeight="1" thickTop="1" x14ac:dyDescent="0.3">
      <c r="A12" s="93"/>
      <c r="B12" s="70" t="s">
        <v>29</v>
      </c>
      <c r="C12" s="94" t="s">
        <v>120</v>
      </c>
      <c r="D12" s="94" t="s">
        <v>121</v>
      </c>
      <c r="E12" s="94" t="s">
        <v>75</v>
      </c>
      <c r="F12" s="94" t="s">
        <v>122</v>
      </c>
      <c r="G12" s="94" t="s">
        <v>28</v>
      </c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6"/>
      <c r="AH12" s="97"/>
      <c r="AI12" s="97"/>
      <c r="AJ12" s="97"/>
      <c r="AK12" s="97"/>
      <c r="AL12" s="97"/>
      <c r="AM12" s="97"/>
      <c r="AN12" s="98"/>
      <c r="AO12" s="98"/>
      <c r="AP12" s="98"/>
      <c r="AQ12" s="98"/>
      <c r="AR12" s="98"/>
      <c r="AS12" s="98"/>
      <c r="AT12" s="99"/>
      <c r="AU12" s="97"/>
      <c r="AV12" s="97"/>
      <c r="AW12" s="97"/>
      <c r="AX12" s="97"/>
      <c r="AY12" s="97"/>
      <c r="AZ12" s="97"/>
      <c r="BA12" s="98"/>
      <c r="BB12" s="98"/>
      <c r="BC12" s="98"/>
      <c r="BD12" s="98"/>
      <c r="BE12" s="98"/>
      <c r="BF12" s="98"/>
      <c r="BG12" s="99"/>
      <c r="BH12" s="97"/>
      <c r="BI12" s="97"/>
      <c r="BJ12" s="97"/>
      <c r="BK12" s="97"/>
      <c r="BL12" s="97"/>
      <c r="BM12" s="97"/>
      <c r="BN12" s="98"/>
      <c r="BO12" s="98"/>
      <c r="BP12" s="98"/>
      <c r="BQ12" s="98"/>
      <c r="BR12" s="98"/>
      <c r="BS12" s="98"/>
      <c r="BT12" s="100"/>
      <c r="BU12" s="97"/>
      <c r="BV12" s="97"/>
      <c r="BW12" s="97"/>
      <c r="BX12" s="97"/>
      <c r="BY12" s="97"/>
      <c r="BZ12" s="97"/>
      <c r="CA12" s="98"/>
      <c r="CB12" s="98"/>
      <c r="CC12" s="98"/>
      <c r="CD12" s="98"/>
      <c r="CE12" s="98"/>
      <c r="CF12" s="98"/>
      <c r="CG12" s="99"/>
      <c r="CH12" s="100"/>
      <c r="CJ12" s="98"/>
      <c r="CL12" s="102"/>
      <c r="CM12" s="102"/>
      <c r="CN12" s="102"/>
      <c r="CO12" s="102"/>
      <c r="CP12" s="102"/>
      <c r="CQ12" s="102"/>
      <c r="CR12" s="102"/>
      <c r="CS12" s="102"/>
      <c r="CT12" s="102"/>
    </row>
    <row r="13" spans="1:98" s="92" customFormat="1" ht="16.5" x14ac:dyDescent="0.3">
      <c r="A13" s="84" t="s">
        <v>30</v>
      </c>
      <c r="B13" s="85" t="s">
        <v>31</v>
      </c>
      <c r="C13" s="61">
        <v>117500000</v>
      </c>
      <c r="D13" s="61">
        <v>2500000</v>
      </c>
      <c r="E13" s="61">
        <v>30000000</v>
      </c>
      <c r="F13" s="61">
        <v>51600000</v>
      </c>
      <c r="G13" s="61">
        <v>201600000</v>
      </c>
      <c r="H13" s="86">
        <f>'PLAN DE DESEMBOLSOS'!C15</f>
        <v>0.02</v>
      </c>
      <c r="I13" s="86">
        <f>'PLAN DE DESEMBOLSOS'!D15</f>
        <v>0.18</v>
      </c>
      <c r="J13" s="86">
        <f>'PLAN DE DESEMBOLSOS'!E15</f>
        <v>0.5</v>
      </c>
      <c r="K13" s="86">
        <f>'PLAN DE DESEMBOLSOS'!F15</f>
        <v>0.3</v>
      </c>
      <c r="L13" s="86"/>
      <c r="M13" s="86">
        <f>'PLAN DE DESEMBOLSOS'!C17</f>
        <v>0.02</v>
      </c>
      <c r="N13" s="86">
        <f>'PLAN DE DESEMBOLSOS'!D17</f>
        <v>0.18</v>
      </c>
      <c r="O13" s="86">
        <f>'PLAN DE DESEMBOLSOS'!E17</f>
        <v>0.5</v>
      </c>
      <c r="P13" s="86">
        <f>'PLAN DE DESEMBOLSOS'!F17</f>
        <v>0.3</v>
      </c>
      <c r="Q13" s="86"/>
      <c r="R13" s="86">
        <f>+'PLAN DE DESEMBOLSOS'!C18</f>
        <v>0</v>
      </c>
      <c r="S13" s="86">
        <f>+'PLAN DE DESEMBOLSOS'!D18</f>
        <v>0</v>
      </c>
      <c r="T13" s="86">
        <f>+'PLAN DE DESEMBOLSOS'!E18</f>
        <v>0.5</v>
      </c>
      <c r="U13" s="86">
        <f>+'PLAN DE DESEMBOLSOS'!F18</f>
        <v>0.5</v>
      </c>
      <c r="V13" s="86"/>
      <c r="W13" s="86">
        <f>+'PLAN DE DESEMBOLSOS'!C19</f>
        <v>0.02</v>
      </c>
      <c r="X13" s="86">
        <f>+'PLAN DE DESEMBOLSOS'!D19</f>
        <v>0.18</v>
      </c>
      <c r="Y13" s="86">
        <f>+'PLAN DE DESEMBOLSOS'!E19</f>
        <v>0.5</v>
      </c>
      <c r="Z13" s="86">
        <f>+'PLAN DE DESEMBOLSOS'!F19</f>
        <v>0.3</v>
      </c>
      <c r="AA13" s="86"/>
      <c r="AB13" s="86">
        <f>+'PLAN DE DESEMBOLSOS'!H19</f>
        <v>0</v>
      </c>
      <c r="AC13" s="86">
        <f>+'PLAN DE DESEMBOLSOS'!I19</f>
        <v>0</v>
      </c>
      <c r="AD13" s="86">
        <f>+'PLAN DE DESEMBOLSOS'!J19</f>
        <v>0</v>
      </c>
      <c r="AE13" s="86">
        <f>+'PLAN DE DESEMBOLSOS'!K19</f>
        <v>0</v>
      </c>
      <c r="AF13" s="87">
        <f>G13</f>
        <v>201600000</v>
      </c>
      <c r="AG13" s="88"/>
      <c r="AH13" s="89">
        <f t="shared" ref="AH13:AS13" si="4">AH15+AH34+AH53+AH64</f>
        <v>286000</v>
      </c>
      <c r="AI13" s="89">
        <f t="shared" si="4"/>
        <v>286000</v>
      </c>
      <c r="AJ13" s="89">
        <f t="shared" si="4"/>
        <v>286000</v>
      </c>
      <c r="AK13" s="89">
        <f t="shared" si="4"/>
        <v>286000</v>
      </c>
      <c r="AL13" s="89">
        <f t="shared" si="4"/>
        <v>286000</v>
      </c>
      <c r="AM13" s="89">
        <f t="shared" si="4"/>
        <v>286000</v>
      </c>
      <c r="AN13" s="89">
        <f t="shared" si="4"/>
        <v>286000</v>
      </c>
      <c r="AO13" s="89">
        <f t="shared" si="4"/>
        <v>286000</v>
      </c>
      <c r="AP13" s="89">
        <f t="shared" si="4"/>
        <v>286000</v>
      </c>
      <c r="AQ13" s="89">
        <f t="shared" si="4"/>
        <v>286000</v>
      </c>
      <c r="AR13" s="89">
        <f t="shared" si="4"/>
        <v>286000</v>
      </c>
      <c r="AS13" s="89">
        <f t="shared" si="4"/>
        <v>286000</v>
      </c>
      <c r="AT13" s="89">
        <f>SUM(AH13:AS13)</f>
        <v>3432000</v>
      </c>
      <c r="AU13" s="89">
        <f t="shared" ref="AU13:BF13" si="5">AU15+AU34+AU53+AU64</f>
        <v>2574000</v>
      </c>
      <c r="AV13" s="89">
        <f t="shared" si="5"/>
        <v>2574000</v>
      </c>
      <c r="AW13" s="89">
        <f t="shared" si="5"/>
        <v>2574000</v>
      </c>
      <c r="AX13" s="89">
        <f t="shared" si="5"/>
        <v>2574000</v>
      </c>
      <c r="AY13" s="89">
        <f t="shared" si="5"/>
        <v>2574000</v>
      </c>
      <c r="AZ13" s="89">
        <f t="shared" si="5"/>
        <v>2574000</v>
      </c>
      <c r="BA13" s="89">
        <f t="shared" si="5"/>
        <v>2574000</v>
      </c>
      <c r="BB13" s="89">
        <f t="shared" si="5"/>
        <v>2574000</v>
      </c>
      <c r="BC13" s="89">
        <f t="shared" si="5"/>
        <v>2574000</v>
      </c>
      <c r="BD13" s="89">
        <f t="shared" si="5"/>
        <v>2574000</v>
      </c>
      <c r="BE13" s="89">
        <f t="shared" si="5"/>
        <v>2574000</v>
      </c>
      <c r="BF13" s="89">
        <f t="shared" si="5"/>
        <v>2574000</v>
      </c>
      <c r="BG13" s="89">
        <f>SUM(AU13:BF13)</f>
        <v>30888000</v>
      </c>
      <c r="BH13" s="89">
        <f t="shared" ref="BH13:BS13" si="6">BH15+BH34+BH53+BH64</f>
        <v>8400000</v>
      </c>
      <c r="BI13" s="89">
        <f t="shared" si="6"/>
        <v>8400000</v>
      </c>
      <c r="BJ13" s="89">
        <f t="shared" si="6"/>
        <v>8400000</v>
      </c>
      <c r="BK13" s="89">
        <f t="shared" si="6"/>
        <v>8400000</v>
      </c>
      <c r="BL13" s="89">
        <f t="shared" si="6"/>
        <v>8400000</v>
      </c>
      <c r="BM13" s="89">
        <f t="shared" si="6"/>
        <v>8400000</v>
      </c>
      <c r="BN13" s="89">
        <f t="shared" si="6"/>
        <v>8400000</v>
      </c>
      <c r="BO13" s="89">
        <f t="shared" si="6"/>
        <v>8400000</v>
      </c>
      <c r="BP13" s="89">
        <f t="shared" si="6"/>
        <v>8400000</v>
      </c>
      <c r="BQ13" s="89">
        <f t="shared" si="6"/>
        <v>8400000</v>
      </c>
      <c r="BR13" s="89">
        <f t="shared" si="6"/>
        <v>8400000</v>
      </c>
      <c r="BS13" s="89">
        <f t="shared" si="6"/>
        <v>8400000</v>
      </c>
      <c r="BT13" s="89">
        <f>SUM(BH13:BS13)</f>
        <v>100800000</v>
      </c>
      <c r="BU13" s="89">
        <f t="shared" ref="BU13:CF13" si="7">BU15+BU34+BU53+BU64</f>
        <v>5540000</v>
      </c>
      <c r="BV13" s="89">
        <f t="shared" si="7"/>
        <v>5540000</v>
      </c>
      <c r="BW13" s="89">
        <f t="shared" si="7"/>
        <v>5540000</v>
      </c>
      <c r="BX13" s="89">
        <f t="shared" si="7"/>
        <v>5540000</v>
      </c>
      <c r="BY13" s="89">
        <f t="shared" si="7"/>
        <v>5540000</v>
      </c>
      <c r="BZ13" s="89">
        <f t="shared" si="7"/>
        <v>5540000</v>
      </c>
      <c r="CA13" s="89">
        <f t="shared" si="7"/>
        <v>5540000</v>
      </c>
      <c r="CB13" s="89">
        <f t="shared" si="7"/>
        <v>5540000</v>
      </c>
      <c r="CC13" s="89">
        <f t="shared" si="7"/>
        <v>5540000</v>
      </c>
      <c r="CD13" s="89">
        <f t="shared" si="7"/>
        <v>5540000</v>
      </c>
      <c r="CE13" s="89">
        <f t="shared" si="7"/>
        <v>5540000</v>
      </c>
      <c r="CF13" s="89">
        <f t="shared" si="7"/>
        <v>5540000</v>
      </c>
      <c r="CG13" s="89">
        <f>SUM(BU13:CF13)</f>
        <v>66480000</v>
      </c>
      <c r="CH13" s="89">
        <f t="shared" ref="CH13:CH44" si="8">AT13+BG13+BT13+CG13</f>
        <v>201600000</v>
      </c>
      <c r="CI13" s="90"/>
      <c r="CJ13" s="89">
        <f t="shared" ref="CJ13:CJ44" si="9">CH13-AF13</f>
        <v>0</v>
      </c>
      <c r="CK13" s="262" t="str">
        <f>IF(CJ13=0,"P","V")</f>
        <v>P</v>
      </c>
      <c r="CM13" s="90"/>
    </row>
    <row r="14" spans="1:98" s="117" customFormat="1" ht="15" x14ac:dyDescent="0.25">
      <c r="A14" s="261" t="s">
        <v>89</v>
      </c>
      <c r="B14" s="238" t="s">
        <v>90</v>
      </c>
      <c r="C14" s="223" t="s">
        <v>120</v>
      </c>
      <c r="D14" s="111" t="s">
        <v>121</v>
      </c>
      <c r="E14" s="111" t="s">
        <v>75</v>
      </c>
      <c r="F14" s="111" t="s">
        <v>122</v>
      </c>
      <c r="G14" s="111" t="s">
        <v>28</v>
      </c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3"/>
      <c r="AH14" s="114"/>
      <c r="AI14" s="114"/>
      <c r="AJ14" s="114"/>
      <c r="AK14" s="114"/>
      <c r="AL14" s="114"/>
      <c r="AM14" s="114"/>
      <c r="AN14" s="114"/>
      <c r="AO14" s="114"/>
      <c r="AP14" s="114"/>
      <c r="AQ14" s="115"/>
      <c r="AR14" s="115"/>
      <c r="AS14" s="115"/>
      <c r="AT14" s="103"/>
      <c r="AU14" s="114"/>
      <c r="AV14" s="114"/>
      <c r="AW14" s="114"/>
      <c r="AX14" s="114"/>
      <c r="AY14" s="114"/>
      <c r="AZ14" s="114"/>
      <c r="BA14" s="114"/>
      <c r="BB14" s="114"/>
      <c r="BC14" s="114"/>
      <c r="BD14" s="115"/>
      <c r="BE14" s="115"/>
      <c r="BF14" s="115"/>
      <c r="BG14" s="103"/>
      <c r="BH14" s="114"/>
      <c r="BI14" s="114"/>
      <c r="BJ14" s="114"/>
      <c r="BK14" s="114"/>
      <c r="BL14" s="114"/>
      <c r="BM14" s="114"/>
      <c r="BN14" s="114"/>
      <c r="BO14" s="114"/>
      <c r="BP14" s="114"/>
      <c r="BQ14" s="115"/>
      <c r="BR14" s="115"/>
      <c r="BS14" s="115"/>
      <c r="BT14" s="103"/>
      <c r="BU14" s="114"/>
      <c r="BV14" s="114"/>
      <c r="BW14" s="114"/>
      <c r="BX14" s="114"/>
      <c r="BY14" s="114"/>
      <c r="BZ14" s="114"/>
      <c r="CA14" s="114"/>
      <c r="CB14" s="114"/>
      <c r="CC14" s="114"/>
      <c r="CD14" s="115"/>
      <c r="CE14" s="115"/>
      <c r="CF14" s="115"/>
      <c r="CG14" s="103"/>
      <c r="CH14" s="116"/>
      <c r="CJ14" s="116">
        <f t="shared" si="9"/>
        <v>0</v>
      </c>
      <c r="CK14" s="262" t="str">
        <f>IF(CJ14=0,"P","V")</f>
        <v>P</v>
      </c>
    </row>
    <row r="15" spans="1:98" s="5" customFormat="1" ht="15" x14ac:dyDescent="0.25">
      <c r="A15" s="254">
        <v>1</v>
      </c>
      <c r="B15" s="239" t="s">
        <v>91</v>
      </c>
      <c r="C15" s="224">
        <v>20000000</v>
      </c>
      <c r="D15" s="61">
        <v>0</v>
      </c>
      <c r="E15" s="61">
        <v>0</v>
      </c>
      <c r="F15" s="61">
        <v>1800000</v>
      </c>
      <c r="G15" s="61">
        <v>21800000</v>
      </c>
      <c r="H15" s="67">
        <f>C15*$H$13</f>
        <v>400000</v>
      </c>
      <c r="I15" s="64">
        <f>C15*$I$13</f>
        <v>3600000</v>
      </c>
      <c r="J15" s="64">
        <f>C15*$J$13</f>
        <v>10000000</v>
      </c>
      <c r="K15" s="64">
        <f>C15*$K$13</f>
        <v>6000000</v>
      </c>
      <c r="L15" s="64">
        <f>SUM(H15:K15)</f>
        <v>20000000</v>
      </c>
      <c r="M15" s="67">
        <f>D15*$M$13</f>
        <v>0</v>
      </c>
      <c r="N15" s="64">
        <f>D15*$N$13</f>
        <v>0</v>
      </c>
      <c r="O15" s="64">
        <f>D15*$O$13</f>
        <v>0</v>
      </c>
      <c r="P15" s="64">
        <f>D15*$P$13</f>
        <v>0</v>
      </c>
      <c r="Q15" s="64">
        <f>SUM(M15:P15)</f>
        <v>0</v>
      </c>
      <c r="R15" s="67">
        <f>E15*$R$13</f>
        <v>0</v>
      </c>
      <c r="S15" s="64">
        <f>E15*$S$13</f>
        <v>0</v>
      </c>
      <c r="T15" s="64">
        <f>E15*$T$13</f>
        <v>0</v>
      </c>
      <c r="U15" s="64">
        <f>E15*$U$13</f>
        <v>0</v>
      </c>
      <c r="V15" s="64">
        <f>SUM(R15:U15)</f>
        <v>0</v>
      </c>
      <c r="W15" s="67">
        <f>F15*$W$13</f>
        <v>36000</v>
      </c>
      <c r="X15" s="64">
        <f>F15*$X$13</f>
        <v>324000</v>
      </c>
      <c r="Y15" s="64">
        <f>F15*$Y$13</f>
        <v>900000</v>
      </c>
      <c r="Z15" s="64">
        <f>F15*$Z$13</f>
        <v>540000</v>
      </c>
      <c r="AA15" s="64">
        <f>SUM(W15:Z15)</f>
        <v>1800000</v>
      </c>
      <c r="AB15" s="67">
        <f>SUM(H15,M15,R15,W15)</f>
        <v>436000</v>
      </c>
      <c r="AC15" s="67">
        <f>SUM(I15,N15,S15,X15)</f>
        <v>3924000</v>
      </c>
      <c r="AD15" s="67">
        <f>SUM(J15,O15,T15,Y15)</f>
        <v>10900000</v>
      </c>
      <c r="AE15" s="67">
        <f>SUM(K15,P15,U15,Z15)</f>
        <v>6540000</v>
      </c>
      <c r="AF15" s="64">
        <f>SUM(AB15:AE15)</f>
        <v>21800000</v>
      </c>
      <c r="AG15" s="47"/>
      <c r="AH15" s="6">
        <f t="shared" ref="AH15:AS15" si="10">AH16+AH25</f>
        <v>36333.333333333343</v>
      </c>
      <c r="AI15" s="6">
        <f t="shared" si="10"/>
        <v>36333.333333333343</v>
      </c>
      <c r="AJ15" s="6">
        <f t="shared" si="10"/>
        <v>36333.333333333343</v>
      </c>
      <c r="AK15" s="6">
        <f t="shared" si="10"/>
        <v>36333.333333333343</v>
      </c>
      <c r="AL15" s="6">
        <f t="shared" si="10"/>
        <v>36333.333333333343</v>
      </c>
      <c r="AM15" s="6">
        <f t="shared" si="10"/>
        <v>36333.333333333343</v>
      </c>
      <c r="AN15" s="6">
        <f t="shared" si="10"/>
        <v>36333.333333333343</v>
      </c>
      <c r="AO15" s="6">
        <f t="shared" si="10"/>
        <v>36333.333333333343</v>
      </c>
      <c r="AP15" s="6">
        <f t="shared" si="10"/>
        <v>36333.333333333343</v>
      </c>
      <c r="AQ15" s="6">
        <f t="shared" si="10"/>
        <v>36333.333333333343</v>
      </c>
      <c r="AR15" s="6">
        <f t="shared" si="10"/>
        <v>36333.333333333343</v>
      </c>
      <c r="AS15" s="6">
        <f t="shared" si="10"/>
        <v>36333.333333333343</v>
      </c>
      <c r="AT15" s="124">
        <f>SUM(AH15:AS15)</f>
        <v>436000.00000000023</v>
      </c>
      <c r="AU15" s="124">
        <f t="shared" ref="AU15:BF15" si="11">AU16+AU25</f>
        <v>327000</v>
      </c>
      <c r="AV15" s="124">
        <f t="shared" si="11"/>
        <v>327000</v>
      </c>
      <c r="AW15" s="124">
        <f t="shared" si="11"/>
        <v>327000</v>
      </c>
      <c r="AX15" s="124">
        <f t="shared" si="11"/>
        <v>327000</v>
      </c>
      <c r="AY15" s="124">
        <f t="shared" si="11"/>
        <v>327000</v>
      </c>
      <c r="AZ15" s="124">
        <f t="shared" si="11"/>
        <v>327000</v>
      </c>
      <c r="BA15" s="124">
        <f t="shared" si="11"/>
        <v>327000</v>
      </c>
      <c r="BB15" s="124">
        <f t="shared" si="11"/>
        <v>327000</v>
      </c>
      <c r="BC15" s="124">
        <f t="shared" si="11"/>
        <v>327000</v>
      </c>
      <c r="BD15" s="124">
        <f t="shared" si="11"/>
        <v>327000</v>
      </c>
      <c r="BE15" s="124">
        <f t="shared" si="11"/>
        <v>327000</v>
      </c>
      <c r="BF15" s="124">
        <f t="shared" si="11"/>
        <v>327000</v>
      </c>
      <c r="BG15" s="124">
        <f>SUM(AU15:BF15)</f>
        <v>3924000</v>
      </c>
      <c r="BH15" s="124">
        <f t="shared" ref="BH15:BS15" si="12">BH16+BH25</f>
        <v>908333.33333333349</v>
      </c>
      <c r="BI15" s="124">
        <f t="shared" si="12"/>
        <v>908333.33333333349</v>
      </c>
      <c r="BJ15" s="124">
        <f t="shared" si="12"/>
        <v>908333.33333333349</v>
      </c>
      <c r="BK15" s="124">
        <f t="shared" si="12"/>
        <v>908333.33333333349</v>
      </c>
      <c r="BL15" s="124">
        <f t="shared" si="12"/>
        <v>908333.33333333349</v>
      </c>
      <c r="BM15" s="124">
        <f t="shared" si="12"/>
        <v>908333.33333333349</v>
      </c>
      <c r="BN15" s="124">
        <f t="shared" si="12"/>
        <v>908333.33333333349</v>
      </c>
      <c r="BO15" s="124">
        <f t="shared" si="12"/>
        <v>908333.33333333349</v>
      </c>
      <c r="BP15" s="124">
        <f t="shared" si="12"/>
        <v>908333.33333333349</v>
      </c>
      <c r="BQ15" s="124">
        <f t="shared" si="12"/>
        <v>908333.33333333349</v>
      </c>
      <c r="BR15" s="124">
        <f t="shared" si="12"/>
        <v>908333.33333333349</v>
      </c>
      <c r="BS15" s="124">
        <f t="shared" si="12"/>
        <v>908333.33333333349</v>
      </c>
      <c r="BT15" s="124">
        <f t="shared" ref="BT15:BT26" si="13">SUM(BH15:BS15)</f>
        <v>10900000.000000006</v>
      </c>
      <c r="BU15" s="124">
        <f t="shared" ref="BU15:CF15" si="14">BU16+BU25</f>
        <v>545000</v>
      </c>
      <c r="BV15" s="124">
        <f t="shared" si="14"/>
        <v>545000</v>
      </c>
      <c r="BW15" s="124">
        <f t="shared" si="14"/>
        <v>545000</v>
      </c>
      <c r="BX15" s="124">
        <f t="shared" si="14"/>
        <v>545000</v>
      </c>
      <c r="BY15" s="124">
        <f t="shared" si="14"/>
        <v>545000</v>
      </c>
      <c r="BZ15" s="124">
        <f t="shared" si="14"/>
        <v>545000</v>
      </c>
      <c r="CA15" s="124">
        <f t="shared" si="14"/>
        <v>545000</v>
      </c>
      <c r="CB15" s="124">
        <f t="shared" si="14"/>
        <v>545000</v>
      </c>
      <c r="CC15" s="124">
        <f t="shared" si="14"/>
        <v>545000</v>
      </c>
      <c r="CD15" s="124">
        <f t="shared" si="14"/>
        <v>545000</v>
      </c>
      <c r="CE15" s="124">
        <f t="shared" si="14"/>
        <v>545000</v>
      </c>
      <c r="CF15" s="124">
        <f t="shared" si="14"/>
        <v>545000</v>
      </c>
      <c r="CG15" s="124">
        <f t="shared" ref="CG15:CG26" si="15">SUM(BU15:CF15)</f>
        <v>6540000</v>
      </c>
      <c r="CH15" s="124">
        <f t="shared" si="8"/>
        <v>21800000.000000007</v>
      </c>
      <c r="CI15" s="4"/>
      <c r="CJ15" s="124">
        <f t="shared" si="9"/>
        <v>0</v>
      </c>
      <c r="CK15" s="262" t="str">
        <f>IF(CJ15=0,"P","V")</f>
        <v>P</v>
      </c>
    </row>
    <row r="16" spans="1:98" s="171" customFormat="1" ht="15" x14ac:dyDescent="0.25">
      <c r="A16" s="255" t="s">
        <v>77</v>
      </c>
      <c r="B16" s="240" t="s">
        <v>92</v>
      </c>
      <c r="C16" s="225">
        <v>19042282.989999998</v>
      </c>
      <c r="D16" s="142">
        <v>0</v>
      </c>
      <c r="E16" s="142">
        <v>0</v>
      </c>
      <c r="F16" s="142">
        <v>1713806</v>
      </c>
      <c r="G16" s="142">
        <v>20756088.989999998</v>
      </c>
      <c r="H16" s="137">
        <f t="shared" ref="H16:H68" si="16">C16*$H$13</f>
        <v>380845.65979999996</v>
      </c>
      <c r="I16" s="138">
        <f t="shared" ref="I16:I64" si="17">C16*$I$13</f>
        <v>3427610.9381999997</v>
      </c>
      <c r="J16" s="138">
        <f t="shared" ref="J16:J64" si="18">C16*$J$13</f>
        <v>9521141.4949999992</v>
      </c>
      <c r="K16" s="138">
        <f t="shared" ref="K16:K64" si="19">C16*$K$13</f>
        <v>5712684.8969999989</v>
      </c>
      <c r="L16" s="138">
        <f t="shared" ref="L16:L68" si="20">SUM(H16:K16)</f>
        <v>19042282.989999998</v>
      </c>
      <c r="M16" s="137">
        <f t="shared" ref="M16:M68" si="21">D16*$M$13</f>
        <v>0</v>
      </c>
      <c r="N16" s="138">
        <f t="shared" ref="N16:N68" si="22">D16*$N$13</f>
        <v>0</v>
      </c>
      <c r="O16" s="138">
        <f t="shared" ref="O16:O68" si="23">D16*$O$13</f>
        <v>0</v>
      </c>
      <c r="P16" s="138">
        <f t="shared" ref="P16:P68" si="24">D16*$P$13</f>
        <v>0</v>
      </c>
      <c r="Q16" s="138">
        <f t="shared" ref="Q16:Q68" si="25">SUM(M16:P16)</f>
        <v>0</v>
      </c>
      <c r="R16" s="137">
        <f t="shared" ref="R16:R68" si="26">E16*$R$13</f>
        <v>0</v>
      </c>
      <c r="S16" s="138">
        <f t="shared" ref="S16:S68" si="27">E16*$S$13</f>
        <v>0</v>
      </c>
      <c r="T16" s="138">
        <f t="shared" ref="T16:T68" si="28">E16*$T$13</f>
        <v>0</v>
      </c>
      <c r="U16" s="138">
        <f t="shared" ref="U16:U68" si="29">E16*$U$13</f>
        <v>0</v>
      </c>
      <c r="V16" s="138">
        <f t="shared" ref="V16:V68" si="30">SUM(R16:U16)</f>
        <v>0</v>
      </c>
      <c r="W16" s="137">
        <f t="shared" ref="W16:W68" si="31">F16*$W$13</f>
        <v>34276.120000000003</v>
      </c>
      <c r="X16" s="138">
        <f t="shared" ref="X16:X68" si="32">F16*$X$13</f>
        <v>308485.08</v>
      </c>
      <c r="Y16" s="138">
        <f t="shared" ref="Y16:Y68" si="33">F16*$Y$13</f>
        <v>856903</v>
      </c>
      <c r="Z16" s="138">
        <f t="shared" ref="Z16:Z68" si="34">F16*$Z$13</f>
        <v>514141.8</v>
      </c>
      <c r="AA16" s="138">
        <f t="shared" ref="AA16:AA68" si="35">SUM(W16:Z16)</f>
        <v>1713806</v>
      </c>
      <c r="AB16" s="137">
        <f t="shared" ref="AB16:AB68" si="36">SUM(H16,M16,R16,W16)</f>
        <v>415121.77979999996</v>
      </c>
      <c r="AC16" s="137">
        <f t="shared" ref="AC16:AC68" si="37">SUM(I16,N16,S16,X16)</f>
        <v>3736096.0181999998</v>
      </c>
      <c r="AD16" s="137">
        <f t="shared" ref="AD16:AD68" si="38">SUM(J16,O16,T16,Y16)</f>
        <v>10378044.494999999</v>
      </c>
      <c r="AE16" s="137">
        <f t="shared" ref="AE16:AE68" si="39">SUM(K16,P16,U16,Z16)</f>
        <v>6226826.6969999988</v>
      </c>
      <c r="AF16" s="138">
        <f t="shared" ref="AF16:AF68" si="40">SUM(AB16:AE16)</f>
        <v>20756088.989999998</v>
      </c>
      <c r="AG16" s="170"/>
      <c r="AH16" s="175">
        <f t="shared" ref="AH16:AS16" si="41">AH17+AH19+AH21+AH23</f>
        <v>34593.481650000009</v>
      </c>
      <c r="AI16" s="175">
        <f t="shared" si="41"/>
        <v>34593.481650000009</v>
      </c>
      <c r="AJ16" s="175">
        <f t="shared" si="41"/>
        <v>34593.481650000009</v>
      </c>
      <c r="AK16" s="175">
        <f t="shared" si="41"/>
        <v>34593.481650000009</v>
      </c>
      <c r="AL16" s="175">
        <f t="shared" si="41"/>
        <v>34593.481650000009</v>
      </c>
      <c r="AM16" s="175">
        <f t="shared" si="41"/>
        <v>34593.481650000009</v>
      </c>
      <c r="AN16" s="175">
        <f t="shared" si="41"/>
        <v>34593.481650000009</v>
      </c>
      <c r="AO16" s="175">
        <f t="shared" si="41"/>
        <v>34593.481650000009</v>
      </c>
      <c r="AP16" s="175">
        <f t="shared" si="41"/>
        <v>34593.481650000009</v>
      </c>
      <c r="AQ16" s="175">
        <f t="shared" si="41"/>
        <v>34593.481650000009</v>
      </c>
      <c r="AR16" s="175">
        <f t="shared" si="41"/>
        <v>34593.481650000009</v>
      </c>
      <c r="AS16" s="175">
        <f t="shared" si="41"/>
        <v>34593.481650000009</v>
      </c>
      <c r="AT16" s="175">
        <f>SUM(AH16:AS16)</f>
        <v>415121.77980000019</v>
      </c>
      <c r="AU16" s="175">
        <f t="shared" ref="AU16:BF16" si="42">AU17+AU19+AU21+AU23</f>
        <v>311341.33484999998</v>
      </c>
      <c r="AV16" s="175">
        <f t="shared" si="42"/>
        <v>311341.33484999998</v>
      </c>
      <c r="AW16" s="175">
        <f t="shared" si="42"/>
        <v>311341.33484999998</v>
      </c>
      <c r="AX16" s="175">
        <f t="shared" si="42"/>
        <v>311341.33484999998</v>
      </c>
      <c r="AY16" s="175">
        <f t="shared" si="42"/>
        <v>311341.33484999998</v>
      </c>
      <c r="AZ16" s="175">
        <f t="shared" si="42"/>
        <v>311341.33484999998</v>
      </c>
      <c r="BA16" s="175">
        <f t="shared" si="42"/>
        <v>311341.33484999998</v>
      </c>
      <c r="BB16" s="175">
        <f t="shared" si="42"/>
        <v>311341.33484999998</v>
      </c>
      <c r="BC16" s="175">
        <f t="shared" si="42"/>
        <v>311341.33484999998</v>
      </c>
      <c r="BD16" s="175">
        <f t="shared" si="42"/>
        <v>311341.33484999998</v>
      </c>
      <c r="BE16" s="175">
        <f t="shared" si="42"/>
        <v>311341.33484999998</v>
      </c>
      <c r="BF16" s="175">
        <f t="shared" si="42"/>
        <v>311341.33484999998</v>
      </c>
      <c r="BG16" s="175">
        <f>SUM(AU16:BF16)</f>
        <v>3736096.0182000007</v>
      </c>
      <c r="BH16" s="175">
        <f t="shared" ref="BH16:BS16" si="43">BH17+BH19+BH21+BH23</f>
        <v>864837.04125000013</v>
      </c>
      <c r="BI16" s="175">
        <f t="shared" si="43"/>
        <v>864837.04125000013</v>
      </c>
      <c r="BJ16" s="175">
        <f t="shared" si="43"/>
        <v>864837.04125000013</v>
      </c>
      <c r="BK16" s="175">
        <f t="shared" si="43"/>
        <v>864837.04125000013</v>
      </c>
      <c r="BL16" s="175">
        <f t="shared" si="43"/>
        <v>864837.04125000013</v>
      </c>
      <c r="BM16" s="175">
        <f t="shared" si="43"/>
        <v>864837.04125000013</v>
      </c>
      <c r="BN16" s="175">
        <f t="shared" si="43"/>
        <v>864837.04125000013</v>
      </c>
      <c r="BO16" s="175">
        <f t="shared" si="43"/>
        <v>864837.04125000013</v>
      </c>
      <c r="BP16" s="175">
        <f t="shared" si="43"/>
        <v>864837.04125000013</v>
      </c>
      <c r="BQ16" s="175">
        <f t="shared" si="43"/>
        <v>864837.04125000013</v>
      </c>
      <c r="BR16" s="175">
        <f t="shared" si="43"/>
        <v>864837.04125000013</v>
      </c>
      <c r="BS16" s="175">
        <f t="shared" si="43"/>
        <v>864837.04125000013</v>
      </c>
      <c r="BT16" s="175">
        <f t="shared" si="13"/>
        <v>10378044.494999999</v>
      </c>
      <c r="BU16" s="175">
        <f t="shared" ref="BU16:CF16" si="44">BU17+BU19+BU21+BU23</f>
        <v>518902.22475000005</v>
      </c>
      <c r="BV16" s="175">
        <f t="shared" si="44"/>
        <v>518902.22475000005</v>
      </c>
      <c r="BW16" s="175">
        <f t="shared" si="44"/>
        <v>518902.22475000005</v>
      </c>
      <c r="BX16" s="175">
        <f t="shared" si="44"/>
        <v>518902.22475000005</v>
      </c>
      <c r="BY16" s="175">
        <f t="shared" si="44"/>
        <v>518902.22475000005</v>
      </c>
      <c r="BZ16" s="175">
        <f t="shared" si="44"/>
        <v>518902.22475000005</v>
      </c>
      <c r="CA16" s="175">
        <f t="shared" si="44"/>
        <v>518902.22475000005</v>
      </c>
      <c r="CB16" s="175">
        <f t="shared" si="44"/>
        <v>518902.22475000005</v>
      </c>
      <c r="CC16" s="175">
        <f t="shared" si="44"/>
        <v>518902.22475000005</v>
      </c>
      <c r="CD16" s="175">
        <f t="shared" si="44"/>
        <v>518902.22475000005</v>
      </c>
      <c r="CE16" s="175">
        <f t="shared" si="44"/>
        <v>518902.22475000005</v>
      </c>
      <c r="CF16" s="175">
        <f t="shared" si="44"/>
        <v>518902.22475000005</v>
      </c>
      <c r="CG16" s="175">
        <f t="shared" si="15"/>
        <v>6226826.6970000006</v>
      </c>
      <c r="CH16" s="175">
        <f t="shared" si="8"/>
        <v>20756088.990000002</v>
      </c>
      <c r="CJ16" s="175">
        <f t="shared" si="9"/>
        <v>0</v>
      </c>
      <c r="CK16" s="262" t="str">
        <f>IF(CJ16=0,"P","V")</f>
        <v>P</v>
      </c>
    </row>
    <row r="17" spans="1:165" s="134" customFormat="1" ht="15" outlineLevel="1" x14ac:dyDescent="0.25">
      <c r="A17" s="256" t="s">
        <v>32</v>
      </c>
      <c r="B17" s="241" t="s">
        <v>95</v>
      </c>
      <c r="C17" s="226">
        <v>6837294.3200000003</v>
      </c>
      <c r="D17" s="172">
        <v>0</v>
      </c>
      <c r="E17" s="172">
        <v>0</v>
      </c>
      <c r="F17" s="172">
        <v>615356.68000000005</v>
      </c>
      <c r="G17" s="172">
        <v>7452651</v>
      </c>
      <c r="H17" s="173">
        <f t="shared" si="16"/>
        <v>136745.88640000002</v>
      </c>
      <c r="I17" s="174">
        <f t="shared" si="17"/>
        <v>1230712.9776000001</v>
      </c>
      <c r="J17" s="174">
        <f t="shared" si="18"/>
        <v>3418647.16</v>
      </c>
      <c r="K17" s="174">
        <f t="shared" si="19"/>
        <v>2051188.2960000001</v>
      </c>
      <c r="L17" s="174">
        <f t="shared" si="20"/>
        <v>6837294.3200000003</v>
      </c>
      <c r="M17" s="173">
        <f t="shared" si="21"/>
        <v>0</v>
      </c>
      <c r="N17" s="174">
        <f t="shared" si="22"/>
        <v>0</v>
      </c>
      <c r="O17" s="174">
        <f t="shared" si="23"/>
        <v>0</v>
      </c>
      <c r="P17" s="174">
        <f t="shared" si="24"/>
        <v>0</v>
      </c>
      <c r="Q17" s="174">
        <f t="shared" si="25"/>
        <v>0</v>
      </c>
      <c r="R17" s="173">
        <f t="shared" si="26"/>
        <v>0</v>
      </c>
      <c r="S17" s="174">
        <f t="shared" si="27"/>
        <v>0</v>
      </c>
      <c r="T17" s="174">
        <f t="shared" si="28"/>
        <v>0</v>
      </c>
      <c r="U17" s="174">
        <f t="shared" si="29"/>
        <v>0</v>
      </c>
      <c r="V17" s="174">
        <f t="shared" si="30"/>
        <v>0</v>
      </c>
      <c r="W17" s="173">
        <f t="shared" si="31"/>
        <v>12307.133600000001</v>
      </c>
      <c r="X17" s="174">
        <f t="shared" si="32"/>
        <v>110764.20240000001</v>
      </c>
      <c r="Y17" s="174">
        <f t="shared" si="33"/>
        <v>307678.34000000003</v>
      </c>
      <c r="Z17" s="174">
        <f t="shared" si="34"/>
        <v>184607.00400000002</v>
      </c>
      <c r="AA17" s="174">
        <f t="shared" si="35"/>
        <v>615356.68000000005</v>
      </c>
      <c r="AB17" s="173">
        <f t="shared" si="36"/>
        <v>149053.02000000002</v>
      </c>
      <c r="AC17" s="173">
        <f t="shared" si="37"/>
        <v>1341477.1800000002</v>
      </c>
      <c r="AD17" s="173">
        <f t="shared" si="38"/>
        <v>3726325.5</v>
      </c>
      <c r="AE17" s="173">
        <f t="shared" si="39"/>
        <v>2235795.3000000003</v>
      </c>
      <c r="AF17" s="174">
        <f t="shared" si="40"/>
        <v>7452651</v>
      </c>
      <c r="AG17" s="132"/>
      <c r="AH17" s="175">
        <f t="shared" ref="AH17:AS17" si="45">SUM(AH18:AH18)</f>
        <v>12421.085000000001</v>
      </c>
      <c r="AI17" s="175">
        <f t="shared" si="45"/>
        <v>12421.085000000001</v>
      </c>
      <c r="AJ17" s="175">
        <f t="shared" si="45"/>
        <v>12421.085000000001</v>
      </c>
      <c r="AK17" s="175">
        <f t="shared" si="45"/>
        <v>12421.085000000001</v>
      </c>
      <c r="AL17" s="175">
        <f t="shared" si="45"/>
        <v>12421.085000000001</v>
      </c>
      <c r="AM17" s="175">
        <f t="shared" si="45"/>
        <v>12421.085000000001</v>
      </c>
      <c r="AN17" s="175">
        <f t="shared" si="45"/>
        <v>12421.085000000001</v>
      </c>
      <c r="AO17" s="175">
        <f t="shared" si="45"/>
        <v>12421.085000000001</v>
      </c>
      <c r="AP17" s="175">
        <f t="shared" si="45"/>
        <v>12421.085000000001</v>
      </c>
      <c r="AQ17" s="175">
        <f t="shared" si="45"/>
        <v>12421.085000000001</v>
      </c>
      <c r="AR17" s="175">
        <f t="shared" si="45"/>
        <v>12421.085000000001</v>
      </c>
      <c r="AS17" s="175">
        <f t="shared" si="45"/>
        <v>12421.085000000001</v>
      </c>
      <c r="AT17" s="175">
        <f>SUM(AH17:AS17)</f>
        <v>149053.02000000002</v>
      </c>
      <c r="AU17" s="175">
        <f t="shared" ref="AU17:BF17" si="46">SUM(AU18:AU18)</f>
        <v>111789.76500000001</v>
      </c>
      <c r="AV17" s="175">
        <f t="shared" si="46"/>
        <v>111789.76500000001</v>
      </c>
      <c r="AW17" s="175">
        <f t="shared" si="46"/>
        <v>111789.76500000001</v>
      </c>
      <c r="AX17" s="175">
        <f t="shared" si="46"/>
        <v>111789.76500000001</v>
      </c>
      <c r="AY17" s="175">
        <f t="shared" si="46"/>
        <v>111789.76500000001</v>
      </c>
      <c r="AZ17" s="175">
        <f t="shared" si="46"/>
        <v>111789.76500000001</v>
      </c>
      <c r="BA17" s="175">
        <f t="shared" si="46"/>
        <v>111789.76500000001</v>
      </c>
      <c r="BB17" s="175">
        <f t="shared" si="46"/>
        <v>111789.76500000001</v>
      </c>
      <c r="BC17" s="175">
        <f t="shared" si="46"/>
        <v>111789.76500000001</v>
      </c>
      <c r="BD17" s="175">
        <f t="shared" si="46"/>
        <v>111789.76500000001</v>
      </c>
      <c r="BE17" s="175">
        <f t="shared" si="46"/>
        <v>111789.76500000001</v>
      </c>
      <c r="BF17" s="175">
        <f t="shared" si="46"/>
        <v>111789.76500000001</v>
      </c>
      <c r="BG17" s="175">
        <f>SUM(AU17:BF17)</f>
        <v>1341477.1800000002</v>
      </c>
      <c r="BH17" s="175">
        <f t="shared" ref="BH17:BS17" si="47">SUM(BH18:BH18)</f>
        <v>310527.125</v>
      </c>
      <c r="BI17" s="175">
        <f t="shared" si="47"/>
        <v>310527.125</v>
      </c>
      <c r="BJ17" s="175">
        <f t="shared" si="47"/>
        <v>310527.125</v>
      </c>
      <c r="BK17" s="175">
        <f t="shared" si="47"/>
        <v>310527.125</v>
      </c>
      <c r="BL17" s="175">
        <f t="shared" si="47"/>
        <v>310527.125</v>
      </c>
      <c r="BM17" s="175">
        <f t="shared" si="47"/>
        <v>310527.125</v>
      </c>
      <c r="BN17" s="175">
        <f t="shared" si="47"/>
        <v>310527.125</v>
      </c>
      <c r="BO17" s="175">
        <f t="shared" si="47"/>
        <v>310527.125</v>
      </c>
      <c r="BP17" s="175">
        <f t="shared" si="47"/>
        <v>310527.125</v>
      </c>
      <c r="BQ17" s="175">
        <f t="shared" si="47"/>
        <v>310527.125</v>
      </c>
      <c r="BR17" s="175">
        <f t="shared" si="47"/>
        <v>310527.125</v>
      </c>
      <c r="BS17" s="175">
        <f t="shared" si="47"/>
        <v>310527.125</v>
      </c>
      <c r="BT17" s="175">
        <f t="shared" si="13"/>
        <v>3726325.5</v>
      </c>
      <c r="BU17" s="175">
        <f t="shared" ref="BU17:CF17" si="48">SUM(BU18:BU18)</f>
        <v>186316.27500000002</v>
      </c>
      <c r="BV17" s="175">
        <f t="shared" si="48"/>
        <v>186316.27500000002</v>
      </c>
      <c r="BW17" s="175">
        <f t="shared" si="48"/>
        <v>186316.27500000002</v>
      </c>
      <c r="BX17" s="175">
        <f t="shared" si="48"/>
        <v>186316.27500000002</v>
      </c>
      <c r="BY17" s="175">
        <f t="shared" si="48"/>
        <v>186316.27500000002</v>
      </c>
      <c r="BZ17" s="175">
        <f t="shared" si="48"/>
        <v>186316.27500000002</v>
      </c>
      <c r="CA17" s="175">
        <f t="shared" si="48"/>
        <v>186316.27500000002</v>
      </c>
      <c r="CB17" s="175">
        <f t="shared" si="48"/>
        <v>186316.27500000002</v>
      </c>
      <c r="CC17" s="175">
        <f t="shared" si="48"/>
        <v>186316.27500000002</v>
      </c>
      <c r="CD17" s="175">
        <f t="shared" si="48"/>
        <v>186316.27500000002</v>
      </c>
      <c r="CE17" s="175">
        <f t="shared" si="48"/>
        <v>186316.27500000002</v>
      </c>
      <c r="CF17" s="175">
        <f t="shared" si="48"/>
        <v>186316.27500000002</v>
      </c>
      <c r="CG17" s="175">
        <f t="shared" si="15"/>
        <v>2235795.2999999998</v>
      </c>
      <c r="CH17" s="175">
        <f t="shared" si="8"/>
        <v>7452651</v>
      </c>
      <c r="CI17" s="133"/>
      <c r="CJ17" s="175">
        <f t="shared" si="9"/>
        <v>0</v>
      </c>
      <c r="CK17" s="262" t="str">
        <f t="shared" ref="CK17:CK34" si="49">IF(CJ17=0,"P","V")</f>
        <v>P</v>
      </c>
    </row>
    <row r="18" spans="1:165" s="141" customFormat="1" ht="28.5" hidden="1" outlineLevel="2" x14ac:dyDescent="0.25">
      <c r="A18" s="256" t="s">
        <v>33</v>
      </c>
      <c r="B18" s="242" t="s">
        <v>126</v>
      </c>
      <c r="C18" s="227">
        <v>6837294.3200000003</v>
      </c>
      <c r="D18" s="136">
        <v>0</v>
      </c>
      <c r="E18" s="136">
        <v>0</v>
      </c>
      <c r="F18" s="176">
        <v>615356.68000000005</v>
      </c>
      <c r="G18" s="136">
        <v>7452651</v>
      </c>
      <c r="H18" s="177">
        <f t="shared" si="16"/>
        <v>136745.88640000002</v>
      </c>
      <c r="I18" s="178">
        <f t="shared" si="17"/>
        <v>1230712.9776000001</v>
      </c>
      <c r="J18" s="178">
        <f t="shared" si="18"/>
        <v>3418647.16</v>
      </c>
      <c r="K18" s="178">
        <f t="shared" si="19"/>
        <v>2051188.2960000001</v>
      </c>
      <c r="L18" s="178">
        <f t="shared" si="20"/>
        <v>6837294.3200000003</v>
      </c>
      <c r="M18" s="177">
        <f t="shared" si="21"/>
        <v>0</v>
      </c>
      <c r="N18" s="178">
        <f t="shared" si="22"/>
        <v>0</v>
      </c>
      <c r="O18" s="178">
        <f t="shared" si="23"/>
        <v>0</v>
      </c>
      <c r="P18" s="178">
        <f t="shared" si="24"/>
        <v>0</v>
      </c>
      <c r="Q18" s="178">
        <f t="shared" si="25"/>
        <v>0</v>
      </c>
      <c r="R18" s="177">
        <f t="shared" si="26"/>
        <v>0</v>
      </c>
      <c r="S18" s="178">
        <f t="shared" si="27"/>
        <v>0</v>
      </c>
      <c r="T18" s="178">
        <f t="shared" si="28"/>
        <v>0</v>
      </c>
      <c r="U18" s="178">
        <f t="shared" si="29"/>
        <v>0</v>
      </c>
      <c r="V18" s="178">
        <f t="shared" si="30"/>
        <v>0</v>
      </c>
      <c r="W18" s="177">
        <f t="shared" si="31"/>
        <v>12307.133600000001</v>
      </c>
      <c r="X18" s="178">
        <f t="shared" si="32"/>
        <v>110764.20240000001</v>
      </c>
      <c r="Y18" s="178">
        <f t="shared" si="33"/>
        <v>307678.34000000003</v>
      </c>
      <c r="Z18" s="178">
        <f t="shared" si="34"/>
        <v>184607.00400000002</v>
      </c>
      <c r="AA18" s="178">
        <f t="shared" si="35"/>
        <v>615356.68000000005</v>
      </c>
      <c r="AB18" s="177">
        <f t="shared" si="36"/>
        <v>149053.02000000002</v>
      </c>
      <c r="AC18" s="177">
        <f t="shared" si="37"/>
        <v>1341477.1800000002</v>
      </c>
      <c r="AD18" s="177">
        <f t="shared" si="38"/>
        <v>3726325.5</v>
      </c>
      <c r="AE18" s="177">
        <f t="shared" si="39"/>
        <v>2235795.3000000003</v>
      </c>
      <c r="AF18" s="178">
        <f t="shared" si="40"/>
        <v>7452651</v>
      </c>
      <c r="AG18" s="139"/>
      <c r="AH18" s="179">
        <f>$AB18/12</f>
        <v>12421.085000000001</v>
      </c>
      <c r="AI18" s="179">
        <f>$AB18/12</f>
        <v>12421.085000000001</v>
      </c>
      <c r="AJ18" s="179">
        <f t="shared" ref="AJ18:AS24" si="50">$AB18/12</f>
        <v>12421.085000000001</v>
      </c>
      <c r="AK18" s="179">
        <f t="shared" si="50"/>
        <v>12421.085000000001</v>
      </c>
      <c r="AL18" s="179">
        <f t="shared" si="50"/>
        <v>12421.085000000001</v>
      </c>
      <c r="AM18" s="179">
        <f t="shared" si="50"/>
        <v>12421.085000000001</v>
      </c>
      <c r="AN18" s="179">
        <f t="shared" si="50"/>
        <v>12421.085000000001</v>
      </c>
      <c r="AO18" s="179">
        <f t="shared" si="50"/>
        <v>12421.085000000001</v>
      </c>
      <c r="AP18" s="179">
        <f t="shared" si="50"/>
        <v>12421.085000000001</v>
      </c>
      <c r="AQ18" s="179">
        <f t="shared" si="50"/>
        <v>12421.085000000001</v>
      </c>
      <c r="AR18" s="179">
        <f t="shared" si="50"/>
        <v>12421.085000000001</v>
      </c>
      <c r="AS18" s="179">
        <f t="shared" si="50"/>
        <v>12421.085000000001</v>
      </c>
      <c r="AT18" s="179">
        <f t="shared" ref="AT18:AT42" si="51">SUM(AH18:AS18)</f>
        <v>149053.02000000002</v>
      </c>
      <c r="AU18" s="179">
        <f>$AC18/12</f>
        <v>111789.76500000001</v>
      </c>
      <c r="AV18" s="179">
        <f t="shared" ref="AV18:BF18" si="52">$AC18/12</f>
        <v>111789.76500000001</v>
      </c>
      <c r="AW18" s="179">
        <f t="shared" si="52"/>
        <v>111789.76500000001</v>
      </c>
      <c r="AX18" s="179">
        <f t="shared" si="52"/>
        <v>111789.76500000001</v>
      </c>
      <c r="AY18" s="179">
        <f t="shared" si="52"/>
        <v>111789.76500000001</v>
      </c>
      <c r="AZ18" s="179">
        <f t="shared" si="52"/>
        <v>111789.76500000001</v>
      </c>
      <c r="BA18" s="179">
        <f t="shared" si="52"/>
        <v>111789.76500000001</v>
      </c>
      <c r="BB18" s="179">
        <f t="shared" si="52"/>
        <v>111789.76500000001</v>
      </c>
      <c r="BC18" s="179">
        <f t="shared" si="52"/>
        <v>111789.76500000001</v>
      </c>
      <c r="BD18" s="179">
        <f t="shared" si="52"/>
        <v>111789.76500000001</v>
      </c>
      <c r="BE18" s="179">
        <f t="shared" si="52"/>
        <v>111789.76500000001</v>
      </c>
      <c r="BF18" s="179">
        <f t="shared" si="52"/>
        <v>111789.76500000001</v>
      </c>
      <c r="BG18" s="179">
        <f t="shared" ref="BG18:BG24" si="53">SUM(AU18:BF18)</f>
        <v>1341477.1800000002</v>
      </c>
      <c r="BH18" s="179">
        <f>$AD18/12</f>
        <v>310527.125</v>
      </c>
      <c r="BI18" s="179">
        <f t="shared" ref="BI18:BS24" si="54">$AD18/12</f>
        <v>310527.125</v>
      </c>
      <c r="BJ18" s="179">
        <f t="shared" si="54"/>
        <v>310527.125</v>
      </c>
      <c r="BK18" s="179">
        <f t="shared" si="54"/>
        <v>310527.125</v>
      </c>
      <c r="BL18" s="179">
        <f t="shared" si="54"/>
        <v>310527.125</v>
      </c>
      <c r="BM18" s="179">
        <f t="shared" si="54"/>
        <v>310527.125</v>
      </c>
      <c r="BN18" s="179">
        <f t="shared" si="54"/>
        <v>310527.125</v>
      </c>
      <c r="BO18" s="179">
        <f t="shared" si="54"/>
        <v>310527.125</v>
      </c>
      <c r="BP18" s="179">
        <f t="shared" si="54"/>
        <v>310527.125</v>
      </c>
      <c r="BQ18" s="179">
        <f t="shared" si="54"/>
        <v>310527.125</v>
      </c>
      <c r="BR18" s="179">
        <f t="shared" si="54"/>
        <v>310527.125</v>
      </c>
      <c r="BS18" s="179">
        <f t="shared" si="54"/>
        <v>310527.125</v>
      </c>
      <c r="BT18" s="179">
        <f t="shared" si="13"/>
        <v>3726325.5</v>
      </c>
      <c r="BU18" s="179">
        <f>$AE18/12</f>
        <v>186316.27500000002</v>
      </c>
      <c r="BV18" s="179">
        <f t="shared" ref="BV18:CF24" si="55">$AE18/12</f>
        <v>186316.27500000002</v>
      </c>
      <c r="BW18" s="179">
        <f t="shared" si="55"/>
        <v>186316.27500000002</v>
      </c>
      <c r="BX18" s="179">
        <f t="shared" si="55"/>
        <v>186316.27500000002</v>
      </c>
      <c r="BY18" s="179">
        <f t="shared" si="55"/>
        <v>186316.27500000002</v>
      </c>
      <c r="BZ18" s="179">
        <f t="shared" si="55"/>
        <v>186316.27500000002</v>
      </c>
      <c r="CA18" s="179">
        <f t="shared" si="55"/>
        <v>186316.27500000002</v>
      </c>
      <c r="CB18" s="179">
        <f t="shared" si="55"/>
        <v>186316.27500000002</v>
      </c>
      <c r="CC18" s="179">
        <f t="shared" si="55"/>
        <v>186316.27500000002</v>
      </c>
      <c r="CD18" s="179">
        <f t="shared" si="55"/>
        <v>186316.27500000002</v>
      </c>
      <c r="CE18" s="179">
        <f t="shared" si="55"/>
        <v>186316.27500000002</v>
      </c>
      <c r="CF18" s="179">
        <f t="shared" si="55"/>
        <v>186316.27500000002</v>
      </c>
      <c r="CG18" s="179">
        <f t="shared" si="15"/>
        <v>2235795.2999999998</v>
      </c>
      <c r="CH18" s="179">
        <f t="shared" si="8"/>
        <v>7452651</v>
      </c>
      <c r="CI18" s="140"/>
      <c r="CJ18" s="179">
        <f t="shared" si="9"/>
        <v>0</v>
      </c>
      <c r="CK18" s="262" t="str">
        <f t="shared" si="49"/>
        <v>P</v>
      </c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</row>
    <row r="19" spans="1:165" s="134" customFormat="1" ht="15" outlineLevel="1" collapsed="1" x14ac:dyDescent="0.25">
      <c r="A19" s="256" t="s">
        <v>34</v>
      </c>
      <c r="B19" s="243" t="s">
        <v>94</v>
      </c>
      <c r="C19" s="228">
        <v>4223086.12</v>
      </c>
      <c r="D19" s="136">
        <v>0</v>
      </c>
      <c r="E19" s="136">
        <v>0</v>
      </c>
      <c r="F19" s="136">
        <v>380077.87</v>
      </c>
      <c r="G19" s="136">
        <v>4603163.99</v>
      </c>
      <c r="H19" s="177">
        <f t="shared" si="16"/>
        <v>84461.722399999999</v>
      </c>
      <c r="I19" s="178">
        <f t="shared" si="17"/>
        <v>760155.50159999996</v>
      </c>
      <c r="J19" s="178">
        <f t="shared" si="18"/>
        <v>2111543.06</v>
      </c>
      <c r="K19" s="178">
        <f t="shared" si="19"/>
        <v>1266925.8359999999</v>
      </c>
      <c r="L19" s="178">
        <f t="shared" si="20"/>
        <v>4223086.12</v>
      </c>
      <c r="M19" s="177">
        <f t="shared" si="21"/>
        <v>0</v>
      </c>
      <c r="N19" s="178">
        <f t="shared" si="22"/>
        <v>0</v>
      </c>
      <c r="O19" s="178">
        <f t="shared" si="23"/>
        <v>0</v>
      </c>
      <c r="P19" s="178">
        <f t="shared" si="24"/>
        <v>0</v>
      </c>
      <c r="Q19" s="178">
        <f t="shared" si="25"/>
        <v>0</v>
      </c>
      <c r="R19" s="177">
        <f t="shared" si="26"/>
        <v>0</v>
      </c>
      <c r="S19" s="178">
        <f t="shared" si="27"/>
        <v>0</v>
      </c>
      <c r="T19" s="178">
        <f t="shared" si="28"/>
        <v>0</v>
      </c>
      <c r="U19" s="178">
        <f t="shared" si="29"/>
        <v>0</v>
      </c>
      <c r="V19" s="178">
        <f t="shared" si="30"/>
        <v>0</v>
      </c>
      <c r="W19" s="177">
        <f t="shared" si="31"/>
        <v>7601.5573999999997</v>
      </c>
      <c r="X19" s="178">
        <f t="shared" si="32"/>
        <v>68414.016600000003</v>
      </c>
      <c r="Y19" s="178">
        <f t="shared" si="33"/>
        <v>190038.935</v>
      </c>
      <c r="Z19" s="178">
        <f t="shared" si="34"/>
        <v>114023.36099999999</v>
      </c>
      <c r="AA19" s="178">
        <f t="shared" si="35"/>
        <v>380077.87</v>
      </c>
      <c r="AB19" s="177">
        <f t="shared" si="36"/>
        <v>92063.279800000004</v>
      </c>
      <c r="AC19" s="177">
        <f t="shared" si="37"/>
        <v>828569.51819999993</v>
      </c>
      <c r="AD19" s="177">
        <f t="shared" si="38"/>
        <v>2301581.9950000001</v>
      </c>
      <c r="AE19" s="177">
        <f t="shared" si="39"/>
        <v>1380949.1969999999</v>
      </c>
      <c r="AF19" s="178">
        <f t="shared" si="40"/>
        <v>4603163.99</v>
      </c>
      <c r="AG19" s="132"/>
      <c r="AH19" s="175">
        <f t="shared" ref="AH19:AS19" si="56">SUM(AH20:AH20)</f>
        <v>7671.9399833333337</v>
      </c>
      <c r="AI19" s="175">
        <f t="shared" si="56"/>
        <v>7671.9399833333337</v>
      </c>
      <c r="AJ19" s="175">
        <f t="shared" si="56"/>
        <v>7671.9399833333337</v>
      </c>
      <c r="AK19" s="175">
        <f t="shared" si="56"/>
        <v>7671.9399833333337</v>
      </c>
      <c r="AL19" s="175">
        <f t="shared" si="56"/>
        <v>7671.9399833333337</v>
      </c>
      <c r="AM19" s="175">
        <f t="shared" si="56"/>
        <v>7671.9399833333337</v>
      </c>
      <c r="AN19" s="175">
        <f t="shared" si="56"/>
        <v>7671.9399833333337</v>
      </c>
      <c r="AO19" s="175">
        <f t="shared" si="56"/>
        <v>7671.9399833333337</v>
      </c>
      <c r="AP19" s="175">
        <f t="shared" si="56"/>
        <v>7671.9399833333337</v>
      </c>
      <c r="AQ19" s="175">
        <f t="shared" si="56"/>
        <v>7671.9399833333337</v>
      </c>
      <c r="AR19" s="175">
        <f t="shared" si="56"/>
        <v>7671.9399833333337</v>
      </c>
      <c r="AS19" s="175">
        <f t="shared" si="56"/>
        <v>7671.9399833333337</v>
      </c>
      <c r="AT19" s="175">
        <f t="shared" si="51"/>
        <v>92063.279799999975</v>
      </c>
      <c r="AU19" s="175">
        <f t="shared" ref="AU19:BF19" si="57">SUM(AU20:AU20)</f>
        <v>69047.459849999999</v>
      </c>
      <c r="AV19" s="175">
        <f t="shared" si="57"/>
        <v>69047.459849999999</v>
      </c>
      <c r="AW19" s="175">
        <f t="shared" si="57"/>
        <v>69047.459849999999</v>
      </c>
      <c r="AX19" s="175">
        <f t="shared" si="57"/>
        <v>69047.459849999999</v>
      </c>
      <c r="AY19" s="175">
        <f t="shared" si="57"/>
        <v>69047.459849999999</v>
      </c>
      <c r="AZ19" s="175">
        <f t="shared" si="57"/>
        <v>69047.459849999999</v>
      </c>
      <c r="BA19" s="175">
        <f t="shared" si="57"/>
        <v>69047.459849999999</v>
      </c>
      <c r="BB19" s="175">
        <f t="shared" si="57"/>
        <v>69047.459849999999</v>
      </c>
      <c r="BC19" s="175">
        <f t="shared" si="57"/>
        <v>69047.459849999999</v>
      </c>
      <c r="BD19" s="175">
        <f t="shared" si="57"/>
        <v>69047.459849999999</v>
      </c>
      <c r="BE19" s="175">
        <f t="shared" si="57"/>
        <v>69047.459849999999</v>
      </c>
      <c r="BF19" s="175">
        <f t="shared" si="57"/>
        <v>69047.459849999999</v>
      </c>
      <c r="BG19" s="175">
        <f t="shared" si="53"/>
        <v>828569.51819999993</v>
      </c>
      <c r="BH19" s="175">
        <f t="shared" ref="BH19:BS19" si="58">SUM(BH20:BH20)</f>
        <v>191798.49958333335</v>
      </c>
      <c r="BI19" s="175">
        <f t="shared" si="58"/>
        <v>191798.49958333335</v>
      </c>
      <c r="BJ19" s="175">
        <f t="shared" si="58"/>
        <v>191798.49958333335</v>
      </c>
      <c r="BK19" s="175">
        <f t="shared" si="58"/>
        <v>191798.49958333335</v>
      </c>
      <c r="BL19" s="175">
        <f t="shared" si="58"/>
        <v>191798.49958333335</v>
      </c>
      <c r="BM19" s="175">
        <f t="shared" si="58"/>
        <v>191798.49958333335</v>
      </c>
      <c r="BN19" s="175">
        <f t="shared" si="58"/>
        <v>191798.49958333335</v>
      </c>
      <c r="BO19" s="175">
        <f t="shared" si="58"/>
        <v>191798.49958333335</v>
      </c>
      <c r="BP19" s="175">
        <f t="shared" si="58"/>
        <v>191798.49958333335</v>
      </c>
      <c r="BQ19" s="175">
        <f t="shared" si="58"/>
        <v>191798.49958333335</v>
      </c>
      <c r="BR19" s="175">
        <f t="shared" si="58"/>
        <v>191798.49958333335</v>
      </c>
      <c r="BS19" s="175">
        <f t="shared" si="58"/>
        <v>191798.49958333335</v>
      </c>
      <c r="BT19" s="175">
        <f t="shared" si="13"/>
        <v>2301581.9949999996</v>
      </c>
      <c r="BU19" s="175">
        <f t="shared" ref="BU19:CF19" si="59">SUM(BU20:BU20)</f>
        <v>115079.09974999999</v>
      </c>
      <c r="BV19" s="175">
        <f t="shared" si="59"/>
        <v>115079.09974999999</v>
      </c>
      <c r="BW19" s="175">
        <f t="shared" si="59"/>
        <v>115079.09974999999</v>
      </c>
      <c r="BX19" s="175">
        <f t="shared" si="59"/>
        <v>115079.09974999999</v>
      </c>
      <c r="BY19" s="175">
        <f t="shared" si="59"/>
        <v>115079.09974999999</v>
      </c>
      <c r="BZ19" s="175">
        <f t="shared" si="59"/>
        <v>115079.09974999999</v>
      </c>
      <c r="CA19" s="175">
        <f t="shared" si="59"/>
        <v>115079.09974999999</v>
      </c>
      <c r="CB19" s="175">
        <f t="shared" si="59"/>
        <v>115079.09974999999</v>
      </c>
      <c r="CC19" s="175">
        <f t="shared" si="59"/>
        <v>115079.09974999999</v>
      </c>
      <c r="CD19" s="175">
        <f t="shared" si="59"/>
        <v>115079.09974999999</v>
      </c>
      <c r="CE19" s="175">
        <f t="shared" si="59"/>
        <v>115079.09974999999</v>
      </c>
      <c r="CF19" s="175">
        <f t="shared" si="59"/>
        <v>115079.09974999999</v>
      </c>
      <c r="CG19" s="175">
        <f t="shared" si="15"/>
        <v>1380949.1970000004</v>
      </c>
      <c r="CH19" s="175">
        <f t="shared" si="8"/>
        <v>4603163.99</v>
      </c>
      <c r="CI19" s="133"/>
      <c r="CJ19" s="175">
        <f t="shared" si="9"/>
        <v>0</v>
      </c>
      <c r="CK19" s="262" t="str">
        <f t="shared" si="49"/>
        <v>P</v>
      </c>
    </row>
    <row r="20" spans="1:165" s="141" customFormat="1" ht="16.5" hidden="1" outlineLevel="2" x14ac:dyDescent="0.25">
      <c r="A20" s="256" t="s">
        <v>35</v>
      </c>
      <c r="B20" s="242" t="s">
        <v>127</v>
      </c>
      <c r="C20" s="227">
        <v>4223086.12</v>
      </c>
      <c r="D20" s="136">
        <v>0</v>
      </c>
      <c r="E20" s="136">
        <v>0</v>
      </c>
      <c r="F20" s="176">
        <v>380077.87</v>
      </c>
      <c r="G20" s="136">
        <v>4603163.99</v>
      </c>
      <c r="H20" s="177">
        <f t="shared" si="16"/>
        <v>84461.722399999999</v>
      </c>
      <c r="I20" s="178">
        <f t="shared" si="17"/>
        <v>760155.50159999996</v>
      </c>
      <c r="J20" s="178">
        <f t="shared" si="18"/>
        <v>2111543.06</v>
      </c>
      <c r="K20" s="178">
        <f t="shared" si="19"/>
        <v>1266925.8359999999</v>
      </c>
      <c r="L20" s="178">
        <f t="shared" si="20"/>
        <v>4223086.12</v>
      </c>
      <c r="M20" s="177">
        <f t="shared" si="21"/>
        <v>0</v>
      </c>
      <c r="N20" s="178">
        <f t="shared" si="22"/>
        <v>0</v>
      </c>
      <c r="O20" s="178">
        <f t="shared" si="23"/>
        <v>0</v>
      </c>
      <c r="P20" s="178">
        <f t="shared" si="24"/>
        <v>0</v>
      </c>
      <c r="Q20" s="178">
        <f t="shared" si="25"/>
        <v>0</v>
      </c>
      <c r="R20" s="177">
        <f t="shared" si="26"/>
        <v>0</v>
      </c>
      <c r="S20" s="178">
        <f t="shared" si="27"/>
        <v>0</v>
      </c>
      <c r="T20" s="178">
        <f t="shared" si="28"/>
        <v>0</v>
      </c>
      <c r="U20" s="178">
        <f t="shared" si="29"/>
        <v>0</v>
      </c>
      <c r="V20" s="178">
        <f t="shared" si="30"/>
        <v>0</v>
      </c>
      <c r="W20" s="177">
        <f t="shared" si="31"/>
        <v>7601.5573999999997</v>
      </c>
      <c r="X20" s="178">
        <f t="shared" si="32"/>
        <v>68414.016600000003</v>
      </c>
      <c r="Y20" s="178">
        <f t="shared" si="33"/>
        <v>190038.935</v>
      </c>
      <c r="Z20" s="178">
        <f t="shared" si="34"/>
        <v>114023.36099999999</v>
      </c>
      <c r="AA20" s="178">
        <f t="shared" si="35"/>
        <v>380077.87</v>
      </c>
      <c r="AB20" s="177">
        <f t="shared" si="36"/>
        <v>92063.279800000004</v>
      </c>
      <c r="AC20" s="177">
        <f t="shared" si="37"/>
        <v>828569.51819999993</v>
      </c>
      <c r="AD20" s="177">
        <f t="shared" si="38"/>
        <v>2301581.9950000001</v>
      </c>
      <c r="AE20" s="177">
        <f t="shared" si="39"/>
        <v>1380949.1969999999</v>
      </c>
      <c r="AF20" s="178">
        <f t="shared" si="40"/>
        <v>4603163.99</v>
      </c>
      <c r="AG20" s="139"/>
      <c r="AH20" s="179">
        <f>$AB20/12</f>
        <v>7671.9399833333337</v>
      </c>
      <c r="AI20" s="179">
        <f>$AB20/12</f>
        <v>7671.9399833333337</v>
      </c>
      <c r="AJ20" s="179">
        <f t="shared" si="50"/>
        <v>7671.9399833333337</v>
      </c>
      <c r="AK20" s="179">
        <f t="shared" si="50"/>
        <v>7671.9399833333337</v>
      </c>
      <c r="AL20" s="179">
        <f t="shared" si="50"/>
        <v>7671.9399833333337</v>
      </c>
      <c r="AM20" s="179">
        <f t="shared" si="50"/>
        <v>7671.9399833333337</v>
      </c>
      <c r="AN20" s="179">
        <f t="shared" si="50"/>
        <v>7671.9399833333337</v>
      </c>
      <c r="AO20" s="179">
        <f t="shared" si="50"/>
        <v>7671.9399833333337</v>
      </c>
      <c r="AP20" s="179">
        <f t="shared" si="50"/>
        <v>7671.9399833333337</v>
      </c>
      <c r="AQ20" s="179">
        <f t="shared" si="50"/>
        <v>7671.9399833333337</v>
      </c>
      <c r="AR20" s="179">
        <f t="shared" si="50"/>
        <v>7671.9399833333337</v>
      </c>
      <c r="AS20" s="179">
        <f t="shared" si="50"/>
        <v>7671.9399833333337</v>
      </c>
      <c r="AT20" s="179">
        <f t="shared" si="51"/>
        <v>92063.279799999975</v>
      </c>
      <c r="AU20" s="179">
        <f>$AC20/12</f>
        <v>69047.459849999999</v>
      </c>
      <c r="AV20" s="179">
        <f t="shared" ref="AV20:BF24" si="60">$AC20/12</f>
        <v>69047.459849999999</v>
      </c>
      <c r="AW20" s="179">
        <f t="shared" si="60"/>
        <v>69047.459849999999</v>
      </c>
      <c r="AX20" s="179">
        <f t="shared" si="60"/>
        <v>69047.459849999999</v>
      </c>
      <c r="AY20" s="179">
        <f t="shared" si="60"/>
        <v>69047.459849999999</v>
      </c>
      <c r="AZ20" s="179">
        <f t="shared" si="60"/>
        <v>69047.459849999999</v>
      </c>
      <c r="BA20" s="179">
        <f t="shared" si="60"/>
        <v>69047.459849999999</v>
      </c>
      <c r="BB20" s="179">
        <f t="shared" si="60"/>
        <v>69047.459849999999</v>
      </c>
      <c r="BC20" s="179">
        <f t="shared" si="60"/>
        <v>69047.459849999999</v>
      </c>
      <c r="BD20" s="179">
        <f t="shared" si="60"/>
        <v>69047.459849999999</v>
      </c>
      <c r="BE20" s="179">
        <f t="shared" si="60"/>
        <v>69047.459849999999</v>
      </c>
      <c r="BF20" s="179">
        <f t="shared" si="60"/>
        <v>69047.459849999999</v>
      </c>
      <c r="BG20" s="179">
        <f t="shared" si="53"/>
        <v>828569.51819999993</v>
      </c>
      <c r="BH20" s="179">
        <f>$AD20/12</f>
        <v>191798.49958333335</v>
      </c>
      <c r="BI20" s="179">
        <f t="shared" si="54"/>
        <v>191798.49958333335</v>
      </c>
      <c r="BJ20" s="179">
        <f t="shared" si="54"/>
        <v>191798.49958333335</v>
      </c>
      <c r="BK20" s="179">
        <f t="shared" si="54"/>
        <v>191798.49958333335</v>
      </c>
      <c r="BL20" s="179">
        <f t="shared" si="54"/>
        <v>191798.49958333335</v>
      </c>
      <c r="BM20" s="179">
        <f t="shared" si="54"/>
        <v>191798.49958333335</v>
      </c>
      <c r="BN20" s="179">
        <f t="shared" si="54"/>
        <v>191798.49958333335</v>
      </c>
      <c r="BO20" s="179">
        <f t="shared" si="54"/>
        <v>191798.49958333335</v>
      </c>
      <c r="BP20" s="179">
        <f t="shared" si="54"/>
        <v>191798.49958333335</v>
      </c>
      <c r="BQ20" s="179">
        <f t="shared" si="54"/>
        <v>191798.49958333335</v>
      </c>
      <c r="BR20" s="179">
        <f t="shared" si="54"/>
        <v>191798.49958333335</v>
      </c>
      <c r="BS20" s="179">
        <f t="shared" si="54"/>
        <v>191798.49958333335</v>
      </c>
      <c r="BT20" s="179">
        <f t="shared" si="13"/>
        <v>2301581.9949999996</v>
      </c>
      <c r="BU20" s="179">
        <f>$AE20/12</f>
        <v>115079.09974999999</v>
      </c>
      <c r="BV20" s="179">
        <f t="shared" si="55"/>
        <v>115079.09974999999</v>
      </c>
      <c r="BW20" s="179">
        <f t="shared" si="55"/>
        <v>115079.09974999999</v>
      </c>
      <c r="BX20" s="179">
        <f t="shared" si="55"/>
        <v>115079.09974999999</v>
      </c>
      <c r="BY20" s="179">
        <f t="shared" si="55"/>
        <v>115079.09974999999</v>
      </c>
      <c r="BZ20" s="179">
        <f t="shared" si="55"/>
        <v>115079.09974999999</v>
      </c>
      <c r="CA20" s="179">
        <f t="shared" si="55"/>
        <v>115079.09974999999</v>
      </c>
      <c r="CB20" s="179">
        <f t="shared" si="55"/>
        <v>115079.09974999999</v>
      </c>
      <c r="CC20" s="179">
        <f t="shared" si="55"/>
        <v>115079.09974999999</v>
      </c>
      <c r="CD20" s="179">
        <f t="shared" si="55"/>
        <v>115079.09974999999</v>
      </c>
      <c r="CE20" s="179">
        <f t="shared" si="55"/>
        <v>115079.09974999999</v>
      </c>
      <c r="CF20" s="179">
        <f t="shared" si="55"/>
        <v>115079.09974999999</v>
      </c>
      <c r="CG20" s="179">
        <f t="shared" si="15"/>
        <v>1380949.1970000004</v>
      </c>
      <c r="CH20" s="179">
        <f t="shared" si="8"/>
        <v>4603163.99</v>
      </c>
      <c r="CI20" s="140"/>
      <c r="CJ20" s="179">
        <f t="shared" si="9"/>
        <v>0</v>
      </c>
      <c r="CK20" s="262" t="str">
        <f t="shared" si="49"/>
        <v>P</v>
      </c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</row>
    <row r="21" spans="1:165" s="134" customFormat="1" ht="15" outlineLevel="1" collapsed="1" x14ac:dyDescent="0.25">
      <c r="A21" s="256" t="s">
        <v>36</v>
      </c>
      <c r="B21" s="241" t="s">
        <v>93</v>
      </c>
      <c r="C21" s="226">
        <v>6147040.21</v>
      </c>
      <c r="D21" s="172">
        <v>0</v>
      </c>
      <c r="E21" s="172">
        <v>0</v>
      </c>
      <c r="F21" s="172">
        <v>553233.79</v>
      </c>
      <c r="G21" s="172">
        <v>6700274</v>
      </c>
      <c r="H21" s="173">
        <f t="shared" si="16"/>
        <v>122940.8042</v>
      </c>
      <c r="I21" s="174">
        <f t="shared" si="17"/>
        <v>1106467.2378</v>
      </c>
      <c r="J21" s="174">
        <f t="shared" si="18"/>
        <v>3073520.105</v>
      </c>
      <c r="K21" s="174">
        <f t="shared" si="19"/>
        <v>1844112.0629999998</v>
      </c>
      <c r="L21" s="174">
        <f t="shared" si="20"/>
        <v>6147040.21</v>
      </c>
      <c r="M21" s="173">
        <f t="shared" si="21"/>
        <v>0</v>
      </c>
      <c r="N21" s="174">
        <f t="shared" si="22"/>
        <v>0</v>
      </c>
      <c r="O21" s="174">
        <f t="shared" si="23"/>
        <v>0</v>
      </c>
      <c r="P21" s="174">
        <f t="shared" si="24"/>
        <v>0</v>
      </c>
      <c r="Q21" s="174">
        <f t="shared" si="25"/>
        <v>0</v>
      </c>
      <c r="R21" s="173">
        <f t="shared" si="26"/>
        <v>0</v>
      </c>
      <c r="S21" s="174">
        <f t="shared" si="27"/>
        <v>0</v>
      </c>
      <c r="T21" s="174">
        <f t="shared" si="28"/>
        <v>0</v>
      </c>
      <c r="U21" s="174">
        <f t="shared" si="29"/>
        <v>0</v>
      </c>
      <c r="V21" s="174">
        <f t="shared" si="30"/>
        <v>0</v>
      </c>
      <c r="W21" s="173">
        <f t="shared" si="31"/>
        <v>11064.675800000001</v>
      </c>
      <c r="X21" s="174">
        <f t="shared" si="32"/>
        <v>99582.082200000004</v>
      </c>
      <c r="Y21" s="174">
        <f t="shared" si="33"/>
        <v>276616.89500000002</v>
      </c>
      <c r="Z21" s="174">
        <f t="shared" si="34"/>
        <v>165970.13700000002</v>
      </c>
      <c r="AA21" s="174">
        <f t="shared" si="35"/>
        <v>553233.79</v>
      </c>
      <c r="AB21" s="173">
        <f t="shared" si="36"/>
        <v>134005.48000000001</v>
      </c>
      <c r="AC21" s="173">
        <f t="shared" si="37"/>
        <v>1206049.32</v>
      </c>
      <c r="AD21" s="173">
        <f t="shared" si="38"/>
        <v>3350137</v>
      </c>
      <c r="AE21" s="173">
        <f t="shared" si="39"/>
        <v>2010082.2</v>
      </c>
      <c r="AF21" s="174">
        <f t="shared" si="40"/>
        <v>6700274</v>
      </c>
      <c r="AG21" s="132"/>
      <c r="AH21" s="175">
        <f t="shared" ref="AH21:AS21" si="61">SUM(AH22:AH22)</f>
        <v>11167.123333333335</v>
      </c>
      <c r="AI21" s="175">
        <f t="shared" si="61"/>
        <v>11167.123333333335</v>
      </c>
      <c r="AJ21" s="175">
        <f t="shared" si="61"/>
        <v>11167.123333333335</v>
      </c>
      <c r="AK21" s="175">
        <f t="shared" si="61"/>
        <v>11167.123333333335</v>
      </c>
      <c r="AL21" s="175">
        <f t="shared" si="61"/>
        <v>11167.123333333335</v>
      </c>
      <c r="AM21" s="175">
        <f t="shared" si="61"/>
        <v>11167.123333333335</v>
      </c>
      <c r="AN21" s="175">
        <f t="shared" si="61"/>
        <v>11167.123333333335</v>
      </c>
      <c r="AO21" s="175">
        <f t="shared" si="61"/>
        <v>11167.123333333335</v>
      </c>
      <c r="AP21" s="175">
        <f t="shared" si="61"/>
        <v>11167.123333333335</v>
      </c>
      <c r="AQ21" s="175">
        <f t="shared" si="61"/>
        <v>11167.123333333335</v>
      </c>
      <c r="AR21" s="175">
        <f t="shared" si="61"/>
        <v>11167.123333333335</v>
      </c>
      <c r="AS21" s="175">
        <f t="shared" si="61"/>
        <v>11167.123333333335</v>
      </c>
      <c r="AT21" s="175">
        <f t="shared" si="51"/>
        <v>134005.48000000001</v>
      </c>
      <c r="AU21" s="175">
        <f t="shared" ref="AU21:BF21" si="62">SUM(AU22:AU22)</f>
        <v>100504.11</v>
      </c>
      <c r="AV21" s="175">
        <f t="shared" si="62"/>
        <v>100504.11</v>
      </c>
      <c r="AW21" s="175">
        <f t="shared" si="62"/>
        <v>100504.11</v>
      </c>
      <c r="AX21" s="175">
        <f t="shared" si="62"/>
        <v>100504.11</v>
      </c>
      <c r="AY21" s="175">
        <f t="shared" si="62"/>
        <v>100504.11</v>
      </c>
      <c r="AZ21" s="175">
        <f t="shared" si="62"/>
        <v>100504.11</v>
      </c>
      <c r="BA21" s="175">
        <f t="shared" si="62"/>
        <v>100504.11</v>
      </c>
      <c r="BB21" s="175">
        <f t="shared" si="62"/>
        <v>100504.11</v>
      </c>
      <c r="BC21" s="175">
        <f t="shared" si="62"/>
        <v>100504.11</v>
      </c>
      <c r="BD21" s="175">
        <f t="shared" si="62"/>
        <v>100504.11</v>
      </c>
      <c r="BE21" s="175">
        <f t="shared" si="62"/>
        <v>100504.11</v>
      </c>
      <c r="BF21" s="175">
        <f t="shared" si="62"/>
        <v>100504.11</v>
      </c>
      <c r="BG21" s="175">
        <f t="shared" si="53"/>
        <v>1206049.32</v>
      </c>
      <c r="BH21" s="175">
        <f t="shared" ref="BH21:BS21" si="63">SUM(BH22:BH22)</f>
        <v>279178.08333333331</v>
      </c>
      <c r="BI21" s="175">
        <f t="shared" si="63"/>
        <v>279178.08333333331</v>
      </c>
      <c r="BJ21" s="175">
        <f t="shared" si="63"/>
        <v>279178.08333333331</v>
      </c>
      <c r="BK21" s="175">
        <f t="shared" si="63"/>
        <v>279178.08333333331</v>
      </c>
      <c r="BL21" s="175">
        <f t="shared" si="63"/>
        <v>279178.08333333331</v>
      </c>
      <c r="BM21" s="175">
        <f t="shared" si="63"/>
        <v>279178.08333333331</v>
      </c>
      <c r="BN21" s="175">
        <f t="shared" si="63"/>
        <v>279178.08333333331</v>
      </c>
      <c r="BO21" s="175">
        <f t="shared" si="63"/>
        <v>279178.08333333331</v>
      </c>
      <c r="BP21" s="175">
        <f t="shared" si="63"/>
        <v>279178.08333333331</v>
      </c>
      <c r="BQ21" s="175">
        <f t="shared" si="63"/>
        <v>279178.08333333331</v>
      </c>
      <c r="BR21" s="175">
        <f t="shared" si="63"/>
        <v>279178.08333333331</v>
      </c>
      <c r="BS21" s="175">
        <f t="shared" si="63"/>
        <v>279178.08333333331</v>
      </c>
      <c r="BT21" s="175">
        <f t="shared" si="13"/>
        <v>3350137.0000000005</v>
      </c>
      <c r="BU21" s="175">
        <f t="shared" ref="BU21:CF21" si="64">SUM(BU22:BU22)</f>
        <v>167506.85</v>
      </c>
      <c r="BV21" s="175">
        <f t="shared" si="64"/>
        <v>167506.85</v>
      </c>
      <c r="BW21" s="175">
        <f t="shared" si="64"/>
        <v>167506.85</v>
      </c>
      <c r="BX21" s="175">
        <f t="shared" si="64"/>
        <v>167506.85</v>
      </c>
      <c r="BY21" s="175">
        <f t="shared" si="64"/>
        <v>167506.85</v>
      </c>
      <c r="BZ21" s="175">
        <f t="shared" si="64"/>
        <v>167506.85</v>
      </c>
      <c r="CA21" s="175">
        <f t="shared" si="64"/>
        <v>167506.85</v>
      </c>
      <c r="CB21" s="175">
        <f t="shared" si="64"/>
        <v>167506.85</v>
      </c>
      <c r="CC21" s="175">
        <f t="shared" si="64"/>
        <v>167506.85</v>
      </c>
      <c r="CD21" s="175">
        <f t="shared" si="64"/>
        <v>167506.85</v>
      </c>
      <c r="CE21" s="175">
        <f t="shared" si="64"/>
        <v>167506.85</v>
      </c>
      <c r="CF21" s="175">
        <f t="shared" si="64"/>
        <v>167506.85</v>
      </c>
      <c r="CG21" s="175">
        <f t="shared" si="15"/>
        <v>2010082.2000000004</v>
      </c>
      <c r="CH21" s="175">
        <f t="shared" si="8"/>
        <v>6700274.0000000009</v>
      </c>
      <c r="CI21" s="133"/>
      <c r="CJ21" s="175">
        <f t="shared" si="9"/>
        <v>0</v>
      </c>
      <c r="CK21" s="262" t="str">
        <f t="shared" si="49"/>
        <v>P</v>
      </c>
    </row>
    <row r="22" spans="1:165" s="141" customFormat="1" ht="16.5" hidden="1" outlineLevel="2" x14ac:dyDescent="0.25">
      <c r="A22" s="256" t="s">
        <v>37</v>
      </c>
      <c r="B22" s="242" t="s">
        <v>128</v>
      </c>
      <c r="C22" s="227">
        <v>6147040.21</v>
      </c>
      <c r="D22" s="136">
        <v>0</v>
      </c>
      <c r="E22" s="136">
        <v>0</v>
      </c>
      <c r="F22" s="176">
        <v>553233.79</v>
      </c>
      <c r="G22" s="136">
        <v>6700274</v>
      </c>
      <c r="H22" s="177">
        <f t="shared" si="16"/>
        <v>122940.8042</v>
      </c>
      <c r="I22" s="178">
        <f t="shared" si="17"/>
        <v>1106467.2378</v>
      </c>
      <c r="J22" s="178">
        <f t="shared" si="18"/>
        <v>3073520.105</v>
      </c>
      <c r="K22" s="178">
        <f t="shared" si="19"/>
        <v>1844112.0629999998</v>
      </c>
      <c r="L22" s="178">
        <f t="shared" si="20"/>
        <v>6147040.21</v>
      </c>
      <c r="M22" s="177">
        <f t="shared" si="21"/>
        <v>0</v>
      </c>
      <c r="N22" s="178">
        <f t="shared" si="22"/>
        <v>0</v>
      </c>
      <c r="O22" s="178">
        <f t="shared" si="23"/>
        <v>0</v>
      </c>
      <c r="P22" s="178">
        <f t="shared" si="24"/>
        <v>0</v>
      </c>
      <c r="Q22" s="178">
        <f t="shared" si="25"/>
        <v>0</v>
      </c>
      <c r="R22" s="177">
        <f t="shared" si="26"/>
        <v>0</v>
      </c>
      <c r="S22" s="178">
        <f t="shared" si="27"/>
        <v>0</v>
      </c>
      <c r="T22" s="178">
        <f t="shared" si="28"/>
        <v>0</v>
      </c>
      <c r="U22" s="178">
        <f t="shared" si="29"/>
        <v>0</v>
      </c>
      <c r="V22" s="178">
        <f t="shared" si="30"/>
        <v>0</v>
      </c>
      <c r="W22" s="177">
        <f t="shared" si="31"/>
        <v>11064.675800000001</v>
      </c>
      <c r="X22" s="178">
        <f t="shared" si="32"/>
        <v>99582.082200000004</v>
      </c>
      <c r="Y22" s="178">
        <f t="shared" si="33"/>
        <v>276616.89500000002</v>
      </c>
      <c r="Z22" s="178">
        <f t="shared" si="34"/>
        <v>165970.13700000002</v>
      </c>
      <c r="AA22" s="178">
        <f t="shared" si="35"/>
        <v>553233.79</v>
      </c>
      <c r="AB22" s="177">
        <f t="shared" si="36"/>
        <v>134005.48000000001</v>
      </c>
      <c r="AC22" s="177">
        <f t="shared" si="37"/>
        <v>1206049.32</v>
      </c>
      <c r="AD22" s="177">
        <f t="shared" si="38"/>
        <v>3350137</v>
      </c>
      <c r="AE22" s="177">
        <f t="shared" si="39"/>
        <v>2010082.2</v>
      </c>
      <c r="AF22" s="178">
        <f t="shared" si="40"/>
        <v>6700274</v>
      </c>
      <c r="AG22" s="139"/>
      <c r="AH22" s="179">
        <f>$AB22/12</f>
        <v>11167.123333333335</v>
      </c>
      <c r="AI22" s="179">
        <f>$AB22/12</f>
        <v>11167.123333333335</v>
      </c>
      <c r="AJ22" s="179">
        <f t="shared" si="50"/>
        <v>11167.123333333335</v>
      </c>
      <c r="AK22" s="179">
        <f t="shared" si="50"/>
        <v>11167.123333333335</v>
      </c>
      <c r="AL22" s="179">
        <f t="shared" si="50"/>
        <v>11167.123333333335</v>
      </c>
      <c r="AM22" s="179">
        <f t="shared" si="50"/>
        <v>11167.123333333335</v>
      </c>
      <c r="AN22" s="179">
        <f t="shared" si="50"/>
        <v>11167.123333333335</v>
      </c>
      <c r="AO22" s="179">
        <f t="shared" si="50"/>
        <v>11167.123333333335</v>
      </c>
      <c r="AP22" s="179">
        <f t="shared" si="50"/>
        <v>11167.123333333335</v>
      </c>
      <c r="AQ22" s="179">
        <f t="shared" si="50"/>
        <v>11167.123333333335</v>
      </c>
      <c r="AR22" s="179">
        <f t="shared" si="50"/>
        <v>11167.123333333335</v>
      </c>
      <c r="AS22" s="179">
        <f t="shared" si="50"/>
        <v>11167.123333333335</v>
      </c>
      <c r="AT22" s="179">
        <f t="shared" si="51"/>
        <v>134005.48000000001</v>
      </c>
      <c r="AU22" s="179">
        <f>$AC22/12</f>
        <v>100504.11</v>
      </c>
      <c r="AV22" s="179">
        <f t="shared" si="60"/>
        <v>100504.11</v>
      </c>
      <c r="AW22" s="179">
        <f t="shared" si="60"/>
        <v>100504.11</v>
      </c>
      <c r="AX22" s="179">
        <f t="shared" si="60"/>
        <v>100504.11</v>
      </c>
      <c r="AY22" s="179">
        <f t="shared" si="60"/>
        <v>100504.11</v>
      </c>
      <c r="AZ22" s="179">
        <f t="shared" si="60"/>
        <v>100504.11</v>
      </c>
      <c r="BA22" s="179">
        <f t="shared" si="60"/>
        <v>100504.11</v>
      </c>
      <c r="BB22" s="179">
        <f t="shared" si="60"/>
        <v>100504.11</v>
      </c>
      <c r="BC22" s="179">
        <f t="shared" si="60"/>
        <v>100504.11</v>
      </c>
      <c r="BD22" s="179">
        <f t="shared" si="60"/>
        <v>100504.11</v>
      </c>
      <c r="BE22" s="179">
        <f t="shared" si="60"/>
        <v>100504.11</v>
      </c>
      <c r="BF22" s="179">
        <f t="shared" si="60"/>
        <v>100504.11</v>
      </c>
      <c r="BG22" s="179">
        <f t="shared" si="53"/>
        <v>1206049.32</v>
      </c>
      <c r="BH22" s="179">
        <f>$AD22/12</f>
        <v>279178.08333333331</v>
      </c>
      <c r="BI22" s="179">
        <f t="shared" si="54"/>
        <v>279178.08333333331</v>
      </c>
      <c r="BJ22" s="179">
        <f t="shared" si="54"/>
        <v>279178.08333333331</v>
      </c>
      <c r="BK22" s="179">
        <f t="shared" si="54"/>
        <v>279178.08333333331</v>
      </c>
      <c r="BL22" s="179">
        <f t="shared" si="54"/>
        <v>279178.08333333331</v>
      </c>
      <c r="BM22" s="179">
        <f t="shared" si="54"/>
        <v>279178.08333333331</v>
      </c>
      <c r="BN22" s="179">
        <f t="shared" si="54"/>
        <v>279178.08333333331</v>
      </c>
      <c r="BO22" s="179">
        <f t="shared" si="54"/>
        <v>279178.08333333331</v>
      </c>
      <c r="BP22" s="179">
        <f t="shared" si="54"/>
        <v>279178.08333333331</v>
      </c>
      <c r="BQ22" s="179">
        <f t="shared" si="54"/>
        <v>279178.08333333331</v>
      </c>
      <c r="BR22" s="179">
        <f t="shared" si="54"/>
        <v>279178.08333333331</v>
      </c>
      <c r="BS22" s="179">
        <f t="shared" si="54"/>
        <v>279178.08333333331</v>
      </c>
      <c r="BT22" s="179">
        <f t="shared" si="13"/>
        <v>3350137.0000000005</v>
      </c>
      <c r="BU22" s="179">
        <f>$AE22/12</f>
        <v>167506.85</v>
      </c>
      <c r="BV22" s="179">
        <f t="shared" si="55"/>
        <v>167506.85</v>
      </c>
      <c r="BW22" s="179">
        <f t="shared" si="55"/>
        <v>167506.85</v>
      </c>
      <c r="BX22" s="179">
        <f t="shared" si="55"/>
        <v>167506.85</v>
      </c>
      <c r="BY22" s="179">
        <f t="shared" si="55"/>
        <v>167506.85</v>
      </c>
      <c r="BZ22" s="179">
        <f t="shared" si="55"/>
        <v>167506.85</v>
      </c>
      <c r="CA22" s="179">
        <f t="shared" si="55"/>
        <v>167506.85</v>
      </c>
      <c r="CB22" s="179">
        <f t="shared" si="55"/>
        <v>167506.85</v>
      </c>
      <c r="CC22" s="179">
        <f t="shared" si="55"/>
        <v>167506.85</v>
      </c>
      <c r="CD22" s="179">
        <f t="shared" si="55"/>
        <v>167506.85</v>
      </c>
      <c r="CE22" s="179">
        <f t="shared" si="55"/>
        <v>167506.85</v>
      </c>
      <c r="CF22" s="179">
        <f t="shared" si="55"/>
        <v>167506.85</v>
      </c>
      <c r="CG22" s="179">
        <f t="shared" si="15"/>
        <v>2010082.2000000004</v>
      </c>
      <c r="CH22" s="179">
        <f t="shared" si="8"/>
        <v>6700274.0000000009</v>
      </c>
      <c r="CI22" s="140"/>
      <c r="CJ22" s="179">
        <f t="shared" si="9"/>
        <v>0</v>
      </c>
      <c r="CK22" s="262" t="str">
        <f t="shared" si="49"/>
        <v>P</v>
      </c>
      <c r="DF22" s="134"/>
      <c r="DG22" s="134"/>
      <c r="DH22" s="134"/>
      <c r="DI22" s="134"/>
      <c r="DJ22" s="134"/>
      <c r="DK22" s="134"/>
      <c r="DL22" s="134"/>
      <c r="DM22" s="134"/>
      <c r="DN22" s="134"/>
      <c r="DO22" s="134"/>
      <c r="DP22" s="134"/>
      <c r="DQ22" s="134"/>
      <c r="DR22" s="134"/>
      <c r="DS22" s="134"/>
      <c r="DT22" s="134"/>
      <c r="DU22" s="134"/>
      <c r="DV22" s="134"/>
      <c r="DW22" s="134"/>
      <c r="DX22" s="134"/>
      <c r="DY22" s="134"/>
      <c r="DZ22" s="134"/>
      <c r="EA22" s="134"/>
      <c r="EB22" s="134"/>
      <c r="EC22" s="134"/>
      <c r="ED22" s="134"/>
      <c r="EE22" s="134"/>
      <c r="EF22" s="134"/>
      <c r="EG22" s="134"/>
      <c r="EH22" s="134"/>
      <c r="EI22" s="134"/>
      <c r="EJ22" s="134"/>
      <c r="EK22" s="134"/>
      <c r="EL22" s="134"/>
      <c r="EM22" s="134"/>
      <c r="EN22" s="134"/>
      <c r="EO22" s="134"/>
      <c r="EP22" s="134"/>
      <c r="EQ22" s="134"/>
      <c r="ER22" s="134"/>
      <c r="ES22" s="134"/>
      <c r="ET22" s="134"/>
      <c r="EU22" s="134"/>
      <c r="EV22" s="134"/>
      <c r="EW22" s="134"/>
      <c r="EX22" s="134"/>
      <c r="EY22" s="134"/>
      <c r="EZ22" s="134"/>
      <c r="FA22" s="134"/>
      <c r="FB22" s="134"/>
      <c r="FC22" s="134"/>
      <c r="FD22" s="134"/>
      <c r="FE22" s="134"/>
      <c r="FF22" s="134"/>
      <c r="FG22" s="134"/>
      <c r="FH22" s="134"/>
      <c r="FI22" s="134"/>
    </row>
    <row r="23" spans="1:165" s="134" customFormat="1" ht="15" outlineLevel="1" collapsed="1" x14ac:dyDescent="0.25">
      <c r="A23" s="256" t="s">
        <v>38</v>
      </c>
      <c r="B23" s="243" t="s">
        <v>96</v>
      </c>
      <c r="C23" s="228">
        <v>1834862.34</v>
      </c>
      <c r="D23" s="136">
        <v>0</v>
      </c>
      <c r="E23" s="136">
        <v>0</v>
      </c>
      <c r="F23" s="136">
        <v>165137.66</v>
      </c>
      <c r="G23" s="136">
        <v>2000000</v>
      </c>
      <c r="H23" s="177">
        <f t="shared" si="16"/>
        <v>36697.246800000001</v>
      </c>
      <c r="I23" s="178">
        <f t="shared" si="17"/>
        <v>330275.22120000003</v>
      </c>
      <c r="J23" s="178">
        <f t="shared" si="18"/>
        <v>917431.17</v>
      </c>
      <c r="K23" s="178">
        <f t="shared" si="19"/>
        <v>550458.70200000005</v>
      </c>
      <c r="L23" s="178">
        <f t="shared" si="20"/>
        <v>1834862.34</v>
      </c>
      <c r="M23" s="177">
        <f t="shared" si="21"/>
        <v>0</v>
      </c>
      <c r="N23" s="178">
        <f t="shared" si="22"/>
        <v>0</v>
      </c>
      <c r="O23" s="178">
        <f t="shared" si="23"/>
        <v>0</v>
      </c>
      <c r="P23" s="178">
        <f t="shared" si="24"/>
        <v>0</v>
      </c>
      <c r="Q23" s="178">
        <f t="shared" si="25"/>
        <v>0</v>
      </c>
      <c r="R23" s="177">
        <f t="shared" si="26"/>
        <v>0</v>
      </c>
      <c r="S23" s="178">
        <f t="shared" si="27"/>
        <v>0</v>
      </c>
      <c r="T23" s="178">
        <f t="shared" si="28"/>
        <v>0</v>
      </c>
      <c r="U23" s="178">
        <f t="shared" si="29"/>
        <v>0</v>
      </c>
      <c r="V23" s="178">
        <f t="shared" si="30"/>
        <v>0</v>
      </c>
      <c r="W23" s="177">
        <f t="shared" si="31"/>
        <v>3302.7532000000001</v>
      </c>
      <c r="X23" s="178">
        <f t="shared" si="32"/>
        <v>29724.7788</v>
      </c>
      <c r="Y23" s="178">
        <f t="shared" si="33"/>
        <v>82568.83</v>
      </c>
      <c r="Z23" s="178">
        <f t="shared" si="34"/>
        <v>49541.298000000003</v>
      </c>
      <c r="AA23" s="178">
        <f t="shared" si="35"/>
        <v>165137.66</v>
      </c>
      <c r="AB23" s="177">
        <f t="shared" si="36"/>
        <v>40000</v>
      </c>
      <c r="AC23" s="177">
        <f t="shared" si="37"/>
        <v>360000</v>
      </c>
      <c r="AD23" s="177">
        <f t="shared" si="38"/>
        <v>1000000</v>
      </c>
      <c r="AE23" s="177">
        <f t="shared" si="39"/>
        <v>600000</v>
      </c>
      <c r="AF23" s="178">
        <f t="shared" si="40"/>
        <v>2000000</v>
      </c>
      <c r="AG23" s="132"/>
      <c r="AH23" s="175">
        <f>AH24</f>
        <v>3333.3333333333335</v>
      </c>
      <c r="AI23" s="175">
        <f t="shared" ref="AI23:AS23" si="65">AI24</f>
        <v>3333.3333333333335</v>
      </c>
      <c r="AJ23" s="175">
        <f t="shared" si="65"/>
        <v>3333.3333333333335</v>
      </c>
      <c r="AK23" s="175">
        <f t="shared" si="65"/>
        <v>3333.3333333333335</v>
      </c>
      <c r="AL23" s="175">
        <f t="shared" si="65"/>
        <v>3333.3333333333335</v>
      </c>
      <c r="AM23" s="175">
        <f t="shared" si="65"/>
        <v>3333.3333333333335</v>
      </c>
      <c r="AN23" s="175">
        <f t="shared" si="65"/>
        <v>3333.3333333333335</v>
      </c>
      <c r="AO23" s="175">
        <f t="shared" si="65"/>
        <v>3333.3333333333335</v>
      </c>
      <c r="AP23" s="175">
        <f t="shared" si="65"/>
        <v>3333.3333333333335</v>
      </c>
      <c r="AQ23" s="175">
        <f t="shared" si="65"/>
        <v>3333.3333333333335</v>
      </c>
      <c r="AR23" s="175">
        <f t="shared" si="65"/>
        <v>3333.3333333333335</v>
      </c>
      <c r="AS23" s="175">
        <f t="shared" si="65"/>
        <v>3333.3333333333335</v>
      </c>
      <c r="AT23" s="175">
        <f t="shared" si="51"/>
        <v>40000</v>
      </c>
      <c r="AU23" s="175">
        <f>AU24</f>
        <v>30000</v>
      </c>
      <c r="AV23" s="175">
        <f t="shared" ref="AV23:BF23" si="66">AV24</f>
        <v>30000</v>
      </c>
      <c r="AW23" s="175">
        <f t="shared" si="66"/>
        <v>30000</v>
      </c>
      <c r="AX23" s="175">
        <f t="shared" si="66"/>
        <v>30000</v>
      </c>
      <c r="AY23" s="175">
        <f t="shared" si="66"/>
        <v>30000</v>
      </c>
      <c r="AZ23" s="175">
        <f t="shared" si="66"/>
        <v>30000</v>
      </c>
      <c r="BA23" s="175">
        <f t="shared" si="66"/>
        <v>30000</v>
      </c>
      <c r="BB23" s="175">
        <f t="shared" si="66"/>
        <v>30000</v>
      </c>
      <c r="BC23" s="175">
        <f t="shared" si="66"/>
        <v>30000</v>
      </c>
      <c r="BD23" s="175">
        <f t="shared" si="66"/>
        <v>30000</v>
      </c>
      <c r="BE23" s="175">
        <f t="shared" si="66"/>
        <v>30000</v>
      </c>
      <c r="BF23" s="175">
        <f t="shared" si="66"/>
        <v>30000</v>
      </c>
      <c r="BG23" s="175">
        <f t="shared" si="53"/>
        <v>360000</v>
      </c>
      <c r="BH23" s="175">
        <f>BH24</f>
        <v>83333.333333333328</v>
      </c>
      <c r="BI23" s="175">
        <f t="shared" ref="BI23:BS23" si="67">BI24</f>
        <v>83333.333333333328</v>
      </c>
      <c r="BJ23" s="175">
        <f t="shared" si="67"/>
        <v>83333.333333333328</v>
      </c>
      <c r="BK23" s="175">
        <f t="shared" si="67"/>
        <v>83333.333333333328</v>
      </c>
      <c r="BL23" s="175">
        <f t="shared" si="67"/>
        <v>83333.333333333328</v>
      </c>
      <c r="BM23" s="175">
        <f t="shared" si="67"/>
        <v>83333.333333333328</v>
      </c>
      <c r="BN23" s="175">
        <f t="shared" si="67"/>
        <v>83333.333333333328</v>
      </c>
      <c r="BO23" s="175">
        <f t="shared" si="67"/>
        <v>83333.333333333328</v>
      </c>
      <c r="BP23" s="175">
        <f t="shared" si="67"/>
        <v>83333.333333333328</v>
      </c>
      <c r="BQ23" s="175">
        <f t="shared" si="67"/>
        <v>83333.333333333328</v>
      </c>
      <c r="BR23" s="175">
        <f t="shared" si="67"/>
        <v>83333.333333333328</v>
      </c>
      <c r="BS23" s="175">
        <f t="shared" si="67"/>
        <v>83333.333333333328</v>
      </c>
      <c r="BT23" s="175">
        <f t="shared" si="13"/>
        <v>1000000.0000000001</v>
      </c>
      <c r="BU23" s="175">
        <f>BU24</f>
        <v>50000</v>
      </c>
      <c r="BV23" s="175">
        <f t="shared" ref="BV23:CF23" si="68">BV24</f>
        <v>50000</v>
      </c>
      <c r="BW23" s="175">
        <f t="shared" si="68"/>
        <v>50000</v>
      </c>
      <c r="BX23" s="175">
        <f t="shared" si="68"/>
        <v>50000</v>
      </c>
      <c r="BY23" s="175">
        <f t="shared" si="68"/>
        <v>50000</v>
      </c>
      <c r="BZ23" s="175">
        <f t="shared" si="68"/>
        <v>50000</v>
      </c>
      <c r="CA23" s="175">
        <f t="shared" si="68"/>
        <v>50000</v>
      </c>
      <c r="CB23" s="175">
        <f t="shared" si="68"/>
        <v>50000</v>
      </c>
      <c r="CC23" s="175">
        <f t="shared" si="68"/>
        <v>50000</v>
      </c>
      <c r="CD23" s="175">
        <f t="shared" si="68"/>
        <v>50000</v>
      </c>
      <c r="CE23" s="175">
        <f t="shared" si="68"/>
        <v>50000</v>
      </c>
      <c r="CF23" s="175">
        <f t="shared" si="68"/>
        <v>50000</v>
      </c>
      <c r="CG23" s="175">
        <f t="shared" si="15"/>
        <v>600000</v>
      </c>
      <c r="CH23" s="175">
        <f t="shared" si="8"/>
        <v>2000000</v>
      </c>
      <c r="CI23" s="133"/>
      <c r="CJ23" s="175">
        <f t="shared" si="9"/>
        <v>0</v>
      </c>
      <c r="CK23" s="262" t="str">
        <f t="shared" si="49"/>
        <v>P</v>
      </c>
    </row>
    <row r="24" spans="1:165" s="141" customFormat="1" ht="28.5" hidden="1" outlineLevel="2" x14ac:dyDescent="0.25">
      <c r="A24" s="256" t="s">
        <v>39</v>
      </c>
      <c r="B24" s="242" t="s">
        <v>129</v>
      </c>
      <c r="C24" s="229">
        <v>1834862.34</v>
      </c>
      <c r="D24" s="136">
        <v>0</v>
      </c>
      <c r="E24" s="136">
        <v>0</v>
      </c>
      <c r="F24" s="135">
        <v>165137.66</v>
      </c>
      <c r="G24" s="136">
        <v>2000000</v>
      </c>
      <c r="H24" s="137">
        <f t="shared" si="16"/>
        <v>36697.246800000001</v>
      </c>
      <c r="I24" s="138">
        <f t="shared" si="17"/>
        <v>330275.22120000003</v>
      </c>
      <c r="J24" s="138">
        <f t="shared" si="18"/>
        <v>917431.17</v>
      </c>
      <c r="K24" s="138">
        <f t="shared" si="19"/>
        <v>550458.70200000005</v>
      </c>
      <c r="L24" s="138">
        <f t="shared" si="20"/>
        <v>1834862.34</v>
      </c>
      <c r="M24" s="137">
        <f t="shared" si="21"/>
        <v>0</v>
      </c>
      <c r="N24" s="138">
        <f t="shared" si="22"/>
        <v>0</v>
      </c>
      <c r="O24" s="138">
        <f t="shared" si="23"/>
        <v>0</v>
      </c>
      <c r="P24" s="138">
        <f t="shared" si="24"/>
        <v>0</v>
      </c>
      <c r="Q24" s="138">
        <f t="shared" si="25"/>
        <v>0</v>
      </c>
      <c r="R24" s="137">
        <f t="shared" si="26"/>
        <v>0</v>
      </c>
      <c r="S24" s="138">
        <f t="shared" si="27"/>
        <v>0</v>
      </c>
      <c r="T24" s="138">
        <f t="shared" si="28"/>
        <v>0</v>
      </c>
      <c r="U24" s="138">
        <f t="shared" si="29"/>
        <v>0</v>
      </c>
      <c r="V24" s="138">
        <f t="shared" si="30"/>
        <v>0</v>
      </c>
      <c r="W24" s="137">
        <f t="shared" si="31"/>
        <v>3302.7532000000001</v>
      </c>
      <c r="X24" s="138">
        <f t="shared" si="32"/>
        <v>29724.7788</v>
      </c>
      <c r="Y24" s="138">
        <f t="shared" si="33"/>
        <v>82568.83</v>
      </c>
      <c r="Z24" s="138">
        <f t="shared" si="34"/>
        <v>49541.298000000003</v>
      </c>
      <c r="AA24" s="138">
        <f t="shared" si="35"/>
        <v>165137.66</v>
      </c>
      <c r="AB24" s="137">
        <f t="shared" si="36"/>
        <v>40000</v>
      </c>
      <c r="AC24" s="137">
        <f t="shared" si="37"/>
        <v>360000</v>
      </c>
      <c r="AD24" s="137">
        <f t="shared" si="38"/>
        <v>1000000</v>
      </c>
      <c r="AE24" s="137">
        <f t="shared" si="39"/>
        <v>600000</v>
      </c>
      <c r="AF24" s="138">
        <f t="shared" si="40"/>
        <v>2000000</v>
      </c>
      <c r="AG24" s="139"/>
      <c r="AH24" s="180">
        <f>$AB24/12</f>
        <v>3333.3333333333335</v>
      </c>
      <c r="AI24" s="180">
        <f>$AB24/12</f>
        <v>3333.3333333333335</v>
      </c>
      <c r="AJ24" s="180">
        <f t="shared" si="50"/>
        <v>3333.3333333333335</v>
      </c>
      <c r="AK24" s="180">
        <f t="shared" si="50"/>
        <v>3333.3333333333335</v>
      </c>
      <c r="AL24" s="180">
        <f t="shared" si="50"/>
        <v>3333.3333333333335</v>
      </c>
      <c r="AM24" s="180">
        <f t="shared" si="50"/>
        <v>3333.3333333333335</v>
      </c>
      <c r="AN24" s="180">
        <f t="shared" si="50"/>
        <v>3333.3333333333335</v>
      </c>
      <c r="AO24" s="180">
        <f t="shared" si="50"/>
        <v>3333.3333333333335</v>
      </c>
      <c r="AP24" s="180">
        <f t="shared" si="50"/>
        <v>3333.3333333333335</v>
      </c>
      <c r="AQ24" s="180">
        <f t="shared" si="50"/>
        <v>3333.3333333333335</v>
      </c>
      <c r="AR24" s="180">
        <f t="shared" si="50"/>
        <v>3333.3333333333335</v>
      </c>
      <c r="AS24" s="180">
        <f t="shared" si="50"/>
        <v>3333.3333333333335</v>
      </c>
      <c r="AT24" s="180">
        <f t="shared" si="51"/>
        <v>40000</v>
      </c>
      <c r="AU24" s="180">
        <f>$AC24/12</f>
        <v>30000</v>
      </c>
      <c r="AV24" s="180">
        <f t="shared" si="60"/>
        <v>30000</v>
      </c>
      <c r="AW24" s="180">
        <f t="shared" si="60"/>
        <v>30000</v>
      </c>
      <c r="AX24" s="180">
        <f t="shared" si="60"/>
        <v>30000</v>
      </c>
      <c r="AY24" s="180">
        <f t="shared" si="60"/>
        <v>30000</v>
      </c>
      <c r="AZ24" s="180">
        <f t="shared" si="60"/>
        <v>30000</v>
      </c>
      <c r="BA24" s="180">
        <f t="shared" si="60"/>
        <v>30000</v>
      </c>
      <c r="BB24" s="180">
        <f t="shared" si="60"/>
        <v>30000</v>
      </c>
      <c r="BC24" s="180">
        <f t="shared" si="60"/>
        <v>30000</v>
      </c>
      <c r="BD24" s="180">
        <f t="shared" si="60"/>
        <v>30000</v>
      </c>
      <c r="BE24" s="180">
        <f t="shared" si="60"/>
        <v>30000</v>
      </c>
      <c r="BF24" s="180">
        <f t="shared" si="60"/>
        <v>30000</v>
      </c>
      <c r="BG24" s="180">
        <f t="shared" si="53"/>
        <v>360000</v>
      </c>
      <c r="BH24" s="180">
        <f>$AD24/12</f>
        <v>83333.333333333328</v>
      </c>
      <c r="BI24" s="180">
        <f t="shared" si="54"/>
        <v>83333.333333333328</v>
      </c>
      <c r="BJ24" s="180">
        <f t="shared" si="54"/>
        <v>83333.333333333328</v>
      </c>
      <c r="BK24" s="180">
        <f t="shared" si="54"/>
        <v>83333.333333333328</v>
      </c>
      <c r="BL24" s="180">
        <f t="shared" si="54"/>
        <v>83333.333333333328</v>
      </c>
      <c r="BM24" s="180">
        <f t="shared" si="54"/>
        <v>83333.333333333328</v>
      </c>
      <c r="BN24" s="180">
        <f t="shared" si="54"/>
        <v>83333.333333333328</v>
      </c>
      <c r="BO24" s="180">
        <f t="shared" si="54"/>
        <v>83333.333333333328</v>
      </c>
      <c r="BP24" s="180">
        <f t="shared" si="54"/>
        <v>83333.333333333328</v>
      </c>
      <c r="BQ24" s="180">
        <f t="shared" si="54"/>
        <v>83333.333333333328</v>
      </c>
      <c r="BR24" s="180">
        <f t="shared" si="54"/>
        <v>83333.333333333328</v>
      </c>
      <c r="BS24" s="180">
        <f t="shared" si="54"/>
        <v>83333.333333333328</v>
      </c>
      <c r="BT24" s="180">
        <f t="shared" si="13"/>
        <v>1000000.0000000001</v>
      </c>
      <c r="BU24" s="180">
        <f>$AE24/12</f>
        <v>50000</v>
      </c>
      <c r="BV24" s="180">
        <f t="shared" si="55"/>
        <v>50000</v>
      </c>
      <c r="BW24" s="180">
        <f t="shared" si="55"/>
        <v>50000</v>
      </c>
      <c r="BX24" s="180">
        <f t="shared" si="55"/>
        <v>50000</v>
      </c>
      <c r="BY24" s="180">
        <f t="shared" si="55"/>
        <v>50000</v>
      </c>
      <c r="BZ24" s="180">
        <f t="shared" si="55"/>
        <v>50000</v>
      </c>
      <c r="CA24" s="180">
        <f t="shared" si="55"/>
        <v>50000</v>
      </c>
      <c r="CB24" s="180">
        <f t="shared" si="55"/>
        <v>50000</v>
      </c>
      <c r="CC24" s="180">
        <f t="shared" si="55"/>
        <v>50000</v>
      </c>
      <c r="CD24" s="180">
        <f t="shared" si="55"/>
        <v>50000</v>
      </c>
      <c r="CE24" s="180">
        <f t="shared" si="55"/>
        <v>50000</v>
      </c>
      <c r="CF24" s="180">
        <f t="shared" si="55"/>
        <v>50000</v>
      </c>
      <c r="CG24" s="180">
        <f t="shared" si="15"/>
        <v>600000</v>
      </c>
      <c r="CH24" s="180">
        <f t="shared" si="8"/>
        <v>2000000</v>
      </c>
      <c r="CI24" s="140"/>
      <c r="CJ24" s="180">
        <f t="shared" si="9"/>
        <v>0</v>
      </c>
      <c r="CK24" s="262" t="str">
        <f t="shared" si="49"/>
        <v>P</v>
      </c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</row>
    <row r="25" spans="1:165" s="183" customFormat="1" ht="15" collapsed="1" x14ac:dyDescent="0.25">
      <c r="A25" s="255" t="s">
        <v>78</v>
      </c>
      <c r="B25" s="240" t="s">
        <v>97</v>
      </c>
      <c r="C25" s="225">
        <v>957717.01</v>
      </c>
      <c r="D25" s="142">
        <v>0</v>
      </c>
      <c r="E25" s="142">
        <v>0</v>
      </c>
      <c r="F25" s="142">
        <v>86194</v>
      </c>
      <c r="G25" s="142">
        <v>1043911.01</v>
      </c>
      <c r="H25" s="137">
        <f t="shared" si="16"/>
        <v>19154.340200000002</v>
      </c>
      <c r="I25" s="138">
        <f t="shared" si="17"/>
        <v>172389.0618</v>
      </c>
      <c r="J25" s="138">
        <f t="shared" si="18"/>
        <v>478858.505</v>
      </c>
      <c r="K25" s="138">
        <f t="shared" si="19"/>
        <v>287315.103</v>
      </c>
      <c r="L25" s="138">
        <f t="shared" si="20"/>
        <v>957717.01</v>
      </c>
      <c r="M25" s="137">
        <f t="shared" si="21"/>
        <v>0</v>
      </c>
      <c r="N25" s="138">
        <f t="shared" si="22"/>
        <v>0</v>
      </c>
      <c r="O25" s="138">
        <f t="shared" si="23"/>
        <v>0</v>
      </c>
      <c r="P25" s="138">
        <f t="shared" si="24"/>
        <v>0</v>
      </c>
      <c r="Q25" s="138">
        <f t="shared" si="25"/>
        <v>0</v>
      </c>
      <c r="R25" s="137">
        <f t="shared" si="26"/>
        <v>0</v>
      </c>
      <c r="S25" s="138">
        <f t="shared" si="27"/>
        <v>0</v>
      </c>
      <c r="T25" s="138">
        <f t="shared" si="28"/>
        <v>0</v>
      </c>
      <c r="U25" s="138">
        <f t="shared" si="29"/>
        <v>0</v>
      </c>
      <c r="V25" s="138">
        <f t="shared" si="30"/>
        <v>0</v>
      </c>
      <c r="W25" s="137">
        <f t="shared" si="31"/>
        <v>1723.88</v>
      </c>
      <c r="X25" s="138">
        <f t="shared" si="32"/>
        <v>15514.92</v>
      </c>
      <c r="Y25" s="138">
        <f t="shared" si="33"/>
        <v>43097</v>
      </c>
      <c r="Z25" s="138">
        <f t="shared" si="34"/>
        <v>25858.2</v>
      </c>
      <c r="AA25" s="138">
        <f t="shared" si="35"/>
        <v>86194</v>
      </c>
      <c r="AB25" s="137">
        <f t="shared" si="36"/>
        <v>20878.220200000003</v>
      </c>
      <c r="AC25" s="137">
        <f t="shared" si="37"/>
        <v>187903.98180000001</v>
      </c>
      <c r="AD25" s="137">
        <f t="shared" si="38"/>
        <v>521955.505</v>
      </c>
      <c r="AE25" s="137">
        <f t="shared" si="39"/>
        <v>313173.30300000001</v>
      </c>
      <c r="AF25" s="138">
        <f t="shared" si="40"/>
        <v>1043911.01</v>
      </c>
      <c r="AG25" s="181"/>
      <c r="AH25" s="175">
        <f t="shared" ref="AH25:AS25" si="69">AH26+AH28+AH30+AH32</f>
        <v>1739.8516833333333</v>
      </c>
      <c r="AI25" s="175">
        <f t="shared" si="69"/>
        <v>1739.8516833333333</v>
      </c>
      <c r="AJ25" s="175">
        <f t="shared" si="69"/>
        <v>1739.8516833333333</v>
      </c>
      <c r="AK25" s="175">
        <f t="shared" si="69"/>
        <v>1739.8516833333333</v>
      </c>
      <c r="AL25" s="175">
        <f t="shared" si="69"/>
        <v>1739.8516833333333</v>
      </c>
      <c r="AM25" s="175">
        <f t="shared" si="69"/>
        <v>1739.8516833333333</v>
      </c>
      <c r="AN25" s="175">
        <f t="shared" si="69"/>
        <v>1739.8516833333333</v>
      </c>
      <c r="AO25" s="175">
        <f t="shared" si="69"/>
        <v>1739.8516833333333</v>
      </c>
      <c r="AP25" s="175">
        <f t="shared" si="69"/>
        <v>1739.8516833333333</v>
      </c>
      <c r="AQ25" s="175">
        <f t="shared" si="69"/>
        <v>1739.8516833333333</v>
      </c>
      <c r="AR25" s="175">
        <f t="shared" si="69"/>
        <v>1739.8516833333333</v>
      </c>
      <c r="AS25" s="175">
        <f t="shared" si="69"/>
        <v>1739.8516833333333</v>
      </c>
      <c r="AT25" s="175">
        <f>SUM(AH25:AS25)</f>
        <v>20878.220200000007</v>
      </c>
      <c r="AU25" s="175">
        <f t="shared" ref="AU25:BF25" si="70">AU26+AU28+AU30+AU32</f>
        <v>15658.665150000001</v>
      </c>
      <c r="AV25" s="175">
        <f t="shared" si="70"/>
        <v>15658.665150000001</v>
      </c>
      <c r="AW25" s="175">
        <f t="shared" si="70"/>
        <v>15658.665150000001</v>
      </c>
      <c r="AX25" s="175">
        <f t="shared" si="70"/>
        <v>15658.665150000001</v>
      </c>
      <c r="AY25" s="175">
        <f t="shared" si="70"/>
        <v>15658.665150000001</v>
      </c>
      <c r="AZ25" s="175">
        <f t="shared" si="70"/>
        <v>15658.665150000001</v>
      </c>
      <c r="BA25" s="175">
        <f t="shared" si="70"/>
        <v>15658.665150000001</v>
      </c>
      <c r="BB25" s="175">
        <f t="shared" si="70"/>
        <v>15658.665150000001</v>
      </c>
      <c r="BC25" s="175">
        <f t="shared" si="70"/>
        <v>15658.665150000001</v>
      </c>
      <c r="BD25" s="175">
        <f t="shared" si="70"/>
        <v>15658.665150000001</v>
      </c>
      <c r="BE25" s="175">
        <f t="shared" si="70"/>
        <v>15658.665150000001</v>
      </c>
      <c r="BF25" s="175">
        <f t="shared" si="70"/>
        <v>15658.665150000001</v>
      </c>
      <c r="BG25" s="175">
        <f>SUM(AU25:BF25)</f>
        <v>187903.98180000007</v>
      </c>
      <c r="BH25" s="175">
        <f t="shared" ref="BH25:BS25" si="71">BH26+BH28+BH30+BH32</f>
        <v>43496.292083333334</v>
      </c>
      <c r="BI25" s="175">
        <f t="shared" si="71"/>
        <v>43496.292083333334</v>
      </c>
      <c r="BJ25" s="175">
        <f t="shared" si="71"/>
        <v>43496.292083333334</v>
      </c>
      <c r="BK25" s="175">
        <f t="shared" si="71"/>
        <v>43496.292083333334</v>
      </c>
      <c r="BL25" s="175">
        <f t="shared" si="71"/>
        <v>43496.292083333334</v>
      </c>
      <c r="BM25" s="175">
        <f t="shared" si="71"/>
        <v>43496.292083333334</v>
      </c>
      <c r="BN25" s="175">
        <f t="shared" si="71"/>
        <v>43496.292083333334</v>
      </c>
      <c r="BO25" s="175">
        <f t="shared" si="71"/>
        <v>43496.292083333334</v>
      </c>
      <c r="BP25" s="175">
        <f t="shared" si="71"/>
        <v>43496.292083333334</v>
      </c>
      <c r="BQ25" s="175">
        <f t="shared" si="71"/>
        <v>43496.292083333334</v>
      </c>
      <c r="BR25" s="175">
        <f t="shared" si="71"/>
        <v>43496.292083333334</v>
      </c>
      <c r="BS25" s="175">
        <f t="shared" si="71"/>
        <v>43496.292083333334</v>
      </c>
      <c r="BT25" s="175">
        <f t="shared" si="13"/>
        <v>521955.50500000012</v>
      </c>
      <c r="BU25" s="175">
        <f t="shared" ref="BU25:CF25" si="72">BU26+BU28+BU30+BU32</f>
        <v>26097.775250000002</v>
      </c>
      <c r="BV25" s="175">
        <f t="shared" si="72"/>
        <v>26097.775250000002</v>
      </c>
      <c r="BW25" s="175">
        <f t="shared" si="72"/>
        <v>26097.775250000002</v>
      </c>
      <c r="BX25" s="175">
        <f t="shared" si="72"/>
        <v>26097.775250000002</v>
      </c>
      <c r="BY25" s="175">
        <f t="shared" si="72"/>
        <v>26097.775250000002</v>
      </c>
      <c r="BZ25" s="175">
        <f t="shared" si="72"/>
        <v>26097.775250000002</v>
      </c>
      <c r="CA25" s="175">
        <f t="shared" si="72"/>
        <v>26097.775250000002</v>
      </c>
      <c r="CB25" s="175">
        <f t="shared" si="72"/>
        <v>26097.775250000002</v>
      </c>
      <c r="CC25" s="175">
        <f t="shared" si="72"/>
        <v>26097.775250000002</v>
      </c>
      <c r="CD25" s="175">
        <f t="shared" si="72"/>
        <v>26097.775250000002</v>
      </c>
      <c r="CE25" s="175">
        <f t="shared" si="72"/>
        <v>26097.775250000002</v>
      </c>
      <c r="CF25" s="175">
        <f t="shared" si="72"/>
        <v>26097.775250000002</v>
      </c>
      <c r="CG25" s="175">
        <f t="shared" si="15"/>
        <v>313173.30300000001</v>
      </c>
      <c r="CH25" s="175">
        <f t="shared" si="8"/>
        <v>1043911.0100000002</v>
      </c>
      <c r="CI25" s="182"/>
      <c r="CJ25" s="175">
        <f t="shared" si="9"/>
        <v>0</v>
      </c>
      <c r="CK25" s="262" t="str">
        <f t="shared" si="49"/>
        <v>P</v>
      </c>
    </row>
    <row r="26" spans="1:165" s="165" customFormat="1" ht="15" outlineLevel="1" x14ac:dyDescent="0.25">
      <c r="A26" s="257" t="s">
        <v>40</v>
      </c>
      <c r="B26" s="244" t="s">
        <v>95</v>
      </c>
      <c r="C26" s="230">
        <v>347467.15</v>
      </c>
      <c r="D26" s="143">
        <v>0</v>
      </c>
      <c r="E26" s="143">
        <v>0</v>
      </c>
      <c r="F26" s="143">
        <v>31271.85</v>
      </c>
      <c r="G26" s="143">
        <v>378739</v>
      </c>
      <c r="H26" s="144">
        <f t="shared" si="16"/>
        <v>6949.3430000000008</v>
      </c>
      <c r="I26" s="145">
        <f t="shared" si="17"/>
        <v>62544.087</v>
      </c>
      <c r="J26" s="145">
        <f t="shared" si="18"/>
        <v>173733.57500000001</v>
      </c>
      <c r="K26" s="145">
        <f t="shared" si="19"/>
        <v>104240.145</v>
      </c>
      <c r="L26" s="145">
        <f t="shared" si="20"/>
        <v>347467.15</v>
      </c>
      <c r="M26" s="144">
        <f t="shared" si="21"/>
        <v>0</v>
      </c>
      <c r="N26" s="145">
        <f t="shared" si="22"/>
        <v>0</v>
      </c>
      <c r="O26" s="145">
        <f t="shared" si="23"/>
        <v>0</v>
      </c>
      <c r="P26" s="145">
        <f t="shared" si="24"/>
        <v>0</v>
      </c>
      <c r="Q26" s="145">
        <f t="shared" si="25"/>
        <v>0</v>
      </c>
      <c r="R26" s="144">
        <f t="shared" si="26"/>
        <v>0</v>
      </c>
      <c r="S26" s="145">
        <f t="shared" si="27"/>
        <v>0</v>
      </c>
      <c r="T26" s="145">
        <f t="shared" si="28"/>
        <v>0</v>
      </c>
      <c r="U26" s="145">
        <f t="shared" si="29"/>
        <v>0</v>
      </c>
      <c r="V26" s="145">
        <f t="shared" si="30"/>
        <v>0</v>
      </c>
      <c r="W26" s="144">
        <f t="shared" si="31"/>
        <v>625.43700000000001</v>
      </c>
      <c r="X26" s="145">
        <f t="shared" si="32"/>
        <v>5628.9329999999991</v>
      </c>
      <c r="Y26" s="145">
        <f t="shared" si="33"/>
        <v>15635.924999999999</v>
      </c>
      <c r="Z26" s="145">
        <f t="shared" si="34"/>
        <v>9381.5549999999985</v>
      </c>
      <c r="AA26" s="145">
        <f t="shared" si="35"/>
        <v>31271.85</v>
      </c>
      <c r="AB26" s="144">
        <f t="shared" si="36"/>
        <v>7574.7800000000007</v>
      </c>
      <c r="AC26" s="144">
        <f t="shared" si="37"/>
        <v>68173.02</v>
      </c>
      <c r="AD26" s="144">
        <f t="shared" si="38"/>
        <v>189369.5</v>
      </c>
      <c r="AE26" s="144">
        <f t="shared" si="39"/>
        <v>113621.7</v>
      </c>
      <c r="AF26" s="145">
        <f t="shared" si="40"/>
        <v>378739</v>
      </c>
      <c r="AG26" s="162"/>
      <c r="AH26" s="163">
        <f t="shared" ref="AH26:AS26" si="73">SUM(AH27:AH27)</f>
        <v>631.23166666666668</v>
      </c>
      <c r="AI26" s="163">
        <f t="shared" si="73"/>
        <v>631.23166666666668</v>
      </c>
      <c r="AJ26" s="163">
        <f t="shared" si="73"/>
        <v>631.23166666666668</v>
      </c>
      <c r="AK26" s="163">
        <f t="shared" si="73"/>
        <v>631.23166666666668</v>
      </c>
      <c r="AL26" s="163">
        <f t="shared" si="73"/>
        <v>631.23166666666668</v>
      </c>
      <c r="AM26" s="163">
        <f t="shared" si="73"/>
        <v>631.23166666666668</v>
      </c>
      <c r="AN26" s="163">
        <f t="shared" si="73"/>
        <v>631.23166666666668</v>
      </c>
      <c r="AO26" s="163">
        <f t="shared" si="73"/>
        <v>631.23166666666668</v>
      </c>
      <c r="AP26" s="163">
        <f t="shared" si="73"/>
        <v>631.23166666666668</v>
      </c>
      <c r="AQ26" s="163">
        <f t="shared" si="73"/>
        <v>631.23166666666668</v>
      </c>
      <c r="AR26" s="163">
        <f t="shared" si="73"/>
        <v>631.23166666666668</v>
      </c>
      <c r="AS26" s="163">
        <f t="shared" si="73"/>
        <v>631.23166666666668</v>
      </c>
      <c r="AT26" s="149">
        <f t="shared" si="51"/>
        <v>7574.78</v>
      </c>
      <c r="AU26" s="151">
        <f t="shared" ref="AU26:BF26" si="74">SUM(AU27:AU27)</f>
        <v>5681.085</v>
      </c>
      <c r="AV26" s="151">
        <f t="shared" si="74"/>
        <v>5681.085</v>
      </c>
      <c r="AW26" s="151">
        <f t="shared" si="74"/>
        <v>5681.085</v>
      </c>
      <c r="AX26" s="151">
        <f t="shared" si="74"/>
        <v>5681.085</v>
      </c>
      <c r="AY26" s="151">
        <f t="shared" si="74"/>
        <v>5681.085</v>
      </c>
      <c r="AZ26" s="151">
        <f t="shared" si="74"/>
        <v>5681.085</v>
      </c>
      <c r="BA26" s="151">
        <f t="shared" si="74"/>
        <v>5681.085</v>
      </c>
      <c r="BB26" s="151">
        <f t="shared" si="74"/>
        <v>5681.085</v>
      </c>
      <c r="BC26" s="151">
        <f t="shared" si="74"/>
        <v>5681.085</v>
      </c>
      <c r="BD26" s="151">
        <f t="shared" si="74"/>
        <v>5681.085</v>
      </c>
      <c r="BE26" s="151">
        <f t="shared" si="74"/>
        <v>5681.085</v>
      </c>
      <c r="BF26" s="151">
        <f t="shared" si="74"/>
        <v>5681.085</v>
      </c>
      <c r="BG26" s="149">
        <f t="shared" ref="BG26:BG32" si="75">SUM(AU26:BF26)</f>
        <v>68173.02</v>
      </c>
      <c r="BH26" s="151">
        <f t="shared" ref="BH26:BS26" si="76">SUM(BH27:BH27)</f>
        <v>15780.791666666666</v>
      </c>
      <c r="BI26" s="151">
        <f t="shared" si="76"/>
        <v>15780.791666666666</v>
      </c>
      <c r="BJ26" s="151">
        <f t="shared" si="76"/>
        <v>15780.791666666666</v>
      </c>
      <c r="BK26" s="151">
        <f t="shared" si="76"/>
        <v>15780.791666666666</v>
      </c>
      <c r="BL26" s="151">
        <f t="shared" si="76"/>
        <v>15780.791666666666</v>
      </c>
      <c r="BM26" s="151">
        <f t="shared" si="76"/>
        <v>15780.791666666666</v>
      </c>
      <c r="BN26" s="151">
        <f t="shared" si="76"/>
        <v>15780.791666666666</v>
      </c>
      <c r="BO26" s="151">
        <f t="shared" si="76"/>
        <v>15780.791666666666</v>
      </c>
      <c r="BP26" s="151">
        <f t="shared" si="76"/>
        <v>15780.791666666666</v>
      </c>
      <c r="BQ26" s="151">
        <f t="shared" si="76"/>
        <v>15780.791666666666</v>
      </c>
      <c r="BR26" s="151">
        <f t="shared" si="76"/>
        <v>15780.791666666666</v>
      </c>
      <c r="BS26" s="151">
        <f t="shared" si="76"/>
        <v>15780.791666666666</v>
      </c>
      <c r="BT26" s="149">
        <f t="shared" si="13"/>
        <v>189369.49999999997</v>
      </c>
      <c r="BU26" s="151">
        <f t="shared" ref="BU26:CF26" si="77">SUM(BU27:BU27)</f>
        <v>9468.4750000000004</v>
      </c>
      <c r="BV26" s="151">
        <f t="shared" si="77"/>
        <v>9468.4750000000004</v>
      </c>
      <c r="BW26" s="151">
        <f t="shared" si="77"/>
        <v>9468.4750000000004</v>
      </c>
      <c r="BX26" s="151">
        <f t="shared" si="77"/>
        <v>9468.4750000000004</v>
      </c>
      <c r="BY26" s="151">
        <f t="shared" si="77"/>
        <v>9468.4750000000004</v>
      </c>
      <c r="BZ26" s="151">
        <f t="shared" si="77"/>
        <v>9468.4750000000004</v>
      </c>
      <c r="CA26" s="151">
        <f t="shared" si="77"/>
        <v>9468.4750000000004</v>
      </c>
      <c r="CB26" s="151">
        <f t="shared" si="77"/>
        <v>9468.4750000000004</v>
      </c>
      <c r="CC26" s="151">
        <f t="shared" si="77"/>
        <v>9468.4750000000004</v>
      </c>
      <c r="CD26" s="151">
        <f t="shared" si="77"/>
        <v>9468.4750000000004</v>
      </c>
      <c r="CE26" s="151">
        <f t="shared" si="77"/>
        <v>9468.4750000000004</v>
      </c>
      <c r="CF26" s="151">
        <f t="shared" si="77"/>
        <v>9468.4750000000004</v>
      </c>
      <c r="CG26" s="149">
        <f t="shared" si="15"/>
        <v>113621.70000000003</v>
      </c>
      <c r="CH26" s="151">
        <f t="shared" si="8"/>
        <v>378739</v>
      </c>
      <c r="CI26" s="164"/>
      <c r="CJ26" s="151">
        <f t="shared" si="9"/>
        <v>0</v>
      </c>
      <c r="CK26" s="262" t="str">
        <f t="shared" si="49"/>
        <v>P</v>
      </c>
    </row>
    <row r="27" spans="1:165" s="168" customFormat="1" ht="28.5" hidden="1" outlineLevel="2" x14ac:dyDescent="0.25">
      <c r="A27" s="257" t="s">
        <v>41</v>
      </c>
      <c r="B27" s="245" t="s">
        <v>130</v>
      </c>
      <c r="C27" s="231">
        <v>347467.15</v>
      </c>
      <c r="D27" s="127">
        <v>0</v>
      </c>
      <c r="E27" s="127">
        <v>0</v>
      </c>
      <c r="F27" s="146">
        <v>31271.85</v>
      </c>
      <c r="G27" s="127">
        <v>378739</v>
      </c>
      <c r="H27" s="147">
        <f t="shared" si="16"/>
        <v>6949.3430000000008</v>
      </c>
      <c r="I27" s="148">
        <f t="shared" si="17"/>
        <v>62544.087</v>
      </c>
      <c r="J27" s="148">
        <f t="shared" si="18"/>
        <v>173733.57500000001</v>
      </c>
      <c r="K27" s="148">
        <f t="shared" si="19"/>
        <v>104240.145</v>
      </c>
      <c r="L27" s="148">
        <f t="shared" si="20"/>
        <v>347467.15</v>
      </c>
      <c r="M27" s="147">
        <f t="shared" si="21"/>
        <v>0</v>
      </c>
      <c r="N27" s="148">
        <f t="shared" si="22"/>
        <v>0</v>
      </c>
      <c r="O27" s="148">
        <f t="shared" si="23"/>
        <v>0</v>
      </c>
      <c r="P27" s="148">
        <f t="shared" si="24"/>
        <v>0</v>
      </c>
      <c r="Q27" s="148">
        <f t="shared" si="25"/>
        <v>0</v>
      </c>
      <c r="R27" s="147">
        <f t="shared" si="26"/>
        <v>0</v>
      </c>
      <c r="S27" s="148">
        <f t="shared" si="27"/>
        <v>0</v>
      </c>
      <c r="T27" s="148">
        <f t="shared" si="28"/>
        <v>0</v>
      </c>
      <c r="U27" s="148">
        <f t="shared" si="29"/>
        <v>0</v>
      </c>
      <c r="V27" s="148">
        <f t="shared" si="30"/>
        <v>0</v>
      </c>
      <c r="W27" s="147">
        <f t="shared" si="31"/>
        <v>625.43700000000001</v>
      </c>
      <c r="X27" s="148">
        <f t="shared" si="32"/>
        <v>5628.9329999999991</v>
      </c>
      <c r="Y27" s="148">
        <f t="shared" si="33"/>
        <v>15635.924999999999</v>
      </c>
      <c r="Z27" s="148">
        <f t="shared" si="34"/>
        <v>9381.5549999999985</v>
      </c>
      <c r="AA27" s="148">
        <f t="shared" si="35"/>
        <v>31271.85</v>
      </c>
      <c r="AB27" s="147">
        <f t="shared" si="36"/>
        <v>7574.7800000000007</v>
      </c>
      <c r="AC27" s="147">
        <f t="shared" si="37"/>
        <v>68173.02</v>
      </c>
      <c r="AD27" s="147">
        <f t="shared" si="38"/>
        <v>189369.5</v>
      </c>
      <c r="AE27" s="147">
        <f t="shared" si="39"/>
        <v>113621.7</v>
      </c>
      <c r="AF27" s="148">
        <f t="shared" si="40"/>
        <v>378739</v>
      </c>
      <c r="AG27" s="166"/>
      <c r="AH27" s="128">
        <f>$AB27/12</f>
        <v>631.23166666666668</v>
      </c>
      <c r="AI27" s="128">
        <f>$AB27/12</f>
        <v>631.23166666666668</v>
      </c>
      <c r="AJ27" s="128">
        <f t="shared" ref="AJ27:AS27" si="78">$AB27/12</f>
        <v>631.23166666666668</v>
      </c>
      <c r="AK27" s="128">
        <f t="shared" si="78"/>
        <v>631.23166666666668</v>
      </c>
      <c r="AL27" s="128">
        <f t="shared" si="78"/>
        <v>631.23166666666668</v>
      </c>
      <c r="AM27" s="128">
        <f t="shared" si="78"/>
        <v>631.23166666666668</v>
      </c>
      <c r="AN27" s="128">
        <f t="shared" si="78"/>
        <v>631.23166666666668</v>
      </c>
      <c r="AO27" s="128">
        <f t="shared" si="78"/>
        <v>631.23166666666668</v>
      </c>
      <c r="AP27" s="128">
        <f t="shared" si="78"/>
        <v>631.23166666666668</v>
      </c>
      <c r="AQ27" s="128">
        <f t="shared" si="78"/>
        <v>631.23166666666668</v>
      </c>
      <c r="AR27" s="128">
        <f t="shared" si="78"/>
        <v>631.23166666666668</v>
      </c>
      <c r="AS27" s="128">
        <f t="shared" si="78"/>
        <v>631.23166666666668</v>
      </c>
      <c r="AT27" s="152">
        <f t="shared" si="51"/>
        <v>7574.78</v>
      </c>
      <c r="AU27" s="153">
        <f>$AC27/12</f>
        <v>5681.085</v>
      </c>
      <c r="AV27" s="153">
        <f t="shared" ref="AV27:BF27" si="79">$AC27/12</f>
        <v>5681.085</v>
      </c>
      <c r="AW27" s="153">
        <f t="shared" si="79"/>
        <v>5681.085</v>
      </c>
      <c r="AX27" s="153">
        <f t="shared" si="79"/>
        <v>5681.085</v>
      </c>
      <c r="AY27" s="153">
        <f t="shared" si="79"/>
        <v>5681.085</v>
      </c>
      <c r="AZ27" s="153">
        <f t="shared" si="79"/>
        <v>5681.085</v>
      </c>
      <c r="BA27" s="153">
        <f t="shared" si="79"/>
        <v>5681.085</v>
      </c>
      <c r="BB27" s="153">
        <f t="shared" si="79"/>
        <v>5681.085</v>
      </c>
      <c r="BC27" s="153">
        <f t="shared" si="79"/>
        <v>5681.085</v>
      </c>
      <c r="BD27" s="153">
        <f t="shared" si="79"/>
        <v>5681.085</v>
      </c>
      <c r="BE27" s="153">
        <f t="shared" si="79"/>
        <v>5681.085</v>
      </c>
      <c r="BF27" s="153">
        <f t="shared" si="79"/>
        <v>5681.085</v>
      </c>
      <c r="BG27" s="152">
        <f t="shared" si="75"/>
        <v>68173.02</v>
      </c>
      <c r="BH27" s="153">
        <f>$AD27/12</f>
        <v>15780.791666666666</v>
      </c>
      <c r="BI27" s="153">
        <f t="shared" ref="BI27:BS27" si="80">$AD27/12</f>
        <v>15780.791666666666</v>
      </c>
      <c r="BJ27" s="153">
        <f t="shared" si="80"/>
        <v>15780.791666666666</v>
      </c>
      <c r="BK27" s="153">
        <f t="shared" si="80"/>
        <v>15780.791666666666</v>
      </c>
      <c r="BL27" s="153">
        <f t="shared" si="80"/>
        <v>15780.791666666666</v>
      </c>
      <c r="BM27" s="153">
        <f t="shared" si="80"/>
        <v>15780.791666666666</v>
      </c>
      <c r="BN27" s="153">
        <f t="shared" si="80"/>
        <v>15780.791666666666</v>
      </c>
      <c r="BO27" s="153">
        <f t="shared" si="80"/>
        <v>15780.791666666666</v>
      </c>
      <c r="BP27" s="153">
        <f t="shared" si="80"/>
        <v>15780.791666666666</v>
      </c>
      <c r="BQ27" s="153">
        <f t="shared" si="80"/>
        <v>15780.791666666666</v>
      </c>
      <c r="BR27" s="153">
        <f t="shared" si="80"/>
        <v>15780.791666666666</v>
      </c>
      <c r="BS27" s="153">
        <f t="shared" si="80"/>
        <v>15780.791666666666</v>
      </c>
      <c r="BT27" s="152">
        <f>SUM(BH27:BS27)</f>
        <v>189369.49999999997</v>
      </c>
      <c r="BU27" s="153">
        <f>$AE27/12</f>
        <v>9468.4750000000004</v>
      </c>
      <c r="BV27" s="153">
        <f t="shared" ref="BV27:CF27" si="81">$AE27/12</f>
        <v>9468.4750000000004</v>
      </c>
      <c r="BW27" s="153">
        <f t="shared" si="81"/>
        <v>9468.4750000000004</v>
      </c>
      <c r="BX27" s="153">
        <f t="shared" si="81"/>
        <v>9468.4750000000004</v>
      </c>
      <c r="BY27" s="153">
        <f t="shared" si="81"/>
        <v>9468.4750000000004</v>
      </c>
      <c r="BZ27" s="153">
        <f t="shared" si="81"/>
        <v>9468.4750000000004</v>
      </c>
      <c r="CA27" s="153">
        <f t="shared" si="81"/>
        <v>9468.4750000000004</v>
      </c>
      <c r="CB27" s="153">
        <f t="shared" si="81"/>
        <v>9468.4750000000004</v>
      </c>
      <c r="CC27" s="153">
        <f t="shared" si="81"/>
        <v>9468.4750000000004</v>
      </c>
      <c r="CD27" s="153">
        <f t="shared" si="81"/>
        <v>9468.4750000000004</v>
      </c>
      <c r="CE27" s="153">
        <f t="shared" si="81"/>
        <v>9468.4750000000004</v>
      </c>
      <c r="CF27" s="153">
        <f t="shared" si="81"/>
        <v>9468.4750000000004</v>
      </c>
      <c r="CG27" s="152">
        <f>SUM(BU27:CF27)</f>
        <v>113621.70000000003</v>
      </c>
      <c r="CH27" s="151">
        <f t="shared" si="8"/>
        <v>378739</v>
      </c>
      <c r="CI27" s="167"/>
      <c r="CJ27" s="151">
        <f t="shared" si="9"/>
        <v>0</v>
      </c>
      <c r="CK27" s="262" t="str">
        <f t="shared" si="49"/>
        <v>P</v>
      </c>
      <c r="DF27" s="165"/>
      <c r="DG27" s="165"/>
      <c r="DH27" s="165"/>
      <c r="DI27" s="165"/>
      <c r="DJ27" s="165"/>
      <c r="DK27" s="165"/>
      <c r="DL27" s="165"/>
      <c r="DM27" s="165"/>
      <c r="DN27" s="165"/>
      <c r="DO27" s="165"/>
      <c r="DP27" s="165"/>
      <c r="DQ27" s="165"/>
      <c r="DR27" s="165"/>
      <c r="DS27" s="165"/>
      <c r="DT27" s="165"/>
      <c r="DU27" s="165"/>
      <c r="DV27" s="165"/>
      <c r="DW27" s="165"/>
      <c r="DX27" s="165"/>
      <c r="DY27" s="165"/>
      <c r="DZ27" s="165"/>
      <c r="EA27" s="165"/>
      <c r="EB27" s="165"/>
      <c r="EC27" s="165"/>
      <c r="ED27" s="165"/>
      <c r="EE27" s="165"/>
      <c r="EF27" s="165"/>
      <c r="EG27" s="165"/>
      <c r="EH27" s="165"/>
      <c r="EI27" s="165"/>
      <c r="EJ27" s="165"/>
      <c r="EK27" s="165"/>
      <c r="EL27" s="165"/>
      <c r="EM27" s="165"/>
      <c r="EN27" s="165"/>
      <c r="EO27" s="165"/>
      <c r="EP27" s="165"/>
      <c r="EQ27" s="165"/>
      <c r="ER27" s="165"/>
      <c r="ES27" s="165"/>
      <c r="ET27" s="165"/>
      <c r="EU27" s="165"/>
      <c r="EV27" s="165"/>
      <c r="EW27" s="165"/>
      <c r="EX27" s="165"/>
      <c r="EY27" s="165"/>
      <c r="EZ27" s="165"/>
      <c r="FA27" s="165"/>
      <c r="FB27" s="165"/>
      <c r="FC27" s="165"/>
      <c r="FD27" s="165"/>
      <c r="FE27" s="165"/>
      <c r="FF27" s="165"/>
      <c r="FG27" s="165"/>
      <c r="FH27" s="165"/>
      <c r="FI27" s="165"/>
    </row>
    <row r="28" spans="1:165" s="165" customFormat="1" ht="15" outlineLevel="1" collapsed="1" x14ac:dyDescent="0.25">
      <c r="A28" s="257" t="s">
        <v>42</v>
      </c>
      <c r="B28" s="246" t="s">
        <v>94</v>
      </c>
      <c r="C28" s="232">
        <v>211154.24</v>
      </c>
      <c r="D28" s="127">
        <v>0</v>
      </c>
      <c r="E28" s="127">
        <v>0</v>
      </c>
      <c r="F28" s="127">
        <v>19003.759999999998</v>
      </c>
      <c r="G28" s="127">
        <v>230158</v>
      </c>
      <c r="H28" s="147">
        <f t="shared" si="16"/>
        <v>4223.0847999999996</v>
      </c>
      <c r="I28" s="148">
        <f t="shared" si="17"/>
        <v>38007.763199999994</v>
      </c>
      <c r="J28" s="148">
        <f t="shared" si="18"/>
        <v>105577.12</v>
      </c>
      <c r="K28" s="148">
        <f t="shared" si="19"/>
        <v>63346.271999999997</v>
      </c>
      <c r="L28" s="148">
        <f t="shared" si="20"/>
        <v>211154.24</v>
      </c>
      <c r="M28" s="147">
        <f t="shared" si="21"/>
        <v>0</v>
      </c>
      <c r="N28" s="148">
        <f t="shared" si="22"/>
        <v>0</v>
      </c>
      <c r="O28" s="148">
        <f t="shared" si="23"/>
        <v>0</v>
      </c>
      <c r="P28" s="148">
        <f t="shared" si="24"/>
        <v>0</v>
      </c>
      <c r="Q28" s="148">
        <f t="shared" si="25"/>
        <v>0</v>
      </c>
      <c r="R28" s="147">
        <f t="shared" si="26"/>
        <v>0</v>
      </c>
      <c r="S28" s="148">
        <f t="shared" si="27"/>
        <v>0</v>
      </c>
      <c r="T28" s="148">
        <f t="shared" si="28"/>
        <v>0</v>
      </c>
      <c r="U28" s="148">
        <f t="shared" si="29"/>
        <v>0</v>
      </c>
      <c r="V28" s="148">
        <f t="shared" si="30"/>
        <v>0</v>
      </c>
      <c r="W28" s="147">
        <f t="shared" si="31"/>
        <v>380.0752</v>
      </c>
      <c r="X28" s="148">
        <f t="shared" si="32"/>
        <v>3420.6767999999997</v>
      </c>
      <c r="Y28" s="148">
        <f t="shared" si="33"/>
        <v>9501.8799999999992</v>
      </c>
      <c r="Z28" s="148">
        <f t="shared" si="34"/>
        <v>5701.1279999999997</v>
      </c>
      <c r="AA28" s="148">
        <f t="shared" si="35"/>
        <v>19003.759999999998</v>
      </c>
      <c r="AB28" s="147">
        <f t="shared" si="36"/>
        <v>4603.16</v>
      </c>
      <c r="AC28" s="147">
        <f t="shared" si="37"/>
        <v>41428.439999999995</v>
      </c>
      <c r="AD28" s="147">
        <f t="shared" si="38"/>
        <v>115079</v>
      </c>
      <c r="AE28" s="147">
        <f t="shared" si="39"/>
        <v>69047.399999999994</v>
      </c>
      <c r="AF28" s="148">
        <f t="shared" si="40"/>
        <v>230157.99999999997</v>
      </c>
      <c r="AG28" s="162"/>
      <c r="AH28" s="163">
        <f t="shared" ref="AH28:BM28" si="82">SUM(AH29:AH29)</f>
        <v>383.59666666666664</v>
      </c>
      <c r="AI28" s="163">
        <f t="shared" si="82"/>
        <v>383.59666666666664</v>
      </c>
      <c r="AJ28" s="163">
        <f t="shared" si="82"/>
        <v>383.59666666666664</v>
      </c>
      <c r="AK28" s="163">
        <f t="shared" si="82"/>
        <v>383.59666666666664</v>
      </c>
      <c r="AL28" s="163">
        <f t="shared" si="82"/>
        <v>383.59666666666664</v>
      </c>
      <c r="AM28" s="163">
        <f t="shared" si="82"/>
        <v>383.59666666666664</v>
      </c>
      <c r="AN28" s="163">
        <f t="shared" si="82"/>
        <v>383.59666666666664</v>
      </c>
      <c r="AO28" s="163">
        <f t="shared" si="82"/>
        <v>383.59666666666664</v>
      </c>
      <c r="AP28" s="163">
        <f t="shared" si="82"/>
        <v>383.59666666666664</v>
      </c>
      <c r="AQ28" s="163">
        <f t="shared" si="82"/>
        <v>383.59666666666664</v>
      </c>
      <c r="AR28" s="163">
        <f t="shared" si="82"/>
        <v>383.59666666666664</v>
      </c>
      <c r="AS28" s="163">
        <f t="shared" si="82"/>
        <v>383.59666666666664</v>
      </c>
      <c r="AT28" s="149">
        <f t="shared" si="82"/>
        <v>4603.16</v>
      </c>
      <c r="AU28" s="151">
        <f t="shared" si="82"/>
        <v>3452.3699999999994</v>
      </c>
      <c r="AV28" s="151">
        <f t="shared" si="82"/>
        <v>3452.3699999999994</v>
      </c>
      <c r="AW28" s="151">
        <f t="shared" si="82"/>
        <v>3452.3699999999994</v>
      </c>
      <c r="AX28" s="151">
        <f t="shared" si="82"/>
        <v>3452.3699999999994</v>
      </c>
      <c r="AY28" s="151">
        <f t="shared" si="82"/>
        <v>3452.3699999999994</v>
      </c>
      <c r="AZ28" s="151">
        <f t="shared" si="82"/>
        <v>3452.3699999999994</v>
      </c>
      <c r="BA28" s="151">
        <f t="shared" si="82"/>
        <v>3452.3699999999994</v>
      </c>
      <c r="BB28" s="151">
        <f t="shared" si="82"/>
        <v>3452.3699999999994</v>
      </c>
      <c r="BC28" s="151">
        <f t="shared" si="82"/>
        <v>3452.3699999999994</v>
      </c>
      <c r="BD28" s="151">
        <f t="shared" si="82"/>
        <v>3452.3699999999994</v>
      </c>
      <c r="BE28" s="151">
        <f t="shared" si="82"/>
        <v>3452.3699999999994</v>
      </c>
      <c r="BF28" s="151">
        <f t="shared" si="82"/>
        <v>3452.3699999999994</v>
      </c>
      <c r="BG28" s="149">
        <f t="shared" si="82"/>
        <v>41428.44</v>
      </c>
      <c r="BH28" s="151">
        <f t="shared" si="82"/>
        <v>9589.9166666666661</v>
      </c>
      <c r="BI28" s="151">
        <f t="shared" si="82"/>
        <v>9589.9166666666661</v>
      </c>
      <c r="BJ28" s="151">
        <f t="shared" si="82"/>
        <v>9589.9166666666661</v>
      </c>
      <c r="BK28" s="151">
        <f t="shared" si="82"/>
        <v>9589.9166666666661</v>
      </c>
      <c r="BL28" s="151">
        <f t="shared" si="82"/>
        <v>9589.9166666666661</v>
      </c>
      <c r="BM28" s="151">
        <f t="shared" si="82"/>
        <v>9589.9166666666661</v>
      </c>
      <c r="BN28" s="151">
        <f t="shared" ref="BN28:CG28" si="83">SUM(BN29:BN29)</f>
        <v>9589.9166666666661</v>
      </c>
      <c r="BO28" s="151">
        <f t="shared" si="83"/>
        <v>9589.9166666666661</v>
      </c>
      <c r="BP28" s="151">
        <f t="shared" si="83"/>
        <v>9589.9166666666661</v>
      </c>
      <c r="BQ28" s="151">
        <f t="shared" si="83"/>
        <v>9589.9166666666661</v>
      </c>
      <c r="BR28" s="151">
        <f t="shared" si="83"/>
        <v>9589.9166666666661</v>
      </c>
      <c r="BS28" s="151">
        <f t="shared" si="83"/>
        <v>9589.9166666666661</v>
      </c>
      <c r="BT28" s="149">
        <f t="shared" si="83"/>
        <v>115079.00000000001</v>
      </c>
      <c r="BU28" s="149">
        <f t="shared" si="83"/>
        <v>5753.95</v>
      </c>
      <c r="BV28" s="151">
        <f t="shared" si="83"/>
        <v>5753.95</v>
      </c>
      <c r="BW28" s="151">
        <f t="shared" si="83"/>
        <v>5753.95</v>
      </c>
      <c r="BX28" s="151">
        <f t="shared" si="83"/>
        <v>5753.95</v>
      </c>
      <c r="BY28" s="151">
        <f t="shared" si="83"/>
        <v>5753.95</v>
      </c>
      <c r="BZ28" s="151">
        <f t="shared" si="83"/>
        <v>5753.95</v>
      </c>
      <c r="CA28" s="151">
        <f t="shared" si="83"/>
        <v>5753.95</v>
      </c>
      <c r="CB28" s="151">
        <f t="shared" si="83"/>
        <v>5753.95</v>
      </c>
      <c r="CC28" s="151">
        <f t="shared" si="83"/>
        <v>5753.95</v>
      </c>
      <c r="CD28" s="151">
        <f t="shared" si="83"/>
        <v>5753.95</v>
      </c>
      <c r="CE28" s="151">
        <f t="shared" si="83"/>
        <v>5753.95</v>
      </c>
      <c r="CF28" s="151">
        <f t="shared" si="83"/>
        <v>5753.95</v>
      </c>
      <c r="CG28" s="149">
        <f t="shared" si="83"/>
        <v>69047.39999999998</v>
      </c>
      <c r="CH28" s="151">
        <f t="shared" si="8"/>
        <v>230158</v>
      </c>
      <c r="CI28" s="164"/>
      <c r="CJ28" s="151">
        <f t="shared" si="9"/>
        <v>0</v>
      </c>
      <c r="CK28" s="262" t="str">
        <f t="shared" si="49"/>
        <v>P</v>
      </c>
    </row>
    <row r="29" spans="1:165" s="168" customFormat="1" ht="16.5" hidden="1" outlineLevel="2" x14ac:dyDescent="0.25">
      <c r="A29" s="257" t="s">
        <v>43</v>
      </c>
      <c r="B29" s="245" t="s">
        <v>131</v>
      </c>
      <c r="C29" s="231">
        <v>211154.24</v>
      </c>
      <c r="D29" s="127">
        <v>0</v>
      </c>
      <c r="E29" s="127">
        <v>0</v>
      </c>
      <c r="F29" s="146">
        <v>19003.759999999998</v>
      </c>
      <c r="G29" s="127">
        <v>230158</v>
      </c>
      <c r="H29" s="147">
        <f t="shared" si="16"/>
        <v>4223.0847999999996</v>
      </c>
      <c r="I29" s="148">
        <f t="shared" si="17"/>
        <v>38007.763199999994</v>
      </c>
      <c r="J29" s="148">
        <f t="shared" si="18"/>
        <v>105577.12</v>
      </c>
      <c r="K29" s="148">
        <f t="shared" si="19"/>
        <v>63346.271999999997</v>
      </c>
      <c r="L29" s="148">
        <f t="shared" si="20"/>
        <v>211154.24</v>
      </c>
      <c r="M29" s="147">
        <f t="shared" si="21"/>
        <v>0</v>
      </c>
      <c r="N29" s="148">
        <f t="shared" si="22"/>
        <v>0</v>
      </c>
      <c r="O29" s="148">
        <f t="shared" si="23"/>
        <v>0</v>
      </c>
      <c r="P29" s="148">
        <f t="shared" si="24"/>
        <v>0</v>
      </c>
      <c r="Q29" s="148">
        <f t="shared" si="25"/>
        <v>0</v>
      </c>
      <c r="R29" s="147">
        <f t="shared" si="26"/>
        <v>0</v>
      </c>
      <c r="S29" s="148">
        <f t="shared" si="27"/>
        <v>0</v>
      </c>
      <c r="T29" s="148">
        <f t="shared" si="28"/>
        <v>0</v>
      </c>
      <c r="U29" s="148">
        <f t="shared" si="29"/>
        <v>0</v>
      </c>
      <c r="V29" s="148">
        <f t="shared" si="30"/>
        <v>0</v>
      </c>
      <c r="W29" s="147">
        <f t="shared" si="31"/>
        <v>380.0752</v>
      </c>
      <c r="X29" s="148">
        <f t="shared" si="32"/>
        <v>3420.6767999999997</v>
      </c>
      <c r="Y29" s="148">
        <f t="shared" si="33"/>
        <v>9501.8799999999992</v>
      </c>
      <c r="Z29" s="148">
        <f t="shared" si="34"/>
        <v>5701.1279999999997</v>
      </c>
      <c r="AA29" s="148">
        <f t="shared" si="35"/>
        <v>19003.759999999998</v>
      </c>
      <c r="AB29" s="147">
        <f t="shared" si="36"/>
        <v>4603.16</v>
      </c>
      <c r="AC29" s="147">
        <f t="shared" si="37"/>
        <v>41428.439999999995</v>
      </c>
      <c r="AD29" s="147">
        <f t="shared" si="38"/>
        <v>115079</v>
      </c>
      <c r="AE29" s="147">
        <f t="shared" si="39"/>
        <v>69047.399999999994</v>
      </c>
      <c r="AF29" s="148">
        <f t="shared" si="40"/>
        <v>230157.99999999997</v>
      </c>
      <c r="AG29" s="166"/>
      <c r="AH29" s="128">
        <f>$AB29/12</f>
        <v>383.59666666666664</v>
      </c>
      <c r="AI29" s="128">
        <f>$AB29/12</f>
        <v>383.59666666666664</v>
      </c>
      <c r="AJ29" s="128">
        <f t="shared" ref="AJ29:AS29" si="84">$AB29/12</f>
        <v>383.59666666666664</v>
      </c>
      <c r="AK29" s="128">
        <f t="shared" si="84"/>
        <v>383.59666666666664</v>
      </c>
      <c r="AL29" s="128">
        <f t="shared" si="84"/>
        <v>383.59666666666664</v>
      </c>
      <c r="AM29" s="128">
        <f t="shared" si="84"/>
        <v>383.59666666666664</v>
      </c>
      <c r="AN29" s="128">
        <f t="shared" si="84"/>
        <v>383.59666666666664</v>
      </c>
      <c r="AO29" s="128">
        <f t="shared" si="84"/>
        <v>383.59666666666664</v>
      </c>
      <c r="AP29" s="128">
        <f t="shared" si="84"/>
        <v>383.59666666666664</v>
      </c>
      <c r="AQ29" s="128">
        <f t="shared" si="84"/>
        <v>383.59666666666664</v>
      </c>
      <c r="AR29" s="128">
        <f t="shared" si="84"/>
        <v>383.59666666666664</v>
      </c>
      <c r="AS29" s="128">
        <f t="shared" si="84"/>
        <v>383.59666666666664</v>
      </c>
      <c r="AT29" s="152">
        <f t="shared" si="51"/>
        <v>4603.16</v>
      </c>
      <c r="AU29" s="153">
        <f>$AC29/12</f>
        <v>3452.3699999999994</v>
      </c>
      <c r="AV29" s="153">
        <f t="shared" ref="AV29:BF29" si="85">$AC29/12</f>
        <v>3452.3699999999994</v>
      </c>
      <c r="AW29" s="153">
        <f t="shared" si="85"/>
        <v>3452.3699999999994</v>
      </c>
      <c r="AX29" s="153">
        <f t="shared" si="85"/>
        <v>3452.3699999999994</v>
      </c>
      <c r="AY29" s="153">
        <f t="shared" si="85"/>
        <v>3452.3699999999994</v>
      </c>
      <c r="AZ29" s="153">
        <f t="shared" si="85"/>
        <v>3452.3699999999994</v>
      </c>
      <c r="BA29" s="153">
        <f t="shared" si="85"/>
        <v>3452.3699999999994</v>
      </c>
      <c r="BB29" s="153">
        <f t="shared" si="85"/>
        <v>3452.3699999999994</v>
      </c>
      <c r="BC29" s="153">
        <f t="shared" si="85"/>
        <v>3452.3699999999994</v>
      </c>
      <c r="BD29" s="153">
        <f t="shared" si="85"/>
        <v>3452.3699999999994</v>
      </c>
      <c r="BE29" s="153">
        <f t="shared" si="85"/>
        <v>3452.3699999999994</v>
      </c>
      <c r="BF29" s="153">
        <f t="shared" si="85"/>
        <v>3452.3699999999994</v>
      </c>
      <c r="BG29" s="152">
        <f t="shared" si="75"/>
        <v>41428.44</v>
      </c>
      <c r="BH29" s="153">
        <f>$AD29/12</f>
        <v>9589.9166666666661</v>
      </c>
      <c r="BI29" s="153">
        <f t="shared" ref="BI29:BS29" si="86">$AD29/12</f>
        <v>9589.9166666666661</v>
      </c>
      <c r="BJ29" s="153">
        <f t="shared" si="86"/>
        <v>9589.9166666666661</v>
      </c>
      <c r="BK29" s="153">
        <f t="shared" si="86"/>
        <v>9589.9166666666661</v>
      </c>
      <c r="BL29" s="153">
        <f t="shared" si="86"/>
        <v>9589.9166666666661</v>
      </c>
      <c r="BM29" s="153">
        <f t="shared" si="86"/>
        <v>9589.9166666666661</v>
      </c>
      <c r="BN29" s="153">
        <f t="shared" si="86"/>
        <v>9589.9166666666661</v>
      </c>
      <c r="BO29" s="153">
        <f t="shared" si="86"/>
        <v>9589.9166666666661</v>
      </c>
      <c r="BP29" s="153">
        <f t="shared" si="86"/>
        <v>9589.9166666666661</v>
      </c>
      <c r="BQ29" s="153">
        <f t="shared" si="86"/>
        <v>9589.9166666666661</v>
      </c>
      <c r="BR29" s="153">
        <f t="shared" si="86"/>
        <v>9589.9166666666661</v>
      </c>
      <c r="BS29" s="153">
        <f t="shared" si="86"/>
        <v>9589.9166666666661</v>
      </c>
      <c r="BT29" s="152">
        <f>SUM(BH29:BS29)</f>
        <v>115079.00000000001</v>
      </c>
      <c r="BU29" s="153">
        <f>$AE29/12</f>
        <v>5753.95</v>
      </c>
      <c r="BV29" s="153">
        <f t="shared" ref="BV29:CF29" si="87">$AE29/12</f>
        <v>5753.95</v>
      </c>
      <c r="BW29" s="153">
        <f t="shared" si="87"/>
        <v>5753.95</v>
      </c>
      <c r="BX29" s="153">
        <f t="shared" si="87"/>
        <v>5753.95</v>
      </c>
      <c r="BY29" s="153">
        <f t="shared" si="87"/>
        <v>5753.95</v>
      </c>
      <c r="BZ29" s="153">
        <f t="shared" si="87"/>
        <v>5753.95</v>
      </c>
      <c r="CA29" s="153">
        <f t="shared" si="87"/>
        <v>5753.95</v>
      </c>
      <c r="CB29" s="153">
        <f t="shared" si="87"/>
        <v>5753.95</v>
      </c>
      <c r="CC29" s="153">
        <f t="shared" si="87"/>
        <v>5753.95</v>
      </c>
      <c r="CD29" s="153">
        <f t="shared" si="87"/>
        <v>5753.95</v>
      </c>
      <c r="CE29" s="153">
        <f t="shared" si="87"/>
        <v>5753.95</v>
      </c>
      <c r="CF29" s="153">
        <f t="shared" si="87"/>
        <v>5753.95</v>
      </c>
      <c r="CG29" s="152">
        <f>SUM(BU29:CF29)</f>
        <v>69047.39999999998</v>
      </c>
      <c r="CH29" s="151">
        <f t="shared" si="8"/>
        <v>230158</v>
      </c>
      <c r="CI29" s="167"/>
      <c r="CJ29" s="151">
        <f t="shared" si="9"/>
        <v>0</v>
      </c>
      <c r="CK29" s="262" t="str">
        <f t="shared" si="49"/>
        <v>P</v>
      </c>
      <c r="DF29" s="165"/>
      <c r="DG29" s="165"/>
      <c r="DH29" s="165"/>
      <c r="DI29" s="165"/>
      <c r="DJ29" s="165"/>
      <c r="DK29" s="165"/>
      <c r="DL29" s="165"/>
      <c r="DM29" s="165"/>
      <c r="DN29" s="165"/>
      <c r="DO29" s="165"/>
      <c r="DP29" s="165"/>
      <c r="DQ29" s="165"/>
      <c r="DR29" s="165"/>
      <c r="DS29" s="165"/>
      <c r="DT29" s="165"/>
      <c r="DU29" s="165"/>
      <c r="DV29" s="165"/>
      <c r="DW29" s="165"/>
      <c r="DX29" s="165"/>
      <c r="DY29" s="165"/>
      <c r="DZ29" s="165"/>
      <c r="EA29" s="165"/>
      <c r="EB29" s="165"/>
      <c r="EC29" s="165"/>
      <c r="ED29" s="165"/>
      <c r="EE29" s="165"/>
      <c r="EF29" s="165"/>
      <c r="EG29" s="165"/>
      <c r="EH29" s="165"/>
      <c r="EI29" s="165"/>
      <c r="EJ29" s="165"/>
      <c r="EK29" s="165"/>
      <c r="EL29" s="165"/>
      <c r="EM29" s="165"/>
      <c r="EN29" s="165"/>
      <c r="EO29" s="165"/>
      <c r="EP29" s="165"/>
      <c r="EQ29" s="165"/>
      <c r="ER29" s="165"/>
      <c r="ES29" s="165"/>
      <c r="ET29" s="165"/>
      <c r="EU29" s="165"/>
      <c r="EV29" s="165"/>
      <c r="EW29" s="165"/>
      <c r="EX29" s="165"/>
      <c r="EY29" s="165"/>
      <c r="EZ29" s="165"/>
      <c r="FA29" s="165"/>
      <c r="FB29" s="165"/>
      <c r="FC29" s="165"/>
      <c r="FD29" s="165"/>
      <c r="FE29" s="165"/>
      <c r="FF29" s="165"/>
      <c r="FG29" s="165"/>
      <c r="FH29" s="165"/>
      <c r="FI29" s="165"/>
    </row>
    <row r="30" spans="1:165" s="165" customFormat="1" ht="15" outlineLevel="1" collapsed="1" x14ac:dyDescent="0.25">
      <c r="A30" s="257" t="s">
        <v>44</v>
      </c>
      <c r="B30" s="244" t="s">
        <v>93</v>
      </c>
      <c r="C30" s="230">
        <v>307352.45</v>
      </c>
      <c r="D30" s="143">
        <v>0</v>
      </c>
      <c r="E30" s="143">
        <v>0</v>
      </c>
      <c r="F30" s="143">
        <v>27661.55</v>
      </c>
      <c r="G30" s="143">
        <v>335014</v>
      </c>
      <c r="H30" s="144">
        <f t="shared" si="16"/>
        <v>6147.049</v>
      </c>
      <c r="I30" s="145">
        <f t="shared" si="17"/>
        <v>55323.440999999999</v>
      </c>
      <c r="J30" s="145">
        <f t="shared" si="18"/>
        <v>153676.22500000001</v>
      </c>
      <c r="K30" s="145">
        <f t="shared" si="19"/>
        <v>92205.735000000001</v>
      </c>
      <c r="L30" s="145">
        <f t="shared" si="20"/>
        <v>307352.45</v>
      </c>
      <c r="M30" s="144">
        <f t="shared" si="21"/>
        <v>0</v>
      </c>
      <c r="N30" s="145">
        <f t="shared" si="22"/>
        <v>0</v>
      </c>
      <c r="O30" s="145">
        <f t="shared" si="23"/>
        <v>0</v>
      </c>
      <c r="P30" s="145">
        <f t="shared" si="24"/>
        <v>0</v>
      </c>
      <c r="Q30" s="145">
        <f t="shared" si="25"/>
        <v>0</v>
      </c>
      <c r="R30" s="144">
        <f t="shared" si="26"/>
        <v>0</v>
      </c>
      <c r="S30" s="145">
        <f t="shared" si="27"/>
        <v>0</v>
      </c>
      <c r="T30" s="145">
        <f t="shared" si="28"/>
        <v>0</v>
      </c>
      <c r="U30" s="145">
        <f t="shared" si="29"/>
        <v>0</v>
      </c>
      <c r="V30" s="145">
        <f t="shared" si="30"/>
        <v>0</v>
      </c>
      <c r="W30" s="144">
        <f t="shared" si="31"/>
        <v>553.23099999999999</v>
      </c>
      <c r="X30" s="145">
        <f t="shared" si="32"/>
        <v>4979.0789999999997</v>
      </c>
      <c r="Y30" s="145">
        <f t="shared" si="33"/>
        <v>13830.775</v>
      </c>
      <c r="Z30" s="145">
        <f t="shared" si="34"/>
        <v>8298.4650000000001</v>
      </c>
      <c r="AA30" s="145">
        <f t="shared" si="35"/>
        <v>27661.55</v>
      </c>
      <c r="AB30" s="144">
        <f t="shared" si="36"/>
        <v>6700.28</v>
      </c>
      <c r="AC30" s="144">
        <f t="shared" si="37"/>
        <v>60302.52</v>
      </c>
      <c r="AD30" s="144">
        <f t="shared" si="38"/>
        <v>167507</v>
      </c>
      <c r="AE30" s="144">
        <f t="shared" si="39"/>
        <v>100504.2</v>
      </c>
      <c r="AF30" s="145">
        <f t="shared" si="40"/>
        <v>335014</v>
      </c>
      <c r="AG30" s="162"/>
      <c r="AH30" s="163">
        <f t="shared" ref="AH30:AS30" si="88">SUM(AH31:AH31)</f>
        <v>558.35666666666668</v>
      </c>
      <c r="AI30" s="163">
        <f t="shared" si="88"/>
        <v>558.35666666666668</v>
      </c>
      <c r="AJ30" s="163">
        <f t="shared" si="88"/>
        <v>558.35666666666668</v>
      </c>
      <c r="AK30" s="163">
        <f t="shared" si="88"/>
        <v>558.35666666666668</v>
      </c>
      <c r="AL30" s="163">
        <f t="shared" si="88"/>
        <v>558.35666666666668</v>
      </c>
      <c r="AM30" s="163">
        <f t="shared" si="88"/>
        <v>558.35666666666668</v>
      </c>
      <c r="AN30" s="163">
        <f t="shared" si="88"/>
        <v>558.35666666666668</v>
      </c>
      <c r="AO30" s="163">
        <f t="shared" si="88"/>
        <v>558.35666666666668</v>
      </c>
      <c r="AP30" s="163">
        <f t="shared" si="88"/>
        <v>558.35666666666668</v>
      </c>
      <c r="AQ30" s="163">
        <f t="shared" si="88"/>
        <v>558.35666666666668</v>
      </c>
      <c r="AR30" s="163">
        <f t="shared" si="88"/>
        <v>558.35666666666668</v>
      </c>
      <c r="AS30" s="163">
        <f t="shared" si="88"/>
        <v>558.35666666666668</v>
      </c>
      <c r="AT30" s="149">
        <f t="shared" si="51"/>
        <v>6700.28</v>
      </c>
      <c r="AU30" s="151">
        <f t="shared" ref="AU30:BF30" si="89">SUM(AU31:AU31)</f>
        <v>5025.21</v>
      </c>
      <c r="AV30" s="151">
        <f t="shared" si="89"/>
        <v>5025.21</v>
      </c>
      <c r="AW30" s="151">
        <f t="shared" si="89"/>
        <v>5025.21</v>
      </c>
      <c r="AX30" s="151">
        <f t="shared" si="89"/>
        <v>5025.21</v>
      </c>
      <c r="AY30" s="151">
        <f t="shared" si="89"/>
        <v>5025.21</v>
      </c>
      <c r="AZ30" s="151">
        <f t="shared" si="89"/>
        <v>5025.21</v>
      </c>
      <c r="BA30" s="151">
        <f t="shared" si="89"/>
        <v>5025.21</v>
      </c>
      <c r="BB30" s="151">
        <f t="shared" si="89"/>
        <v>5025.21</v>
      </c>
      <c r="BC30" s="151">
        <f t="shared" si="89"/>
        <v>5025.21</v>
      </c>
      <c r="BD30" s="151">
        <f t="shared" si="89"/>
        <v>5025.21</v>
      </c>
      <c r="BE30" s="151">
        <f t="shared" si="89"/>
        <v>5025.21</v>
      </c>
      <c r="BF30" s="151">
        <f t="shared" si="89"/>
        <v>5025.21</v>
      </c>
      <c r="BG30" s="149">
        <f t="shared" si="75"/>
        <v>60302.52</v>
      </c>
      <c r="BH30" s="151">
        <f t="shared" ref="BH30:BS30" si="90">SUM(BH31:BH31)</f>
        <v>13958.916666666666</v>
      </c>
      <c r="BI30" s="151">
        <f t="shared" si="90"/>
        <v>13958.916666666666</v>
      </c>
      <c r="BJ30" s="151">
        <f t="shared" si="90"/>
        <v>13958.916666666666</v>
      </c>
      <c r="BK30" s="151">
        <f t="shared" si="90"/>
        <v>13958.916666666666</v>
      </c>
      <c r="BL30" s="151">
        <f t="shared" si="90"/>
        <v>13958.916666666666</v>
      </c>
      <c r="BM30" s="151">
        <f t="shared" si="90"/>
        <v>13958.916666666666</v>
      </c>
      <c r="BN30" s="151">
        <f t="shared" si="90"/>
        <v>13958.916666666666</v>
      </c>
      <c r="BO30" s="151">
        <f t="shared" si="90"/>
        <v>13958.916666666666</v>
      </c>
      <c r="BP30" s="151">
        <f t="shared" si="90"/>
        <v>13958.916666666666</v>
      </c>
      <c r="BQ30" s="151">
        <f t="shared" si="90"/>
        <v>13958.916666666666</v>
      </c>
      <c r="BR30" s="151">
        <f t="shared" si="90"/>
        <v>13958.916666666666</v>
      </c>
      <c r="BS30" s="151">
        <f t="shared" si="90"/>
        <v>13958.916666666666</v>
      </c>
      <c r="BT30" s="149">
        <f>SUM(BH30:BS30)</f>
        <v>167507</v>
      </c>
      <c r="BU30" s="151">
        <f t="shared" ref="BU30:CF30" si="91">SUM(BU31:BU31)</f>
        <v>8375.35</v>
      </c>
      <c r="BV30" s="151">
        <f t="shared" si="91"/>
        <v>8375.35</v>
      </c>
      <c r="BW30" s="151">
        <f t="shared" si="91"/>
        <v>8375.35</v>
      </c>
      <c r="BX30" s="151">
        <f t="shared" si="91"/>
        <v>8375.35</v>
      </c>
      <c r="BY30" s="151">
        <f t="shared" si="91"/>
        <v>8375.35</v>
      </c>
      <c r="BZ30" s="151">
        <f t="shared" si="91"/>
        <v>8375.35</v>
      </c>
      <c r="CA30" s="151">
        <f t="shared" si="91"/>
        <v>8375.35</v>
      </c>
      <c r="CB30" s="151">
        <f t="shared" si="91"/>
        <v>8375.35</v>
      </c>
      <c r="CC30" s="151">
        <f t="shared" si="91"/>
        <v>8375.35</v>
      </c>
      <c r="CD30" s="151">
        <f t="shared" si="91"/>
        <v>8375.35</v>
      </c>
      <c r="CE30" s="151">
        <f t="shared" si="91"/>
        <v>8375.35</v>
      </c>
      <c r="CF30" s="151">
        <f t="shared" si="91"/>
        <v>8375.35</v>
      </c>
      <c r="CG30" s="149">
        <f>SUM(BU30:CF30)</f>
        <v>100504.20000000003</v>
      </c>
      <c r="CH30" s="151">
        <f t="shared" si="8"/>
        <v>335014</v>
      </c>
      <c r="CI30" s="164"/>
      <c r="CJ30" s="151">
        <f t="shared" si="9"/>
        <v>0</v>
      </c>
      <c r="CK30" s="262" t="str">
        <f t="shared" si="49"/>
        <v>P</v>
      </c>
    </row>
    <row r="31" spans="1:165" s="168" customFormat="1" ht="16.5" hidden="1" outlineLevel="2" x14ac:dyDescent="0.25">
      <c r="A31" s="257" t="s">
        <v>45</v>
      </c>
      <c r="B31" s="245" t="s">
        <v>98</v>
      </c>
      <c r="C31" s="231">
        <v>307352.45</v>
      </c>
      <c r="D31" s="127">
        <v>0</v>
      </c>
      <c r="E31" s="127">
        <v>0</v>
      </c>
      <c r="F31" s="146">
        <v>27661.55</v>
      </c>
      <c r="G31" s="127">
        <v>335014</v>
      </c>
      <c r="H31" s="147">
        <f t="shared" si="16"/>
        <v>6147.049</v>
      </c>
      <c r="I31" s="148">
        <f t="shared" si="17"/>
        <v>55323.440999999999</v>
      </c>
      <c r="J31" s="148">
        <f t="shared" si="18"/>
        <v>153676.22500000001</v>
      </c>
      <c r="K31" s="148">
        <f t="shared" si="19"/>
        <v>92205.735000000001</v>
      </c>
      <c r="L31" s="148">
        <f t="shared" si="20"/>
        <v>307352.45</v>
      </c>
      <c r="M31" s="147">
        <f t="shared" si="21"/>
        <v>0</v>
      </c>
      <c r="N31" s="148">
        <f t="shared" si="22"/>
        <v>0</v>
      </c>
      <c r="O31" s="148">
        <f t="shared" si="23"/>
        <v>0</v>
      </c>
      <c r="P31" s="148">
        <f t="shared" si="24"/>
        <v>0</v>
      </c>
      <c r="Q31" s="148">
        <f t="shared" si="25"/>
        <v>0</v>
      </c>
      <c r="R31" s="147">
        <f t="shared" si="26"/>
        <v>0</v>
      </c>
      <c r="S31" s="148">
        <f t="shared" si="27"/>
        <v>0</v>
      </c>
      <c r="T31" s="148">
        <f t="shared" si="28"/>
        <v>0</v>
      </c>
      <c r="U31" s="148">
        <f t="shared" si="29"/>
        <v>0</v>
      </c>
      <c r="V31" s="148">
        <f t="shared" si="30"/>
        <v>0</v>
      </c>
      <c r="W31" s="147">
        <f t="shared" si="31"/>
        <v>553.23099999999999</v>
      </c>
      <c r="X31" s="148">
        <f t="shared" si="32"/>
        <v>4979.0789999999997</v>
      </c>
      <c r="Y31" s="148">
        <f t="shared" si="33"/>
        <v>13830.775</v>
      </c>
      <c r="Z31" s="148">
        <f t="shared" si="34"/>
        <v>8298.4650000000001</v>
      </c>
      <c r="AA31" s="148">
        <f t="shared" si="35"/>
        <v>27661.55</v>
      </c>
      <c r="AB31" s="147">
        <f t="shared" si="36"/>
        <v>6700.28</v>
      </c>
      <c r="AC31" s="147">
        <f t="shared" si="37"/>
        <v>60302.52</v>
      </c>
      <c r="AD31" s="147">
        <f t="shared" si="38"/>
        <v>167507</v>
      </c>
      <c r="AE31" s="147">
        <f t="shared" si="39"/>
        <v>100504.2</v>
      </c>
      <c r="AF31" s="148">
        <f t="shared" si="40"/>
        <v>335014</v>
      </c>
      <c r="AG31" s="166"/>
      <c r="AH31" s="128">
        <f>$AB31/12</f>
        <v>558.35666666666668</v>
      </c>
      <c r="AI31" s="128">
        <f>$AB31/12</f>
        <v>558.35666666666668</v>
      </c>
      <c r="AJ31" s="128">
        <f t="shared" ref="AJ31:AS31" si="92">$AB31/12</f>
        <v>558.35666666666668</v>
      </c>
      <c r="AK31" s="128">
        <f t="shared" si="92"/>
        <v>558.35666666666668</v>
      </c>
      <c r="AL31" s="128">
        <f t="shared" si="92"/>
        <v>558.35666666666668</v>
      </c>
      <c r="AM31" s="128">
        <f t="shared" si="92"/>
        <v>558.35666666666668</v>
      </c>
      <c r="AN31" s="128">
        <f t="shared" si="92"/>
        <v>558.35666666666668</v>
      </c>
      <c r="AO31" s="128">
        <f t="shared" si="92"/>
        <v>558.35666666666668</v>
      </c>
      <c r="AP31" s="128">
        <f t="shared" si="92"/>
        <v>558.35666666666668</v>
      </c>
      <c r="AQ31" s="128">
        <f t="shared" si="92"/>
        <v>558.35666666666668</v>
      </c>
      <c r="AR31" s="128">
        <f t="shared" si="92"/>
        <v>558.35666666666668</v>
      </c>
      <c r="AS31" s="128">
        <f t="shared" si="92"/>
        <v>558.35666666666668</v>
      </c>
      <c r="AT31" s="152">
        <f t="shared" si="51"/>
        <v>6700.28</v>
      </c>
      <c r="AU31" s="153">
        <f>$AC31/12</f>
        <v>5025.21</v>
      </c>
      <c r="AV31" s="153">
        <f t="shared" ref="AV31:BF31" si="93">$AC31/12</f>
        <v>5025.21</v>
      </c>
      <c r="AW31" s="153">
        <f t="shared" si="93"/>
        <v>5025.21</v>
      </c>
      <c r="AX31" s="153">
        <f t="shared" si="93"/>
        <v>5025.21</v>
      </c>
      <c r="AY31" s="153">
        <f t="shared" si="93"/>
        <v>5025.21</v>
      </c>
      <c r="AZ31" s="153">
        <f t="shared" si="93"/>
        <v>5025.21</v>
      </c>
      <c r="BA31" s="153">
        <f t="shared" si="93"/>
        <v>5025.21</v>
      </c>
      <c r="BB31" s="153">
        <f t="shared" si="93"/>
        <v>5025.21</v>
      </c>
      <c r="BC31" s="153">
        <f t="shared" si="93"/>
        <v>5025.21</v>
      </c>
      <c r="BD31" s="153">
        <f t="shared" si="93"/>
        <v>5025.21</v>
      </c>
      <c r="BE31" s="153">
        <f t="shared" si="93"/>
        <v>5025.21</v>
      </c>
      <c r="BF31" s="153">
        <f t="shared" si="93"/>
        <v>5025.21</v>
      </c>
      <c r="BG31" s="152">
        <f t="shared" si="75"/>
        <v>60302.52</v>
      </c>
      <c r="BH31" s="153">
        <f>$AD31/12</f>
        <v>13958.916666666666</v>
      </c>
      <c r="BI31" s="153">
        <f t="shared" ref="BI31:BS31" si="94">$AD31/12</f>
        <v>13958.916666666666</v>
      </c>
      <c r="BJ31" s="153">
        <f t="shared" si="94"/>
        <v>13958.916666666666</v>
      </c>
      <c r="BK31" s="153">
        <f t="shared" si="94"/>
        <v>13958.916666666666</v>
      </c>
      <c r="BL31" s="153">
        <f t="shared" si="94"/>
        <v>13958.916666666666</v>
      </c>
      <c r="BM31" s="153">
        <f t="shared" si="94"/>
        <v>13958.916666666666</v>
      </c>
      <c r="BN31" s="153">
        <f t="shared" si="94"/>
        <v>13958.916666666666</v>
      </c>
      <c r="BO31" s="153">
        <f t="shared" si="94"/>
        <v>13958.916666666666</v>
      </c>
      <c r="BP31" s="153">
        <f t="shared" si="94"/>
        <v>13958.916666666666</v>
      </c>
      <c r="BQ31" s="153">
        <f t="shared" si="94"/>
        <v>13958.916666666666</v>
      </c>
      <c r="BR31" s="153">
        <f t="shared" si="94"/>
        <v>13958.916666666666</v>
      </c>
      <c r="BS31" s="153">
        <f t="shared" si="94"/>
        <v>13958.916666666666</v>
      </c>
      <c r="BT31" s="152">
        <f t="shared" ref="BT31:BT68" si="95">SUM(BH31:BS31)</f>
        <v>167507</v>
      </c>
      <c r="BU31" s="153">
        <f>$AE31/12</f>
        <v>8375.35</v>
      </c>
      <c r="BV31" s="153">
        <f t="shared" ref="BV31:CF31" si="96">$AE31/12</f>
        <v>8375.35</v>
      </c>
      <c r="BW31" s="153">
        <f t="shared" si="96"/>
        <v>8375.35</v>
      </c>
      <c r="BX31" s="153">
        <f t="shared" si="96"/>
        <v>8375.35</v>
      </c>
      <c r="BY31" s="153">
        <f t="shared" si="96"/>
        <v>8375.35</v>
      </c>
      <c r="BZ31" s="153">
        <f t="shared" si="96"/>
        <v>8375.35</v>
      </c>
      <c r="CA31" s="153">
        <f t="shared" si="96"/>
        <v>8375.35</v>
      </c>
      <c r="CB31" s="153">
        <f t="shared" si="96"/>
        <v>8375.35</v>
      </c>
      <c r="CC31" s="153">
        <f t="shared" si="96"/>
        <v>8375.35</v>
      </c>
      <c r="CD31" s="153">
        <f t="shared" si="96"/>
        <v>8375.35</v>
      </c>
      <c r="CE31" s="153">
        <f t="shared" si="96"/>
        <v>8375.35</v>
      </c>
      <c r="CF31" s="153">
        <f t="shared" si="96"/>
        <v>8375.35</v>
      </c>
      <c r="CG31" s="152">
        <f t="shared" ref="CG31:CG68" si="97">SUM(BU31:CF31)</f>
        <v>100504.20000000003</v>
      </c>
      <c r="CH31" s="151">
        <f t="shared" si="8"/>
        <v>335014</v>
      </c>
      <c r="CI31" s="167"/>
      <c r="CJ31" s="151">
        <f t="shared" si="9"/>
        <v>0</v>
      </c>
      <c r="CK31" s="262" t="str">
        <f t="shared" si="49"/>
        <v>P</v>
      </c>
      <c r="DF31" s="165"/>
      <c r="DG31" s="165"/>
      <c r="DH31" s="165"/>
      <c r="DI31" s="165"/>
      <c r="DJ31" s="165"/>
      <c r="DK31" s="165"/>
      <c r="DL31" s="165"/>
      <c r="DM31" s="165"/>
      <c r="DN31" s="165"/>
      <c r="DO31" s="165"/>
      <c r="DP31" s="165"/>
      <c r="DQ31" s="165"/>
      <c r="DR31" s="165"/>
      <c r="DS31" s="165"/>
      <c r="DT31" s="165"/>
      <c r="DU31" s="165"/>
      <c r="DV31" s="165"/>
      <c r="DW31" s="165"/>
      <c r="DX31" s="165"/>
      <c r="DY31" s="165"/>
      <c r="DZ31" s="165"/>
      <c r="EA31" s="165"/>
      <c r="EB31" s="165"/>
      <c r="EC31" s="165"/>
      <c r="ED31" s="165"/>
      <c r="EE31" s="165"/>
      <c r="EF31" s="165"/>
      <c r="EG31" s="165"/>
      <c r="EH31" s="165"/>
      <c r="EI31" s="165"/>
      <c r="EJ31" s="165"/>
      <c r="EK31" s="165"/>
      <c r="EL31" s="165"/>
      <c r="EM31" s="165"/>
      <c r="EN31" s="165"/>
      <c r="EO31" s="165"/>
      <c r="EP31" s="165"/>
      <c r="EQ31" s="165"/>
      <c r="ER31" s="165"/>
      <c r="ES31" s="165"/>
      <c r="ET31" s="165"/>
      <c r="EU31" s="165"/>
      <c r="EV31" s="165"/>
      <c r="EW31" s="165"/>
      <c r="EX31" s="165"/>
      <c r="EY31" s="165"/>
      <c r="EZ31" s="165"/>
      <c r="FA31" s="165"/>
      <c r="FB31" s="165"/>
      <c r="FC31" s="165"/>
      <c r="FD31" s="165"/>
      <c r="FE31" s="165"/>
      <c r="FF31" s="165"/>
      <c r="FG31" s="165"/>
      <c r="FH31" s="165"/>
      <c r="FI31" s="165"/>
    </row>
    <row r="32" spans="1:165" s="165" customFormat="1" ht="15" outlineLevel="1" collapsed="1" x14ac:dyDescent="0.25">
      <c r="A32" s="257" t="s">
        <v>46</v>
      </c>
      <c r="B32" s="246" t="s">
        <v>96</v>
      </c>
      <c r="C32" s="232">
        <v>91743.17</v>
      </c>
      <c r="D32" s="127">
        <v>0</v>
      </c>
      <c r="E32" s="127">
        <v>0</v>
      </c>
      <c r="F32" s="127">
        <v>8256.84</v>
      </c>
      <c r="G32" s="127">
        <v>100000.01</v>
      </c>
      <c r="H32" s="147">
        <f t="shared" si="16"/>
        <v>1834.8634</v>
      </c>
      <c r="I32" s="148">
        <f t="shared" si="17"/>
        <v>16513.7706</v>
      </c>
      <c r="J32" s="148">
        <f t="shared" si="18"/>
        <v>45871.584999999999</v>
      </c>
      <c r="K32" s="148">
        <f t="shared" si="19"/>
        <v>27522.950999999997</v>
      </c>
      <c r="L32" s="148">
        <f t="shared" si="20"/>
        <v>91743.17</v>
      </c>
      <c r="M32" s="147">
        <f t="shared" si="21"/>
        <v>0</v>
      </c>
      <c r="N32" s="148">
        <f t="shared" si="22"/>
        <v>0</v>
      </c>
      <c r="O32" s="148">
        <f t="shared" si="23"/>
        <v>0</v>
      </c>
      <c r="P32" s="148">
        <f t="shared" si="24"/>
        <v>0</v>
      </c>
      <c r="Q32" s="148">
        <f t="shared" si="25"/>
        <v>0</v>
      </c>
      <c r="R32" s="147">
        <f t="shared" si="26"/>
        <v>0</v>
      </c>
      <c r="S32" s="148">
        <f t="shared" si="27"/>
        <v>0</v>
      </c>
      <c r="T32" s="148">
        <f t="shared" si="28"/>
        <v>0</v>
      </c>
      <c r="U32" s="148">
        <f t="shared" si="29"/>
        <v>0</v>
      </c>
      <c r="V32" s="148">
        <f t="shared" si="30"/>
        <v>0</v>
      </c>
      <c r="W32" s="147">
        <f t="shared" si="31"/>
        <v>165.13679999999999</v>
      </c>
      <c r="X32" s="148">
        <f t="shared" si="32"/>
        <v>1486.2311999999999</v>
      </c>
      <c r="Y32" s="148">
        <f t="shared" si="33"/>
        <v>4128.42</v>
      </c>
      <c r="Z32" s="148">
        <f t="shared" si="34"/>
        <v>2477.0520000000001</v>
      </c>
      <c r="AA32" s="148">
        <f t="shared" si="35"/>
        <v>8256.84</v>
      </c>
      <c r="AB32" s="147">
        <f t="shared" si="36"/>
        <v>2000.0001999999999</v>
      </c>
      <c r="AC32" s="147">
        <f t="shared" si="37"/>
        <v>18000.001799999998</v>
      </c>
      <c r="AD32" s="147">
        <f t="shared" si="38"/>
        <v>50000.004999999997</v>
      </c>
      <c r="AE32" s="147">
        <f t="shared" si="39"/>
        <v>30000.002999999997</v>
      </c>
      <c r="AF32" s="148">
        <f t="shared" si="40"/>
        <v>100000.01</v>
      </c>
      <c r="AG32" s="162"/>
      <c r="AH32" s="163">
        <f>AH33</f>
        <v>166.66668333333334</v>
      </c>
      <c r="AI32" s="163">
        <f t="shared" ref="AI32:AS32" si="98">AI33</f>
        <v>166.66668333333334</v>
      </c>
      <c r="AJ32" s="163">
        <f t="shared" si="98"/>
        <v>166.66668333333334</v>
      </c>
      <c r="AK32" s="163">
        <f t="shared" si="98"/>
        <v>166.66668333333334</v>
      </c>
      <c r="AL32" s="163">
        <f t="shared" si="98"/>
        <v>166.66668333333334</v>
      </c>
      <c r="AM32" s="163">
        <f t="shared" si="98"/>
        <v>166.66668333333334</v>
      </c>
      <c r="AN32" s="163">
        <f t="shared" si="98"/>
        <v>166.66668333333334</v>
      </c>
      <c r="AO32" s="163">
        <f t="shared" si="98"/>
        <v>166.66668333333334</v>
      </c>
      <c r="AP32" s="163">
        <f t="shared" si="98"/>
        <v>166.66668333333334</v>
      </c>
      <c r="AQ32" s="163">
        <f t="shared" si="98"/>
        <v>166.66668333333334</v>
      </c>
      <c r="AR32" s="163">
        <f t="shared" si="98"/>
        <v>166.66668333333334</v>
      </c>
      <c r="AS32" s="163">
        <f t="shared" si="98"/>
        <v>166.66668333333334</v>
      </c>
      <c r="AT32" s="149">
        <f t="shared" si="51"/>
        <v>2000.0002000000002</v>
      </c>
      <c r="AU32" s="151">
        <f>AU33</f>
        <v>1500.0001499999998</v>
      </c>
      <c r="AV32" s="151">
        <f t="shared" ref="AV32:BF32" si="99">AV33</f>
        <v>1500.0001499999998</v>
      </c>
      <c r="AW32" s="151">
        <f t="shared" si="99"/>
        <v>1500.0001499999998</v>
      </c>
      <c r="AX32" s="151">
        <f t="shared" si="99"/>
        <v>1500.0001499999998</v>
      </c>
      <c r="AY32" s="151">
        <f t="shared" si="99"/>
        <v>1500.0001499999998</v>
      </c>
      <c r="AZ32" s="151">
        <f t="shared" si="99"/>
        <v>1500.0001499999998</v>
      </c>
      <c r="BA32" s="151">
        <f t="shared" si="99"/>
        <v>1500.0001499999998</v>
      </c>
      <c r="BB32" s="151">
        <f t="shared" si="99"/>
        <v>1500.0001499999998</v>
      </c>
      <c r="BC32" s="151">
        <f t="shared" si="99"/>
        <v>1500.0001499999998</v>
      </c>
      <c r="BD32" s="151">
        <f t="shared" si="99"/>
        <v>1500.0001499999998</v>
      </c>
      <c r="BE32" s="151">
        <f t="shared" si="99"/>
        <v>1500.0001499999998</v>
      </c>
      <c r="BF32" s="151">
        <f t="shared" si="99"/>
        <v>1500.0001499999998</v>
      </c>
      <c r="BG32" s="149">
        <f t="shared" si="75"/>
        <v>18000.001799999998</v>
      </c>
      <c r="BH32" s="151">
        <f>BH33</f>
        <v>4166.6670833333328</v>
      </c>
      <c r="BI32" s="151">
        <f t="shared" ref="BI32:BS32" si="100">BI33</f>
        <v>4166.6670833333328</v>
      </c>
      <c r="BJ32" s="151">
        <f t="shared" si="100"/>
        <v>4166.6670833333328</v>
      </c>
      <c r="BK32" s="151">
        <f t="shared" si="100"/>
        <v>4166.6670833333328</v>
      </c>
      <c r="BL32" s="151">
        <f t="shared" si="100"/>
        <v>4166.6670833333328</v>
      </c>
      <c r="BM32" s="151">
        <f t="shared" si="100"/>
        <v>4166.6670833333328</v>
      </c>
      <c r="BN32" s="151">
        <f t="shared" si="100"/>
        <v>4166.6670833333328</v>
      </c>
      <c r="BO32" s="151">
        <f t="shared" si="100"/>
        <v>4166.6670833333328</v>
      </c>
      <c r="BP32" s="151">
        <f t="shared" si="100"/>
        <v>4166.6670833333328</v>
      </c>
      <c r="BQ32" s="151">
        <f t="shared" si="100"/>
        <v>4166.6670833333328</v>
      </c>
      <c r="BR32" s="151">
        <f t="shared" si="100"/>
        <v>4166.6670833333328</v>
      </c>
      <c r="BS32" s="151">
        <f t="shared" si="100"/>
        <v>4166.6670833333328</v>
      </c>
      <c r="BT32" s="149">
        <f t="shared" si="95"/>
        <v>50000.004999999997</v>
      </c>
      <c r="BU32" s="151">
        <f>BU33</f>
        <v>2500.0002499999996</v>
      </c>
      <c r="BV32" s="151">
        <f t="shared" ref="BV32:CF32" si="101">BV33</f>
        <v>2500.0002499999996</v>
      </c>
      <c r="BW32" s="151">
        <f t="shared" si="101"/>
        <v>2500.0002499999996</v>
      </c>
      <c r="BX32" s="151">
        <f t="shared" si="101"/>
        <v>2500.0002499999996</v>
      </c>
      <c r="BY32" s="151">
        <f t="shared" si="101"/>
        <v>2500.0002499999996</v>
      </c>
      <c r="BZ32" s="151">
        <f t="shared" si="101"/>
        <v>2500.0002499999996</v>
      </c>
      <c r="CA32" s="151">
        <f t="shared" si="101"/>
        <v>2500.0002499999996</v>
      </c>
      <c r="CB32" s="151">
        <f t="shared" si="101"/>
        <v>2500.0002499999996</v>
      </c>
      <c r="CC32" s="151">
        <f t="shared" si="101"/>
        <v>2500.0002499999996</v>
      </c>
      <c r="CD32" s="151">
        <f t="shared" si="101"/>
        <v>2500.0002499999996</v>
      </c>
      <c r="CE32" s="151">
        <f t="shared" si="101"/>
        <v>2500.0002499999996</v>
      </c>
      <c r="CF32" s="151">
        <f t="shared" si="101"/>
        <v>2500.0002499999996</v>
      </c>
      <c r="CG32" s="149">
        <f t="shared" si="97"/>
        <v>30000.003000000001</v>
      </c>
      <c r="CH32" s="151">
        <f t="shared" si="8"/>
        <v>100000.01</v>
      </c>
      <c r="CI32" s="164"/>
      <c r="CJ32" s="151">
        <f t="shared" si="9"/>
        <v>0</v>
      </c>
      <c r="CK32" s="262" t="str">
        <f t="shared" si="49"/>
        <v>P</v>
      </c>
    </row>
    <row r="33" spans="1:165" s="57" customFormat="1" ht="16.5" hidden="1" outlineLevel="2" x14ac:dyDescent="0.25">
      <c r="A33" s="258" t="s">
        <v>47</v>
      </c>
      <c r="B33" s="247" t="s">
        <v>132</v>
      </c>
      <c r="C33" s="233">
        <v>91743.17</v>
      </c>
      <c r="D33" s="63">
        <v>0</v>
      </c>
      <c r="E33" s="63">
        <v>0</v>
      </c>
      <c r="F33" s="62">
        <v>8256.84</v>
      </c>
      <c r="G33" s="63">
        <v>100000.01</v>
      </c>
      <c r="H33" s="67">
        <f t="shared" si="16"/>
        <v>1834.8634</v>
      </c>
      <c r="I33" s="64">
        <f t="shared" si="17"/>
        <v>16513.7706</v>
      </c>
      <c r="J33" s="64">
        <f t="shared" si="18"/>
        <v>45871.584999999999</v>
      </c>
      <c r="K33" s="64">
        <f t="shared" si="19"/>
        <v>27522.950999999997</v>
      </c>
      <c r="L33" s="64">
        <f t="shared" si="20"/>
        <v>91743.17</v>
      </c>
      <c r="M33" s="67">
        <f t="shared" si="21"/>
        <v>0</v>
      </c>
      <c r="N33" s="64">
        <f t="shared" si="22"/>
        <v>0</v>
      </c>
      <c r="O33" s="64">
        <f t="shared" si="23"/>
        <v>0</v>
      </c>
      <c r="P33" s="64">
        <f t="shared" si="24"/>
        <v>0</v>
      </c>
      <c r="Q33" s="64">
        <f t="shared" si="25"/>
        <v>0</v>
      </c>
      <c r="R33" s="67">
        <f t="shared" si="26"/>
        <v>0</v>
      </c>
      <c r="S33" s="64">
        <f t="shared" si="27"/>
        <v>0</v>
      </c>
      <c r="T33" s="64">
        <f t="shared" si="28"/>
        <v>0</v>
      </c>
      <c r="U33" s="64">
        <f t="shared" si="29"/>
        <v>0</v>
      </c>
      <c r="V33" s="64">
        <f t="shared" si="30"/>
        <v>0</v>
      </c>
      <c r="W33" s="67">
        <f t="shared" si="31"/>
        <v>165.13679999999999</v>
      </c>
      <c r="X33" s="64">
        <f t="shared" si="32"/>
        <v>1486.2311999999999</v>
      </c>
      <c r="Y33" s="64">
        <f t="shared" si="33"/>
        <v>4128.42</v>
      </c>
      <c r="Z33" s="64">
        <f t="shared" si="34"/>
        <v>2477.0520000000001</v>
      </c>
      <c r="AA33" s="64">
        <f t="shared" si="35"/>
        <v>8256.84</v>
      </c>
      <c r="AB33" s="67">
        <f t="shared" si="36"/>
        <v>2000.0001999999999</v>
      </c>
      <c r="AC33" s="67">
        <f t="shared" si="37"/>
        <v>18000.001799999998</v>
      </c>
      <c r="AD33" s="67">
        <f t="shared" si="38"/>
        <v>50000.004999999997</v>
      </c>
      <c r="AE33" s="67">
        <f t="shared" si="39"/>
        <v>30000.002999999997</v>
      </c>
      <c r="AF33" s="64">
        <f t="shared" si="40"/>
        <v>100000.01</v>
      </c>
      <c r="AG33" s="55"/>
      <c r="AH33" s="54">
        <f>$AB33/12</f>
        <v>166.66668333333334</v>
      </c>
      <c r="AI33" s="54">
        <f>$AB33/12</f>
        <v>166.66668333333334</v>
      </c>
      <c r="AJ33" s="54">
        <f t="shared" ref="AJ33:AS33" si="102">$AB33/12</f>
        <v>166.66668333333334</v>
      </c>
      <c r="AK33" s="54">
        <f t="shared" si="102"/>
        <v>166.66668333333334</v>
      </c>
      <c r="AL33" s="54">
        <f t="shared" si="102"/>
        <v>166.66668333333334</v>
      </c>
      <c r="AM33" s="54">
        <f t="shared" si="102"/>
        <v>166.66668333333334</v>
      </c>
      <c r="AN33" s="54">
        <f t="shared" si="102"/>
        <v>166.66668333333334</v>
      </c>
      <c r="AO33" s="54">
        <f t="shared" si="102"/>
        <v>166.66668333333334</v>
      </c>
      <c r="AP33" s="54">
        <f t="shared" si="102"/>
        <v>166.66668333333334</v>
      </c>
      <c r="AQ33" s="54">
        <f t="shared" si="102"/>
        <v>166.66668333333334</v>
      </c>
      <c r="AR33" s="54">
        <f t="shared" si="102"/>
        <v>166.66668333333334</v>
      </c>
      <c r="AS33" s="54">
        <f t="shared" si="102"/>
        <v>166.66668333333334</v>
      </c>
      <c r="AT33" s="156">
        <f>SUM(AH33:AS33)</f>
        <v>2000.0002000000002</v>
      </c>
      <c r="AU33" s="154">
        <f>$AC33/12</f>
        <v>1500.0001499999998</v>
      </c>
      <c r="AV33" s="154">
        <f t="shared" ref="AV33:BF33" si="103">$AC33/12</f>
        <v>1500.0001499999998</v>
      </c>
      <c r="AW33" s="154">
        <f t="shared" si="103"/>
        <v>1500.0001499999998</v>
      </c>
      <c r="AX33" s="154">
        <f t="shared" si="103"/>
        <v>1500.0001499999998</v>
      </c>
      <c r="AY33" s="154">
        <f t="shared" si="103"/>
        <v>1500.0001499999998</v>
      </c>
      <c r="AZ33" s="154">
        <f t="shared" si="103"/>
        <v>1500.0001499999998</v>
      </c>
      <c r="BA33" s="154">
        <f t="shared" si="103"/>
        <v>1500.0001499999998</v>
      </c>
      <c r="BB33" s="154">
        <f t="shared" si="103"/>
        <v>1500.0001499999998</v>
      </c>
      <c r="BC33" s="154">
        <f t="shared" si="103"/>
        <v>1500.0001499999998</v>
      </c>
      <c r="BD33" s="154">
        <f t="shared" si="103"/>
        <v>1500.0001499999998</v>
      </c>
      <c r="BE33" s="154">
        <f t="shared" si="103"/>
        <v>1500.0001499999998</v>
      </c>
      <c r="BF33" s="154">
        <f t="shared" si="103"/>
        <v>1500.0001499999998</v>
      </c>
      <c r="BG33" s="156">
        <f>SUM(AU33:BF33)</f>
        <v>18000.001799999998</v>
      </c>
      <c r="BH33" s="154">
        <f>$AD33/12</f>
        <v>4166.6670833333328</v>
      </c>
      <c r="BI33" s="154">
        <f t="shared" ref="BI33:BS33" si="104">$AD33/12</f>
        <v>4166.6670833333328</v>
      </c>
      <c r="BJ33" s="154">
        <f t="shared" si="104"/>
        <v>4166.6670833333328</v>
      </c>
      <c r="BK33" s="154">
        <f t="shared" si="104"/>
        <v>4166.6670833333328</v>
      </c>
      <c r="BL33" s="154">
        <f t="shared" si="104"/>
        <v>4166.6670833333328</v>
      </c>
      <c r="BM33" s="154">
        <f t="shared" si="104"/>
        <v>4166.6670833333328</v>
      </c>
      <c r="BN33" s="154">
        <f t="shared" si="104"/>
        <v>4166.6670833333328</v>
      </c>
      <c r="BO33" s="154">
        <f t="shared" si="104"/>
        <v>4166.6670833333328</v>
      </c>
      <c r="BP33" s="154">
        <f t="shared" si="104"/>
        <v>4166.6670833333328</v>
      </c>
      <c r="BQ33" s="154">
        <f t="shared" si="104"/>
        <v>4166.6670833333328</v>
      </c>
      <c r="BR33" s="154">
        <f t="shared" si="104"/>
        <v>4166.6670833333328</v>
      </c>
      <c r="BS33" s="154">
        <f t="shared" si="104"/>
        <v>4166.6670833333328</v>
      </c>
      <c r="BT33" s="157">
        <f t="shared" si="95"/>
        <v>50000.004999999997</v>
      </c>
      <c r="BU33" s="154">
        <f>$AE33/12</f>
        <v>2500.0002499999996</v>
      </c>
      <c r="BV33" s="154">
        <f t="shared" ref="BV33:CF33" si="105">$AE33/12</f>
        <v>2500.0002499999996</v>
      </c>
      <c r="BW33" s="154">
        <f t="shared" si="105"/>
        <v>2500.0002499999996</v>
      </c>
      <c r="BX33" s="154">
        <f t="shared" si="105"/>
        <v>2500.0002499999996</v>
      </c>
      <c r="BY33" s="154">
        <f t="shared" si="105"/>
        <v>2500.0002499999996</v>
      </c>
      <c r="BZ33" s="154">
        <f t="shared" si="105"/>
        <v>2500.0002499999996</v>
      </c>
      <c r="CA33" s="154">
        <f t="shared" si="105"/>
        <v>2500.0002499999996</v>
      </c>
      <c r="CB33" s="154">
        <f t="shared" si="105"/>
        <v>2500.0002499999996</v>
      </c>
      <c r="CC33" s="154">
        <f t="shared" si="105"/>
        <v>2500.0002499999996</v>
      </c>
      <c r="CD33" s="154">
        <f t="shared" si="105"/>
        <v>2500.0002499999996</v>
      </c>
      <c r="CE33" s="154">
        <f t="shared" si="105"/>
        <v>2500.0002499999996</v>
      </c>
      <c r="CF33" s="154">
        <f t="shared" si="105"/>
        <v>2500.0002499999996</v>
      </c>
      <c r="CG33" s="156">
        <f t="shared" si="97"/>
        <v>30000.003000000001</v>
      </c>
      <c r="CH33" s="125">
        <f t="shared" si="8"/>
        <v>100000.01</v>
      </c>
      <c r="CI33" s="56"/>
      <c r="CJ33" s="125">
        <f t="shared" si="9"/>
        <v>0</v>
      </c>
      <c r="CK33" s="262" t="str">
        <f t="shared" si="49"/>
        <v>P</v>
      </c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</row>
    <row r="34" spans="1:165" s="5" customFormat="1" ht="15" collapsed="1" x14ac:dyDescent="0.25">
      <c r="A34" s="254">
        <v>2</v>
      </c>
      <c r="B34" s="239" t="s">
        <v>99</v>
      </c>
      <c r="C34" s="224">
        <v>89250000</v>
      </c>
      <c r="D34" s="61">
        <v>0</v>
      </c>
      <c r="E34" s="61">
        <v>30000000</v>
      </c>
      <c r="F34" s="61">
        <v>48250000</v>
      </c>
      <c r="G34" s="61">
        <v>167500000</v>
      </c>
      <c r="H34" s="67">
        <f t="shared" si="16"/>
        <v>1785000</v>
      </c>
      <c r="I34" s="64">
        <f t="shared" si="17"/>
        <v>16065000</v>
      </c>
      <c r="J34" s="64">
        <f t="shared" si="18"/>
        <v>44625000</v>
      </c>
      <c r="K34" s="64">
        <f t="shared" si="19"/>
        <v>26775000</v>
      </c>
      <c r="L34" s="64">
        <f t="shared" si="20"/>
        <v>89250000</v>
      </c>
      <c r="M34" s="67">
        <f t="shared" si="21"/>
        <v>0</v>
      </c>
      <c r="N34" s="64">
        <f t="shared" si="22"/>
        <v>0</v>
      </c>
      <c r="O34" s="64">
        <f t="shared" si="23"/>
        <v>0</v>
      </c>
      <c r="P34" s="64">
        <f t="shared" si="24"/>
        <v>0</v>
      </c>
      <c r="Q34" s="64">
        <f t="shared" si="25"/>
        <v>0</v>
      </c>
      <c r="R34" s="67">
        <f t="shared" si="26"/>
        <v>0</v>
      </c>
      <c r="S34" s="64">
        <f t="shared" si="27"/>
        <v>0</v>
      </c>
      <c r="T34" s="64">
        <f t="shared" si="28"/>
        <v>15000000</v>
      </c>
      <c r="U34" s="64">
        <f t="shared" si="29"/>
        <v>15000000</v>
      </c>
      <c r="V34" s="64">
        <f t="shared" si="30"/>
        <v>30000000</v>
      </c>
      <c r="W34" s="67">
        <f t="shared" si="31"/>
        <v>965000</v>
      </c>
      <c r="X34" s="64">
        <f t="shared" si="32"/>
        <v>8685000</v>
      </c>
      <c r="Y34" s="64">
        <f t="shared" si="33"/>
        <v>24125000</v>
      </c>
      <c r="Z34" s="64">
        <f t="shared" si="34"/>
        <v>14475000</v>
      </c>
      <c r="AA34" s="64">
        <f t="shared" si="35"/>
        <v>48250000</v>
      </c>
      <c r="AB34" s="67">
        <f t="shared" si="36"/>
        <v>2750000</v>
      </c>
      <c r="AC34" s="67">
        <f t="shared" si="37"/>
        <v>24750000</v>
      </c>
      <c r="AD34" s="67">
        <f t="shared" si="38"/>
        <v>83750000</v>
      </c>
      <c r="AE34" s="67">
        <f t="shared" si="39"/>
        <v>56250000</v>
      </c>
      <c r="AF34" s="64">
        <f t="shared" si="40"/>
        <v>167500000</v>
      </c>
      <c r="AG34" s="47"/>
      <c r="AH34" s="6">
        <f t="shared" ref="AH34:AS34" si="106">AH35+AH44</f>
        <v>229166.66666666669</v>
      </c>
      <c r="AI34" s="6">
        <f t="shared" si="106"/>
        <v>229166.66666666669</v>
      </c>
      <c r="AJ34" s="6">
        <f t="shared" si="106"/>
        <v>229166.66666666669</v>
      </c>
      <c r="AK34" s="6">
        <f t="shared" si="106"/>
        <v>229166.66666666669</v>
      </c>
      <c r="AL34" s="6">
        <f t="shared" si="106"/>
        <v>229166.66666666669</v>
      </c>
      <c r="AM34" s="6">
        <f t="shared" si="106"/>
        <v>229166.66666666669</v>
      </c>
      <c r="AN34" s="6">
        <f t="shared" si="106"/>
        <v>229166.66666666669</v>
      </c>
      <c r="AO34" s="6">
        <f t="shared" si="106"/>
        <v>229166.66666666669</v>
      </c>
      <c r="AP34" s="6">
        <f t="shared" si="106"/>
        <v>229166.66666666669</v>
      </c>
      <c r="AQ34" s="6">
        <f t="shared" si="106"/>
        <v>229166.66666666669</v>
      </c>
      <c r="AR34" s="6">
        <f t="shared" si="106"/>
        <v>229166.66666666669</v>
      </c>
      <c r="AS34" s="6">
        <f t="shared" si="106"/>
        <v>229166.66666666669</v>
      </c>
      <c r="AT34" s="124">
        <f t="shared" si="51"/>
        <v>2750000</v>
      </c>
      <c r="AU34" s="124">
        <f t="shared" ref="AU34:BF34" si="107">AU35+AU44</f>
        <v>2062499.9999999998</v>
      </c>
      <c r="AV34" s="124">
        <f t="shared" si="107"/>
        <v>2062499.9999999998</v>
      </c>
      <c r="AW34" s="124">
        <f t="shared" si="107"/>
        <v>2062499.9999999998</v>
      </c>
      <c r="AX34" s="124">
        <f t="shared" si="107"/>
        <v>2062499.9999999998</v>
      </c>
      <c r="AY34" s="124">
        <f t="shared" si="107"/>
        <v>2062499.9999999998</v>
      </c>
      <c r="AZ34" s="124">
        <f t="shared" si="107"/>
        <v>2062499.9999999998</v>
      </c>
      <c r="BA34" s="124">
        <f t="shared" si="107"/>
        <v>2062499.9999999998</v>
      </c>
      <c r="BB34" s="124">
        <f t="shared" si="107"/>
        <v>2062499.9999999998</v>
      </c>
      <c r="BC34" s="124">
        <f t="shared" si="107"/>
        <v>2062499.9999999998</v>
      </c>
      <c r="BD34" s="124">
        <f t="shared" si="107"/>
        <v>2062499.9999999998</v>
      </c>
      <c r="BE34" s="124">
        <f t="shared" si="107"/>
        <v>2062499.9999999998</v>
      </c>
      <c r="BF34" s="124">
        <f t="shared" si="107"/>
        <v>2062499.9999999998</v>
      </c>
      <c r="BG34" s="124">
        <f t="shared" ref="BG34:BG68" si="108">SUM(AU34:BF34)</f>
        <v>24749999.999999996</v>
      </c>
      <c r="BH34" s="124">
        <f t="shared" ref="BH34:BS34" si="109">BH35+BH44</f>
        <v>6979166.666666667</v>
      </c>
      <c r="BI34" s="124">
        <f t="shared" si="109"/>
        <v>6979166.666666667</v>
      </c>
      <c r="BJ34" s="124">
        <f t="shared" si="109"/>
        <v>6979166.666666667</v>
      </c>
      <c r="BK34" s="124">
        <f t="shared" si="109"/>
        <v>6979166.666666667</v>
      </c>
      <c r="BL34" s="124">
        <f t="shared" si="109"/>
        <v>6979166.666666667</v>
      </c>
      <c r="BM34" s="124">
        <f t="shared" si="109"/>
        <v>6979166.666666667</v>
      </c>
      <c r="BN34" s="124">
        <f t="shared" si="109"/>
        <v>6979166.666666667</v>
      </c>
      <c r="BO34" s="124">
        <f t="shared" si="109"/>
        <v>6979166.666666667</v>
      </c>
      <c r="BP34" s="124">
        <f t="shared" si="109"/>
        <v>6979166.666666667</v>
      </c>
      <c r="BQ34" s="124">
        <f t="shared" si="109"/>
        <v>6979166.666666667</v>
      </c>
      <c r="BR34" s="124">
        <f t="shared" si="109"/>
        <v>6979166.666666667</v>
      </c>
      <c r="BS34" s="124">
        <f t="shared" si="109"/>
        <v>6979166.666666667</v>
      </c>
      <c r="BT34" s="124">
        <f t="shared" si="95"/>
        <v>83750000</v>
      </c>
      <c r="BU34" s="124">
        <f t="shared" ref="BU34:CF34" si="110">BU35+BU44</f>
        <v>4687500</v>
      </c>
      <c r="BV34" s="124">
        <f t="shared" si="110"/>
        <v>4687500</v>
      </c>
      <c r="BW34" s="124">
        <f t="shared" si="110"/>
        <v>4687500</v>
      </c>
      <c r="BX34" s="124">
        <f t="shared" si="110"/>
        <v>4687500</v>
      </c>
      <c r="BY34" s="124">
        <f t="shared" si="110"/>
        <v>4687500</v>
      </c>
      <c r="BZ34" s="124">
        <f t="shared" si="110"/>
        <v>4687500</v>
      </c>
      <c r="CA34" s="124">
        <f t="shared" si="110"/>
        <v>4687500</v>
      </c>
      <c r="CB34" s="124">
        <f t="shared" si="110"/>
        <v>4687500</v>
      </c>
      <c r="CC34" s="124">
        <f t="shared" si="110"/>
        <v>4687500</v>
      </c>
      <c r="CD34" s="124">
        <f t="shared" si="110"/>
        <v>4687500</v>
      </c>
      <c r="CE34" s="124">
        <f t="shared" si="110"/>
        <v>4687500</v>
      </c>
      <c r="CF34" s="124">
        <f t="shared" si="110"/>
        <v>4687500</v>
      </c>
      <c r="CG34" s="124">
        <f t="shared" si="97"/>
        <v>56250000</v>
      </c>
      <c r="CH34" s="124">
        <f t="shared" si="8"/>
        <v>167500000</v>
      </c>
      <c r="CJ34" s="124">
        <f t="shared" si="9"/>
        <v>0</v>
      </c>
      <c r="CK34" s="262" t="str">
        <f t="shared" si="49"/>
        <v>P</v>
      </c>
    </row>
    <row r="35" spans="1:165" s="183" customFormat="1" ht="15" x14ac:dyDescent="0.25">
      <c r="A35" s="255" t="s">
        <v>79</v>
      </c>
      <c r="B35" s="240" t="s">
        <v>100</v>
      </c>
      <c r="C35" s="225">
        <v>85004257</v>
      </c>
      <c r="D35" s="142">
        <v>0</v>
      </c>
      <c r="E35" s="142">
        <v>28572859</v>
      </c>
      <c r="F35" s="142">
        <v>45954682</v>
      </c>
      <c r="G35" s="142">
        <v>159531798</v>
      </c>
      <c r="H35" s="137">
        <f t="shared" si="16"/>
        <v>1700085.1400000001</v>
      </c>
      <c r="I35" s="138">
        <f t="shared" si="17"/>
        <v>15300766.26</v>
      </c>
      <c r="J35" s="138">
        <f t="shared" si="18"/>
        <v>42502128.5</v>
      </c>
      <c r="K35" s="138">
        <f t="shared" si="19"/>
        <v>25501277.099999998</v>
      </c>
      <c r="L35" s="138">
        <f t="shared" si="20"/>
        <v>85004257</v>
      </c>
      <c r="M35" s="137">
        <f t="shared" si="21"/>
        <v>0</v>
      </c>
      <c r="N35" s="138">
        <f t="shared" si="22"/>
        <v>0</v>
      </c>
      <c r="O35" s="138">
        <f t="shared" si="23"/>
        <v>0</v>
      </c>
      <c r="P35" s="138">
        <f t="shared" si="24"/>
        <v>0</v>
      </c>
      <c r="Q35" s="138">
        <f t="shared" si="25"/>
        <v>0</v>
      </c>
      <c r="R35" s="137">
        <f t="shared" si="26"/>
        <v>0</v>
      </c>
      <c r="S35" s="138">
        <f t="shared" si="27"/>
        <v>0</v>
      </c>
      <c r="T35" s="138">
        <f t="shared" si="28"/>
        <v>14286429.5</v>
      </c>
      <c r="U35" s="138">
        <f t="shared" si="29"/>
        <v>14286429.5</v>
      </c>
      <c r="V35" s="138">
        <f t="shared" si="30"/>
        <v>28572859</v>
      </c>
      <c r="W35" s="137">
        <f t="shared" si="31"/>
        <v>919093.64</v>
      </c>
      <c r="X35" s="138">
        <f t="shared" si="32"/>
        <v>8271842.7599999998</v>
      </c>
      <c r="Y35" s="138">
        <f t="shared" si="33"/>
        <v>22977341</v>
      </c>
      <c r="Z35" s="138">
        <f t="shared" si="34"/>
        <v>13786404.6</v>
      </c>
      <c r="AA35" s="138">
        <f t="shared" si="35"/>
        <v>45954682</v>
      </c>
      <c r="AB35" s="137">
        <f t="shared" si="36"/>
        <v>2619178.7800000003</v>
      </c>
      <c r="AC35" s="137">
        <f t="shared" si="37"/>
        <v>23572609.02</v>
      </c>
      <c r="AD35" s="137">
        <f t="shared" si="38"/>
        <v>79765899</v>
      </c>
      <c r="AE35" s="137">
        <f t="shared" si="39"/>
        <v>53574111.199999996</v>
      </c>
      <c r="AF35" s="138">
        <f t="shared" si="40"/>
        <v>159531798</v>
      </c>
      <c r="AG35" s="181"/>
      <c r="AH35" s="175">
        <f t="shared" ref="AH35:AS35" si="111">AH36+AH38+AH40+AH42</f>
        <v>218264.89833333335</v>
      </c>
      <c r="AI35" s="175">
        <f t="shared" si="111"/>
        <v>218264.89833333335</v>
      </c>
      <c r="AJ35" s="175">
        <f t="shared" si="111"/>
        <v>218264.89833333335</v>
      </c>
      <c r="AK35" s="175">
        <f t="shared" si="111"/>
        <v>218264.89833333335</v>
      </c>
      <c r="AL35" s="175">
        <f t="shared" si="111"/>
        <v>218264.89833333335</v>
      </c>
      <c r="AM35" s="175">
        <f t="shared" si="111"/>
        <v>218264.89833333335</v>
      </c>
      <c r="AN35" s="175">
        <f t="shared" si="111"/>
        <v>218264.89833333335</v>
      </c>
      <c r="AO35" s="175">
        <f t="shared" si="111"/>
        <v>218264.89833333335</v>
      </c>
      <c r="AP35" s="175">
        <f t="shared" si="111"/>
        <v>218264.89833333335</v>
      </c>
      <c r="AQ35" s="175">
        <f t="shared" si="111"/>
        <v>218264.89833333335</v>
      </c>
      <c r="AR35" s="175">
        <f t="shared" si="111"/>
        <v>218264.89833333335</v>
      </c>
      <c r="AS35" s="175">
        <f t="shared" si="111"/>
        <v>218264.89833333335</v>
      </c>
      <c r="AT35" s="175">
        <f t="shared" si="51"/>
        <v>2619178.7800000007</v>
      </c>
      <c r="AU35" s="175">
        <f t="shared" ref="AU35:BF35" si="112">AU36+AU38+AU40+AU42</f>
        <v>1964384.0849999997</v>
      </c>
      <c r="AV35" s="175">
        <f t="shared" si="112"/>
        <v>1964384.0849999997</v>
      </c>
      <c r="AW35" s="175">
        <f t="shared" si="112"/>
        <v>1964384.0849999997</v>
      </c>
      <c r="AX35" s="175">
        <f t="shared" si="112"/>
        <v>1964384.0849999997</v>
      </c>
      <c r="AY35" s="175">
        <f t="shared" si="112"/>
        <v>1964384.0849999997</v>
      </c>
      <c r="AZ35" s="175">
        <f t="shared" si="112"/>
        <v>1964384.0849999997</v>
      </c>
      <c r="BA35" s="175">
        <f t="shared" si="112"/>
        <v>1964384.0849999997</v>
      </c>
      <c r="BB35" s="175">
        <f t="shared" si="112"/>
        <v>1964384.0849999997</v>
      </c>
      <c r="BC35" s="175">
        <f t="shared" si="112"/>
        <v>1964384.0849999997</v>
      </c>
      <c r="BD35" s="175">
        <f t="shared" si="112"/>
        <v>1964384.0849999997</v>
      </c>
      <c r="BE35" s="175">
        <f t="shared" si="112"/>
        <v>1964384.0849999997</v>
      </c>
      <c r="BF35" s="175">
        <f t="shared" si="112"/>
        <v>1964384.0849999997</v>
      </c>
      <c r="BG35" s="175">
        <f t="shared" si="108"/>
        <v>23572609.02</v>
      </c>
      <c r="BH35" s="175">
        <f t="shared" ref="BH35:BS35" si="113">BH36+BH38+BH40+BH42</f>
        <v>6647158.25</v>
      </c>
      <c r="BI35" s="175">
        <f t="shared" si="113"/>
        <v>6647158.25</v>
      </c>
      <c r="BJ35" s="175">
        <f t="shared" si="113"/>
        <v>6647158.25</v>
      </c>
      <c r="BK35" s="175">
        <f t="shared" si="113"/>
        <v>6647158.25</v>
      </c>
      <c r="BL35" s="175">
        <f t="shared" si="113"/>
        <v>6647158.25</v>
      </c>
      <c r="BM35" s="175">
        <f t="shared" si="113"/>
        <v>6647158.25</v>
      </c>
      <c r="BN35" s="175">
        <f t="shared" si="113"/>
        <v>6647158.25</v>
      </c>
      <c r="BO35" s="175">
        <f t="shared" si="113"/>
        <v>6647158.25</v>
      </c>
      <c r="BP35" s="175">
        <f t="shared" si="113"/>
        <v>6647158.25</v>
      </c>
      <c r="BQ35" s="175">
        <f t="shared" si="113"/>
        <v>6647158.25</v>
      </c>
      <c r="BR35" s="175">
        <f t="shared" si="113"/>
        <v>6647158.25</v>
      </c>
      <c r="BS35" s="175">
        <f t="shared" si="113"/>
        <v>6647158.25</v>
      </c>
      <c r="BT35" s="175">
        <f t="shared" si="95"/>
        <v>79765899</v>
      </c>
      <c r="BU35" s="175">
        <f t="shared" ref="BU35:CF35" si="114">BU36+BU38+BU40+BU42</f>
        <v>4464509.2666666666</v>
      </c>
      <c r="BV35" s="175">
        <f t="shared" si="114"/>
        <v>4464509.2666666666</v>
      </c>
      <c r="BW35" s="175">
        <f t="shared" si="114"/>
        <v>4464509.2666666666</v>
      </c>
      <c r="BX35" s="175">
        <f t="shared" si="114"/>
        <v>4464509.2666666666</v>
      </c>
      <c r="BY35" s="175">
        <f t="shared" si="114"/>
        <v>4464509.2666666666</v>
      </c>
      <c r="BZ35" s="175">
        <f t="shared" si="114"/>
        <v>4464509.2666666666</v>
      </c>
      <c r="CA35" s="175">
        <f t="shared" si="114"/>
        <v>4464509.2666666666</v>
      </c>
      <c r="CB35" s="175">
        <f t="shared" si="114"/>
        <v>4464509.2666666666</v>
      </c>
      <c r="CC35" s="175">
        <f t="shared" si="114"/>
        <v>4464509.2666666666</v>
      </c>
      <c r="CD35" s="175">
        <f t="shared" si="114"/>
        <v>4464509.2666666666</v>
      </c>
      <c r="CE35" s="175">
        <f t="shared" si="114"/>
        <v>4464509.2666666666</v>
      </c>
      <c r="CF35" s="175">
        <f t="shared" si="114"/>
        <v>4464509.2666666666</v>
      </c>
      <c r="CG35" s="175">
        <f t="shared" si="97"/>
        <v>53574111.199999996</v>
      </c>
      <c r="CH35" s="175">
        <f t="shared" si="8"/>
        <v>159531798</v>
      </c>
      <c r="CI35" s="182"/>
      <c r="CJ35" s="175">
        <f t="shared" si="9"/>
        <v>0</v>
      </c>
      <c r="CK35" s="262" t="str">
        <f>IF(CJ35=0,"P","V")</f>
        <v>P</v>
      </c>
    </row>
    <row r="36" spans="1:165" s="183" customFormat="1" ht="15" outlineLevel="1" x14ac:dyDescent="0.25">
      <c r="A36" s="256" t="s">
        <v>48</v>
      </c>
      <c r="B36" s="241" t="s">
        <v>95</v>
      </c>
      <c r="C36" s="226">
        <v>36009072</v>
      </c>
      <c r="D36" s="172">
        <v>0</v>
      </c>
      <c r="E36" s="172">
        <v>12103889.539999999</v>
      </c>
      <c r="F36" s="172">
        <v>19467089.190000001</v>
      </c>
      <c r="G36" s="172">
        <v>67580050.730000004</v>
      </c>
      <c r="H36" s="173">
        <f t="shared" si="16"/>
        <v>720181.44000000006</v>
      </c>
      <c r="I36" s="174">
        <f t="shared" si="17"/>
        <v>6481632.96</v>
      </c>
      <c r="J36" s="174">
        <f t="shared" si="18"/>
        <v>18004536</v>
      </c>
      <c r="K36" s="174">
        <f t="shared" si="19"/>
        <v>10802721.6</v>
      </c>
      <c r="L36" s="174">
        <f t="shared" si="20"/>
        <v>36009072</v>
      </c>
      <c r="M36" s="173">
        <f t="shared" si="21"/>
        <v>0</v>
      </c>
      <c r="N36" s="174">
        <f t="shared" si="22"/>
        <v>0</v>
      </c>
      <c r="O36" s="174">
        <f t="shared" si="23"/>
        <v>0</v>
      </c>
      <c r="P36" s="174">
        <f t="shared" si="24"/>
        <v>0</v>
      </c>
      <c r="Q36" s="174">
        <f t="shared" si="25"/>
        <v>0</v>
      </c>
      <c r="R36" s="173">
        <f t="shared" si="26"/>
        <v>0</v>
      </c>
      <c r="S36" s="174">
        <f t="shared" si="27"/>
        <v>0</v>
      </c>
      <c r="T36" s="174">
        <f t="shared" si="28"/>
        <v>6051944.7699999996</v>
      </c>
      <c r="U36" s="174">
        <f t="shared" si="29"/>
        <v>6051944.7699999996</v>
      </c>
      <c r="V36" s="174">
        <f t="shared" si="30"/>
        <v>12103889.539999999</v>
      </c>
      <c r="W36" s="173">
        <f t="shared" si="31"/>
        <v>389341.78380000003</v>
      </c>
      <c r="X36" s="174">
        <f t="shared" si="32"/>
        <v>3504076.0542000001</v>
      </c>
      <c r="Y36" s="174">
        <f t="shared" si="33"/>
        <v>9733544.5950000007</v>
      </c>
      <c r="Z36" s="174">
        <f t="shared" si="34"/>
        <v>5840126.7570000002</v>
      </c>
      <c r="AA36" s="174">
        <f t="shared" si="35"/>
        <v>19467089.190000001</v>
      </c>
      <c r="AB36" s="173">
        <f t="shared" si="36"/>
        <v>1109523.2238</v>
      </c>
      <c r="AC36" s="173">
        <f t="shared" si="37"/>
        <v>9985709.0142000001</v>
      </c>
      <c r="AD36" s="173">
        <f t="shared" si="38"/>
        <v>33790025.365000002</v>
      </c>
      <c r="AE36" s="173">
        <f t="shared" si="39"/>
        <v>22694793.126999997</v>
      </c>
      <c r="AF36" s="174">
        <f t="shared" si="40"/>
        <v>67580050.729999989</v>
      </c>
      <c r="AG36" s="181"/>
      <c r="AH36" s="175">
        <f t="shared" ref="AH36:AS36" si="115">SUM(AH37:AH37)</f>
        <v>92460.268649999998</v>
      </c>
      <c r="AI36" s="175">
        <f t="shared" si="115"/>
        <v>92460.268649999998</v>
      </c>
      <c r="AJ36" s="175">
        <f t="shared" si="115"/>
        <v>92460.268649999998</v>
      </c>
      <c r="AK36" s="175">
        <f t="shared" si="115"/>
        <v>92460.268649999998</v>
      </c>
      <c r="AL36" s="175">
        <f t="shared" si="115"/>
        <v>92460.268649999998</v>
      </c>
      <c r="AM36" s="175">
        <f t="shared" si="115"/>
        <v>92460.268649999998</v>
      </c>
      <c r="AN36" s="175">
        <f t="shared" si="115"/>
        <v>92460.268649999998</v>
      </c>
      <c r="AO36" s="175">
        <f t="shared" si="115"/>
        <v>92460.268649999998</v>
      </c>
      <c r="AP36" s="175">
        <f t="shared" si="115"/>
        <v>92460.268649999998</v>
      </c>
      <c r="AQ36" s="175">
        <f t="shared" si="115"/>
        <v>92460.268649999998</v>
      </c>
      <c r="AR36" s="175">
        <f t="shared" si="115"/>
        <v>92460.268649999998</v>
      </c>
      <c r="AS36" s="175">
        <f t="shared" si="115"/>
        <v>92460.268649999998</v>
      </c>
      <c r="AT36" s="175">
        <f t="shared" si="51"/>
        <v>1109523.2238</v>
      </c>
      <c r="AU36" s="175">
        <f t="shared" ref="AU36:BF36" si="116">SUM(AU37:AU37)</f>
        <v>832142.41784999997</v>
      </c>
      <c r="AV36" s="175">
        <f t="shared" si="116"/>
        <v>832142.41784999997</v>
      </c>
      <c r="AW36" s="175">
        <f t="shared" si="116"/>
        <v>832142.41784999997</v>
      </c>
      <c r="AX36" s="175">
        <f t="shared" si="116"/>
        <v>832142.41784999997</v>
      </c>
      <c r="AY36" s="175">
        <f t="shared" si="116"/>
        <v>832142.41784999997</v>
      </c>
      <c r="AZ36" s="175">
        <f t="shared" si="116"/>
        <v>832142.41784999997</v>
      </c>
      <c r="BA36" s="175">
        <f t="shared" si="116"/>
        <v>832142.41784999997</v>
      </c>
      <c r="BB36" s="175">
        <f t="shared" si="116"/>
        <v>832142.41784999997</v>
      </c>
      <c r="BC36" s="175">
        <f t="shared" si="116"/>
        <v>832142.41784999997</v>
      </c>
      <c r="BD36" s="175">
        <f t="shared" si="116"/>
        <v>832142.41784999997</v>
      </c>
      <c r="BE36" s="175">
        <f t="shared" si="116"/>
        <v>832142.41784999997</v>
      </c>
      <c r="BF36" s="175">
        <f t="shared" si="116"/>
        <v>832142.41784999997</v>
      </c>
      <c r="BG36" s="175">
        <f t="shared" si="108"/>
        <v>9985709.0142000001</v>
      </c>
      <c r="BH36" s="175">
        <f t="shared" ref="BH36:BS36" si="117">SUM(BH37:BH37)</f>
        <v>2815835.4470833335</v>
      </c>
      <c r="BI36" s="175">
        <f t="shared" si="117"/>
        <v>2815835.4470833335</v>
      </c>
      <c r="BJ36" s="175">
        <f t="shared" si="117"/>
        <v>2815835.4470833335</v>
      </c>
      <c r="BK36" s="175">
        <f t="shared" si="117"/>
        <v>2815835.4470833335</v>
      </c>
      <c r="BL36" s="175">
        <f t="shared" si="117"/>
        <v>2815835.4470833335</v>
      </c>
      <c r="BM36" s="175">
        <f t="shared" si="117"/>
        <v>2815835.4470833335</v>
      </c>
      <c r="BN36" s="175">
        <f t="shared" si="117"/>
        <v>2815835.4470833335</v>
      </c>
      <c r="BO36" s="175">
        <f t="shared" si="117"/>
        <v>2815835.4470833335</v>
      </c>
      <c r="BP36" s="175">
        <f t="shared" si="117"/>
        <v>2815835.4470833335</v>
      </c>
      <c r="BQ36" s="175">
        <f t="shared" si="117"/>
        <v>2815835.4470833335</v>
      </c>
      <c r="BR36" s="175">
        <f t="shared" si="117"/>
        <v>2815835.4470833335</v>
      </c>
      <c r="BS36" s="175">
        <f t="shared" si="117"/>
        <v>2815835.4470833335</v>
      </c>
      <c r="BT36" s="175">
        <f t="shared" si="95"/>
        <v>33790025.364999995</v>
      </c>
      <c r="BU36" s="175">
        <f t="shared" ref="BU36:CF36" si="118">SUM(BU37:BU37)</f>
        <v>1891232.760583333</v>
      </c>
      <c r="BV36" s="175">
        <f t="shared" si="118"/>
        <v>1891232.760583333</v>
      </c>
      <c r="BW36" s="175">
        <f t="shared" si="118"/>
        <v>1891232.760583333</v>
      </c>
      <c r="BX36" s="175">
        <f t="shared" si="118"/>
        <v>1891232.760583333</v>
      </c>
      <c r="BY36" s="175">
        <f t="shared" si="118"/>
        <v>1891232.760583333</v>
      </c>
      <c r="BZ36" s="175">
        <f t="shared" si="118"/>
        <v>1891232.760583333</v>
      </c>
      <c r="CA36" s="175">
        <f t="shared" si="118"/>
        <v>1891232.760583333</v>
      </c>
      <c r="CB36" s="175">
        <f t="shared" si="118"/>
        <v>1891232.760583333</v>
      </c>
      <c r="CC36" s="175">
        <f t="shared" si="118"/>
        <v>1891232.760583333</v>
      </c>
      <c r="CD36" s="175">
        <f t="shared" si="118"/>
        <v>1891232.760583333</v>
      </c>
      <c r="CE36" s="175">
        <f t="shared" si="118"/>
        <v>1891232.760583333</v>
      </c>
      <c r="CF36" s="175">
        <f t="shared" si="118"/>
        <v>1891232.760583333</v>
      </c>
      <c r="CG36" s="175">
        <f t="shared" si="97"/>
        <v>22694793.127</v>
      </c>
      <c r="CH36" s="175">
        <f t="shared" si="8"/>
        <v>67580050.729999989</v>
      </c>
      <c r="CI36" s="182"/>
      <c r="CJ36" s="175">
        <f t="shared" si="9"/>
        <v>0</v>
      </c>
      <c r="CK36" s="262" t="str">
        <f t="shared" ref="CK36:CK52" si="119">IF(CJ36=0,"P","V")</f>
        <v>P</v>
      </c>
    </row>
    <row r="37" spans="1:165" s="186" customFormat="1" ht="16.5" hidden="1" outlineLevel="2" x14ac:dyDescent="0.25">
      <c r="A37" s="256" t="s">
        <v>49</v>
      </c>
      <c r="B37" s="242" t="s">
        <v>125</v>
      </c>
      <c r="C37" s="227">
        <v>36009072</v>
      </c>
      <c r="D37" s="136">
        <v>0</v>
      </c>
      <c r="E37" s="176">
        <v>12103889.539999999</v>
      </c>
      <c r="F37" s="176">
        <v>19467089.190000001</v>
      </c>
      <c r="G37" s="136">
        <v>67580050.730000004</v>
      </c>
      <c r="H37" s="177">
        <f t="shared" si="16"/>
        <v>720181.44000000006</v>
      </c>
      <c r="I37" s="178">
        <f t="shared" si="17"/>
        <v>6481632.96</v>
      </c>
      <c r="J37" s="178">
        <f t="shared" si="18"/>
        <v>18004536</v>
      </c>
      <c r="K37" s="178">
        <f t="shared" si="19"/>
        <v>10802721.6</v>
      </c>
      <c r="L37" s="178">
        <f t="shared" si="20"/>
        <v>36009072</v>
      </c>
      <c r="M37" s="177">
        <f t="shared" si="21"/>
        <v>0</v>
      </c>
      <c r="N37" s="178">
        <f t="shared" si="22"/>
        <v>0</v>
      </c>
      <c r="O37" s="178">
        <f t="shared" si="23"/>
        <v>0</v>
      </c>
      <c r="P37" s="178">
        <f t="shared" si="24"/>
        <v>0</v>
      </c>
      <c r="Q37" s="178">
        <f t="shared" si="25"/>
        <v>0</v>
      </c>
      <c r="R37" s="177">
        <f t="shared" si="26"/>
        <v>0</v>
      </c>
      <c r="S37" s="178">
        <f t="shared" si="27"/>
        <v>0</v>
      </c>
      <c r="T37" s="178">
        <f t="shared" si="28"/>
        <v>6051944.7699999996</v>
      </c>
      <c r="U37" s="178">
        <f t="shared" si="29"/>
        <v>6051944.7699999996</v>
      </c>
      <c r="V37" s="178">
        <f t="shared" si="30"/>
        <v>12103889.539999999</v>
      </c>
      <c r="W37" s="177">
        <f t="shared" si="31"/>
        <v>389341.78380000003</v>
      </c>
      <c r="X37" s="178">
        <f t="shared" si="32"/>
        <v>3504076.0542000001</v>
      </c>
      <c r="Y37" s="178">
        <f t="shared" si="33"/>
        <v>9733544.5950000007</v>
      </c>
      <c r="Z37" s="178">
        <f t="shared" si="34"/>
        <v>5840126.7570000002</v>
      </c>
      <c r="AA37" s="178">
        <f t="shared" si="35"/>
        <v>19467089.190000001</v>
      </c>
      <c r="AB37" s="177">
        <f t="shared" si="36"/>
        <v>1109523.2238</v>
      </c>
      <c r="AC37" s="177">
        <f t="shared" si="37"/>
        <v>9985709.0142000001</v>
      </c>
      <c r="AD37" s="177">
        <f t="shared" si="38"/>
        <v>33790025.365000002</v>
      </c>
      <c r="AE37" s="177">
        <f t="shared" si="39"/>
        <v>22694793.126999997</v>
      </c>
      <c r="AF37" s="178">
        <f t="shared" si="40"/>
        <v>67580050.729999989</v>
      </c>
      <c r="AG37" s="184"/>
      <c r="AH37" s="179">
        <f>$AB37/12</f>
        <v>92460.268649999998</v>
      </c>
      <c r="AI37" s="179">
        <f>$AB37/12</f>
        <v>92460.268649999998</v>
      </c>
      <c r="AJ37" s="179">
        <f t="shared" ref="AJ37:AS37" si="120">$AB37/12</f>
        <v>92460.268649999998</v>
      </c>
      <c r="AK37" s="179">
        <f t="shared" si="120"/>
        <v>92460.268649999998</v>
      </c>
      <c r="AL37" s="179">
        <f t="shared" si="120"/>
        <v>92460.268649999998</v>
      </c>
      <c r="AM37" s="179">
        <f t="shared" si="120"/>
        <v>92460.268649999998</v>
      </c>
      <c r="AN37" s="179">
        <f t="shared" si="120"/>
        <v>92460.268649999998</v>
      </c>
      <c r="AO37" s="179">
        <f t="shared" si="120"/>
        <v>92460.268649999998</v>
      </c>
      <c r="AP37" s="179">
        <f t="shared" si="120"/>
        <v>92460.268649999998</v>
      </c>
      <c r="AQ37" s="179">
        <f t="shared" si="120"/>
        <v>92460.268649999998</v>
      </c>
      <c r="AR37" s="179">
        <f t="shared" si="120"/>
        <v>92460.268649999998</v>
      </c>
      <c r="AS37" s="179">
        <f t="shared" si="120"/>
        <v>92460.268649999998</v>
      </c>
      <c r="AT37" s="179">
        <f t="shared" si="51"/>
        <v>1109523.2238</v>
      </c>
      <c r="AU37" s="179">
        <f>$AC37/12</f>
        <v>832142.41784999997</v>
      </c>
      <c r="AV37" s="179">
        <f t="shared" ref="AV37:BF37" si="121">$AC37/12</f>
        <v>832142.41784999997</v>
      </c>
      <c r="AW37" s="179">
        <f t="shared" si="121"/>
        <v>832142.41784999997</v>
      </c>
      <c r="AX37" s="179">
        <f t="shared" si="121"/>
        <v>832142.41784999997</v>
      </c>
      <c r="AY37" s="179">
        <f t="shared" si="121"/>
        <v>832142.41784999997</v>
      </c>
      <c r="AZ37" s="179">
        <f t="shared" si="121"/>
        <v>832142.41784999997</v>
      </c>
      <c r="BA37" s="179">
        <f t="shared" si="121"/>
        <v>832142.41784999997</v>
      </c>
      <c r="BB37" s="179">
        <f t="shared" si="121"/>
        <v>832142.41784999997</v>
      </c>
      <c r="BC37" s="179">
        <f t="shared" si="121"/>
        <v>832142.41784999997</v>
      </c>
      <c r="BD37" s="179">
        <f t="shared" si="121"/>
        <v>832142.41784999997</v>
      </c>
      <c r="BE37" s="179">
        <f t="shared" si="121"/>
        <v>832142.41784999997</v>
      </c>
      <c r="BF37" s="179">
        <f t="shared" si="121"/>
        <v>832142.41784999997</v>
      </c>
      <c r="BG37" s="179">
        <f t="shared" si="108"/>
        <v>9985709.0142000001</v>
      </c>
      <c r="BH37" s="179">
        <f>$AD37/12</f>
        <v>2815835.4470833335</v>
      </c>
      <c r="BI37" s="179">
        <f t="shared" ref="BI37:BS37" si="122">$AD37/12</f>
        <v>2815835.4470833335</v>
      </c>
      <c r="BJ37" s="179">
        <f t="shared" si="122"/>
        <v>2815835.4470833335</v>
      </c>
      <c r="BK37" s="179">
        <f t="shared" si="122"/>
        <v>2815835.4470833335</v>
      </c>
      <c r="BL37" s="179">
        <f t="shared" si="122"/>
        <v>2815835.4470833335</v>
      </c>
      <c r="BM37" s="179">
        <f t="shared" si="122"/>
        <v>2815835.4470833335</v>
      </c>
      <c r="BN37" s="179">
        <f t="shared" si="122"/>
        <v>2815835.4470833335</v>
      </c>
      <c r="BO37" s="179">
        <f t="shared" si="122"/>
        <v>2815835.4470833335</v>
      </c>
      <c r="BP37" s="179">
        <f t="shared" si="122"/>
        <v>2815835.4470833335</v>
      </c>
      <c r="BQ37" s="179">
        <f t="shared" si="122"/>
        <v>2815835.4470833335</v>
      </c>
      <c r="BR37" s="179">
        <f t="shared" si="122"/>
        <v>2815835.4470833335</v>
      </c>
      <c r="BS37" s="179">
        <f t="shared" si="122"/>
        <v>2815835.4470833335</v>
      </c>
      <c r="BT37" s="179">
        <f t="shared" si="95"/>
        <v>33790025.364999995</v>
      </c>
      <c r="BU37" s="179">
        <f>$AE37/12</f>
        <v>1891232.760583333</v>
      </c>
      <c r="BV37" s="179">
        <f t="shared" ref="BV37:CF37" si="123">$AE37/12</f>
        <v>1891232.760583333</v>
      </c>
      <c r="BW37" s="179">
        <f t="shared" si="123"/>
        <v>1891232.760583333</v>
      </c>
      <c r="BX37" s="179">
        <f t="shared" si="123"/>
        <v>1891232.760583333</v>
      </c>
      <c r="BY37" s="179">
        <f t="shared" si="123"/>
        <v>1891232.760583333</v>
      </c>
      <c r="BZ37" s="179">
        <f t="shared" si="123"/>
        <v>1891232.760583333</v>
      </c>
      <c r="CA37" s="179">
        <f t="shared" si="123"/>
        <v>1891232.760583333</v>
      </c>
      <c r="CB37" s="179">
        <f t="shared" si="123"/>
        <v>1891232.760583333</v>
      </c>
      <c r="CC37" s="179">
        <f t="shared" si="123"/>
        <v>1891232.760583333</v>
      </c>
      <c r="CD37" s="179">
        <f t="shared" si="123"/>
        <v>1891232.760583333</v>
      </c>
      <c r="CE37" s="179">
        <f t="shared" si="123"/>
        <v>1891232.760583333</v>
      </c>
      <c r="CF37" s="179">
        <f t="shared" si="123"/>
        <v>1891232.760583333</v>
      </c>
      <c r="CG37" s="179">
        <f t="shared" si="97"/>
        <v>22694793.127</v>
      </c>
      <c r="CH37" s="179">
        <f t="shared" si="8"/>
        <v>67580050.729999989</v>
      </c>
      <c r="CI37" s="185"/>
      <c r="CJ37" s="179">
        <f t="shared" si="9"/>
        <v>0</v>
      </c>
      <c r="CK37" s="262" t="str">
        <f t="shared" si="119"/>
        <v>P</v>
      </c>
      <c r="DF37" s="183"/>
      <c r="DG37" s="183"/>
      <c r="DH37" s="183"/>
      <c r="DI37" s="183"/>
      <c r="DJ37" s="183"/>
      <c r="DK37" s="183"/>
      <c r="DL37" s="183"/>
      <c r="DM37" s="183"/>
      <c r="DN37" s="183"/>
      <c r="DO37" s="183"/>
      <c r="DP37" s="183"/>
      <c r="DQ37" s="183"/>
      <c r="DR37" s="183"/>
      <c r="DS37" s="183"/>
      <c r="DT37" s="183"/>
      <c r="DU37" s="183"/>
      <c r="DV37" s="183"/>
      <c r="DW37" s="183"/>
      <c r="DX37" s="183"/>
      <c r="DY37" s="183"/>
      <c r="DZ37" s="183"/>
      <c r="EA37" s="183"/>
      <c r="EB37" s="183"/>
      <c r="EC37" s="183"/>
      <c r="ED37" s="183"/>
      <c r="EE37" s="183"/>
      <c r="EF37" s="183"/>
      <c r="EG37" s="183"/>
      <c r="EH37" s="183"/>
      <c r="EI37" s="183"/>
      <c r="EJ37" s="183"/>
      <c r="EK37" s="183"/>
      <c r="EL37" s="183"/>
      <c r="EM37" s="183"/>
      <c r="EN37" s="183"/>
      <c r="EO37" s="183"/>
      <c r="EP37" s="183"/>
      <c r="EQ37" s="183"/>
      <c r="ER37" s="183"/>
      <c r="ES37" s="183"/>
      <c r="ET37" s="183"/>
      <c r="EU37" s="183"/>
      <c r="EV37" s="183"/>
      <c r="EW37" s="183"/>
      <c r="EX37" s="183"/>
      <c r="EY37" s="183"/>
      <c r="EZ37" s="183"/>
      <c r="FA37" s="183"/>
      <c r="FB37" s="183"/>
      <c r="FC37" s="183"/>
      <c r="FD37" s="183"/>
      <c r="FE37" s="183"/>
      <c r="FF37" s="183"/>
      <c r="FG37" s="183"/>
      <c r="FH37" s="183"/>
      <c r="FI37" s="183"/>
    </row>
    <row r="38" spans="1:165" s="183" customFormat="1" ht="15" outlineLevel="1" collapsed="1" x14ac:dyDescent="0.25">
      <c r="A38" s="256" t="s">
        <v>50</v>
      </c>
      <c r="B38" s="243" t="s">
        <v>94</v>
      </c>
      <c r="C38" s="228">
        <v>24238630.5</v>
      </c>
      <c r="D38" s="136">
        <v>0</v>
      </c>
      <c r="E38" s="136">
        <v>8147438.6799999997</v>
      </c>
      <c r="F38" s="136">
        <v>13103797.34</v>
      </c>
      <c r="G38" s="136">
        <v>45489866.520000003</v>
      </c>
      <c r="H38" s="177">
        <f t="shared" si="16"/>
        <v>484772.61</v>
      </c>
      <c r="I38" s="178">
        <f t="shared" si="17"/>
        <v>4362953.49</v>
      </c>
      <c r="J38" s="178">
        <f t="shared" si="18"/>
        <v>12119315.25</v>
      </c>
      <c r="K38" s="178">
        <f t="shared" si="19"/>
        <v>7271589.1499999994</v>
      </c>
      <c r="L38" s="178">
        <f t="shared" si="20"/>
        <v>24238630.5</v>
      </c>
      <c r="M38" s="177">
        <f t="shared" si="21"/>
        <v>0</v>
      </c>
      <c r="N38" s="178">
        <f t="shared" si="22"/>
        <v>0</v>
      </c>
      <c r="O38" s="178">
        <f t="shared" si="23"/>
        <v>0</v>
      </c>
      <c r="P38" s="178">
        <f t="shared" si="24"/>
        <v>0</v>
      </c>
      <c r="Q38" s="178">
        <f t="shared" si="25"/>
        <v>0</v>
      </c>
      <c r="R38" s="177">
        <f t="shared" si="26"/>
        <v>0</v>
      </c>
      <c r="S38" s="178">
        <f t="shared" si="27"/>
        <v>0</v>
      </c>
      <c r="T38" s="178">
        <f t="shared" si="28"/>
        <v>4073719.34</v>
      </c>
      <c r="U38" s="178">
        <f t="shared" si="29"/>
        <v>4073719.34</v>
      </c>
      <c r="V38" s="178">
        <f t="shared" si="30"/>
        <v>8147438.6799999997</v>
      </c>
      <c r="W38" s="177">
        <f t="shared" si="31"/>
        <v>262075.94680000001</v>
      </c>
      <c r="X38" s="178">
        <f t="shared" si="32"/>
        <v>2358683.5211999998</v>
      </c>
      <c r="Y38" s="178">
        <f t="shared" si="33"/>
        <v>6551898.6699999999</v>
      </c>
      <c r="Z38" s="178">
        <f t="shared" si="34"/>
        <v>3931139.2019999996</v>
      </c>
      <c r="AA38" s="178">
        <f t="shared" si="35"/>
        <v>13103797.34</v>
      </c>
      <c r="AB38" s="177">
        <f t="shared" si="36"/>
        <v>746848.55680000002</v>
      </c>
      <c r="AC38" s="177">
        <f t="shared" si="37"/>
        <v>6721637.0111999996</v>
      </c>
      <c r="AD38" s="177">
        <f t="shared" si="38"/>
        <v>22744933.259999998</v>
      </c>
      <c r="AE38" s="177">
        <f t="shared" si="39"/>
        <v>15276447.691999998</v>
      </c>
      <c r="AF38" s="178">
        <f t="shared" si="40"/>
        <v>45489866.519999996</v>
      </c>
      <c r="AG38" s="181"/>
      <c r="AH38" s="175">
        <f t="shared" ref="AH38:AS38" si="124">SUM(AH39:AH39)</f>
        <v>62237.379733333335</v>
      </c>
      <c r="AI38" s="175">
        <f t="shared" si="124"/>
        <v>62237.379733333335</v>
      </c>
      <c r="AJ38" s="175">
        <f t="shared" si="124"/>
        <v>62237.379733333335</v>
      </c>
      <c r="AK38" s="175">
        <f t="shared" si="124"/>
        <v>62237.379733333335</v>
      </c>
      <c r="AL38" s="175">
        <f t="shared" si="124"/>
        <v>62237.379733333335</v>
      </c>
      <c r="AM38" s="175">
        <f t="shared" si="124"/>
        <v>62237.379733333335</v>
      </c>
      <c r="AN38" s="175">
        <f t="shared" si="124"/>
        <v>62237.379733333335</v>
      </c>
      <c r="AO38" s="175">
        <f t="shared" si="124"/>
        <v>62237.379733333335</v>
      </c>
      <c r="AP38" s="175">
        <f t="shared" si="124"/>
        <v>62237.379733333335</v>
      </c>
      <c r="AQ38" s="175">
        <f t="shared" si="124"/>
        <v>62237.379733333335</v>
      </c>
      <c r="AR38" s="175">
        <f t="shared" si="124"/>
        <v>62237.379733333335</v>
      </c>
      <c r="AS38" s="175">
        <f t="shared" si="124"/>
        <v>62237.379733333335</v>
      </c>
      <c r="AT38" s="175">
        <f t="shared" si="51"/>
        <v>746848.55680000025</v>
      </c>
      <c r="AU38" s="175">
        <f t="shared" ref="AU38:BF38" si="125">SUM(AU39:AU39)</f>
        <v>560136.41759999993</v>
      </c>
      <c r="AV38" s="175">
        <f t="shared" si="125"/>
        <v>560136.41759999993</v>
      </c>
      <c r="AW38" s="175">
        <f t="shared" si="125"/>
        <v>560136.41759999993</v>
      </c>
      <c r="AX38" s="175">
        <f t="shared" si="125"/>
        <v>560136.41759999993</v>
      </c>
      <c r="AY38" s="175">
        <f t="shared" si="125"/>
        <v>560136.41759999993</v>
      </c>
      <c r="AZ38" s="175">
        <f t="shared" si="125"/>
        <v>560136.41759999993</v>
      </c>
      <c r="BA38" s="175">
        <f t="shared" si="125"/>
        <v>560136.41759999993</v>
      </c>
      <c r="BB38" s="175">
        <f t="shared" si="125"/>
        <v>560136.41759999993</v>
      </c>
      <c r="BC38" s="175">
        <f t="shared" si="125"/>
        <v>560136.41759999993</v>
      </c>
      <c r="BD38" s="175">
        <f t="shared" si="125"/>
        <v>560136.41759999993</v>
      </c>
      <c r="BE38" s="175">
        <f t="shared" si="125"/>
        <v>560136.41759999993</v>
      </c>
      <c r="BF38" s="175">
        <f t="shared" si="125"/>
        <v>560136.41759999993</v>
      </c>
      <c r="BG38" s="175">
        <f t="shared" si="108"/>
        <v>6721637.0112000005</v>
      </c>
      <c r="BH38" s="175">
        <f t="shared" ref="BH38:BS38" si="126">SUM(BH39:BH39)</f>
        <v>1895411.1049999997</v>
      </c>
      <c r="BI38" s="175">
        <f t="shared" si="126"/>
        <v>1895411.1049999997</v>
      </c>
      <c r="BJ38" s="175">
        <f t="shared" si="126"/>
        <v>1895411.1049999997</v>
      </c>
      <c r="BK38" s="175">
        <f t="shared" si="126"/>
        <v>1895411.1049999997</v>
      </c>
      <c r="BL38" s="175">
        <f t="shared" si="126"/>
        <v>1895411.1049999997</v>
      </c>
      <c r="BM38" s="175">
        <f t="shared" si="126"/>
        <v>1895411.1049999997</v>
      </c>
      <c r="BN38" s="175">
        <f t="shared" si="126"/>
        <v>1895411.1049999997</v>
      </c>
      <c r="BO38" s="175">
        <f t="shared" si="126"/>
        <v>1895411.1049999997</v>
      </c>
      <c r="BP38" s="175">
        <f t="shared" si="126"/>
        <v>1895411.1049999997</v>
      </c>
      <c r="BQ38" s="175">
        <f t="shared" si="126"/>
        <v>1895411.1049999997</v>
      </c>
      <c r="BR38" s="175">
        <f t="shared" si="126"/>
        <v>1895411.1049999997</v>
      </c>
      <c r="BS38" s="175">
        <f t="shared" si="126"/>
        <v>1895411.1049999997</v>
      </c>
      <c r="BT38" s="175">
        <f t="shared" si="95"/>
        <v>22744933.260000002</v>
      </c>
      <c r="BU38" s="175">
        <f t="shared" ref="BU38:CF38" si="127">SUM(BU39:BU39)</f>
        <v>1273037.3076666666</v>
      </c>
      <c r="BV38" s="175">
        <f t="shared" si="127"/>
        <v>1273037.3076666666</v>
      </c>
      <c r="BW38" s="175">
        <f t="shared" si="127"/>
        <v>1273037.3076666666</v>
      </c>
      <c r="BX38" s="175">
        <f t="shared" si="127"/>
        <v>1273037.3076666666</v>
      </c>
      <c r="BY38" s="175">
        <f t="shared" si="127"/>
        <v>1273037.3076666666</v>
      </c>
      <c r="BZ38" s="175">
        <f t="shared" si="127"/>
        <v>1273037.3076666666</v>
      </c>
      <c r="CA38" s="175">
        <f t="shared" si="127"/>
        <v>1273037.3076666666</v>
      </c>
      <c r="CB38" s="175">
        <f t="shared" si="127"/>
        <v>1273037.3076666666</v>
      </c>
      <c r="CC38" s="175">
        <f t="shared" si="127"/>
        <v>1273037.3076666666</v>
      </c>
      <c r="CD38" s="175">
        <f t="shared" si="127"/>
        <v>1273037.3076666666</v>
      </c>
      <c r="CE38" s="175">
        <f t="shared" si="127"/>
        <v>1273037.3076666666</v>
      </c>
      <c r="CF38" s="175">
        <f t="shared" si="127"/>
        <v>1273037.3076666666</v>
      </c>
      <c r="CG38" s="175">
        <f t="shared" si="97"/>
        <v>15276447.692</v>
      </c>
      <c r="CH38" s="175">
        <f t="shared" si="8"/>
        <v>45489866.520000003</v>
      </c>
      <c r="CI38" s="182"/>
      <c r="CJ38" s="175">
        <f t="shared" si="9"/>
        <v>0</v>
      </c>
      <c r="CK38" s="262" t="str">
        <f t="shared" si="119"/>
        <v>P</v>
      </c>
    </row>
    <row r="39" spans="1:165" s="186" customFormat="1" ht="16.5" hidden="1" outlineLevel="3" x14ac:dyDescent="0.25">
      <c r="A39" s="256" t="s">
        <v>51</v>
      </c>
      <c r="B39" s="242" t="s">
        <v>133</v>
      </c>
      <c r="C39" s="227">
        <v>24238630.5</v>
      </c>
      <c r="D39" s="136">
        <v>0</v>
      </c>
      <c r="E39" s="176">
        <v>8147438.6799999997</v>
      </c>
      <c r="F39" s="176">
        <v>13103797.34</v>
      </c>
      <c r="G39" s="136">
        <v>45489866.520000003</v>
      </c>
      <c r="H39" s="177">
        <f t="shared" si="16"/>
        <v>484772.61</v>
      </c>
      <c r="I39" s="178">
        <f t="shared" si="17"/>
        <v>4362953.49</v>
      </c>
      <c r="J39" s="178">
        <f t="shared" si="18"/>
        <v>12119315.25</v>
      </c>
      <c r="K39" s="178">
        <f t="shared" si="19"/>
        <v>7271589.1499999994</v>
      </c>
      <c r="L39" s="178">
        <f t="shared" si="20"/>
        <v>24238630.5</v>
      </c>
      <c r="M39" s="177">
        <f t="shared" si="21"/>
        <v>0</v>
      </c>
      <c r="N39" s="178">
        <f t="shared" si="22"/>
        <v>0</v>
      </c>
      <c r="O39" s="178">
        <f t="shared" si="23"/>
        <v>0</v>
      </c>
      <c r="P39" s="178">
        <f t="shared" si="24"/>
        <v>0</v>
      </c>
      <c r="Q39" s="178">
        <f t="shared" si="25"/>
        <v>0</v>
      </c>
      <c r="R39" s="177">
        <f t="shared" si="26"/>
        <v>0</v>
      </c>
      <c r="S39" s="178">
        <f t="shared" si="27"/>
        <v>0</v>
      </c>
      <c r="T39" s="178">
        <f t="shared" si="28"/>
        <v>4073719.34</v>
      </c>
      <c r="U39" s="178">
        <f t="shared" si="29"/>
        <v>4073719.34</v>
      </c>
      <c r="V39" s="178">
        <f t="shared" si="30"/>
        <v>8147438.6799999997</v>
      </c>
      <c r="W39" s="177">
        <f t="shared" si="31"/>
        <v>262075.94680000001</v>
      </c>
      <c r="X39" s="178">
        <f t="shared" si="32"/>
        <v>2358683.5211999998</v>
      </c>
      <c r="Y39" s="178">
        <f t="shared" si="33"/>
        <v>6551898.6699999999</v>
      </c>
      <c r="Z39" s="178">
        <f t="shared" si="34"/>
        <v>3931139.2019999996</v>
      </c>
      <c r="AA39" s="178">
        <f t="shared" si="35"/>
        <v>13103797.34</v>
      </c>
      <c r="AB39" s="177">
        <f t="shared" si="36"/>
        <v>746848.55680000002</v>
      </c>
      <c r="AC39" s="177">
        <f t="shared" si="37"/>
        <v>6721637.0111999996</v>
      </c>
      <c r="AD39" s="177">
        <f t="shared" si="38"/>
        <v>22744933.259999998</v>
      </c>
      <c r="AE39" s="177">
        <f t="shared" si="39"/>
        <v>15276447.691999998</v>
      </c>
      <c r="AF39" s="178">
        <f t="shared" si="40"/>
        <v>45489866.519999996</v>
      </c>
      <c r="AG39" s="184"/>
      <c r="AH39" s="179">
        <f>$AB39/12</f>
        <v>62237.379733333335</v>
      </c>
      <c r="AI39" s="179">
        <f>$AB39/12</f>
        <v>62237.379733333335</v>
      </c>
      <c r="AJ39" s="179">
        <f t="shared" ref="AJ39:AS39" si="128">$AB39/12</f>
        <v>62237.379733333335</v>
      </c>
      <c r="AK39" s="179">
        <f t="shared" si="128"/>
        <v>62237.379733333335</v>
      </c>
      <c r="AL39" s="179">
        <f t="shared" si="128"/>
        <v>62237.379733333335</v>
      </c>
      <c r="AM39" s="179">
        <f t="shared" si="128"/>
        <v>62237.379733333335</v>
      </c>
      <c r="AN39" s="179">
        <f t="shared" si="128"/>
        <v>62237.379733333335</v>
      </c>
      <c r="AO39" s="179">
        <f t="shared" si="128"/>
        <v>62237.379733333335</v>
      </c>
      <c r="AP39" s="179">
        <f t="shared" si="128"/>
        <v>62237.379733333335</v>
      </c>
      <c r="AQ39" s="179">
        <f t="shared" si="128"/>
        <v>62237.379733333335</v>
      </c>
      <c r="AR39" s="179">
        <f t="shared" si="128"/>
        <v>62237.379733333335</v>
      </c>
      <c r="AS39" s="179">
        <f t="shared" si="128"/>
        <v>62237.379733333335</v>
      </c>
      <c r="AT39" s="179">
        <f t="shared" si="51"/>
        <v>746848.55680000025</v>
      </c>
      <c r="AU39" s="179">
        <f>$AC39/12</f>
        <v>560136.41759999993</v>
      </c>
      <c r="AV39" s="179">
        <f t="shared" ref="AV39:BF39" si="129">$AC39/12</f>
        <v>560136.41759999993</v>
      </c>
      <c r="AW39" s="179">
        <f t="shared" si="129"/>
        <v>560136.41759999993</v>
      </c>
      <c r="AX39" s="179">
        <f t="shared" si="129"/>
        <v>560136.41759999993</v>
      </c>
      <c r="AY39" s="179">
        <f t="shared" si="129"/>
        <v>560136.41759999993</v>
      </c>
      <c r="AZ39" s="179">
        <f t="shared" si="129"/>
        <v>560136.41759999993</v>
      </c>
      <c r="BA39" s="179">
        <f t="shared" si="129"/>
        <v>560136.41759999993</v>
      </c>
      <c r="BB39" s="179">
        <f t="shared" si="129"/>
        <v>560136.41759999993</v>
      </c>
      <c r="BC39" s="179">
        <f t="shared" si="129"/>
        <v>560136.41759999993</v>
      </c>
      <c r="BD39" s="179">
        <f t="shared" si="129"/>
        <v>560136.41759999993</v>
      </c>
      <c r="BE39" s="179">
        <f t="shared" si="129"/>
        <v>560136.41759999993</v>
      </c>
      <c r="BF39" s="179">
        <f t="shared" si="129"/>
        <v>560136.41759999993</v>
      </c>
      <c r="BG39" s="179">
        <f t="shared" si="108"/>
        <v>6721637.0112000005</v>
      </c>
      <c r="BH39" s="179">
        <f>$AD39/12</f>
        <v>1895411.1049999997</v>
      </c>
      <c r="BI39" s="179">
        <f t="shared" ref="BI39:BS39" si="130">$AD39/12</f>
        <v>1895411.1049999997</v>
      </c>
      <c r="BJ39" s="179">
        <f t="shared" si="130"/>
        <v>1895411.1049999997</v>
      </c>
      <c r="BK39" s="179">
        <f t="shared" si="130"/>
        <v>1895411.1049999997</v>
      </c>
      <c r="BL39" s="179">
        <f t="shared" si="130"/>
        <v>1895411.1049999997</v>
      </c>
      <c r="BM39" s="179">
        <f t="shared" si="130"/>
        <v>1895411.1049999997</v>
      </c>
      <c r="BN39" s="179">
        <f t="shared" si="130"/>
        <v>1895411.1049999997</v>
      </c>
      <c r="BO39" s="179">
        <f t="shared" si="130"/>
        <v>1895411.1049999997</v>
      </c>
      <c r="BP39" s="179">
        <f t="shared" si="130"/>
        <v>1895411.1049999997</v>
      </c>
      <c r="BQ39" s="179">
        <f t="shared" si="130"/>
        <v>1895411.1049999997</v>
      </c>
      <c r="BR39" s="179">
        <f t="shared" si="130"/>
        <v>1895411.1049999997</v>
      </c>
      <c r="BS39" s="179">
        <f t="shared" si="130"/>
        <v>1895411.1049999997</v>
      </c>
      <c r="BT39" s="179">
        <f t="shared" si="95"/>
        <v>22744933.260000002</v>
      </c>
      <c r="BU39" s="179">
        <f>$AE39/12</f>
        <v>1273037.3076666666</v>
      </c>
      <c r="BV39" s="179">
        <f t="shared" ref="BV39:CF39" si="131">$AE39/12</f>
        <v>1273037.3076666666</v>
      </c>
      <c r="BW39" s="179">
        <f t="shared" si="131"/>
        <v>1273037.3076666666</v>
      </c>
      <c r="BX39" s="179">
        <f t="shared" si="131"/>
        <v>1273037.3076666666</v>
      </c>
      <c r="BY39" s="179">
        <f t="shared" si="131"/>
        <v>1273037.3076666666</v>
      </c>
      <c r="BZ39" s="179">
        <f t="shared" si="131"/>
        <v>1273037.3076666666</v>
      </c>
      <c r="CA39" s="179">
        <f t="shared" si="131"/>
        <v>1273037.3076666666</v>
      </c>
      <c r="CB39" s="179">
        <f t="shared" si="131"/>
        <v>1273037.3076666666</v>
      </c>
      <c r="CC39" s="179">
        <f t="shared" si="131"/>
        <v>1273037.3076666666</v>
      </c>
      <c r="CD39" s="179">
        <f t="shared" si="131"/>
        <v>1273037.3076666666</v>
      </c>
      <c r="CE39" s="179">
        <f t="shared" si="131"/>
        <v>1273037.3076666666</v>
      </c>
      <c r="CF39" s="179">
        <f t="shared" si="131"/>
        <v>1273037.3076666666</v>
      </c>
      <c r="CG39" s="179">
        <f t="shared" si="97"/>
        <v>15276447.692</v>
      </c>
      <c r="CH39" s="179">
        <f t="shared" si="8"/>
        <v>45489866.520000003</v>
      </c>
      <c r="CI39" s="185"/>
      <c r="CJ39" s="179">
        <f t="shared" si="9"/>
        <v>0</v>
      </c>
      <c r="CK39" s="262" t="str">
        <f t="shared" si="119"/>
        <v>P</v>
      </c>
      <c r="DF39" s="183"/>
      <c r="DG39" s="183"/>
      <c r="DH39" s="183"/>
      <c r="DI39" s="183"/>
      <c r="DJ39" s="183"/>
      <c r="DK39" s="183"/>
      <c r="DL39" s="183"/>
      <c r="DM39" s="183"/>
      <c r="DN39" s="183"/>
      <c r="DO39" s="183"/>
      <c r="DP39" s="183"/>
      <c r="DQ39" s="183"/>
      <c r="DR39" s="183"/>
      <c r="DS39" s="183"/>
      <c r="DT39" s="183"/>
      <c r="DU39" s="183"/>
      <c r="DV39" s="183"/>
      <c r="DW39" s="183"/>
      <c r="DX39" s="183"/>
      <c r="DY39" s="183"/>
      <c r="DZ39" s="183"/>
      <c r="EA39" s="183"/>
      <c r="EB39" s="183"/>
      <c r="EC39" s="183"/>
      <c r="ED39" s="183"/>
      <c r="EE39" s="183"/>
      <c r="EF39" s="183"/>
      <c r="EG39" s="183"/>
      <c r="EH39" s="183"/>
      <c r="EI39" s="183"/>
      <c r="EJ39" s="183"/>
      <c r="EK39" s="183"/>
      <c r="EL39" s="183"/>
      <c r="EM39" s="183"/>
      <c r="EN39" s="183"/>
      <c r="EO39" s="183"/>
      <c r="EP39" s="183"/>
      <c r="EQ39" s="183"/>
      <c r="ER39" s="183"/>
      <c r="ES39" s="183"/>
      <c r="ET39" s="183"/>
      <c r="EU39" s="183"/>
      <c r="EV39" s="183"/>
      <c r="EW39" s="183"/>
      <c r="EX39" s="183"/>
      <c r="EY39" s="183"/>
      <c r="EZ39" s="183"/>
      <c r="FA39" s="183"/>
      <c r="FB39" s="183"/>
      <c r="FC39" s="183"/>
      <c r="FD39" s="183"/>
      <c r="FE39" s="183"/>
      <c r="FF39" s="183"/>
      <c r="FG39" s="183"/>
      <c r="FH39" s="183"/>
      <c r="FI39" s="183"/>
    </row>
    <row r="40" spans="1:165" s="183" customFormat="1" ht="15" outlineLevel="1" collapsed="1" x14ac:dyDescent="0.25">
      <c r="A40" s="256" t="s">
        <v>52</v>
      </c>
      <c r="B40" s="241" t="s">
        <v>93</v>
      </c>
      <c r="C40" s="226">
        <v>18878321.390000001</v>
      </c>
      <c r="D40" s="172">
        <v>0</v>
      </c>
      <c r="E40" s="172">
        <v>6345654.1399999997</v>
      </c>
      <c r="F40" s="172">
        <v>10205927.17</v>
      </c>
      <c r="G40" s="172">
        <v>35429902.700000003</v>
      </c>
      <c r="H40" s="173">
        <f t="shared" si="16"/>
        <v>377566.4278</v>
      </c>
      <c r="I40" s="174">
        <f t="shared" si="17"/>
        <v>3398097.8501999998</v>
      </c>
      <c r="J40" s="174">
        <f t="shared" si="18"/>
        <v>9439160.6950000003</v>
      </c>
      <c r="K40" s="174">
        <f t="shared" si="19"/>
        <v>5663496.4170000004</v>
      </c>
      <c r="L40" s="174">
        <f t="shared" si="20"/>
        <v>18878321.390000001</v>
      </c>
      <c r="M40" s="173">
        <f t="shared" si="21"/>
        <v>0</v>
      </c>
      <c r="N40" s="174">
        <f t="shared" si="22"/>
        <v>0</v>
      </c>
      <c r="O40" s="174">
        <f t="shared" si="23"/>
        <v>0</v>
      </c>
      <c r="P40" s="174">
        <f t="shared" si="24"/>
        <v>0</v>
      </c>
      <c r="Q40" s="174">
        <f t="shared" si="25"/>
        <v>0</v>
      </c>
      <c r="R40" s="173">
        <f t="shared" si="26"/>
        <v>0</v>
      </c>
      <c r="S40" s="174">
        <f t="shared" si="27"/>
        <v>0</v>
      </c>
      <c r="T40" s="174">
        <f t="shared" si="28"/>
        <v>3172827.07</v>
      </c>
      <c r="U40" s="174">
        <f t="shared" si="29"/>
        <v>3172827.07</v>
      </c>
      <c r="V40" s="174">
        <f t="shared" si="30"/>
        <v>6345654.1399999997</v>
      </c>
      <c r="W40" s="173">
        <f t="shared" si="31"/>
        <v>204118.5434</v>
      </c>
      <c r="X40" s="174">
        <f t="shared" si="32"/>
        <v>1837066.8905999998</v>
      </c>
      <c r="Y40" s="174">
        <f t="shared" si="33"/>
        <v>5102963.585</v>
      </c>
      <c r="Z40" s="174">
        <f t="shared" si="34"/>
        <v>3061778.1510000001</v>
      </c>
      <c r="AA40" s="174">
        <f t="shared" si="35"/>
        <v>10205927.17</v>
      </c>
      <c r="AB40" s="173">
        <f t="shared" si="36"/>
        <v>581684.97120000003</v>
      </c>
      <c r="AC40" s="173">
        <f t="shared" si="37"/>
        <v>5235164.7407999998</v>
      </c>
      <c r="AD40" s="173">
        <f t="shared" si="38"/>
        <v>17714951.350000001</v>
      </c>
      <c r="AE40" s="173">
        <f t="shared" si="39"/>
        <v>11898101.638</v>
      </c>
      <c r="AF40" s="174">
        <f t="shared" si="40"/>
        <v>35429902.700000003</v>
      </c>
      <c r="AG40" s="181"/>
      <c r="AH40" s="175">
        <f t="shared" ref="AH40:AS40" si="132">SUM(AH41:AH41)</f>
        <v>48473.747600000002</v>
      </c>
      <c r="AI40" s="175">
        <f t="shared" si="132"/>
        <v>48473.747600000002</v>
      </c>
      <c r="AJ40" s="175">
        <f t="shared" si="132"/>
        <v>48473.747600000002</v>
      </c>
      <c r="AK40" s="175">
        <f t="shared" si="132"/>
        <v>48473.747600000002</v>
      </c>
      <c r="AL40" s="175">
        <f t="shared" si="132"/>
        <v>48473.747600000002</v>
      </c>
      <c r="AM40" s="175">
        <f t="shared" si="132"/>
        <v>48473.747600000002</v>
      </c>
      <c r="AN40" s="175">
        <f t="shared" si="132"/>
        <v>48473.747600000002</v>
      </c>
      <c r="AO40" s="175">
        <f t="shared" si="132"/>
        <v>48473.747600000002</v>
      </c>
      <c r="AP40" s="175">
        <f t="shared" si="132"/>
        <v>48473.747600000002</v>
      </c>
      <c r="AQ40" s="175">
        <f t="shared" si="132"/>
        <v>48473.747600000002</v>
      </c>
      <c r="AR40" s="175">
        <f t="shared" si="132"/>
        <v>48473.747600000002</v>
      </c>
      <c r="AS40" s="175">
        <f t="shared" si="132"/>
        <v>48473.747600000002</v>
      </c>
      <c r="AT40" s="175">
        <f t="shared" si="51"/>
        <v>581684.97120000003</v>
      </c>
      <c r="AU40" s="175">
        <f t="shared" ref="AU40:BF40" si="133">SUM(AU41:AU41)</f>
        <v>436263.72839999996</v>
      </c>
      <c r="AV40" s="175">
        <f t="shared" si="133"/>
        <v>436263.72839999996</v>
      </c>
      <c r="AW40" s="175">
        <f t="shared" si="133"/>
        <v>436263.72839999996</v>
      </c>
      <c r="AX40" s="175">
        <f t="shared" si="133"/>
        <v>436263.72839999996</v>
      </c>
      <c r="AY40" s="175">
        <f t="shared" si="133"/>
        <v>436263.72839999996</v>
      </c>
      <c r="AZ40" s="175">
        <f t="shared" si="133"/>
        <v>436263.72839999996</v>
      </c>
      <c r="BA40" s="175">
        <f t="shared" si="133"/>
        <v>436263.72839999996</v>
      </c>
      <c r="BB40" s="175">
        <f t="shared" si="133"/>
        <v>436263.72839999996</v>
      </c>
      <c r="BC40" s="175">
        <f t="shared" si="133"/>
        <v>436263.72839999996</v>
      </c>
      <c r="BD40" s="175">
        <f t="shared" si="133"/>
        <v>436263.72839999996</v>
      </c>
      <c r="BE40" s="175">
        <f t="shared" si="133"/>
        <v>436263.72839999996</v>
      </c>
      <c r="BF40" s="175">
        <f t="shared" si="133"/>
        <v>436263.72839999996</v>
      </c>
      <c r="BG40" s="175">
        <f t="shared" si="108"/>
        <v>5235164.7408000007</v>
      </c>
      <c r="BH40" s="175">
        <f t="shared" ref="BH40:BS40" si="134">SUM(BH41:BH41)</f>
        <v>1476245.9458333335</v>
      </c>
      <c r="BI40" s="175">
        <f t="shared" si="134"/>
        <v>1476245.9458333335</v>
      </c>
      <c r="BJ40" s="175">
        <f t="shared" si="134"/>
        <v>1476245.9458333335</v>
      </c>
      <c r="BK40" s="175">
        <f t="shared" si="134"/>
        <v>1476245.9458333335</v>
      </c>
      <c r="BL40" s="175">
        <f t="shared" si="134"/>
        <v>1476245.9458333335</v>
      </c>
      <c r="BM40" s="175">
        <f t="shared" si="134"/>
        <v>1476245.9458333335</v>
      </c>
      <c r="BN40" s="175">
        <f t="shared" si="134"/>
        <v>1476245.9458333335</v>
      </c>
      <c r="BO40" s="175">
        <f t="shared" si="134"/>
        <v>1476245.9458333335</v>
      </c>
      <c r="BP40" s="175">
        <f t="shared" si="134"/>
        <v>1476245.9458333335</v>
      </c>
      <c r="BQ40" s="175">
        <f t="shared" si="134"/>
        <v>1476245.9458333335</v>
      </c>
      <c r="BR40" s="175">
        <f t="shared" si="134"/>
        <v>1476245.9458333335</v>
      </c>
      <c r="BS40" s="175">
        <f t="shared" si="134"/>
        <v>1476245.9458333335</v>
      </c>
      <c r="BT40" s="175">
        <f t="shared" si="95"/>
        <v>17714951.349999998</v>
      </c>
      <c r="BU40" s="175">
        <f t="shared" ref="BU40:CF40" si="135">SUM(BU41:BU41)</f>
        <v>991508.46983333339</v>
      </c>
      <c r="BV40" s="175">
        <f t="shared" si="135"/>
        <v>991508.46983333339</v>
      </c>
      <c r="BW40" s="175">
        <f t="shared" si="135"/>
        <v>991508.46983333339</v>
      </c>
      <c r="BX40" s="175">
        <f t="shared" si="135"/>
        <v>991508.46983333339</v>
      </c>
      <c r="BY40" s="175">
        <f t="shared" si="135"/>
        <v>991508.46983333339</v>
      </c>
      <c r="BZ40" s="175">
        <f t="shared" si="135"/>
        <v>991508.46983333339</v>
      </c>
      <c r="CA40" s="175">
        <f t="shared" si="135"/>
        <v>991508.46983333339</v>
      </c>
      <c r="CB40" s="175">
        <f t="shared" si="135"/>
        <v>991508.46983333339</v>
      </c>
      <c r="CC40" s="175">
        <f t="shared" si="135"/>
        <v>991508.46983333339</v>
      </c>
      <c r="CD40" s="175">
        <f t="shared" si="135"/>
        <v>991508.46983333339</v>
      </c>
      <c r="CE40" s="175">
        <f t="shared" si="135"/>
        <v>991508.46983333339</v>
      </c>
      <c r="CF40" s="175">
        <f t="shared" si="135"/>
        <v>991508.46983333339</v>
      </c>
      <c r="CG40" s="175">
        <f t="shared" si="97"/>
        <v>11898101.637999998</v>
      </c>
      <c r="CH40" s="175">
        <f t="shared" si="8"/>
        <v>35429902.699999996</v>
      </c>
      <c r="CI40" s="182"/>
      <c r="CJ40" s="175">
        <f t="shared" si="9"/>
        <v>0</v>
      </c>
      <c r="CK40" s="262" t="str">
        <f t="shared" si="119"/>
        <v>P</v>
      </c>
    </row>
    <row r="41" spans="1:165" s="186" customFormat="1" ht="16.5" hidden="1" outlineLevel="2" x14ac:dyDescent="0.25">
      <c r="A41" s="256" t="s">
        <v>53</v>
      </c>
      <c r="B41" s="242" t="s">
        <v>101</v>
      </c>
      <c r="C41" s="227">
        <v>18878321.390000001</v>
      </c>
      <c r="D41" s="136">
        <v>0</v>
      </c>
      <c r="E41" s="176">
        <v>6345654.1399999997</v>
      </c>
      <c r="F41" s="176">
        <v>10205927.17</v>
      </c>
      <c r="G41" s="136">
        <v>35429902.700000003</v>
      </c>
      <c r="H41" s="177">
        <f t="shared" si="16"/>
        <v>377566.4278</v>
      </c>
      <c r="I41" s="178">
        <f t="shared" si="17"/>
        <v>3398097.8501999998</v>
      </c>
      <c r="J41" s="178">
        <f t="shared" si="18"/>
        <v>9439160.6950000003</v>
      </c>
      <c r="K41" s="178">
        <f t="shared" si="19"/>
        <v>5663496.4170000004</v>
      </c>
      <c r="L41" s="178">
        <f t="shared" si="20"/>
        <v>18878321.390000001</v>
      </c>
      <c r="M41" s="177">
        <f t="shared" si="21"/>
        <v>0</v>
      </c>
      <c r="N41" s="178">
        <f t="shared" si="22"/>
        <v>0</v>
      </c>
      <c r="O41" s="178">
        <f t="shared" si="23"/>
        <v>0</v>
      </c>
      <c r="P41" s="178">
        <f t="shared" si="24"/>
        <v>0</v>
      </c>
      <c r="Q41" s="178">
        <f t="shared" si="25"/>
        <v>0</v>
      </c>
      <c r="R41" s="177">
        <f t="shared" si="26"/>
        <v>0</v>
      </c>
      <c r="S41" s="178">
        <f t="shared" si="27"/>
        <v>0</v>
      </c>
      <c r="T41" s="178">
        <f t="shared" si="28"/>
        <v>3172827.07</v>
      </c>
      <c r="U41" s="178">
        <f t="shared" si="29"/>
        <v>3172827.07</v>
      </c>
      <c r="V41" s="178">
        <f t="shared" si="30"/>
        <v>6345654.1399999997</v>
      </c>
      <c r="W41" s="177">
        <f t="shared" si="31"/>
        <v>204118.5434</v>
      </c>
      <c r="X41" s="178">
        <f t="shared" si="32"/>
        <v>1837066.8905999998</v>
      </c>
      <c r="Y41" s="178">
        <f t="shared" si="33"/>
        <v>5102963.585</v>
      </c>
      <c r="Z41" s="178">
        <f t="shared" si="34"/>
        <v>3061778.1510000001</v>
      </c>
      <c r="AA41" s="178">
        <f t="shared" si="35"/>
        <v>10205927.17</v>
      </c>
      <c r="AB41" s="177">
        <f t="shared" si="36"/>
        <v>581684.97120000003</v>
      </c>
      <c r="AC41" s="177">
        <f t="shared" si="37"/>
        <v>5235164.7407999998</v>
      </c>
      <c r="AD41" s="177">
        <f t="shared" si="38"/>
        <v>17714951.350000001</v>
      </c>
      <c r="AE41" s="177">
        <f t="shared" si="39"/>
        <v>11898101.638</v>
      </c>
      <c r="AF41" s="178">
        <f t="shared" si="40"/>
        <v>35429902.700000003</v>
      </c>
      <c r="AG41" s="184"/>
      <c r="AH41" s="179">
        <f>$AB41/12</f>
        <v>48473.747600000002</v>
      </c>
      <c r="AI41" s="179">
        <f>$AB41/12</f>
        <v>48473.747600000002</v>
      </c>
      <c r="AJ41" s="179">
        <f t="shared" ref="AJ41:AS41" si="136">$AB41/12</f>
        <v>48473.747600000002</v>
      </c>
      <c r="AK41" s="179">
        <f t="shared" si="136"/>
        <v>48473.747600000002</v>
      </c>
      <c r="AL41" s="179">
        <f t="shared" si="136"/>
        <v>48473.747600000002</v>
      </c>
      <c r="AM41" s="179">
        <f t="shared" si="136"/>
        <v>48473.747600000002</v>
      </c>
      <c r="AN41" s="179">
        <f t="shared" si="136"/>
        <v>48473.747600000002</v>
      </c>
      <c r="AO41" s="179">
        <f t="shared" si="136"/>
        <v>48473.747600000002</v>
      </c>
      <c r="AP41" s="179">
        <f t="shared" si="136"/>
        <v>48473.747600000002</v>
      </c>
      <c r="AQ41" s="179">
        <f t="shared" si="136"/>
        <v>48473.747600000002</v>
      </c>
      <c r="AR41" s="179">
        <f t="shared" si="136"/>
        <v>48473.747600000002</v>
      </c>
      <c r="AS41" s="179">
        <f t="shared" si="136"/>
        <v>48473.747600000002</v>
      </c>
      <c r="AT41" s="179">
        <f t="shared" si="51"/>
        <v>581684.97120000003</v>
      </c>
      <c r="AU41" s="179">
        <f>$AC41/12</f>
        <v>436263.72839999996</v>
      </c>
      <c r="AV41" s="179">
        <f t="shared" ref="AV41:BF41" si="137">$AC41/12</f>
        <v>436263.72839999996</v>
      </c>
      <c r="AW41" s="179">
        <f t="shared" si="137"/>
        <v>436263.72839999996</v>
      </c>
      <c r="AX41" s="179">
        <f t="shared" si="137"/>
        <v>436263.72839999996</v>
      </c>
      <c r="AY41" s="179">
        <f t="shared" si="137"/>
        <v>436263.72839999996</v>
      </c>
      <c r="AZ41" s="179">
        <f t="shared" si="137"/>
        <v>436263.72839999996</v>
      </c>
      <c r="BA41" s="179">
        <f t="shared" si="137"/>
        <v>436263.72839999996</v>
      </c>
      <c r="BB41" s="179">
        <f t="shared" si="137"/>
        <v>436263.72839999996</v>
      </c>
      <c r="BC41" s="179">
        <f t="shared" si="137"/>
        <v>436263.72839999996</v>
      </c>
      <c r="BD41" s="179">
        <f t="shared" si="137"/>
        <v>436263.72839999996</v>
      </c>
      <c r="BE41" s="179">
        <f t="shared" si="137"/>
        <v>436263.72839999996</v>
      </c>
      <c r="BF41" s="179">
        <f t="shared" si="137"/>
        <v>436263.72839999996</v>
      </c>
      <c r="BG41" s="179">
        <f t="shared" si="108"/>
        <v>5235164.7408000007</v>
      </c>
      <c r="BH41" s="179">
        <f>$AD41/12</f>
        <v>1476245.9458333335</v>
      </c>
      <c r="BI41" s="179">
        <f t="shared" ref="BI41:BS41" si="138">$AD41/12</f>
        <v>1476245.9458333335</v>
      </c>
      <c r="BJ41" s="179">
        <f t="shared" si="138"/>
        <v>1476245.9458333335</v>
      </c>
      <c r="BK41" s="179">
        <f t="shared" si="138"/>
        <v>1476245.9458333335</v>
      </c>
      <c r="BL41" s="179">
        <f t="shared" si="138"/>
        <v>1476245.9458333335</v>
      </c>
      <c r="BM41" s="179">
        <f t="shared" si="138"/>
        <v>1476245.9458333335</v>
      </c>
      <c r="BN41" s="179">
        <f t="shared" si="138"/>
        <v>1476245.9458333335</v>
      </c>
      <c r="BO41" s="179">
        <f t="shared" si="138"/>
        <v>1476245.9458333335</v>
      </c>
      <c r="BP41" s="179">
        <f t="shared" si="138"/>
        <v>1476245.9458333335</v>
      </c>
      <c r="BQ41" s="179">
        <f t="shared" si="138"/>
        <v>1476245.9458333335</v>
      </c>
      <c r="BR41" s="179">
        <f t="shared" si="138"/>
        <v>1476245.9458333335</v>
      </c>
      <c r="BS41" s="179">
        <f t="shared" si="138"/>
        <v>1476245.9458333335</v>
      </c>
      <c r="BT41" s="179">
        <f t="shared" si="95"/>
        <v>17714951.349999998</v>
      </c>
      <c r="BU41" s="179">
        <f>$AE41/12</f>
        <v>991508.46983333339</v>
      </c>
      <c r="BV41" s="179">
        <f t="shared" ref="BV41:CF41" si="139">$AE41/12</f>
        <v>991508.46983333339</v>
      </c>
      <c r="BW41" s="179">
        <f t="shared" si="139"/>
        <v>991508.46983333339</v>
      </c>
      <c r="BX41" s="179">
        <f t="shared" si="139"/>
        <v>991508.46983333339</v>
      </c>
      <c r="BY41" s="179">
        <f t="shared" si="139"/>
        <v>991508.46983333339</v>
      </c>
      <c r="BZ41" s="179">
        <f t="shared" si="139"/>
        <v>991508.46983333339</v>
      </c>
      <c r="CA41" s="179">
        <f t="shared" si="139"/>
        <v>991508.46983333339</v>
      </c>
      <c r="CB41" s="179">
        <f t="shared" si="139"/>
        <v>991508.46983333339</v>
      </c>
      <c r="CC41" s="179">
        <f t="shared" si="139"/>
        <v>991508.46983333339</v>
      </c>
      <c r="CD41" s="179">
        <f t="shared" si="139"/>
        <v>991508.46983333339</v>
      </c>
      <c r="CE41" s="179">
        <f t="shared" si="139"/>
        <v>991508.46983333339</v>
      </c>
      <c r="CF41" s="179">
        <f t="shared" si="139"/>
        <v>991508.46983333339</v>
      </c>
      <c r="CG41" s="179">
        <f t="shared" si="97"/>
        <v>11898101.637999998</v>
      </c>
      <c r="CH41" s="179">
        <f t="shared" si="8"/>
        <v>35429902.699999996</v>
      </c>
      <c r="CI41" s="185"/>
      <c r="CJ41" s="179">
        <f t="shared" si="9"/>
        <v>0</v>
      </c>
      <c r="CK41" s="262" t="str">
        <f t="shared" si="119"/>
        <v>P</v>
      </c>
      <c r="DF41" s="183"/>
      <c r="DG41" s="183"/>
      <c r="DH41" s="183"/>
      <c r="DI41" s="183"/>
      <c r="DJ41" s="183"/>
      <c r="DK41" s="183"/>
      <c r="DL41" s="183"/>
      <c r="DM41" s="183"/>
      <c r="DN41" s="183"/>
      <c r="DO41" s="183"/>
      <c r="DP41" s="183"/>
      <c r="DQ41" s="183"/>
      <c r="DR41" s="183"/>
      <c r="DS41" s="183"/>
      <c r="DT41" s="183"/>
      <c r="DU41" s="183"/>
      <c r="DV41" s="183"/>
      <c r="DW41" s="183"/>
      <c r="DX41" s="183"/>
      <c r="DY41" s="183"/>
      <c r="DZ41" s="183"/>
      <c r="EA41" s="183"/>
      <c r="EB41" s="183"/>
      <c r="EC41" s="183"/>
      <c r="ED41" s="183"/>
      <c r="EE41" s="183"/>
      <c r="EF41" s="183"/>
      <c r="EG41" s="183"/>
      <c r="EH41" s="183"/>
      <c r="EI41" s="183"/>
      <c r="EJ41" s="183"/>
      <c r="EK41" s="183"/>
      <c r="EL41" s="183"/>
      <c r="EM41" s="183"/>
      <c r="EN41" s="183"/>
      <c r="EO41" s="183"/>
      <c r="EP41" s="183"/>
      <c r="EQ41" s="183"/>
      <c r="ER41" s="183"/>
      <c r="ES41" s="183"/>
      <c r="ET41" s="183"/>
      <c r="EU41" s="183"/>
      <c r="EV41" s="183"/>
      <c r="EW41" s="183"/>
      <c r="EX41" s="183"/>
      <c r="EY41" s="183"/>
      <c r="EZ41" s="183"/>
      <c r="FA41" s="183"/>
      <c r="FB41" s="183"/>
      <c r="FC41" s="183"/>
      <c r="FD41" s="183"/>
      <c r="FE41" s="183"/>
      <c r="FF41" s="183"/>
      <c r="FG41" s="183"/>
      <c r="FH41" s="183"/>
      <c r="FI41" s="183"/>
    </row>
    <row r="42" spans="1:165" s="183" customFormat="1" ht="15" outlineLevel="1" collapsed="1" x14ac:dyDescent="0.25">
      <c r="A42" s="256" t="s">
        <v>54</v>
      </c>
      <c r="B42" s="243" t="s">
        <v>96</v>
      </c>
      <c r="C42" s="228">
        <v>5878233.1100000003</v>
      </c>
      <c r="D42" s="136">
        <v>0</v>
      </c>
      <c r="E42" s="136">
        <v>1975876.64</v>
      </c>
      <c r="F42" s="136">
        <v>3177868.3</v>
      </c>
      <c r="G42" s="136">
        <v>11031978.050000001</v>
      </c>
      <c r="H42" s="177">
        <f t="shared" si="16"/>
        <v>117564.66220000001</v>
      </c>
      <c r="I42" s="178">
        <f t="shared" si="17"/>
        <v>1058081.9598000001</v>
      </c>
      <c r="J42" s="178">
        <f t="shared" si="18"/>
        <v>2939116.5550000002</v>
      </c>
      <c r="K42" s="178">
        <f t="shared" si="19"/>
        <v>1763469.933</v>
      </c>
      <c r="L42" s="178">
        <f t="shared" si="20"/>
        <v>5878233.1100000003</v>
      </c>
      <c r="M42" s="177">
        <f t="shared" si="21"/>
        <v>0</v>
      </c>
      <c r="N42" s="178">
        <f t="shared" si="22"/>
        <v>0</v>
      </c>
      <c r="O42" s="178">
        <f t="shared" si="23"/>
        <v>0</v>
      </c>
      <c r="P42" s="178">
        <f t="shared" si="24"/>
        <v>0</v>
      </c>
      <c r="Q42" s="178">
        <f t="shared" si="25"/>
        <v>0</v>
      </c>
      <c r="R42" s="177">
        <f t="shared" si="26"/>
        <v>0</v>
      </c>
      <c r="S42" s="178">
        <f t="shared" si="27"/>
        <v>0</v>
      </c>
      <c r="T42" s="178">
        <f t="shared" si="28"/>
        <v>987938.32</v>
      </c>
      <c r="U42" s="178">
        <f t="shared" si="29"/>
        <v>987938.32</v>
      </c>
      <c r="V42" s="178">
        <f t="shared" si="30"/>
        <v>1975876.64</v>
      </c>
      <c r="W42" s="177">
        <f t="shared" si="31"/>
        <v>63557.365999999995</v>
      </c>
      <c r="X42" s="178">
        <f t="shared" si="32"/>
        <v>572016.29399999999</v>
      </c>
      <c r="Y42" s="178">
        <f t="shared" si="33"/>
        <v>1588934.15</v>
      </c>
      <c r="Z42" s="178">
        <f t="shared" si="34"/>
        <v>953360.48999999987</v>
      </c>
      <c r="AA42" s="178">
        <f t="shared" si="35"/>
        <v>3177868.3</v>
      </c>
      <c r="AB42" s="177">
        <f t="shared" si="36"/>
        <v>181122.0282</v>
      </c>
      <c r="AC42" s="177">
        <f t="shared" si="37"/>
        <v>1630098.2538000001</v>
      </c>
      <c r="AD42" s="177">
        <f t="shared" si="38"/>
        <v>5515989.0250000004</v>
      </c>
      <c r="AE42" s="177">
        <f t="shared" si="39"/>
        <v>3704768.7429999998</v>
      </c>
      <c r="AF42" s="178">
        <f t="shared" si="40"/>
        <v>11031978.050000001</v>
      </c>
      <c r="AG42" s="181"/>
      <c r="AH42" s="175">
        <f t="shared" ref="AH42:AS42" si="140">SUM(AH43:AH43)</f>
        <v>15093.502350000001</v>
      </c>
      <c r="AI42" s="175">
        <f t="shared" si="140"/>
        <v>15093.502350000001</v>
      </c>
      <c r="AJ42" s="175">
        <f t="shared" si="140"/>
        <v>15093.502350000001</v>
      </c>
      <c r="AK42" s="175">
        <f t="shared" si="140"/>
        <v>15093.502350000001</v>
      </c>
      <c r="AL42" s="175">
        <f t="shared" si="140"/>
        <v>15093.502350000001</v>
      </c>
      <c r="AM42" s="175">
        <f t="shared" si="140"/>
        <v>15093.502350000001</v>
      </c>
      <c r="AN42" s="175">
        <f t="shared" si="140"/>
        <v>15093.502350000001</v>
      </c>
      <c r="AO42" s="175">
        <f t="shared" si="140"/>
        <v>15093.502350000001</v>
      </c>
      <c r="AP42" s="175">
        <f t="shared" si="140"/>
        <v>15093.502350000001</v>
      </c>
      <c r="AQ42" s="175">
        <f t="shared" si="140"/>
        <v>15093.502350000001</v>
      </c>
      <c r="AR42" s="175">
        <f t="shared" si="140"/>
        <v>15093.502350000001</v>
      </c>
      <c r="AS42" s="175">
        <f t="shared" si="140"/>
        <v>15093.502350000001</v>
      </c>
      <c r="AT42" s="175">
        <f t="shared" si="51"/>
        <v>181122.02819999997</v>
      </c>
      <c r="AU42" s="175">
        <f t="shared" ref="AU42:BF42" si="141">SUM(AU43:AU43)</f>
        <v>135841.52115000002</v>
      </c>
      <c r="AV42" s="175">
        <f t="shared" si="141"/>
        <v>135841.52115000002</v>
      </c>
      <c r="AW42" s="175">
        <f t="shared" si="141"/>
        <v>135841.52115000002</v>
      </c>
      <c r="AX42" s="175">
        <f t="shared" si="141"/>
        <v>135841.52115000002</v>
      </c>
      <c r="AY42" s="175">
        <f t="shared" si="141"/>
        <v>135841.52115000002</v>
      </c>
      <c r="AZ42" s="175">
        <f t="shared" si="141"/>
        <v>135841.52115000002</v>
      </c>
      <c r="BA42" s="175">
        <f t="shared" si="141"/>
        <v>135841.52115000002</v>
      </c>
      <c r="BB42" s="175">
        <f t="shared" si="141"/>
        <v>135841.52115000002</v>
      </c>
      <c r="BC42" s="175">
        <f t="shared" si="141"/>
        <v>135841.52115000002</v>
      </c>
      <c r="BD42" s="175">
        <f t="shared" si="141"/>
        <v>135841.52115000002</v>
      </c>
      <c r="BE42" s="175">
        <f t="shared" si="141"/>
        <v>135841.52115000002</v>
      </c>
      <c r="BF42" s="175">
        <f t="shared" si="141"/>
        <v>135841.52115000002</v>
      </c>
      <c r="BG42" s="175">
        <f t="shared" si="108"/>
        <v>1630098.2537999998</v>
      </c>
      <c r="BH42" s="175">
        <f t="shared" ref="BH42:BS42" si="142">SUM(BH43:BH43)</f>
        <v>459665.75208333338</v>
      </c>
      <c r="BI42" s="175">
        <f t="shared" si="142"/>
        <v>459665.75208333338</v>
      </c>
      <c r="BJ42" s="175">
        <f t="shared" si="142"/>
        <v>459665.75208333338</v>
      </c>
      <c r="BK42" s="175">
        <f t="shared" si="142"/>
        <v>459665.75208333338</v>
      </c>
      <c r="BL42" s="175">
        <f t="shared" si="142"/>
        <v>459665.75208333338</v>
      </c>
      <c r="BM42" s="175">
        <f t="shared" si="142"/>
        <v>459665.75208333338</v>
      </c>
      <c r="BN42" s="175">
        <f t="shared" si="142"/>
        <v>459665.75208333338</v>
      </c>
      <c r="BO42" s="175">
        <f t="shared" si="142"/>
        <v>459665.75208333338</v>
      </c>
      <c r="BP42" s="175">
        <f t="shared" si="142"/>
        <v>459665.75208333338</v>
      </c>
      <c r="BQ42" s="175">
        <f t="shared" si="142"/>
        <v>459665.75208333338</v>
      </c>
      <c r="BR42" s="175">
        <f t="shared" si="142"/>
        <v>459665.75208333338</v>
      </c>
      <c r="BS42" s="175">
        <f t="shared" si="142"/>
        <v>459665.75208333338</v>
      </c>
      <c r="BT42" s="175">
        <f t="shared" si="95"/>
        <v>5515989.0249999994</v>
      </c>
      <c r="BU42" s="175">
        <f t="shared" ref="BU42:CF42" si="143">SUM(BU43:BU43)</f>
        <v>308730.72858333332</v>
      </c>
      <c r="BV42" s="175">
        <f t="shared" si="143"/>
        <v>308730.72858333332</v>
      </c>
      <c r="BW42" s="175">
        <f t="shared" si="143"/>
        <v>308730.72858333332</v>
      </c>
      <c r="BX42" s="175">
        <f t="shared" si="143"/>
        <v>308730.72858333332</v>
      </c>
      <c r="BY42" s="175">
        <f t="shared" si="143"/>
        <v>308730.72858333332</v>
      </c>
      <c r="BZ42" s="175">
        <f t="shared" si="143"/>
        <v>308730.72858333332</v>
      </c>
      <c r="CA42" s="175">
        <f t="shared" si="143"/>
        <v>308730.72858333332</v>
      </c>
      <c r="CB42" s="175">
        <f t="shared" si="143"/>
        <v>308730.72858333332</v>
      </c>
      <c r="CC42" s="175">
        <f t="shared" si="143"/>
        <v>308730.72858333332</v>
      </c>
      <c r="CD42" s="175">
        <f t="shared" si="143"/>
        <v>308730.72858333332</v>
      </c>
      <c r="CE42" s="175">
        <f t="shared" si="143"/>
        <v>308730.72858333332</v>
      </c>
      <c r="CF42" s="175">
        <f t="shared" si="143"/>
        <v>308730.72858333332</v>
      </c>
      <c r="CG42" s="175">
        <f t="shared" si="97"/>
        <v>3704768.7429999989</v>
      </c>
      <c r="CH42" s="175">
        <f t="shared" si="8"/>
        <v>11031978.049999997</v>
      </c>
      <c r="CI42" s="182"/>
      <c r="CJ42" s="175">
        <f t="shared" si="9"/>
        <v>0</v>
      </c>
      <c r="CK42" s="262" t="str">
        <f t="shared" si="119"/>
        <v>P</v>
      </c>
    </row>
    <row r="43" spans="1:165" s="186" customFormat="1" ht="16.5" hidden="1" outlineLevel="2" x14ac:dyDescent="0.25">
      <c r="A43" s="256" t="s">
        <v>55</v>
      </c>
      <c r="B43" s="242" t="s">
        <v>134</v>
      </c>
      <c r="C43" s="229">
        <v>5878233.1100000003</v>
      </c>
      <c r="D43" s="136">
        <v>0</v>
      </c>
      <c r="E43" s="135">
        <v>1975876.64</v>
      </c>
      <c r="F43" s="135">
        <v>3177868.3</v>
      </c>
      <c r="G43" s="136">
        <v>11031978.050000001</v>
      </c>
      <c r="H43" s="137">
        <f t="shared" si="16"/>
        <v>117564.66220000001</v>
      </c>
      <c r="I43" s="138">
        <f t="shared" si="17"/>
        <v>1058081.9598000001</v>
      </c>
      <c r="J43" s="138">
        <f t="shared" si="18"/>
        <v>2939116.5550000002</v>
      </c>
      <c r="K43" s="138">
        <f t="shared" si="19"/>
        <v>1763469.933</v>
      </c>
      <c r="L43" s="138">
        <f t="shared" si="20"/>
        <v>5878233.1100000003</v>
      </c>
      <c r="M43" s="137">
        <f t="shared" si="21"/>
        <v>0</v>
      </c>
      <c r="N43" s="138">
        <f t="shared" si="22"/>
        <v>0</v>
      </c>
      <c r="O43" s="138">
        <f t="shared" si="23"/>
        <v>0</v>
      </c>
      <c r="P43" s="138">
        <f t="shared" si="24"/>
        <v>0</v>
      </c>
      <c r="Q43" s="138">
        <f t="shared" si="25"/>
        <v>0</v>
      </c>
      <c r="R43" s="137">
        <f t="shared" si="26"/>
        <v>0</v>
      </c>
      <c r="S43" s="138">
        <f t="shared" si="27"/>
        <v>0</v>
      </c>
      <c r="T43" s="138">
        <f t="shared" si="28"/>
        <v>987938.32</v>
      </c>
      <c r="U43" s="138">
        <f t="shared" si="29"/>
        <v>987938.32</v>
      </c>
      <c r="V43" s="138">
        <f t="shared" si="30"/>
        <v>1975876.64</v>
      </c>
      <c r="W43" s="137">
        <f t="shared" si="31"/>
        <v>63557.365999999995</v>
      </c>
      <c r="X43" s="138">
        <f t="shared" si="32"/>
        <v>572016.29399999999</v>
      </c>
      <c r="Y43" s="138">
        <f t="shared" si="33"/>
        <v>1588934.15</v>
      </c>
      <c r="Z43" s="138">
        <f t="shared" si="34"/>
        <v>953360.48999999987</v>
      </c>
      <c r="AA43" s="138">
        <f t="shared" si="35"/>
        <v>3177868.3</v>
      </c>
      <c r="AB43" s="137">
        <f t="shared" si="36"/>
        <v>181122.0282</v>
      </c>
      <c r="AC43" s="137">
        <f t="shared" si="37"/>
        <v>1630098.2538000001</v>
      </c>
      <c r="AD43" s="137">
        <f t="shared" si="38"/>
        <v>5515989.0250000004</v>
      </c>
      <c r="AE43" s="137">
        <f t="shared" si="39"/>
        <v>3704768.7429999998</v>
      </c>
      <c r="AF43" s="138">
        <f t="shared" si="40"/>
        <v>11031978.050000001</v>
      </c>
      <c r="AG43" s="184"/>
      <c r="AH43" s="180">
        <f>$AB43/12</f>
        <v>15093.502350000001</v>
      </c>
      <c r="AI43" s="180">
        <f>$AB43/12</f>
        <v>15093.502350000001</v>
      </c>
      <c r="AJ43" s="180">
        <f t="shared" ref="AJ43:AS43" si="144">$AB43/12</f>
        <v>15093.502350000001</v>
      </c>
      <c r="AK43" s="180">
        <f t="shared" si="144"/>
        <v>15093.502350000001</v>
      </c>
      <c r="AL43" s="180">
        <f t="shared" si="144"/>
        <v>15093.502350000001</v>
      </c>
      <c r="AM43" s="180">
        <f t="shared" si="144"/>
        <v>15093.502350000001</v>
      </c>
      <c r="AN43" s="180">
        <f t="shared" si="144"/>
        <v>15093.502350000001</v>
      </c>
      <c r="AO43" s="180">
        <f t="shared" si="144"/>
        <v>15093.502350000001</v>
      </c>
      <c r="AP43" s="180">
        <f t="shared" si="144"/>
        <v>15093.502350000001</v>
      </c>
      <c r="AQ43" s="180">
        <f t="shared" si="144"/>
        <v>15093.502350000001</v>
      </c>
      <c r="AR43" s="180">
        <f t="shared" si="144"/>
        <v>15093.502350000001</v>
      </c>
      <c r="AS43" s="180">
        <f t="shared" si="144"/>
        <v>15093.502350000001</v>
      </c>
      <c r="AT43" s="180">
        <f t="shared" ref="AT43:AT68" si="145">SUM(AH43:AS43)</f>
        <v>181122.02819999997</v>
      </c>
      <c r="AU43" s="180">
        <f>$AC43/12</f>
        <v>135841.52115000002</v>
      </c>
      <c r="AV43" s="180">
        <f t="shared" ref="AV43:BF43" si="146">$AC43/12</f>
        <v>135841.52115000002</v>
      </c>
      <c r="AW43" s="180">
        <f t="shared" si="146"/>
        <v>135841.52115000002</v>
      </c>
      <c r="AX43" s="180">
        <f t="shared" si="146"/>
        <v>135841.52115000002</v>
      </c>
      <c r="AY43" s="180">
        <f t="shared" si="146"/>
        <v>135841.52115000002</v>
      </c>
      <c r="AZ43" s="180">
        <f t="shared" si="146"/>
        <v>135841.52115000002</v>
      </c>
      <c r="BA43" s="180">
        <f t="shared" si="146"/>
        <v>135841.52115000002</v>
      </c>
      <c r="BB43" s="180">
        <f t="shared" si="146"/>
        <v>135841.52115000002</v>
      </c>
      <c r="BC43" s="180">
        <f t="shared" si="146"/>
        <v>135841.52115000002</v>
      </c>
      <c r="BD43" s="180">
        <f t="shared" si="146"/>
        <v>135841.52115000002</v>
      </c>
      <c r="BE43" s="180">
        <f t="shared" si="146"/>
        <v>135841.52115000002</v>
      </c>
      <c r="BF43" s="180">
        <f t="shared" si="146"/>
        <v>135841.52115000002</v>
      </c>
      <c r="BG43" s="180">
        <f t="shared" si="108"/>
        <v>1630098.2537999998</v>
      </c>
      <c r="BH43" s="180">
        <f>$AD43/12</f>
        <v>459665.75208333338</v>
      </c>
      <c r="BI43" s="180">
        <f t="shared" ref="BI43:BS43" si="147">$AD43/12</f>
        <v>459665.75208333338</v>
      </c>
      <c r="BJ43" s="180">
        <f t="shared" si="147"/>
        <v>459665.75208333338</v>
      </c>
      <c r="BK43" s="180">
        <f t="shared" si="147"/>
        <v>459665.75208333338</v>
      </c>
      <c r="BL43" s="180">
        <f t="shared" si="147"/>
        <v>459665.75208333338</v>
      </c>
      <c r="BM43" s="180">
        <f t="shared" si="147"/>
        <v>459665.75208333338</v>
      </c>
      <c r="BN43" s="180">
        <f t="shared" si="147"/>
        <v>459665.75208333338</v>
      </c>
      <c r="BO43" s="180">
        <f t="shared" si="147"/>
        <v>459665.75208333338</v>
      </c>
      <c r="BP43" s="180">
        <f t="shared" si="147"/>
        <v>459665.75208333338</v>
      </c>
      <c r="BQ43" s="180">
        <f t="shared" si="147"/>
        <v>459665.75208333338</v>
      </c>
      <c r="BR43" s="180">
        <f t="shared" si="147"/>
        <v>459665.75208333338</v>
      </c>
      <c r="BS43" s="180">
        <f t="shared" si="147"/>
        <v>459665.75208333338</v>
      </c>
      <c r="BT43" s="180">
        <f t="shared" si="95"/>
        <v>5515989.0249999994</v>
      </c>
      <c r="BU43" s="180">
        <f>$AE43/12</f>
        <v>308730.72858333332</v>
      </c>
      <c r="BV43" s="180">
        <f t="shared" ref="BV43:CF43" si="148">$AE43/12</f>
        <v>308730.72858333332</v>
      </c>
      <c r="BW43" s="180">
        <f t="shared" si="148"/>
        <v>308730.72858333332</v>
      </c>
      <c r="BX43" s="180">
        <f t="shared" si="148"/>
        <v>308730.72858333332</v>
      </c>
      <c r="BY43" s="180">
        <f t="shared" si="148"/>
        <v>308730.72858333332</v>
      </c>
      <c r="BZ43" s="180">
        <f t="shared" si="148"/>
        <v>308730.72858333332</v>
      </c>
      <c r="CA43" s="180">
        <f t="shared" si="148"/>
        <v>308730.72858333332</v>
      </c>
      <c r="CB43" s="180">
        <f t="shared" si="148"/>
        <v>308730.72858333332</v>
      </c>
      <c r="CC43" s="180">
        <f t="shared" si="148"/>
        <v>308730.72858333332</v>
      </c>
      <c r="CD43" s="180">
        <f t="shared" si="148"/>
        <v>308730.72858333332</v>
      </c>
      <c r="CE43" s="180">
        <f t="shared" si="148"/>
        <v>308730.72858333332</v>
      </c>
      <c r="CF43" s="180">
        <f t="shared" si="148"/>
        <v>308730.72858333332</v>
      </c>
      <c r="CG43" s="180">
        <f t="shared" si="97"/>
        <v>3704768.7429999989</v>
      </c>
      <c r="CH43" s="180">
        <f t="shared" si="8"/>
        <v>11031978.049999997</v>
      </c>
      <c r="CI43" s="185"/>
      <c r="CJ43" s="180">
        <f t="shared" si="9"/>
        <v>0</v>
      </c>
      <c r="CK43" s="262" t="str">
        <f t="shared" si="119"/>
        <v>P</v>
      </c>
      <c r="DF43" s="183"/>
      <c r="DG43" s="183"/>
      <c r="DH43" s="183"/>
      <c r="DI43" s="183"/>
      <c r="DJ43" s="183"/>
      <c r="DK43" s="183"/>
      <c r="DL43" s="183"/>
      <c r="DM43" s="183"/>
      <c r="DN43" s="183"/>
      <c r="DO43" s="183"/>
      <c r="DP43" s="183"/>
      <c r="DQ43" s="183"/>
      <c r="DR43" s="183"/>
      <c r="DS43" s="183"/>
      <c r="DT43" s="183"/>
      <c r="DU43" s="183"/>
      <c r="DV43" s="183"/>
      <c r="DW43" s="183"/>
      <c r="DX43" s="183"/>
      <c r="DY43" s="183"/>
      <c r="DZ43" s="183"/>
      <c r="EA43" s="183"/>
      <c r="EB43" s="183"/>
      <c r="EC43" s="183"/>
      <c r="ED43" s="183"/>
      <c r="EE43" s="183"/>
      <c r="EF43" s="183"/>
      <c r="EG43" s="183"/>
      <c r="EH43" s="183"/>
      <c r="EI43" s="183"/>
      <c r="EJ43" s="183"/>
      <c r="EK43" s="183"/>
      <c r="EL43" s="183"/>
      <c r="EM43" s="183"/>
      <c r="EN43" s="183"/>
      <c r="EO43" s="183"/>
      <c r="EP43" s="183"/>
      <c r="EQ43" s="183"/>
      <c r="ER43" s="183"/>
      <c r="ES43" s="183"/>
      <c r="ET43" s="183"/>
      <c r="EU43" s="183"/>
      <c r="EV43" s="183"/>
      <c r="EW43" s="183"/>
      <c r="EX43" s="183"/>
      <c r="EY43" s="183"/>
      <c r="EZ43" s="183"/>
      <c r="FA43" s="183"/>
      <c r="FB43" s="183"/>
      <c r="FC43" s="183"/>
      <c r="FD43" s="183"/>
      <c r="FE43" s="183"/>
      <c r="FF43" s="183"/>
      <c r="FG43" s="183"/>
      <c r="FH43" s="183"/>
      <c r="FI43" s="183"/>
    </row>
    <row r="44" spans="1:165" s="183" customFormat="1" ht="15" collapsed="1" x14ac:dyDescent="0.25">
      <c r="A44" s="255" t="s">
        <v>80</v>
      </c>
      <c r="B44" s="240" t="s">
        <v>102</v>
      </c>
      <c r="C44" s="225">
        <v>4245743</v>
      </c>
      <c r="D44" s="142">
        <v>0</v>
      </c>
      <c r="E44" s="142">
        <v>1427141</v>
      </c>
      <c r="F44" s="142">
        <v>2295318</v>
      </c>
      <c r="G44" s="142">
        <v>7968202</v>
      </c>
      <c r="H44" s="137">
        <f t="shared" si="16"/>
        <v>84914.86</v>
      </c>
      <c r="I44" s="138">
        <f t="shared" si="17"/>
        <v>764233.74</v>
      </c>
      <c r="J44" s="138">
        <f t="shared" si="18"/>
        <v>2122871.5</v>
      </c>
      <c r="K44" s="138">
        <f t="shared" si="19"/>
        <v>1273722.8999999999</v>
      </c>
      <c r="L44" s="138">
        <f t="shared" si="20"/>
        <v>4245743</v>
      </c>
      <c r="M44" s="137">
        <f t="shared" si="21"/>
        <v>0</v>
      </c>
      <c r="N44" s="138">
        <f t="shared" si="22"/>
        <v>0</v>
      </c>
      <c r="O44" s="138">
        <f t="shared" si="23"/>
        <v>0</v>
      </c>
      <c r="P44" s="138">
        <f t="shared" si="24"/>
        <v>0</v>
      </c>
      <c r="Q44" s="138">
        <f t="shared" si="25"/>
        <v>0</v>
      </c>
      <c r="R44" s="137">
        <f t="shared" si="26"/>
        <v>0</v>
      </c>
      <c r="S44" s="138">
        <f t="shared" si="27"/>
        <v>0</v>
      </c>
      <c r="T44" s="138">
        <f t="shared" si="28"/>
        <v>713570.5</v>
      </c>
      <c r="U44" s="138">
        <f t="shared" si="29"/>
        <v>713570.5</v>
      </c>
      <c r="V44" s="138">
        <f t="shared" si="30"/>
        <v>1427141</v>
      </c>
      <c r="W44" s="137">
        <f t="shared" si="31"/>
        <v>45906.36</v>
      </c>
      <c r="X44" s="138">
        <f t="shared" si="32"/>
        <v>413157.24</v>
      </c>
      <c r="Y44" s="138">
        <f t="shared" si="33"/>
        <v>1147659</v>
      </c>
      <c r="Z44" s="138">
        <f t="shared" si="34"/>
        <v>688595.4</v>
      </c>
      <c r="AA44" s="138">
        <f t="shared" si="35"/>
        <v>2295318</v>
      </c>
      <c r="AB44" s="137">
        <f t="shared" si="36"/>
        <v>130821.22</v>
      </c>
      <c r="AC44" s="137">
        <f t="shared" si="37"/>
        <v>1177390.98</v>
      </c>
      <c r="AD44" s="137">
        <f t="shared" si="38"/>
        <v>3984101</v>
      </c>
      <c r="AE44" s="137">
        <f t="shared" si="39"/>
        <v>2675888.7999999998</v>
      </c>
      <c r="AF44" s="138">
        <f t="shared" si="40"/>
        <v>7968202</v>
      </c>
      <c r="AG44" s="181"/>
      <c r="AH44" s="175">
        <f t="shared" ref="AH44:AS44" si="149">AH45+AH47+AH49+AH51</f>
        <v>10901.768333333333</v>
      </c>
      <c r="AI44" s="175">
        <f t="shared" si="149"/>
        <v>10901.768333333333</v>
      </c>
      <c r="AJ44" s="175">
        <f t="shared" si="149"/>
        <v>10901.768333333333</v>
      </c>
      <c r="AK44" s="175">
        <f t="shared" si="149"/>
        <v>10901.768333333333</v>
      </c>
      <c r="AL44" s="175">
        <f t="shared" si="149"/>
        <v>10901.768333333333</v>
      </c>
      <c r="AM44" s="175">
        <f t="shared" si="149"/>
        <v>10901.768333333333</v>
      </c>
      <c r="AN44" s="175">
        <f t="shared" si="149"/>
        <v>10901.768333333333</v>
      </c>
      <c r="AO44" s="175">
        <f t="shared" si="149"/>
        <v>10901.768333333333</v>
      </c>
      <c r="AP44" s="175">
        <f t="shared" si="149"/>
        <v>10901.768333333333</v>
      </c>
      <c r="AQ44" s="175">
        <f t="shared" si="149"/>
        <v>10901.768333333333</v>
      </c>
      <c r="AR44" s="175">
        <f t="shared" si="149"/>
        <v>10901.768333333333</v>
      </c>
      <c r="AS44" s="175">
        <f t="shared" si="149"/>
        <v>10901.768333333333</v>
      </c>
      <c r="AT44" s="175">
        <f t="shared" si="145"/>
        <v>130821.22000000003</v>
      </c>
      <c r="AU44" s="175">
        <f t="shared" ref="AU44:BF44" si="150">AU45+AU47+AU49+AU51</f>
        <v>98115.915000000008</v>
      </c>
      <c r="AV44" s="175">
        <f t="shared" si="150"/>
        <v>98115.915000000008</v>
      </c>
      <c r="AW44" s="175">
        <f t="shared" si="150"/>
        <v>98115.915000000008</v>
      </c>
      <c r="AX44" s="175">
        <f t="shared" si="150"/>
        <v>98115.915000000008</v>
      </c>
      <c r="AY44" s="175">
        <f t="shared" si="150"/>
        <v>98115.915000000008</v>
      </c>
      <c r="AZ44" s="175">
        <f t="shared" si="150"/>
        <v>98115.915000000008</v>
      </c>
      <c r="BA44" s="175">
        <f t="shared" si="150"/>
        <v>98115.915000000008</v>
      </c>
      <c r="BB44" s="175">
        <f t="shared" si="150"/>
        <v>98115.915000000008</v>
      </c>
      <c r="BC44" s="175">
        <f t="shared" si="150"/>
        <v>98115.915000000008</v>
      </c>
      <c r="BD44" s="175">
        <f t="shared" si="150"/>
        <v>98115.915000000008</v>
      </c>
      <c r="BE44" s="175">
        <f t="shared" si="150"/>
        <v>98115.915000000008</v>
      </c>
      <c r="BF44" s="175">
        <f t="shared" si="150"/>
        <v>98115.915000000008</v>
      </c>
      <c r="BG44" s="175">
        <f t="shared" si="108"/>
        <v>1177390.9800000002</v>
      </c>
      <c r="BH44" s="175">
        <f t="shared" ref="BH44:BS44" si="151">BH45+BH47+BH49+BH51</f>
        <v>332008.41666666669</v>
      </c>
      <c r="BI44" s="175">
        <f t="shared" si="151"/>
        <v>332008.41666666669</v>
      </c>
      <c r="BJ44" s="175">
        <f t="shared" si="151"/>
        <v>332008.41666666669</v>
      </c>
      <c r="BK44" s="175">
        <f t="shared" si="151"/>
        <v>332008.41666666669</v>
      </c>
      <c r="BL44" s="175">
        <f t="shared" si="151"/>
        <v>332008.41666666669</v>
      </c>
      <c r="BM44" s="175">
        <f t="shared" si="151"/>
        <v>332008.41666666669</v>
      </c>
      <c r="BN44" s="175">
        <f t="shared" si="151"/>
        <v>332008.41666666669</v>
      </c>
      <c r="BO44" s="175">
        <f t="shared" si="151"/>
        <v>332008.41666666669</v>
      </c>
      <c r="BP44" s="175">
        <f t="shared" si="151"/>
        <v>332008.41666666669</v>
      </c>
      <c r="BQ44" s="175">
        <f t="shared" si="151"/>
        <v>332008.41666666669</v>
      </c>
      <c r="BR44" s="175">
        <f t="shared" si="151"/>
        <v>332008.41666666669</v>
      </c>
      <c r="BS44" s="175">
        <f t="shared" si="151"/>
        <v>332008.41666666669</v>
      </c>
      <c r="BT44" s="175">
        <f t="shared" si="95"/>
        <v>3984100.9999999995</v>
      </c>
      <c r="BU44" s="175">
        <f t="shared" ref="BU44:CF44" si="152">BU45+BU47+BU49+BU51</f>
        <v>222990.73333333334</v>
      </c>
      <c r="BV44" s="175">
        <f t="shared" si="152"/>
        <v>222990.73333333334</v>
      </c>
      <c r="BW44" s="175">
        <f t="shared" si="152"/>
        <v>222990.73333333334</v>
      </c>
      <c r="BX44" s="175">
        <f t="shared" si="152"/>
        <v>222990.73333333334</v>
      </c>
      <c r="BY44" s="175">
        <f t="shared" si="152"/>
        <v>222990.73333333334</v>
      </c>
      <c r="BZ44" s="175">
        <f t="shared" si="152"/>
        <v>222990.73333333334</v>
      </c>
      <c r="CA44" s="175">
        <f t="shared" si="152"/>
        <v>222990.73333333334</v>
      </c>
      <c r="CB44" s="175">
        <f t="shared" si="152"/>
        <v>222990.73333333334</v>
      </c>
      <c r="CC44" s="175">
        <f t="shared" si="152"/>
        <v>222990.73333333334</v>
      </c>
      <c r="CD44" s="175">
        <f t="shared" si="152"/>
        <v>222990.73333333334</v>
      </c>
      <c r="CE44" s="175">
        <f t="shared" si="152"/>
        <v>222990.73333333334</v>
      </c>
      <c r="CF44" s="175">
        <f t="shared" si="152"/>
        <v>222990.73333333334</v>
      </c>
      <c r="CG44" s="175">
        <f t="shared" si="97"/>
        <v>2675888.8000000003</v>
      </c>
      <c r="CH44" s="175">
        <f t="shared" si="8"/>
        <v>7968202</v>
      </c>
      <c r="CI44" s="182"/>
      <c r="CJ44" s="175">
        <f t="shared" si="9"/>
        <v>0</v>
      </c>
      <c r="CK44" s="262" t="str">
        <f t="shared" si="119"/>
        <v>P</v>
      </c>
    </row>
    <row r="45" spans="1:165" s="165" customFormat="1" ht="15" outlineLevel="1" x14ac:dyDescent="0.25">
      <c r="A45" s="257" t="s">
        <v>56</v>
      </c>
      <c r="B45" s="244" t="s">
        <v>95</v>
      </c>
      <c r="C45" s="230">
        <v>1799819.57</v>
      </c>
      <c r="D45" s="143">
        <v>0</v>
      </c>
      <c r="E45" s="143">
        <v>604981.57999999996</v>
      </c>
      <c r="F45" s="143">
        <v>973011.85</v>
      </c>
      <c r="G45" s="143">
        <v>3377813</v>
      </c>
      <c r="H45" s="144">
        <f t="shared" si="16"/>
        <v>35996.3914</v>
      </c>
      <c r="I45" s="145">
        <f t="shared" si="17"/>
        <v>323967.52260000003</v>
      </c>
      <c r="J45" s="145">
        <f t="shared" si="18"/>
        <v>899909.78500000003</v>
      </c>
      <c r="K45" s="145">
        <f t="shared" si="19"/>
        <v>539945.87100000004</v>
      </c>
      <c r="L45" s="145">
        <f t="shared" si="20"/>
        <v>1799819.57</v>
      </c>
      <c r="M45" s="144">
        <f t="shared" si="21"/>
        <v>0</v>
      </c>
      <c r="N45" s="145">
        <f t="shared" si="22"/>
        <v>0</v>
      </c>
      <c r="O45" s="145">
        <f t="shared" si="23"/>
        <v>0</v>
      </c>
      <c r="P45" s="145">
        <f t="shared" si="24"/>
        <v>0</v>
      </c>
      <c r="Q45" s="145">
        <f t="shared" si="25"/>
        <v>0</v>
      </c>
      <c r="R45" s="144">
        <f t="shared" si="26"/>
        <v>0</v>
      </c>
      <c r="S45" s="145">
        <f t="shared" si="27"/>
        <v>0</v>
      </c>
      <c r="T45" s="145">
        <f t="shared" si="28"/>
        <v>302490.78999999998</v>
      </c>
      <c r="U45" s="145">
        <f t="shared" si="29"/>
        <v>302490.78999999998</v>
      </c>
      <c r="V45" s="145">
        <f t="shared" si="30"/>
        <v>604981.57999999996</v>
      </c>
      <c r="W45" s="144">
        <f t="shared" si="31"/>
        <v>19460.237000000001</v>
      </c>
      <c r="X45" s="145">
        <f t="shared" si="32"/>
        <v>175142.133</v>
      </c>
      <c r="Y45" s="145">
        <f t="shared" si="33"/>
        <v>486505.92499999999</v>
      </c>
      <c r="Z45" s="145">
        <f t="shared" si="34"/>
        <v>291903.55499999999</v>
      </c>
      <c r="AA45" s="145">
        <f t="shared" si="35"/>
        <v>973011.84999999986</v>
      </c>
      <c r="AB45" s="144">
        <f t="shared" si="36"/>
        <v>55456.628400000001</v>
      </c>
      <c r="AC45" s="144">
        <f t="shared" si="37"/>
        <v>499109.65560000006</v>
      </c>
      <c r="AD45" s="144">
        <f t="shared" si="38"/>
        <v>1688906.5</v>
      </c>
      <c r="AE45" s="144">
        <f t="shared" si="39"/>
        <v>1134340.216</v>
      </c>
      <c r="AF45" s="145">
        <f t="shared" si="40"/>
        <v>3377813</v>
      </c>
      <c r="AG45" s="162"/>
      <c r="AH45" s="163">
        <f t="shared" ref="AH45:AS45" si="153">SUM(AH46:AH46)</f>
        <v>4621.3856999999998</v>
      </c>
      <c r="AI45" s="163">
        <f t="shared" si="153"/>
        <v>4621.3856999999998</v>
      </c>
      <c r="AJ45" s="163">
        <f t="shared" si="153"/>
        <v>4621.3856999999998</v>
      </c>
      <c r="AK45" s="163">
        <f t="shared" si="153"/>
        <v>4621.3856999999998</v>
      </c>
      <c r="AL45" s="163">
        <f t="shared" si="153"/>
        <v>4621.3856999999998</v>
      </c>
      <c r="AM45" s="163">
        <f t="shared" si="153"/>
        <v>4621.3856999999998</v>
      </c>
      <c r="AN45" s="163">
        <f t="shared" si="153"/>
        <v>4621.3856999999998</v>
      </c>
      <c r="AO45" s="163">
        <f t="shared" si="153"/>
        <v>4621.3856999999998</v>
      </c>
      <c r="AP45" s="163">
        <f t="shared" si="153"/>
        <v>4621.3856999999998</v>
      </c>
      <c r="AQ45" s="163">
        <f t="shared" si="153"/>
        <v>4621.3856999999998</v>
      </c>
      <c r="AR45" s="163">
        <f t="shared" si="153"/>
        <v>4621.3856999999998</v>
      </c>
      <c r="AS45" s="163">
        <f t="shared" si="153"/>
        <v>4621.3856999999998</v>
      </c>
      <c r="AT45" s="149">
        <f t="shared" si="145"/>
        <v>55456.628399999994</v>
      </c>
      <c r="AU45" s="151">
        <f t="shared" ref="AU45:BF45" si="154">SUM(AU46:AU46)</f>
        <v>41592.471300000005</v>
      </c>
      <c r="AV45" s="151">
        <f t="shared" si="154"/>
        <v>41592.471300000005</v>
      </c>
      <c r="AW45" s="151">
        <f t="shared" si="154"/>
        <v>41592.471300000005</v>
      </c>
      <c r="AX45" s="151">
        <f t="shared" si="154"/>
        <v>41592.471300000005</v>
      </c>
      <c r="AY45" s="151">
        <f t="shared" si="154"/>
        <v>41592.471300000005</v>
      </c>
      <c r="AZ45" s="151">
        <f t="shared" si="154"/>
        <v>41592.471300000005</v>
      </c>
      <c r="BA45" s="151">
        <f t="shared" si="154"/>
        <v>41592.471300000005</v>
      </c>
      <c r="BB45" s="151">
        <f t="shared" si="154"/>
        <v>41592.471300000005</v>
      </c>
      <c r="BC45" s="151">
        <f t="shared" si="154"/>
        <v>41592.471300000005</v>
      </c>
      <c r="BD45" s="151">
        <f t="shared" si="154"/>
        <v>41592.471300000005</v>
      </c>
      <c r="BE45" s="151">
        <f t="shared" si="154"/>
        <v>41592.471300000005</v>
      </c>
      <c r="BF45" s="151">
        <f t="shared" si="154"/>
        <v>41592.471300000005</v>
      </c>
      <c r="BG45" s="149">
        <f t="shared" si="108"/>
        <v>499109.65559999994</v>
      </c>
      <c r="BH45" s="151">
        <f t="shared" ref="BH45:BS45" si="155">SUM(BH46:BH46)</f>
        <v>140742.20833333334</v>
      </c>
      <c r="BI45" s="151">
        <f t="shared" si="155"/>
        <v>140742.20833333334</v>
      </c>
      <c r="BJ45" s="151">
        <f t="shared" si="155"/>
        <v>140742.20833333334</v>
      </c>
      <c r="BK45" s="151">
        <f t="shared" si="155"/>
        <v>140742.20833333334</v>
      </c>
      <c r="BL45" s="151">
        <f t="shared" si="155"/>
        <v>140742.20833333334</v>
      </c>
      <c r="BM45" s="151">
        <f t="shared" si="155"/>
        <v>140742.20833333334</v>
      </c>
      <c r="BN45" s="151">
        <f t="shared" si="155"/>
        <v>140742.20833333334</v>
      </c>
      <c r="BO45" s="151">
        <f t="shared" si="155"/>
        <v>140742.20833333334</v>
      </c>
      <c r="BP45" s="151">
        <f t="shared" si="155"/>
        <v>140742.20833333334</v>
      </c>
      <c r="BQ45" s="151">
        <f t="shared" si="155"/>
        <v>140742.20833333334</v>
      </c>
      <c r="BR45" s="151">
        <f t="shared" si="155"/>
        <v>140742.20833333334</v>
      </c>
      <c r="BS45" s="151">
        <f t="shared" si="155"/>
        <v>140742.20833333334</v>
      </c>
      <c r="BT45" s="149">
        <f t="shared" si="95"/>
        <v>1688906.4999999998</v>
      </c>
      <c r="BU45" s="151">
        <f t="shared" ref="BU45:CF45" si="156">SUM(BU46:BU46)</f>
        <v>94528.351333333339</v>
      </c>
      <c r="BV45" s="151">
        <f t="shared" si="156"/>
        <v>94528.351333333339</v>
      </c>
      <c r="BW45" s="151">
        <f t="shared" si="156"/>
        <v>94528.351333333339</v>
      </c>
      <c r="BX45" s="151">
        <f t="shared" si="156"/>
        <v>94528.351333333339</v>
      </c>
      <c r="BY45" s="151">
        <f t="shared" si="156"/>
        <v>94528.351333333339</v>
      </c>
      <c r="BZ45" s="151">
        <f t="shared" si="156"/>
        <v>94528.351333333339</v>
      </c>
      <c r="CA45" s="151">
        <f t="shared" si="156"/>
        <v>94528.351333333339</v>
      </c>
      <c r="CB45" s="151">
        <f t="shared" si="156"/>
        <v>94528.351333333339</v>
      </c>
      <c r="CC45" s="151">
        <f t="shared" si="156"/>
        <v>94528.351333333339</v>
      </c>
      <c r="CD45" s="151">
        <f t="shared" si="156"/>
        <v>94528.351333333339</v>
      </c>
      <c r="CE45" s="151">
        <f t="shared" si="156"/>
        <v>94528.351333333339</v>
      </c>
      <c r="CF45" s="151">
        <f t="shared" si="156"/>
        <v>94528.351333333339</v>
      </c>
      <c r="CG45" s="149">
        <f t="shared" si="97"/>
        <v>1134340.2159999998</v>
      </c>
      <c r="CH45" s="151">
        <f t="shared" ref="CH45:CH68" si="157">AT45+BG45+BT45+CG45</f>
        <v>3377813</v>
      </c>
      <c r="CI45" s="164"/>
      <c r="CJ45" s="151">
        <f t="shared" ref="CJ45:CJ68" si="158">CH45-AF45</f>
        <v>0</v>
      </c>
      <c r="CK45" s="262" t="str">
        <f t="shared" si="119"/>
        <v>P</v>
      </c>
    </row>
    <row r="46" spans="1:165" s="168" customFormat="1" ht="28.5" hidden="1" outlineLevel="2" x14ac:dyDescent="0.25">
      <c r="A46" s="257" t="s">
        <v>57</v>
      </c>
      <c r="B46" s="245" t="s">
        <v>136</v>
      </c>
      <c r="C46" s="231">
        <v>1799819.57</v>
      </c>
      <c r="D46" s="127">
        <v>0</v>
      </c>
      <c r="E46" s="146">
        <v>604981.57999999996</v>
      </c>
      <c r="F46" s="146">
        <v>973011.85</v>
      </c>
      <c r="G46" s="127">
        <v>3377813</v>
      </c>
      <c r="H46" s="147">
        <f t="shared" si="16"/>
        <v>35996.3914</v>
      </c>
      <c r="I46" s="148">
        <f t="shared" si="17"/>
        <v>323967.52260000003</v>
      </c>
      <c r="J46" s="148">
        <f t="shared" si="18"/>
        <v>899909.78500000003</v>
      </c>
      <c r="K46" s="148">
        <f t="shared" si="19"/>
        <v>539945.87100000004</v>
      </c>
      <c r="L46" s="148">
        <f t="shared" si="20"/>
        <v>1799819.57</v>
      </c>
      <c r="M46" s="147">
        <f t="shared" si="21"/>
        <v>0</v>
      </c>
      <c r="N46" s="148">
        <f t="shared" si="22"/>
        <v>0</v>
      </c>
      <c r="O46" s="148">
        <f t="shared" si="23"/>
        <v>0</v>
      </c>
      <c r="P46" s="148">
        <f t="shared" si="24"/>
        <v>0</v>
      </c>
      <c r="Q46" s="148">
        <f t="shared" si="25"/>
        <v>0</v>
      </c>
      <c r="R46" s="147">
        <f t="shared" si="26"/>
        <v>0</v>
      </c>
      <c r="S46" s="148">
        <f t="shared" si="27"/>
        <v>0</v>
      </c>
      <c r="T46" s="148">
        <f t="shared" si="28"/>
        <v>302490.78999999998</v>
      </c>
      <c r="U46" s="148">
        <f t="shared" si="29"/>
        <v>302490.78999999998</v>
      </c>
      <c r="V46" s="148">
        <f t="shared" si="30"/>
        <v>604981.57999999996</v>
      </c>
      <c r="W46" s="147">
        <f t="shared" si="31"/>
        <v>19460.237000000001</v>
      </c>
      <c r="X46" s="148">
        <f t="shared" si="32"/>
        <v>175142.133</v>
      </c>
      <c r="Y46" s="148">
        <f t="shared" si="33"/>
        <v>486505.92499999999</v>
      </c>
      <c r="Z46" s="148">
        <f t="shared" si="34"/>
        <v>291903.55499999999</v>
      </c>
      <c r="AA46" s="148">
        <f t="shared" si="35"/>
        <v>973011.84999999986</v>
      </c>
      <c r="AB46" s="147">
        <f t="shared" si="36"/>
        <v>55456.628400000001</v>
      </c>
      <c r="AC46" s="147">
        <f t="shared" si="37"/>
        <v>499109.65560000006</v>
      </c>
      <c r="AD46" s="147">
        <f t="shared" si="38"/>
        <v>1688906.5</v>
      </c>
      <c r="AE46" s="147">
        <f t="shared" si="39"/>
        <v>1134340.216</v>
      </c>
      <c r="AF46" s="148">
        <f t="shared" si="40"/>
        <v>3377813</v>
      </c>
      <c r="AG46" s="166"/>
      <c r="AH46" s="128">
        <f>$AB46/12</f>
        <v>4621.3856999999998</v>
      </c>
      <c r="AI46" s="128">
        <f>$AB46/12</f>
        <v>4621.3856999999998</v>
      </c>
      <c r="AJ46" s="128">
        <f t="shared" ref="AJ46:AS46" si="159">$AB46/12</f>
        <v>4621.3856999999998</v>
      </c>
      <c r="AK46" s="128">
        <f t="shared" si="159"/>
        <v>4621.3856999999998</v>
      </c>
      <c r="AL46" s="128">
        <f t="shared" si="159"/>
        <v>4621.3856999999998</v>
      </c>
      <c r="AM46" s="128">
        <f t="shared" si="159"/>
        <v>4621.3856999999998</v>
      </c>
      <c r="AN46" s="128">
        <f t="shared" si="159"/>
        <v>4621.3856999999998</v>
      </c>
      <c r="AO46" s="128">
        <f t="shared" si="159"/>
        <v>4621.3856999999998</v>
      </c>
      <c r="AP46" s="128">
        <f t="shared" si="159"/>
        <v>4621.3856999999998</v>
      </c>
      <c r="AQ46" s="128">
        <f t="shared" si="159"/>
        <v>4621.3856999999998</v>
      </c>
      <c r="AR46" s="128">
        <f t="shared" si="159"/>
        <v>4621.3856999999998</v>
      </c>
      <c r="AS46" s="128">
        <f t="shared" si="159"/>
        <v>4621.3856999999998</v>
      </c>
      <c r="AT46" s="152">
        <f t="shared" si="145"/>
        <v>55456.628399999994</v>
      </c>
      <c r="AU46" s="153">
        <f>$AC46/12</f>
        <v>41592.471300000005</v>
      </c>
      <c r="AV46" s="153">
        <f t="shared" ref="AV46:BF46" si="160">$AC46/12</f>
        <v>41592.471300000005</v>
      </c>
      <c r="AW46" s="153">
        <f t="shared" si="160"/>
        <v>41592.471300000005</v>
      </c>
      <c r="AX46" s="153">
        <f t="shared" si="160"/>
        <v>41592.471300000005</v>
      </c>
      <c r="AY46" s="153">
        <f t="shared" si="160"/>
        <v>41592.471300000005</v>
      </c>
      <c r="AZ46" s="153">
        <f t="shared" si="160"/>
        <v>41592.471300000005</v>
      </c>
      <c r="BA46" s="153">
        <f t="shared" si="160"/>
        <v>41592.471300000005</v>
      </c>
      <c r="BB46" s="153">
        <f t="shared" si="160"/>
        <v>41592.471300000005</v>
      </c>
      <c r="BC46" s="153">
        <f t="shared" si="160"/>
        <v>41592.471300000005</v>
      </c>
      <c r="BD46" s="153">
        <f t="shared" si="160"/>
        <v>41592.471300000005</v>
      </c>
      <c r="BE46" s="153">
        <f t="shared" si="160"/>
        <v>41592.471300000005</v>
      </c>
      <c r="BF46" s="153">
        <f t="shared" si="160"/>
        <v>41592.471300000005</v>
      </c>
      <c r="BG46" s="152">
        <f t="shared" si="108"/>
        <v>499109.65559999994</v>
      </c>
      <c r="BH46" s="153">
        <f>$AD46/12</f>
        <v>140742.20833333334</v>
      </c>
      <c r="BI46" s="153">
        <f t="shared" ref="BI46:BS46" si="161">$AD46/12</f>
        <v>140742.20833333334</v>
      </c>
      <c r="BJ46" s="153">
        <f t="shared" si="161"/>
        <v>140742.20833333334</v>
      </c>
      <c r="BK46" s="153">
        <f t="shared" si="161"/>
        <v>140742.20833333334</v>
      </c>
      <c r="BL46" s="153">
        <f t="shared" si="161"/>
        <v>140742.20833333334</v>
      </c>
      <c r="BM46" s="153">
        <f t="shared" si="161"/>
        <v>140742.20833333334</v>
      </c>
      <c r="BN46" s="153">
        <f t="shared" si="161"/>
        <v>140742.20833333334</v>
      </c>
      <c r="BO46" s="153">
        <f t="shared" si="161"/>
        <v>140742.20833333334</v>
      </c>
      <c r="BP46" s="153">
        <f t="shared" si="161"/>
        <v>140742.20833333334</v>
      </c>
      <c r="BQ46" s="153">
        <f t="shared" si="161"/>
        <v>140742.20833333334</v>
      </c>
      <c r="BR46" s="153">
        <f t="shared" si="161"/>
        <v>140742.20833333334</v>
      </c>
      <c r="BS46" s="153">
        <f t="shared" si="161"/>
        <v>140742.20833333334</v>
      </c>
      <c r="BT46" s="152">
        <f t="shared" si="95"/>
        <v>1688906.4999999998</v>
      </c>
      <c r="BU46" s="153">
        <f>$AE46/12</f>
        <v>94528.351333333339</v>
      </c>
      <c r="BV46" s="153">
        <f t="shared" ref="BV46:CF46" si="162">$AE46/12</f>
        <v>94528.351333333339</v>
      </c>
      <c r="BW46" s="153">
        <f t="shared" si="162"/>
        <v>94528.351333333339</v>
      </c>
      <c r="BX46" s="153">
        <f t="shared" si="162"/>
        <v>94528.351333333339</v>
      </c>
      <c r="BY46" s="153">
        <f t="shared" si="162"/>
        <v>94528.351333333339</v>
      </c>
      <c r="BZ46" s="153">
        <f t="shared" si="162"/>
        <v>94528.351333333339</v>
      </c>
      <c r="CA46" s="153">
        <f t="shared" si="162"/>
        <v>94528.351333333339</v>
      </c>
      <c r="CB46" s="153">
        <f t="shared" si="162"/>
        <v>94528.351333333339</v>
      </c>
      <c r="CC46" s="153">
        <f t="shared" si="162"/>
        <v>94528.351333333339</v>
      </c>
      <c r="CD46" s="153">
        <f t="shared" si="162"/>
        <v>94528.351333333339</v>
      </c>
      <c r="CE46" s="153">
        <f t="shared" si="162"/>
        <v>94528.351333333339</v>
      </c>
      <c r="CF46" s="153">
        <f t="shared" si="162"/>
        <v>94528.351333333339</v>
      </c>
      <c r="CG46" s="152">
        <f t="shared" si="97"/>
        <v>1134340.2159999998</v>
      </c>
      <c r="CH46" s="151">
        <f t="shared" si="157"/>
        <v>3377813</v>
      </c>
      <c r="CI46" s="167"/>
      <c r="CJ46" s="151">
        <f t="shared" si="158"/>
        <v>0</v>
      </c>
      <c r="CK46" s="262" t="str">
        <f t="shared" si="119"/>
        <v>P</v>
      </c>
      <c r="DF46" s="165"/>
      <c r="DG46" s="165"/>
      <c r="DH46" s="165"/>
      <c r="DI46" s="165"/>
      <c r="DJ46" s="165"/>
      <c r="DK46" s="165"/>
      <c r="DL46" s="165"/>
      <c r="DM46" s="165"/>
      <c r="DN46" s="165"/>
      <c r="DO46" s="165"/>
      <c r="DP46" s="165"/>
      <c r="DQ46" s="165"/>
      <c r="DR46" s="165"/>
      <c r="DS46" s="165"/>
      <c r="DT46" s="165"/>
      <c r="DU46" s="165"/>
      <c r="DV46" s="165"/>
      <c r="DW46" s="165"/>
      <c r="DX46" s="165"/>
      <c r="DY46" s="165"/>
      <c r="DZ46" s="165"/>
      <c r="EA46" s="165"/>
      <c r="EB46" s="165"/>
      <c r="EC46" s="165"/>
      <c r="ED46" s="165"/>
      <c r="EE46" s="165"/>
      <c r="EF46" s="165"/>
      <c r="EG46" s="165"/>
      <c r="EH46" s="165"/>
      <c r="EI46" s="165"/>
      <c r="EJ46" s="165"/>
      <c r="EK46" s="165"/>
      <c r="EL46" s="165"/>
      <c r="EM46" s="165"/>
      <c r="EN46" s="165"/>
      <c r="EO46" s="165"/>
      <c r="EP46" s="165"/>
      <c r="EQ46" s="165"/>
      <c r="ER46" s="165"/>
      <c r="ES46" s="165"/>
      <c r="ET46" s="165"/>
      <c r="EU46" s="165"/>
      <c r="EV46" s="165"/>
      <c r="EW46" s="165"/>
      <c r="EX46" s="165"/>
      <c r="EY46" s="165"/>
      <c r="EZ46" s="165"/>
      <c r="FA46" s="165"/>
      <c r="FB46" s="165"/>
      <c r="FC46" s="165"/>
      <c r="FD46" s="165"/>
      <c r="FE46" s="165"/>
      <c r="FF46" s="165"/>
      <c r="FG46" s="165"/>
      <c r="FH46" s="165"/>
      <c r="FI46" s="165"/>
    </row>
    <row r="47" spans="1:165" s="165" customFormat="1" ht="15" outlineLevel="1" collapsed="1" x14ac:dyDescent="0.25">
      <c r="A47" s="257" t="s">
        <v>58</v>
      </c>
      <c r="B47" s="246" t="s">
        <v>94</v>
      </c>
      <c r="C47" s="232">
        <v>1210033.79</v>
      </c>
      <c r="D47" s="127">
        <v>0</v>
      </c>
      <c r="E47" s="127">
        <v>406734.19</v>
      </c>
      <c r="F47" s="127">
        <v>654164.03</v>
      </c>
      <c r="G47" s="127">
        <v>2270932.0099999998</v>
      </c>
      <c r="H47" s="147">
        <f t="shared" si="16"/>
        <v>24200.675800000001</v>
      </c>
      <c r="I47" s="148">
        <f t="shared" si="17"/>
        <v>217806.0822</v>
      </c>
      <c r="J47" s="148">
        <f t="shared" si="18"/>
        <v>605016.89500000002</v>
      </c>
      <c r="K47" s="148">
        <f t="shared" si="19"/>
        <v>363010.13699999999</v>
      </c>
      <c r="L47" s="148">
        <f t="shared" si="20"/>
        <v>1210033.79</v>
      </c>
      <c r="M47" s="147">
        <f t="shared" si="21"/>
        <v>0</v>
      </c>
      <c r="N47" s="148">
        <f t="shared" si="22"/>
        <v>0</v>
      </c>
      <c r="O47" s="148">
        <f t="shared" si="23"/>
        <v>0</v>
      </c>
      <c r="P47" s="148">
        <f t="shared" si="24"/>
        <v>0</v>
      </c>
      <c r="Q47" s="148">
        <f t="shared" si="25"/>
        <v>0</v>
      </c>
      <c r="R47" s="147">
        <f t="shared" si="26"/>
        <v>0</v>
      </c>
      <c r="S47" s="148">
        <f t="shared" si="27"/>
        <v>0</v>
      </c>
      <c r="T47" s="148">
        <f t="shared" si="28"/>
        <v>203367.095</v>
      </c>
      <c r="U47" s="148">
        <f t="shared" si="29"/>
        <v>203367.095</v>
      </c>
      <c r="V47" s="148">
        <f t="shared" si="30"/>
        <v>406734.19</v>
      </c>
      <c r="W47" s="147">
        <f t="shared" si="31"/>
        <v>13083.2806</v>
      </c>
      <c r="X47" s="148">
        <f t="shared" si="32"/>
        <v>117749.5254</v>
      </c>
      <c r="Y47" s="148">
        <f t="shared" si="33"/>
        <v>327082.01500000001</v>
      </c>
      <c r="Z47" s="148">
        <f t="shared" si="34"/>
        <v>196249.209</v>
      </c>
      <c r="AA47" s="148">
        <f t="shared" si="35"/>
        <v>654164.03</v>
      </c>
      <c r="AB47" s="147">
        <f t="shared" si="36"/>
        <v>37283.956400000003</v>
      </c>
      <c r="AC47" s="147">
        <f t="shared" si="37"/>
        <v>335555.60759999999</v>
      </c>
      <c r="AD47" s="147">
        <f t="shared" si="38"/>
        <v>1135466.0049999999</v>
      </c>
      <c r="AE47" s="147">
        <f t="shared" si="39"/>
        <v>762626.44099999999</v>
      </c>
      <c r="AF47" s="148">
        <f t="shared" si="40"/>
        <v>2270932.0099999998</v>
      </c>
      <c r="AG47" s="162"/>
      <c r="AH47" s="163">
        <f t="shared" ref="AH47:AS47" si="163">SUM(AH48:AH48)</f>
        <v>3106.9963666666667</v>
      </c>
      <c r="AI47" s="163">
        <f t="shared" si="163"/>
        <v>3106.9963666666667</v>
      </c>
      <c r="AJ47" s="163">
        <f t="shared" si="163"/>
        <v>3106.9963666666667</v>
      </c>
      <c r="AK47" s="163">
        <f t="shared" si="163"/>
        <v>3106.9963666666667</v>
      </c>
      <c r="AL47" s="163">
        <f t="shared" si="163"/>
        <v>3106.9963666666667</v>
      </c>
      <c r="AM47" s="163">
        <f t="shared" si="163"/>
        <v>3106.9963666666667</v>
      </c>
      <c r="AN47" s="163">
        <f t="shared" si="163"/>
        <v>3106.9963666666667</v>
      </c>
      <c r="AO47" s="163">
        <f t="shared" si="163"/>
        <v>3106.9963666666667</v>
      </c>
      <c r="AP47" s="163">
        <f t="shared" si="163"/>
        <v>3106.9963666666667</v>
      </c>
      <c r="AQ47" s="163">
        <f t="shared" si="163"/>
        <v>3106.9963666666667</v>
      </c>
      <c r="AR47" s="163">
        <f t="shared" si="163"/>
        <v>3106.9963666666667</v>
      </c>
      <c r="AS47" s="163">
        <f t="shared" si="163"/>
        <v>3106.9963666666667</v>
      </c>
      <c r="AT47" s="149">
        <f t="shared" si="145"/>
        <v>37283.956400000003</v>
      </c>
      <c r="AU47" s="151">
        <f t="shared" ref="AU47:BF47" si="164">SUM(AU48:AU48)</f>
        <v>27962.9673</v>
      </c>
      <c r="AV47" s="151">
        <f t="shared" si="164"/>
        <v>27962.9673</v>
      </c>
      <c r="AW47" s="151">
        <f t="shared" si="164"/>
        <v>27962.9673</v>
      </c>
      <c r="AX47" s="151">
        <f t="shared" si="164"/>
        <v>27962.9673</v>
      </c>
      <c r="AY47" s="151">
        <f t="shared" si="164"/>
        <v>27962.9673</v>
      </c>
      <c r="AZ47" s="151">
        <f t="shared" si="164"/>
        <v>27962.9673</v>
      </c>
      <c r="BA47" s="151">
        <f t="shared" si="164"/>
        <v>27962.9673</v>
      </c>
      <c r="BB47" s="151">
        <f t="shared" si="164"/>
        <v>27962.9673</v>
      </c>
      <c r="BC47" s="151">
        <f t="shared" si="164"/>
        <v>27962.9673</v>
      </c>
      <c r="BD47" s="151">
        <f t="shared" si="164"/>
        <v>27962.9673</v>
      </c>
      <c r="BE47" s="151">
        <f t="shared" si="164"/>
        <v>27962.9673</v>
      </c>
      <c r="BF47" s="151">
        <f t="shared" si="164"/>
        <v>27962.9673</v>
      </c>
      <c r="BG47" s="149">
        <f t="shared" si="108"/>
        <v>335555.60759999999</v>
      </c>
      <c r="BH47" s="151">
        <f t="shared" ref="BH47:BS47" si="165">SUM(BH48:BH48)</f>
        <v>94622.167083333319</v>
      </c>
      <c r="BI47" s="151">
        <f t="shared" si="165"/>
        <v>94622.167083333319</v>
      </c>
      <c r="BJ47" s="151">
        <f t="shared" si="165"/>
        <v>94622.167083333319</v>
      </c>
      <c r="BK47" s="151">
        <f t="shared" si="165"/>
        <v>94622.167083333319</v>
      </c>
      <c r="BL47" s="151">
        <f t="shared" si="165"/>
        <v>94622.167083333319</v>
      </c>
      <c r="BM47" s="151">
        <f t="shared" si="165"/>
        <v>94622.167083333319</v>
      </c>
      <c r="BN47" s="151">
        <f t="shared" si="165"/>
        <v>94622.167083333319</v>
      </c>
      <c r="BO47" s="151">
        <f t="shared" si="165"/>
        <v>94622.167083333319</v>
      </c>
      <c r="BP47" s="151">
        <f t="shared" si="165"/>
        <v>94622.167083333319</v>
      </c>
      <c r="BQ47" s="151">
        <f t="shared" si="165"/>
        <v>94622.167083333319</v>
      </c>
      <c r="BR47" s="151">
        <f t="shared" si="165"/>
        <v>94622.167083333319</v>
      </c>
      <c r="BS47" s="151">
        <f t="shared" si="165"/>
        <v>94622.167083333319</v>
      </c>
      <c r="BT47" s="149">
        <f t="shared" si="95"/>
        <v>1135466.0050000001</v>
      </c>
      <c r="BU47" s="151">
        <f t="shared" ref="BU47:CF47" si="166">SUM(BU48:BU48)</f>
        <v>63552.203416666664</v>
      </c>
      <c r="BV47" s="151">
        <f t="shared" si="166"/>
        <v>63552.203416666664</v>
      </c>
      <c r="BW47" s="151">
        <f t="shared" si="166"/>
        <v>63552.203416666664</v>
      </c>
      <c r="BX47" s="151">
        <f t="shared" si="166"/>
        <v>63552.203416666664</v>
      </c>
      <c r="BY47" s="151">
        <f t="shared" si="166"/>
        <v>63552.203416666664</v>
      </c>
      <c r="BZ47" s="151">
        <f t="shared" si="166"/>
        <v>63552.203416666664</v>
      </c>
      <c r="CA47" s="151">
        <f t="shared" si="166"/>
        <v>63552.203416666664</v>
      </c>
      <c r="CB47" s="151">
        <f t="shared" si="166"/>
        <v>63552.203416666664</v>
      </c>
      <c r="CC47" s="151">
        <f t="shared" si="166"/>
        <v>63552.203416666664</v>
      </c>
      <c r="CD47" s="151">
        <f t="shared" si="166"/>
        <v>63552.203416666664</v>
      </c>
      <c r="CE47" s="151">
        <f t="shared" si="166"/>
        <v>63552.203416666664</v>
      </c>
      <c r="CF47" s="151">
        <f t="shared" si="166"/>
        <v>63552.203416666664</v>
      </c>
      <c r="CG47" s="149">
        <f t="shared" si="97"/>
        <v>762626.44100000011</v>
      </c>
      <c r="CH47" s="151">
        <f t="shared" si="157"/>
        <v>2270932.0100000002</v>
      </c>
      <c r="CI47" s="164"/>
      <c r="CJ47" s="151">
        <f t="shared" si="158"/>
        <v>0</v>
      </c>
      <c r="CK47" s="262" t="str">
        <f t="shared" si="119"/>
        <v>P</v>
      </c>
    </row>
    <row r="48" spans="1:165" s="168" customFormat="1" ht="16.5" hidden="1" outlineLevel="3" x14ac:dyDescent="0.25">
      <c r="A48" s="257" t="s">
        <v>59</v>
      </c>
      <c r="B48" s="245" t="s">
        <v>135</v>
      </c>
      <c r="C48" s="231">
        <v>1210033.79</v>
      </c>
      <c r="D48" s="127">
        <v>0</v>
      </c>
      <c r="E48" s="146">
        <v>406734.19</v>
      </c>
      <c r="F48" s="146">
        <v>654164.03</v>
      </c>
      <c r="G48" s="127">
        <v>2270932.0099999998</v>
      </c>
      <c r="H48" s="147">
        <f t="shared" si="16"/>
        <v>24200.675800000001</v>
      </c>
      <c r="I48" s="148">
        <f t="shared" si="17"/>
        <v>217806.0822</v>
      </c>
      <c r="J48" s="148">
        <f t="shared" si="18"/>
        <v>605016.89500000002</v>
      </c>
      <c r="K48" s="148">
        <f t="shared" si="19"/>
        <v>363010.13699999999</v>
      </c>
      <c r="L48" s="148">
        <f t="shared" si="20"/>
        <v>1210033.79</v>
      </c>
      <c r="M48" s="147">
        <f t="shared" si="21"/>
        <v>0</v>
      </c>
      <c r="N48" s="148">
        <f t="shared" si="22"/>
        <v>0</v>
      </c>
      <c r="O48" s="148">
        <f t="shared" si="23"/>
        <v>0</v>
      </c>
      <c r="P48" s="148">
        <f t="shared" si="24"/>
        <v>0</v>
      </c>
      <c r="Q48" s="148">
        <f t="shared" si="25"/>
        <v>0</v>
      </c>
      <c r="R48" s="147">
        <f t="shared" si="26"/>
        <v>0</v>
      </c>
      <c r="S48" s="148">
        <f t="shared" si="27"/>
        <v>0</v>
      </c>
      <c r="T48" s="148">
        <f t="shared" si="28"/>
        <v>203367.095</v>
      </c>
      <c r="U48" s="148">
        <f t="shared" si="29"/>
        <v>203367.095</v>
      </c>
      <c r="V48" s="148">
        <f t="shared" si="30"/>
        <v>406734.19</v>
      </c>
      <c r="W48" s="147">
        <f t="shared" si="31"/>
        <v>13083.2806</v>
      </c>
      <c r="X48" s="148">
        <f t="shared" si="32"/>
        <v>117749.5254</v>
      </c>
      <c r="Y48" s="148">
        <f t="shared" si="33"/>
        <v>327082.01500000001</v>
      </c>
      <c r="Z48" s="148">
        <f t="shared" si="34"/>
        <v>196249.209</v>
      </c>
      <c r="AA48" s="148">
        <f t="shared" si="35"/>
        <v>654164.03</v>
      </c>
      <c r="AB48" s="147">
        <f t="shared" si="36"/>
        <v>37283.956400000003</v>
      </c>
      <c r="AC48" s="147">
        <f t="shared" si="37"/>
        <v>335555.60759999999</v>
      </c>
      <c r="AD48" s="147">
        <f t="shared" si="38"/>
        <v>1135466.0049999999</v>
      </c>
      <c r="AE48" s="147">
        <f t="shared" si="39"/>
        <v>762626.44099999999</v>
      </c>
      <c r="AF48" s="148">
        <f t="shared" si="40"/>
        <v>2270932.0099999998</v>
      </c>
      <c r="AG48" s="166"/>
      <c r="AH48" s="128">
        <f>$AB48/12</f>
        <v>3106.9963666666667</v>
      </c>
      <c r="AI48" s="128">
        <f>$AB48/12</f>
        <v>3106.9963666666667</v>
      </c>
      <c r="AJ48" s="128">
        <f t="shared" ref="AJ48:AS48" si="167">$AB48/12</f>
        <v>3106.9963666666667</v>
      </c>
      <c r="AK48" s="128">
        <f t="shared" si="167"/>
        <v>3106.9963666666667</v>
      </c>
      <c r="AL48" s="128">
        <f t="shared" si="167"/>
        <v>3106.9963666666667</v>
      </c>
      <c r="AM48" s="128">
        <f t="shared" si="167"/>
        <v>3106.9963666666667</v>
      </c>
      <c r="AN48" s="128">
        <f t="shared" si="167"/>
        <v>3106.9963666666667</v>
      </c>
      <c r="AO48" s="128">
        <f t="shared" si="167"/>
        <v>3106.9963666666667</v>
      </c>
      <c r="AP48" s="128">
        <f t="shared" si="167"/>
        <v>3106.9963666666667</v>
      </c>
      <c r="AQ48" s="128">
        <f t="shared" si="167"/>
        <v>3106.9963666666667</v>
      </c>
      <c r="AR48" s="128">
        <f t="shared" si="167"/>
        <v>3106.9963666666667</v>
      </c>
      <c r="AS48" s="128">
        <f t="shared" si="167"/>
        <v>3106.9963666666667</v>
      </c>
      <c r="AT48" s="152">
        <f t="shared" si="145"/>
        <v>37283.956400000003</v>
      </c>
      <c r="AU48" s="153">
        <f>$AC48/12</f>
        <v>27962.9673</v>
      </c>
      <c r="AV48" s="153">
        <f t="shared" ref="AV48:BF48" si="168">$AC48/12</f>
        <v>27962.9673</v>
      </c>
      <c r="AW48" s="153">
        <f t="shared" si="168"/>
        <v>27962.9673</v>
      </c>
      <c r="AX48" s="153">
        <f t="shared" si="168"/>
        <v>27962.9673</v>
      </c>
      <c r="AY48" s="153">
        <f t="shared" si="168"/>
        <v>27962.9673</v>
      </c>
      <c r="AZ48" s="153">
        <f t="shared" si="168"/>
        <v>27962.9673</v>
      </c>
      <c r="BA48" s="153">
        <f t="shared" si="168"/>
        <v>27962.9673</v>
      </c>
      <c r="BB48" s="153">
        <f t="shared" si="168"/>
        <v>27962.9673</v>
      </c>
      <c r="BC48" s="153">
        <f t="shared" si="168"/>
        <v>27962.9673</v>
      </c>
      <c r="BD48" s="153">
        <f t="shared" si="168"/>
        <v>27962.9673</v>
      </c>
      <c r="BE48" s="153">
        <f t="shared" si="168"/>
        <v>27962.9673</v>
      </c>
      <c r="BF48" s="153">
        <f t="shared" si="168"/>
        <v>27962.9673</v>
      </c>
      <c r="BG48" s="152">
        <f t="shared" si="108"/>
        <v>335555.60759999999</v>
      </c>
      <c r="BH48" s="153">
        <f>$AD48/12</f>
        <v>94622.167083333319</v>
      </c>
      <c r="BI48" s="153">
        <f t="shared" ref="BI48:BS48" si="169">$AD48/12</f>
        <v>94622.167083333319</v>
      </c>
      <c r="BJ48" s="153">
        <f t="shared" si="169"/>
        <v>94622.167083333319</v>
      </c>
      <c r="BK48" s="153">
        <f t="shared" si="169"/>
        <v>94622.167083333319</v>
      </c>
      <c r="BL48" s="153">
        <f t="shared" si="169"/>
        <v>94622.167083333319</v>
      </c>
      <c r="BM48" s="153">
        <f t="shared" si="169"/>
        <v>94622.167083333319</v>
      </c>
      <c r="BN48" s="153">
        <f t="shared" si="169"/>
        <v>94622.167083333319</v>
      </c>
      <c r="BO48" s="153">
        <f t="shared" si="169"/>
        <v>94622.167083333319</v>
      </c>
      <c r="BP48" s="153">
        <f t="shared" si="169"/>
        <v>94622.167083333319</v>
      </c>
      <c r="BQ48" s="153">
        <f t="shared" si="169"/>
        <v>94622.167083333319</v>
      </c>
      <c r="BR48" s="153">
        <f t="shared" si="169"/>
        <v>94622.167083333319</v>
      </c>
      <c r="BS48" s="153">
        <f t="shared" si="169"/>
        <v>94622.167083333319</v>
      </c>
      <c r="BT48" s="152">
        <f t="shared" si="95"/>
        <v>1135466.0050000001</v>
      </c>
      <c r="BU48" s="153">
        <f>$AE48/12</f>
        <v>63552.203416666664</v>
      </c>
      <c r="BV48" s="153">
        <f t="shared" ref="BV48:CF48" si="170">$AE48/12</f>
        <v>63552.203416666664</v>
      </c>
      <c r="BW48" s="153">
        <f t="shared" si="170"/>
        <v>63552.203416666664</v>
      </c>
      <c r="BX48" s="153">
        <f t="shared" si="170"/>
        <v>63552.203416666664</v>
      </c>
      <c r="BY48" s="153">
        <f t="shared" si="170"/>
        <v>63552.203416666664</v>
      </c>
      <c r="BZ48" s="153">
        <f t="shared" si="170"/>
        <v>63552.203416666664</v>
      </c>
      <c r="CA48" s="153">
        <f t="shared" si="170"/>
        <v>63552.203416666664</v>
      </c>
      <c r="CB48" s="153">
        <f t="shared" si="170"/>
        <v>63552.203416666664</v>
      </c>
      <c r="CC48" s="153">
        <f t="shared" si="170"/>
        <v>63552.203416666664</v>
      </c>
      <c r="CD48" s="153">
        <f t="shared" si="170"/>
        <v>63552.203416666664</v>
      </c>
      <c r="CE48" s="153">
        <f t="shared" si="170"/>
        <v>63552.203416666664</v>
      </c>
      <c r="CF48" s="153">
        <f t="shared" si="170"/>
        <v>63552.203416666664</v>
      </c>
      <c r="CG48" s="152">
        <f t="shared" si="97"/>
        <v>762626.44100000011</v>
      </c>
      <c r="CH48" s="151">
        <f t="shared" si="157"/>
        <v>2270932.0100000002</v>
      </c>
      <c r="CI48" s="167"/>
      <c r="CJ48" s="151">
        <f t="shared" si="158"/>
        <v>0</v>
      </c>
      <c r="CK48" s="262" t="str">
        <f t="shared" si="119"/>
        <v>P</v>
      </c>
      <c r="DF48" s="165"/>
      <c r="DG48" s="165"/>
      <c r="DH48" s="165"/>
      <c r="DI48" s="165"/>
      <c r="DJ48" s="165"/>
      <c r="DK48" s="165"/>
      <c r="DL48" s="165"/>
      <c r="DM48" s="165"/>
      <c r="DN48" s="165"/>
      <c r="DO48" s="165"/>
      <c r="DP48" s="165"/>
      <c r="DQ48" s="165"/>
      <c r="DR48" s="165"/>
      <c r="DS48" s="165"/>
      <c r="DT48" s="165"/>
      <c r="DU48" s="165"/>
      <c r="DV48" s="165"/>
      <c r="DW48" s="165"/>
      <c r="DX48" s="165"/>
      <c r="DY48" s="165"/>
      <c r="DZ48" s="165"/>
      <c r="EA48" s="165"/>
      <c r="EB48" s="165"/>
      <c r="EC48" s="165"/>
      <c r="ED48" s="165"/>
      <c r="EE48" s="165"/>
      <c r="EF48" s="165"/>
      <c r="EG48" s="165"/>
      <c r="EH48" s="165"/>
      <c r="EI48" s="165"/>
      <c r="EJ48" s="165"/>
      <c r="EK48" s="165"/>
      <c r="EL48" s="165"/>
      <c r="EM48" s="165"/>
      <c r="EN48" s="165"/>
      <c r="EO48" s="165"/>
      <c r="EP48" s="165"/>
      <c r="EQ48" s="165"/>
      <c r="ER48" s="165"/>
      <c r="ES48" s="165"/>
      <c r="ET48" s="165"/>
      <c r="EU48" s="165"/>
      <c r="EV48" s="165"/>
      <c r="EW48" s="165"/>
      <c r="EX48" s="165"/>
      <c r="EY48" s="165"/>
      <c r="EZ48" s="165"/>
      <c r="FA48" s="165"/>
      <c r="FB48" s="165"/>
      <c r="FC48" s="165"/>
      <c r="FD48" s="165"/>
      <c r="FE48" s="165"/>
      <c r="FF48" s="165"/>
      <c r="FG48" s="165"/>
      <c r="FH48" s="165"/>
      <c r="FI48" s="165"/>
    </row>
    <row r="49" spans="1:165" s="165" customFormat="1" ht="15" outlineLevel="1" collapsed="1" x14ac:dyDescent="0.25">
      <c r="A49" s="257" t="s">
        <v>60</v>
      </c>
      <c r="B49" s="244" t="s">
        <v>93</v>
      </c>
      <c r="C49" s="230">
        <v>942438.34</v>
      </c>
      <c r="D49" s="143">
        <v>0</v>
      </c>
      <c r="E49" s="143">
        <v>316786.09999999998</v>
      </c>
      <c r="F49" s="143">
        <v>509497.56</v>
      </c>
      <c r="G49" s="143">
        <v>1768722</v>
      </c>
      <c r="H49" s="144">
        <f t="shared" si="16"/>
        <v>18848.766800000001</v>
      </c>
      <c r="I49" s="145">
        <f t="shared" si="17"/>
        <v>169638.90119999999</v>
      </c>
      <c r="J49" s="145">
        <f t="shared" si="18"/>
        <v>471219.17</v>
      </c>
      <c r="K49" s="145">
        <f t="shared" si="19"/>
        <v>282731.50199999998</v>
      </c>
      <c r="L49" s="145">
        <f t="shared" si="20"/>
        <v>942438.34</v>
      </c>
      <c r="M49" s="144">
        <f t="shared" si="21"/>
        <v>0</v>
      </c>
      <c r="N49" s="145">
        <f t="shared" si="22"/>
        <v>0</v>
      </c>
      <c r="O49" s="145">
        <f t="shared" si="23"/>
        <v>0</v>
      </c>
      <c r="P49" s="145">
        <f t="shared" si="24"/>
        <v>0</v>
      </c>
      <c r="Q49" s="145">
        <f t="shared" si="25"/>
        <v>0</v>
      </c>
      <c r="R49" s="144">
        <f t="shared" si="26"/>
        <v>0</v>
      </c>
      <c r="S49" s="145">
        <f t="shared" si="27"/>
        <v>0</v>
      </c>
      <c r="T49" s="145">
        <f t="shared" si="28"/>
        <v>158393.04999999999</v>
      </c>
      <c r="U49" s="145">
        <f t="shared" si="29"/>
        <v>158393.04999999999</v>
      </c>
      <c r="V49" s="145">
        <f t="shared" si="30"/>
        <v>316786.09999999998</v>
      </c>
      <c r="W49" s="144">
        <f t="shared" si="31"/>
        <v>10189.9512</v>
      </c>
      <c r="X49" s="145">
        <f t="shared" si="32"/>
        <v>91709.560799999992</v>
      </c>
      <c r="Y49" s="145">
        <f t="shared" si="33"/>
        <v>254748.78</v>
      </c>
      <c r="Z49" s="145">
        <f t="shared" si="34"/>
        <v>152849.26799999998</v>
      </c>
      <c r="AA49" s="145">
        <f t="shared" si="35"/>
        <v>509497.56</v>
      </c>
      <c r="AB49" s="144">
        <f t="shared" si="36"/>
        <v>29038.718000000001</v>
      </c>
      <c r="AC49" s="144">
        <f t="shared" si="37"/>
        <v>261348.462</v>
      </c>
      <c r="AD49" s="144">
        <f t="shared" si="38"/>
        <v>884361</v>
      </c>
      <c r="AE49" s="144">
        <f t="shared" si="39"/>
        <v>593973.81999999995</v>
      </c>
      <c r="AF49" s="145">
        <f t="shared" si="40"/>
        <v>1768722</v>
      </c>
      <c r="AG49" s="162"/>
      <c r="AH49" s="163">
        <f t="shared" ref="AH49:AS49" si="171">SUM(AH50:AH50)</f>
        <v>2419.8931666666667</v>
      </c>
      <c r="AI49" s="163">
        <f t="shared" si="171"/>
        <v>2419.8931666666667</v>
      </c>
      <c r="AJ49" s="163">
        <f t="shared" si="171"/>
        <v>2419.8931666666667</v>
      </c>
      <c r="AK49" s="163">
        <f t="shared" si="171"/>
        <v>2419.8931666666667</v>
      </c>
      <c r="AL49" s="163">
        <f t="shared" si="171"/>
        <v>2419.8931666666667</v>
      </c>
      <c r="AM49" s="163">
        <f t="shared" si="171"/>
        <v>2419.8931666666667</v>
      </c>
      <c r="AN49" s="163">
        <f t="shared" si="171"/>
        <v>2419.8931666666667</v>
      </c>
      <c r="AO49" s="163">
        <f t="shared" si="171"/>
        <v>2419.8931666666667</v>
      </c>
      <c r="AP49" s="163">
        <f t="shared" si="171"/>
        <v>2419.8931666666667</v>
      </c>
      <c r="AQ49" s="163">
        <f t="shared" si="171"/>
        <v>2419.8931666666667</v>
      </c>
      <c r="AR49" s="163">
        <f t="shared" si="171"/>
        <v>2419.8931666666667</v>
      </c>
      <c r="AS49" s="163">
        <f t="shared" si="171"/>
        <v>2419.8931666666667</v>
      </c>
      <c r="AT49" s="149">
        <f t="shared" si="145"/>
        <v>29038.718000000008</v>
      </c>
      <c r="AU49" s="151">
        <f t="shared" ref="AU49:BF49" si="172">SUM(AU50:AU50)</f>
        <v>21779.038499999999</v>
      </c>
      <c r="AV49" s="151">
        <f t="shared" si="172"/>
        <v>21779.038499999999</v>
      </c>
      <c r="AW49" s="151">
        <f t="shared" si="172"/>
        <v>21779.038499999999</v>
      </c>
      <c r="AX49" s="151">
        <f t="shared" si="172"/>
        <v>21779.038499999999</v>
      </c>
      <c r="AY49" s="151">
        <f t="shared" si="172"/>
        <v>21779.038499999999</v>
      </c>
      <c r="AZ49" s="151">
        <f t="shared" si="172"/>
        <v>21779.038499999999</v>
      </c>
      <c r="BA49" s="151">
        <f t="shared" si="172"/>
        <v>21779.038499999999</v>
      </c>
      <c r="BB49" s="151">
        <f t="shared" si="172"/>
        <v>21779.038499999999</v>
      </c>
      <c r="BC49" s="151">
        <f t="shared" si="172"/>
        <v>21779.038499999999</v>
      </c>
      <c r="BD49" s="151">
        <f t="shared" si="172"/>
        <v>21779.038499999999</v>
      </c>
      <c r="BE49" s="151">
        <f t="shared" si="172"/>
        <v>21779.038499999999</v>
      </c>
      <c r="BF49" s="151">
        <f t="shared" si="172"/>
        <v>21779.038499999999</v>
      </c>
      <c r="BG49" s="149">
        <f t="shared" si="108"/>
        <v>261348.46199999997</v>
      </c>
      <c r="BH49" s="151">
        <f t="shared" ref="BH49:BS49" si="173">SUM(BH50:BH50)</f>
        <v>73696.75</v>
      </c>
      <c r="BI49" s="151">
        <f t="shared" si="173"/>
        <v>73696.75</v>
      </c>
      <c r="BJ49" s="151">
        <f t="shared" si="173"/>
        <v>73696.75</v>
      </c>
      <c r="BK49" s="151">
        <f t="shared" si="173"/>
        <v>73696.75</v>
      </c>
      <c r="BL49" s="151">
        <f t="shared" si="173"/>
        <v>73696.75</v>
      </c>
      <c r="BM49" s="151">
        <f t="shared" si="173"/>
        <v>73696.75</v>
      </c>
      <c r="BN49" s="151">
        <f t="shared" si="173"/>
        <v>73696.75</v>
      </c>
      <c r="BO49" s="151">
        <f t="shared" si="173"/>
        <v>73696.75</v>
      </c>
      <c r="BP49" s="151">
        <f t="shared" si="173"/>
        <v>73696.75</v>
      </c>
      <c r="BQ49" s="151">
        <f t="shared" si="173"/>
        <v>73696.75</v>
      </c>
      <c r="BR49" s="151">
        <f t="shared" si="173"/>
        <v>73696.75</v>
      </c>
      <c r="BS49" s="151">
        <f t="shared" si="173"/>
        <v>73696.75</v>
      </c>
      <c r="BT49" s="149">
        <f t="shared" si="95"/>
        <v>884361</v>
      </c>
      <c r="BU49" s="151">
        <f t="shared" ref="BU49:CF49" si="174">SUM(BU50:BU50)</f>
        <v>49497.818333333329</v>
      </c>
      <c r="BV49" s="151">
        <f t="shared" si="174"/>
        <v>49497.818333333329</v>
      </c>
      <c r="BW49" s="151">
        <f t="shared" si="174"/>
        <v>49497.818333333329</v>
      </c>
      <c r="BX49" s="151">
        <f t="shared" si="174"/>
        <v>49497.818333333329</v>
      </c>
      <c r="BY49" s="151">
        <f t="shared" si="174"/>
        <v>49497.818333333329</v>
      </c>
      <c r="BZ49" s="151">
        <f t="shared" si="174"/>
        <v>49497.818333333329</v>
      </c>
      <c r="CA49" s="151">
        <f t="shared" si="174"/>
        <v>49497.818333333329</v>
      </c>
      <c r="CB49" s="151">
        <f t="shared" si="174"/>
        <v>49497.818333333329</v>
      </c>
      <c r="CC49" s="151">
        <f t="shared" si="174"/>
        <v>49497.818333333329</v>
      </c>
      <c r="CD49" s="151">
        <f t="shared" si="174"/>
        <v>49497.818333333329</v>
      </c>
      <c r="CE49" s="151">
        <f t="shared" si="174"/>
        <v>49497.818333333329</v>
      </c>
      <c r="CF49" s="151">
        <f t="shared" si="174"/>
        <v>49497.818333333329</v>
      </c>
      <c r="CG49" s="149">
        <f t="shared" si="97"/>
        <v>593973.82000000007</v>
      </c>
      <c r="CH49" s="151">
        <f t="shared" si="157"/>
        <v>1768722</v>
      </c>
      <c r="CI49" s="164"/>
      <c r="CJ49" s="151">
        <f t="shared" si="158"/>
        <v>0</v>
      </c>
      <c r="CK49" s="262" t="str">
        <f t="shared" si="119"/>
        <v>P</v>
      </c>
    </row>
    <row r="50" spans="1:165" s="168" customFormat="1" ht="16.5" hidden="1" outlineLevel="2" x14ac:dyDescent="0.25">
      <c r="A50" s="257" t="s">
        <v>61</v>
      </c>
      <c r="B50" s="245" t="s">
        <v>137</v>
      </c>
      <c r="C50" s="231">
        <v>942438.34</v>
      </c>
      <c r="D50" s="127">
        <v>0</v>
      </c>
      <c r="E50" s="146">
        <v>316786.09999999998</v>
      </c>
      <c r="F50" s="146">
        <v>509497.56</v>
      </c>
      <c r="G50" s="127">
        <v>1768722</v>
      </c>
      <c r="H50" s="147">
        <f t="shared" si="16"/>
        <v>18848.766800000001</v>
      </c>
      <c r="I50" s="148">
        <f t="shared" si="17"/>
        <v>169638.90119999999</v>
      </c>
      <c r="J50" s="148">
        <f t="shared" si="18"/>
        <v>471219.17</v>
      </c>
      <c r="K50" s="148">
        <f t="shared" si="19"/>
        <v>282731.50199999998</v>
      </c>
      <c r="L50" s="148">
        <f t="shared" si="20"/>
        <v>942438.34</v>
      </c>
      <c r="M50" s="147">
        <f t="shared" si="21"/>
        <v>0</v>
      </c>
      <c r="N50" s="148">
        <f t="shared" si="22"/>
        <v>0</v>
      </c>
      <c r="O50" s="148">
        <f t="shared" si="23"/>
        <v>0</v>
      </c>
      <c r="P50" s="148">
        <f t="shared" si="24"/>
        <v>0</v>
      </c>
      <c r="Q50" s="148">
        <f t="shared" si="25"/>
        <v>0</v>
      </c>
      <c r="R50" s="147">
        <f t="shared" si="26"/>
        <v>0</v>
      </c>
      <c r="S50" s="148">
        <f t="shared" si="27"/>
        <v>0</v>
      </c>
      <c r="T50" s="148">
        <f t="shared" si="28"/>
        <v>158393.04999999999</v>
      </c>
      <c r="U50" s="148">
        <f t="shared" si="29"/>
        <v>158393.04999999999</v>
      </c>
      <c r="V50" s="148">
        <f t="shared" si="30"/>
        <v>316786.09999999998</v>
      </c>
      <c r="W50" s="147">
        <f t="shared" si="31"/>
        <v>10189.9512</v>
      </c>
      <c r="X50" s="148">
        <f t="shared" si="32"/>
        <v>91709.560799999992</v>
      </c>
      <c r="Y50" s="148">
        <f t="shared" si="33"/>
        <v>254748.78</v>
      </c>
      <c r="Z50" s="148">
        <f t="shared" si="34"/>
        <v>152849.26799999998</v>
      </c>
      <c r="AA50" s="148">
        <f t="shared" si="35"/>
        <v>509497.56</v>
      </c>
      <c r="AB50" s="147">
        <f t="shared" si="36"/>
        <v>29038.718000000001</v>
      </c>
      <c r="AC50" s="147">
        <f t="shared" si="37"/>
        <v>261348.462</v>
      </c>
      <c r="AD50" s="147">
        <f t="shared" si="38"/>
        <v>884361</v>
      </c>
      <c r="AE50" s="147">
        <f t="shared" si="39"/>
        <v>593973.81999999995</v>
      </c>
      <c r="AF50" s="148">
        <f t="shared" si="40"/>
        <v>1768722</v>
      </c>
      <c r="AG50" s="166"/>
      <c r="AH50" s="128">
        <f>$AB50/12</f>
        <v>2419.8931666666667</v>
      </c>
      <c r="AI50" s="128">
        <f>$AB50/12</f>
        <v>2419.8931666666667</v>
      </c>
      <c r="AJ50" s="128">
        <f t="shared" ref="AJ50:AS50" si="175">$AB50/12</f>
        <v>2419.8931666666667</v>
      </c>
      <c r="AK50" s="128">
        <f t="shared" si="175"/>
        <v>2419.8931666666667</v>
      </c>
      <c r="AL50" s="128">
        <f t="shared" si="175"/>
        <v>2419.8931666666667</v>
      </c>
      <c r="AM50" s="128">
        <f t="shared" si="175"/>
        <v>2419.8931666666667</v>
      </c>
      <c r="AN50" s="128">
        <f t="shared" si="175"/>
        <v>2419.8931666666667</v>
      </c>
      <c r="AO50" s="128">
        <f t="shared" si="175"/>
        <v>2419.8931666666667</v>
      </c>
      <c r="AP50" s="128">
        <f t="shared" si="175"/>
        <v>2419.8931666666667</v>
      </c>
      <c r="AQ50" s="128">
        <f t="shared" si="175"/>
        <v>2419.8931666666667</v>
      </c>
      <c r="AR50" s="128">
        <f t="shared" si="175"/>
        <v>2419.8931666666667</v>
      </c>
      <c r="AS50" s="128">
        <f t="shared" si="175"/>
        <v>2419.8931666666667</v>
      </c>
      <c r="AT50" s="152">
        <f t="shared" si="145"/>
        <v>29038.718000000008</v>
      </c>
      <c r="AU50" s="153">
        <f>$AC50/12</f>
        <v>21779.038499999999</v>
      </c>
      <c r="AV50" s="153">
        <f t="shared" ref="AV50:BF50" si="176">$AC50/12</f>
        <v>21779.038499999999</v>
      </c>
      <c r="AW50" s="153">
        <f t="shared" si="176"/>
        <v>21779.038499999999</v>
      </c>
      <c r="AX50" s="153">
        <f t="shared" si="176"/>
        <v>21779.038499999999</v>
      </c>
      <c r="AY50" s="153">
        <f t="shared" si="176"/>
        <v>21779.038499999999</v>
      </c>
      <c r="AZ50" s="153">
        <f t="shared" si="176"/>
        <v>21779.038499999999</v>
      </c>
      <c r="BA50" s="153">
        <f t="shared" si="176"/>
        <v>21779.038499999999</v>
      </c>
      <c r="BB50" s="153">
        <f t="shared" si="176"/>
        <v>21779.038499999999</v>
      </c>
      <c r="BC50" s="153">
        <f t="shared" si="176"/>
        <v>21779.038499999999</v>
      </c>
      <c r="BD50" s="153">
        <f t="shared" si="176"/>
        <v>21779.038499999999</v>
      </c>
      <c r="BE50" s="153">
        <f t="shared" si="176"/>
        <v>21779.038499999999</v>
      </c>
      <c r="BF50" s="153">
        <f t="shared" si="176"/>
        <v>21779.038499999999</v>
      </c>
      <c r="BG50" s="152">
        <f t="shared" si="108"/>
        <v>261348.46199999997</v>
      </c>
      <c r="BH50" s="153">
        <f>$AD50/12</f>
        <v>73696.75</v>
      </c>
      <c r="BI50" s="153">
        <f t="shared" ref="BI50:BS50" si="177">$AD50/12</f>
        <v>73696.75</v>
      </c>
      <c r="BJ50" s="153">
        <f t="shared" si="177"/>
        <v>73696.75</v>
      </c>
      <c r="BK50" s="153">
        <f t="shared" si="177"/>
        <v>73696.75</v>
      </c>
      <c r="BL50" s="153">
        <f t="shared" si="177"/>
        <v>73696.75</v>
      </c>
      <c r="BM50" s="153">
        <f t="shared" si="177"/>
        <v>73696.75</v>
      </c>
      <c r="BN50" s="153">
        <f t="shared" si="177"/>
        <v>73696.75</v>
      </c>
      <c r="BO50" s="153">
        <f t="shared" si="177"/>
        <v>73696.75</v>
      </c>
      <c r="BP50" s="153">
        <f t="shared" si="177"/>
        <v>73696.75</v>
      </c>
      <c r="BQ50" s="153">
        <f t="shared" si="177"/>
        <v>73696.75</v>
      </c>
      <c r="BR50" s="153">
        <f t="shared" si="177"/>
        <v>73696.75</v>
      </c>
      <c r="BS50" s="153">
        <f t="shared" si="177"/>
        <v>73696.75</v>
      </c>
      <c r="BT50" s="152">
        <f t="shared" si="95"/>
        <v>884361</v>
      </c>
      <c r="BU50" s="153">
        <f>$AE50/12</f>
        <v>49497.818333333329</v>
      </c>
      <c r="BV50" s="153">
        <f t="shared" ref="BV50:CF50" si="178">$AE50/12</f>
        <v>49497.818333333329</v>
      </c>
      <c r="BW50" s="153">
        <f t="shared" si="178"/>
        <v>49497.818333333329</v>
      </c>
      <c r="BX50" s="153">
        <f t="shared" si="178"/>
        <v>49497.818333333329</v>
      </c>
      <c r="BY50" s="153">
        <f t="shared" si="178"/>
        <v>49497.818333333329</v>
      </c>
      <c r="BZ50" s="153">
        <f t="shared" si="178"/>
        <v>49497.818333333329</v>
      </c>
      <c r="CA50" s="153">
        <f t="shared" si="178"/>
        <v>49497.818333333329</v>
      </c>
      <c r="CB50" s="153">
        <f t="shared" si="178"/>
        <v>49497.818333333329</v>
      </c>
      <c r="CC50" s="153">
        <f t="shared" si="178"/>
        <v>49497.818333333329</v>
      </c>
      <c r="CD50" s="153">
        <f t="shared" si="178"/>
        <v>49497.818333333329</v>
      </c>
      <c r="CE50" s="153">
        <f t="shared" si="178"/>
        <v>49497.818333333329</v>
      </c>
      <c r="CF50" s="153">
        <f t="shared" si="178"/>
        <v>49497.818333333329</v>
      </c>
      <c r="CG50" s="152">
        <f t="shared" si="97"/>
        <v>593973.82000000007</v>
      </c>
      <c r="CH50" s="151">
        <f t="shared" si="157"/>
        <v>1768722</v>
      </c>
      <c r="CI50" s="167"/>
      <c r="CJ50" s="151">
        <f t="shared" si="158"/>
        <v>0</v>
      </c>
      <c r="CK50" s="262" t="str">
        <f t="shared" si="119"/>
        <v>P</v>
      </c>
      <c r="DF50" s="165"/>
      <c r="DG50" s="165"/>
      <c r="DH50" s="165"/>
      <c r="DI50" s="165"/>
      <c r="DJ50" s="165"/>
      <c r="DK50" s="165"/>
      <c r="DL50" s="165"/>
      <c r="DM50" s="165"/>
      <c r="DN50" s="165"/>
      <c r="DO50" s="165"/>
      <c r="DP50" s="165"/>
      <c r="DQ50" s="165"/>
      <c r="DR50" s="165"/>
      <c r="DS50" s="165"/>
      <c r="DT50" s="165"/>
      <c r="DU50" s="165"/>
      <c r="DV50" s="165"/>
      <c r="DW50" s="165"/>
      <c r="DX50" s="165"/>
      <c r="DY50" s="165"/>
      <c r="DZ50" s="165"/>
      <c r="EA50" s="165"/>
      <c r="EB50" s="165"/>
      <c r="EC50" s="165"/>
      <c r="ED50" s="165"/>
      <c r="EE50" s="165"/>
      <c r="EF50" s="165"/>
      <c r="EG50" s="165"/>
      <c r="EH50" s="165"/>
      <c r="EI50" s="165"/>
      <c r="EJ50" s="165"/>
      <c r="EK50" s="165"/>
      <c r="EL50" s="165"/>
      <c r="EM50" s="165"/>
      <c r="EN50" s="165"/>
      <c r="EO50" s="165"/>
      <c r="EP50" s="165"/>
      <c r="EQ50" s="165"/>
      <c r="ER50" s="165"/>
      <c r="ES50" s="165"/>
      <c r="ET50" s="165"/>
      <c r="EU50" s="165"/>
      <c r="EV50" s="165"/>
      <c r="EW50" s="165"/>
      <c r="EX50" s="165"/>
      <c r="EY50" s="165"/>
      <c r="EZ50" s="165"/>
      <c r="FA50" s="165"/>
      <c r="FB50" s="165"/>
      <c r="FC50" s="165"/>
      <c r="FD50" s="165"/>
      <c r="FE50" s="165"/>
      <c r="FF50" s="165"/>
      <c r="FG50" s="165"/>
      <c r="FH50" s="165"/>
      <c r="FI50" s="165"/>
    </row>
    <row r="51" spans="1:165" s="165" customFormat="1" ht="15" outlineLevel="1" collapsed="1" x14ac:dyDescent="0.25">
      <c r="A51" s="257" t="s">
        <v>62</v>
      </c>
      <c r="B51" s="246" t="s">
        <v>96</v>
      </c>
      <c r="C51" s="232">
        <v>293451.3</v>
      </c>
      <c r="D51" s="127">
        <v>0</v>
      </c>
      <c r="E51" s="127">
        <v>98639.13</v>
      </c>
      <c r="F51" s="127">
        <v>158644.56</v>
      </c>
      <c r="G51" s="127">
        <v>550734.99</v>
      </c>
      <c r="H51" s="147">
        <f t="shared" si="16"/>
        <v>5869.0259999999998</v>
      </c>
      <c r="I51" s="148">
        <f t="shared" si="17"/>
        <v>52821.233999999997</v>
      </c>
      <c r="J51" s="148">
        <f t="shared" si="18"/>
        <v>146725.65</v>
      </c>
      <c r="K51" s="148">
        <f t="shared" si="19"/>
        <v>88035.39</v>
      </c>
      <c r="L51" s="148">
        <f t="shared" si="20"/>
        <v>293451.3</v>
      </c>
      <c r="M51" s="147">
        <f t="shared" si="21"/>
        <v>0</v>
      </c>
      <c r="N51" s="148">
        <f t="shared" si="22"/>
        <v>0</v>
      </c>
      <c r="O51" s="148">
        <f t="shared" si="23"/>
        <v>0</v>
      </c>
      <c r="P51" s="148">
        <f t="shared" si="24"/>
        <v>0</v>
      </c>
      <c r="Q51" s="148">
        <f t="shared" si="25"/>
        <v>0</v>
      </c>
      <c r="R51" s="147">
        <f t="shared" si="26"/>
        <v>0</v>
      </c>
      <c r="S51" s="148">
        <f t="shared" si="27"/>
        <v>0</v>
      </c>
      <c r="T51" s="148">
        <f t="shared" si="28"/>
        <v>49319.565000000002</v>
      </c>
      <c r="U51" s="148">
        <f t="shared" si="29"/>
        <v>49319.565000000002</v>
      </c>
      <c r="V51" s="148">
        <f t="shared" si="30"/>
        <v>98639.13</v>
      </c>
      <c r="W51" s="147">
        <f t="shared" si="31"/>
        <v>3172.8912</v>
      </c>
      <c r="X51" s="148">
        <f t="shared" si="32"/>
        <v>28556.020799999998</v>
      </c>
      <c r="Y51" s="148">
        <f t="shared" si="33"/>
        <v>79322.28</v>
      </c>
      <c r="Z51" s="148">
        <f t="shared" si="34"/>
        <v>47593.367999999995</v>
      </c>
      <c r="AA51" s="148">
        <f t="shared" si="35"/>
        <v>158644.56</v>
      </c>
      <c r="AB51" s="147">
        <f t="shared" si="36"/>
        <v>9041.9171999999999</v>
      </c>
      <c r="AC51" s="147">
        <f t="shared" si="37"/>
        <v>81377.254799999995</v>
      </c>
      <c r="AD51" s="147">
        <f t="shared" si="38"/>
        <v>275367.495</v>
      </c>
      <c r="AE51" s="147">
        <f t="shared" si="39"/>
        <v>184948.323</v>
      </c>
      <c r="AF51" s="148">
        <f t="shared" si="40"/>
        <v>550734.99</v>
      </c>
      <c r="AG51" s="162"/>
      <c r="AH51" s="163">
        <f t="shared" ref="AH51:AS51" si="179">SUM(AH52:AH52)</f>
        <v>753.49310000000003</v>
      </c>
      <c r="AI51" s="163">
        <f t="shared" si="179"/>
        <v>753.49310000000003</v>
      </c>
      <c r="AJ51" s="163">
        <f t="shared" si="179"/>
        <v>753.49310000000003</v>
      </c>
      <c r="AK51" s="163">
        <f t="shared" si="179"/>
        <v>753.49310000000003</v>
      </c>
      <c r="AL51" s="163">
        <f t="shared" si="179"/>
        <v>753.49310000000003</v>
      </c>
      <c r="AM51" s="163">
        <f t="shared" si="179"/>
        <v>753.49310000000003</v>
      </c>
      <c r="AN51" s="163">
        <f t="shared" si="179"/>
        <v>753.49310000000003</v>
      </c>
      <c r="AO51" s="163">
        <f t="shared" si="179"/>
        <v>753.49310000000003</v>
      </c>
      <c r="AP51" s="163">
        <f t="shared" si="179"/>
        <v>753.49310000000003</v>
      </c>
      <c r="AQ51" s="163">
        <f t="shared" si="179"/>
        <v>753.49310000000003</v>
      </c>
      <c r="AR51" s="163">
        <f t="shared" si="179"/>
        <v>753.49310000000003</v>
      </c>
      <c r="AS51" s="163">
        <f t="shared" si="179"/>
        <v>753.49310000000003</v>
      </c>
      <c r="AT51" s="149">
        <f t="shared" si="145"/>
        <v>9041.917199999998</v>
      </c>
      <c r="AU51" s="151">
        <f t="shared" ref="AU51:BF51" si="180">SUM(AU52:AU52)</f>
        <v>6781.4378999999999</v>
      </c>
      <c r="AV51" s="151">
        <f t="shared" si="180"/>
        <v>6781.4378999999999</v>
      </c>
      <c r="AW51" s="151">
        <f t="shared" si="180"/>
        <v>6781.4378999999999</v>
      </c>
      <c r="AX51" s="151">
        <f t="shared" si="180"/>
        <v>6781.4378999999999</v>
      </c>
      <c r="AY51" s="151">
        <f t="shared" si="180"/>
        <v>6781.4378999999999</v>
      </c>
      <c r="AZ51" s="151">
        <f t="shared" si="180"/>
        <v>6781.4378999999999</v>
      </c>
      <c r="BA51" s="151">
        <f t="shared" si="180"/>
        <v>6781.4378999999999</v>
      </c>
      <c r="BB51" s="151">
        <f t="shared" si="180"/>
        <v>6781.4378999999999</v>
      </c>
      <c r="BC51" s="151">
        <f t="shared" si="180"/>
        <v>6781.4378999999999</v>
      </c>
      <c r="BD51" s="151">
        <f t="shared" si="180"/>
        <v>6781.4378999999999</v>
      </c>
      <c r="BE51" s="151">
        <f t="shared" si="180"/>
        <v>6781.4378999999999</v>
      </c>
      <c r="BF51" s="151">
        <f t="shared" si="180"/>
        <v>6781.4378999999999</v>
      </c>
      <c r="BG51" s="149">
        <f t="shared" si="108"/>
        <v>81377.254799999995</v>
      </c>
      <c r="BH51" s="151">
        <f t="shared" ref="BH51:BS51" si="181">SUM(BH52:BH52)</f>
        <v>22947.291249999998</v>
      </c>
      <c r="BI51" s="151">
        <f t="shared" si="181"/>
        <v>22947.291249999998</v>
      </c>
      <c r="BJ51" s="151">
        <f t="shared" si="181"/>
        <v>22947.291249999998</v>
      </c>
      <c r="BK51" s="151">
        <f t="shared" si="181"/>
        <v>22947.291249999998</v>
      </c>
      <c r="BL51" s="151">
        <f t="shared" si="181"/>
        <v>22947.291249999998</v>
      </c>
      <c r="BM51" s="151">
        <f t="shared" si="181"/>
        <v>22947.291249999998</v>
      </c>
      <c r="BN51" s="151">
        <f t="shared" si="181"/>
        <v>22947.291249999998</v>
      </c>
      <c r="BO51" s="151">
        <f t="shared" si="181"/>
        <v>22947.291249999998</v>
      </c>
      <c r="BP51" s="151">
        <f t="shared" si="181"/>
        <v>22947.291249999998</v>
      </c>
      <c r="BQ51" s="151">
        <f t="shared" si="181"/>
        <v>22947.291249999998</v>
      </c>
      <c r="BR51" s="151">
        <f t="shared" si="181"/>
        <v>22947.291249999998</v>
      </c>
      <c r="BS51" s="151">
        <f t="shared" si="181"/>
        <v>22947.291249999998</v>
      </c>
      <c r="BT51" s="149">
        <f t="shared" si="95"/>
        <v>275367.49500000005</v>
      </c>
      <c r="BU51" s="151">
        <f t="shared" ref="BU51:CF51" si="182">SUM(BU52:BU52)</f>
        <v>15412.36025</v>
      </c>
      <c r="BV51" s="151">
        <f t="shared" si="182"/>
        <v>15412.36025</v>
      </c>
      <c r="BW51" s="151">
        <f t="shared" si="182"/>
        <v>15412.36025</v>
      </c>
      <c r="BX51" s="151">
        <f t="shared" si="182"/>
        <v>15412.36025</v>
      </c>
      <c r="BY51" s="151">
        <f t="shared" si="182"/>
        <v>15412.36025</v>
      </c>
      <c r="BZ51" s="151">
        <f t="shared" si="182"/>
        <v>15412.36025</v>
      </c>
      <c r="CA51" s="151">
        <f t="shared" si="182"/>
        <v>15412.36025</v>
      </c>
      <c r="CB51" s="151">
        <f t="shared" si="182"/>
        <v>15412.36025</v>
      </c>
      <c r="CC51" s="151">
        <f t="shared" si="182"/>
        <v>15412.36025</v>
      </c>
      <c r="CD51" s="151">
        <f t="shared" si="182"/>
        <v>15412.36025</v>
      </c>
      <c r="CE51" s="151">
        <f t="shared" si="182"/>
        <v>15412.36025</v>
      </c>
      <c r="CF51" s="151">
        <f t="shared" si="182"/>
        <v>15412.36025</v>
      </c>
      <c r="CG51" s="149">
        <f t="shared" si="97"/>
        <v>184948.323</v>
      </c>
      <c r="CH51" s="151">
        <f t="shared" si="157"/>
        <v>550734.99</v>
      </c>
      <c r="CI51" s="164"/>
      <c r="CJ51" s="151">
        <f t="shared" si="158"/>
        <v>0</v>
      </c>
      <c r="CK51" s="262" t="str">
        <f t="shared" si="119"/>
        <v>P</v>
      </c>
    </row>
    <row r="52" spans="1:165" s="57" customFormat="1" ht="16.5" hidden="1" outlineLevel="2" x14ac:dyDescent="0.25">
      <c r="A52" s="258" t="s">
        <v>63</v>
      </c>
      <c r="B52" s="247" t="s">
        <v>138</v>
      </c>
      <c r="C52" s="233">
        <v>293451.3</v>
      </c>
      <c r="D52" s="63">
        <v>0</v>
      </c>
      <c r="E52" s="62">
        <v>98639.13</v>
      </c>
      <c r="F52" s="62">
        <v>158644.56</v>
      </c>
      <c r="G52" s="63">
        <v>550734.99</v>
      </c>
      <c r="H52" s="67">
        <f t="shared" si="16"/>
        <v>5869.0259999999998</v>
      </c>
      <c r="I52" s="64">
        <f t="shared" si="17"/>
        <v>52821.233999999997</v>
      </c>
      <c r="J52" s="64">
        <f t="shared" si="18"/>
        <v>146725.65</v>
      </c>
      <c r="K52" s="64">
        <f t="shared" si="19"/>
        <v>88035.39</v>
      </c>
      <c r="L52" s="64">
        <f t="shared" si="20"/>
        <v>293451.3</v>
      </c>
      <c r="M52" s="67">
        <f t="shared" si="21"/>
        <v>0</v>
      </c>
      <c r="N52" s="64">
        <f t="shared" si="22"/>
        <v>0</v>
      </c>
      <c r="O52" s="64">
        <f t="shared" si="23"/>
        <v>0</v>
      </c>
      <c r="P52" s="64">
        <f t="shared" si="24"/>
        <v>0</v>
      </c>
      <c r="Q52" s="64">
        <f t="shared" si="25"/>
        <v>0</v>
      </c>
      <c r="R52" s="67">
        <f t="shared" si="26"/>
        <v>0</v>
      </c>
      <c r="S52" s="64">
        <f t="shared" si="27"/>
        <v>0</v>
      </c>
      <c r="T52" s="64">
        <f t="shared" si="28"/>
        <v>49319.565000000002</v>
      </c>
      <c r="U52" s="64">
        <f t="shared" si="29"/>
        <v>49319.565000000002</v>
      </c>
      <c r="V52" s="64">
        <f t="shared" si="30"/>
        <v>98639.13</v>
      </c>
      <c r="W52" s="67">
        <f t="shared" si="31"/>
        <v>3172.8912</v>
      </c>
      <c r="X52" s="64">
        <f t="shared" si="32"/>
        <v>28556.020799999998</v>
      </c>
      <c r="Y52" s="64">
        <f t="shared" si="33"/>
        <v>79322.28</v>
      </c>
      <c r="Z52" s="64">
        <f t="shared" si="34"/>
        <v>47593.367999999995</v>
      </c>
      <c r="AA52" s="64">
        <f t="shared" si="35"/>
        <v>158644.56</v>
      </c>
      <c r="AB52" s="67">
        <f t="shared" si="36"/>
        <v>9041.9171999999999</v>
      </c>
      <c r="AC52" s="67">
        <f t="shared" si="37"/>
        <v>81377.254799999995</v>
      </c>
      <c r="AD52" s="67">
        <f t="shared" si="38"/>
        <v>275367.495</v>
      </c>
      <c r="AE52" s="67">
        <f t="shared" si="39"/>
        <v>184948.323</v>
      </c>
      <c r="AF52" s="64">
        <f t="shared" si="40"/>
        <v>550734.99</v>
      </c>
      <c r="AG52" s="55"/>
      <c r="AH52" s="54">
        <f>$AB52/12</f>
        <v>753.49310000000003</v>
      </c>
      <c r="AI52" s="54">
        <f>$AB52/12</f>
        <v>753.49310000000003</v>
      </c>
      <c r="AJ52" s="54">
        <f t="shared" ref="AJ52:AS52" si="183">$AB52/12</f>
        <v>753.49310000000003</v>
      </c>
      <c r="AK52" s="54">
        <f t="shared" si="183"/>
        <v>753.49310000000003</v>
      </c>
      <c r="AL52" s="54">
        <f t="shared" si="183"/>
        <v>753.49310000000003</v>
      </c>
      <c r="AM52" s="54">
        <f t="shared" si="183"/>
        <v>753.49310000000003</v>
      </c>
      <c r="AN52" s="54">
        <f t="shared" si="183"/>
        <v>753.49310000000003</v>
      </c>
      <c r="AO52" s="54">
        <f t="shared" si="183"/>
        <v>753.49310000000003</v>
      </c>
      <c r="AP52" s="54">
        <f t="shared" si="183"/>
        <v>753.49310000000003</v>
      </c>
      <c r="AQ52" s="54">
        <f t="shared" si="183"/>
        <v>753.49310000000003</v>
      </c>
      <c r="AR52" s="54">
        <f t="shared" si="183"/>
        <v>753.49310000000003</v>
      </c>
      <c r="AS52" s="54">
        <f t="shared" si="183"/>
        <v>753.49310000000003</v>
      </c>
      <c r="AT52" s="156">
        <f t="shared" si="145"/>
        <v>9041.917199999998</v>
      </c>
      <c r="AU52" s="154">
        <f>$AC52/12</f>
        <v>6781.4378999999999</v>
      </c>
      <c r="AV52" s="154">
        <f t="shared" ref="AV52:BF52" si="184">$AC52/12</f>
        <v>6781.4378999999999</v>
      </c>
      <c r="AW52" s="154">
        <f t="shared" si="184"/>
        <v>6781.4378999999999</v>
      </c>
      <c r="AX52" s="154">
        <f t="shared" si="184"/>
        <v>6781.4378999999999</v>
      </c>
      <c r="AY52" s="154">
        <f t="shared" si="184"/>
        <v>6781.4378999999999</v>
      </c>
      <c r="AZ52" s="154">
        <f t="shared" si="184"/>
        <v>6781.4378999999999</v>
      </c>
      <c r="BA52" s="154">
        <f t="shared" si="184"/>
        <v>6781.4378999999999</v>
      </c>
      <c r="BB52" s="154">
        <f t="shared" si="184"/>
        <v>6781.4378999999999</v>
      </c>
      <c r="BC52" s="154">
        <f t="shared" si="184"/>
        <v>6781.4378999999999</v>
      </c>
      <c r="BD52" s="154">
        <f t="shared" si="184"/>
        <v>6781.4378999999999</v>
      </c>
      <c r="BE52" s="154">
        <f t="shared" si="184"/>
        <v>6781.4378999999999</v>
      </c>
      <c r="BF52" s="154">
        <f t="shared" si="184"/>
        <v>6781.4378999999999</v>
      </c>
      <c r="BG52" s="156">
        <f t="shared" si="108"/>
        <v>81377.254799999995</v>
      </c>
      <c r="BH52" s="154">
        <f>$AD52/12</f>
        <v>22947.291249999998</v>
      </c>
      <c r="BI52" s="154">
        <f t="shared" ref="BI52:BS52" si="185">$AD52/12</f>
        <v>22947.291249999998</v>
      </c>
      <c r="BJ52" s="154">
        <f t="shared" si="185"/>
        <v>22947.291249999998</v>
      </c>
      <c r="BK52" s="154">
        <f t="shared" si="185"/>
        <v>22947.291249999998</v>
      </c>
      <c r="BL52" s="154">
        <f t="shared" si="185"/>
        <v>22947.291249999998</v>
      </c>
      <c r="BM52" s="154">
        <f t="shared" si="185"/>
        <v>22947.291249999998</v>
      </c>
      <c r="BN52" s="154">
        <f t="shared" si="185"/>
        <v>22947.291249999998</v>
      </c>
      <c r="BO52" s="154">
        <f t="shared" si="185"/>
        <v>22947.291249999998</v>
      </c>
      <c r="BP52" s="154">
        <f t="shared" si="185"/>
        <v>22947.291249999998</v>
      </c>
      <c r="BQ52" s="154">
        <f t="shared" si="185"/>
        <v>22947.291249999998</v>
      </c>
      <c r="BR52" s="154">
        <f t="shared" si="185"/>
        <v>22947.291249999998</v>
      </c>
      <c r="BS52" s="154">
        <f t="shared" si="185"/>
        <v>22947.291249999998</v>
      </c>
      <c r="BT52" s="157">
        <f t="shared" si="95"/>
        <v>275367.49500000005</v>
      </c>
      <c r="BU52" s="154">
        <f>$AE52/12</f>
        <v>15412.36025</v>
      </c>
      <c r="BV52" s="154">
        <f t="shared" ref="BV52:CF52" si="186">$AE52/12</f>
        <v>15412.36025</v>
      </c>
      <c r="BW52" s="154">
        <f t="shared" si="186"/>
        <v>15412.36025</v>
      </c>
      <c r="BX52" s="154">
        <f t="shared" si="186"/>
        <v>15412.36025</v>
      </c>
      <c r="BY52" s="154">
        <f t="shared" si="186"/>
        <v>15412.36025</v>
      </c>
      <c r="BZ52" s="154">
        <f t="shared" si="186"/>
        <v>15412.36025</v>
      </c>
      <c r="CA52" s="154">
        <f t="shared" si="186"/>
        <v>15412.36025</v>
      </c>
      <c r="CB52" s="154">
        <f t="shared" si="186"/>
        <v>15412.36025</v>
      </c>
      <c r="CC52" s="154">
        <f t="shared" si="186"/>
        <v>15412.36025</v>
      </c>
      <c r="CD52" s="154">
        <f t="shared" si="186"/>
        <v>15412.36025</v>
      </c>
      <c r="CE52" s="154">
        <f t="shared" si="186"/>
        <v>15412.36025</v>
      </c>
      <c r="CF52" s="154">
        <f t="shared" si="186"/>
        <v>15412.36025</v>
      </c>
      <c r="CG52" s="156">
        <f t="shared" si="97"/>
        <v>184948.323</v>
      </c>
      <c r="CH52" s="125">
        <f t="shared" si="157"/>
        <v>550734.99</v>
      </c>
      <c r="CI52" s="56"/>
      <c r="CJ52" s="125">
        <f t="shared" si="158"/>
        <v>0</v>
      </c>
      <c r="CK52" s="262" t="str">
        <f t="shared" si="119"/>
        <v>P</v>
      </c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</row>
    <row r="53" spans="1:165" s="5" customFormat="1" ht="15" collapsed="1" x14ac:dyDescent="0.25">
      <c r="A53" s="254">
        <v>3</v>
      </c>
      <c r="B53" s="239" t="s">
        <v>64</v>
      </c>
      <c r="C53" s="224">
        <v>8000000</v>
      </c>
      <c r="D53" s="61">
        <v>2500000</v>
      </c>
      <c r="E53" s="61">
        <v>0</v>
      </c>
      <c r="F53" s="61">
        <v>0</v>
      </c>
      <c r="G53" s="61">
        <v>10500000</v>
      </c>
      <c r="H53" s="67">
        <f t="shared" si="16"/>
        <v>160000</v>
      </c>
      <c r="I53" s="64">
        <f t="shared" si="17"/>
        <v>1440000</v>
      </c>
      <c r="J53" s="64">
        <f t="shared" si="18"/>
        <v>4000000</v>
      </c>
      <c r="K53" s="64">
        <f t="shared" si="19"/>
        <v>2400000</v>
      </c>
      <c r="L53" s="64">
        <f t="shared" si="20"/>
        <v>8000000</v>
      </c>
      <c r="M53" s="67">
        <f t="shared" si="21"/>
        <v>50000</v>
      </c>
      <c r="N53" s="64">
        <f t="shared" si="22"/>
        <v>450000</v>
      </c>
      <c r="O53" s="64">
        <f t="shared" si="23"/>
        <v>1250000</v>
      </c>
      <c r="P53" s="64">
        <f t="shared" si="24"/>
        <v>750000</v>
      </c>
      <c r="Q53" s="64">
        <f t="shared" si="25"/>
        <v>2500000</v>
      </c>
      <c r="R53" s="67">
        <f t="shared" si="26"/>
        <v>0</v>
      </c>
      <c r="S53" s="64">
        <f t="shared" si="27"/>
        <v>0</v>
      </c>
      <c r="T53" s="64">
        <f t="shared" si="28"/>
        <v>0</v>
      </c>
      <c r="U53" s="64">
        <f t="shared" si="29"/>
        <v>0</v>
      </c>
      <c r="V53" s="64">
        <f t="shared" si="30"/>
        <v>0</v>
      </c>
      <c r="W53" s="67">
        <f t="shared" si="31"/>
        <v>0</v>
      </c>
      <c r="X53" s="64">
        <f t="shared" si="32"/>
        <v>0</v>
      </c>
      <c r="Y53" s="64">
        <f t="shared" si="33"/>
        <v>0</v>
      </c>
      <c r="Z53" s="64">
        <f t="shared" si="34"/>
        <v>0</v>
      </c>
      <c r="AA53" s="64">
        <f t="shared" si="35"/>
        <v>0</v>
      </c>
      <c r="AB53" s="67">
        <f t="shared" si="36"/>
        <v>210000</v>
      </c>
      <c r="AC53" s="67">
        <f t="shared" si="37"/>
        <v>1890000</v>
      </c>
      <c r="AD53" s="67">
        <f t="shared" si="38"/>
        <v>5250000</v>
      </c>
      <c r="AE53" s="67">
        <f t="shared" si="39"/>
        <v>3150000</v>
      </c>
      <c r="AF53" s="64">
        <f t="shared" si="40"/>
        <v>10500000</v>
      </c>
      <c r="AG53" s="47"/>
      <c r="AH53" s="6">
        <f t="shared" ref="AH53:BM53" si="187">SUM(AH54,AH56,AH60,AH62)</f>
        <v>17500</v>
      </c>
      <c r="AI53" s="6">
        <f t="shared" si="187"/>
        <v>17500</v>
      </c>
      <c r="AJ53" s="6">
        <f t="shared" si="187"/>
        <v>17500</v>
      </c>
      <c r="AK53" s="6">
        <f t="shared" si="187"/>
        <v>17500</v>
      </c>
      <c r="AL53" s="6">
        <f t="shared" si="187"/>
        <v>17500</v>
      </c>
      <c r="AM53" s="6">
        <f t="shared" si="187"/>
        <v>17500</v>
      </c>
      <c r="AN53" s="6">
        <f t="shared" si="187"/>
        <v>17500</v>
      </c>
      <c r="AO53" s="6">
        <f t="shared" si="187"/>
        <v>17500</v>
      </c>
      <c r="AP53" s="6">
        <f t="shared" si="187"/>
        <v>17500</v>
      </c>
      <c r="AQ53" s="6">
        <f t="shared" si="187"/>
        <v>17500</v>
      </c>
      <c r="AR53" s="6">
        <f t="shared" si="187"/>
        <v>17500</v>
      </c>
      <c r="AS53" s="6">
        <f t="shared" si="187"/>
        <v>17500</v>
      </c>
      <c r="AT53" s="124">
        <f t="shared" si="187"/>
        <v>210000.00000000003</v>
      </c>
      <c r="AU53" s="124">
        <f t="shared" si="187"/>
        <v>157500</v>
      </c>
      <c r="AV53" s="124">
        <f t="shared" si="187"/>
        <v>157500</v>
      </c>
      <c r="AW53" s="124">
        <f t="shared" si="187"/>
        <v>157500</v>
      </c>
      <c r="AX53" s="124">
        <f t="shared" si="187"/>
        <v>157500</v>
      </c>
      <c r="AY53" s="124">
        <f t="shared" si="187"/>
        <v>157500</v>
      </c>
      <c r="AZ53" s="124">
        <f t="shared" si="187"/>
        <v>157500</v>
      </c>
      <c r="BA53" s="124">
        <f t="shared" si="187"/>
        <v>157500</v>
      </c>
      <c r="BB53" s="124">
        <f t="shared" si="187"/>
        <v>157500</v>
      </c>
      <c r="BC53" s="124">
        <f t="shared" si="187"/>
        <v>157500</v>
      </c>
      <c r="BD53" s="124">
        <f t="shared" si="187"/>
        <v>157500</v>
      </c>
      <c r="BE53" s="124">
        <f t="shared" si="187"/>
        <v>157500</v>
      </c>
      <c r="BF53" s="124">
        <f t="shared" si="187"/>
        <v>157500</v>
      </c>
      <c r="BG53" s="124">
        <f t="shared" si="187"/>
        <v>1890000</v>
      </c>
      <c r="BH53" s="124">
        <f t="shared" si="187"/>
        <v>437500</v>
      </c>
      <c r="BI53" s="124">
        <f t="shared" si="187"/>
        <v>437500</v>
      </c>
      <c r="BJ53" s="124">
        <f t="shared" si="187"/>
        <v>437500</v>
      </c>
      <c r="BK53" s="124">
        <f t="shared" si="187"/>
        <v>437500</v>
      </c>
      <c r="BL53" s="124">
        <f t="shared" si="187"/>
        <v>437500</v>
      </c>
      <c r="BM53" s="124">
        <f t="shared" si="187"/>
        <v>437500</v>
      </c>
      <c r="BN53" s="124">
        <f t="shared" ref="BN53:CG53" si="188">SUM(BN54,BN56,BN60,BN62)</f>
        <v>437500</v>
      </c>
      <c r="BO53" s="124">
        <f t="shared" si="188"/>
        <v>437500</v>
      </c>
      <c r="BP53" s="124">
        <f t="shared" si="188"/>
        <v>437500</v>
      </c>
      <c r="BQ53" s="124">
        <f t="shared" si="188"/>
        <v>437500</v>
      </c>
      <c r="BR53" s="124">
        <f t="shared" si="188"/>
        <v>437500</v>
      </c>
      <c r="BS53" s="124">
        <f t="shared" si="188"/>
        <v>437500</v>
      </c>
      <c r="BT53" s="124">
        <f t="shared" si="188"/>
        <v>5250000</v>
      </c>
      <c r="BU53" s="124">
        <f t="shared" si="188"/>
        <v>262500</v>
      </c>
      <c r="BV53" s="124">
        <f t="shared" si="188"/>
        <v>262500</v>
      </c>
      <c r="BW53" s="124">
        <f t="shared" si="188"/>
        <v>262500</v>
      </c>
      <c r="BX53" s="124">
        <f t="shared" si="188"/>
        <v>262500</v>
      </c>
      <c r="BY53" s="124">
        <f t="shared" si="188"/>
        <v>262500</v>
      </c>
      <c r="BZ53" s="124">
        <f t="shared" si="188"/>
        <v>262500</v>
      </c>
      <c r="CA53" s="124">
        <f t="shared" si="188"/>
        <v>262500</v>
      </c>
      <c r="CB53" s="124">
        <f t="shared" si="188"/>
        <v>262500</v>
      </c>
      <c r="CC53" s="124">
        <f t="shared" si="188"/>
        <v>262500</v>
      </c>
      <c r="CD53" s="124">
        <f t="shared" si="188"/>
        <v>262500</v>
      </c>
      <c r="CE53" s="124">
        <f t="shared" si="188"/>
        <v>262500</v>
      </c>
      <c r="CF53" s="124">
        <f t="shared" si="188"/>
        <v>262500</v>
      </c>
      <c r="CG53" s="124">
        <f t="shared" si="188"/>
        <v>3150000</v>
      </c>
      <c r="CH53" s="124">
        <f t="shared" si="157"/>
        <v>10500000</v>
      </c>
      <c r="CJ53" s="124">
        <f t="shared" si="158"/>
        <v>0</v>
      </c>
      <c r="CK53" s="262" t="str">
        <f>IF(CJ53=0,"P","V")</f>
        <v>P</v>
      </c>
    </row>
    <row r="54" spans="1:165" s="171" customFormat="1" ht="15" x14ac:dyDescent="0.25">
      <c r="A54" s="255" t="s">
        <v>81</v>
      </c>
      <c r="B54" s="240" t="s">
        <v>103</v>
      </c>
      <c r="C54" s="225">
        <v>7000000</v>
      </c>
      <c r="D54" s="142">
        <v>0</v>
      </c>
      <c r="E54" s="142">
        <v>0</v>
      </c>
      <c r="F54" s="142">
        <v>0</v>
      </c>
      <c r="G54" s="142">
        <v>7000000</v>
      </c>
      <c r="H54" s="137">
        <f t="shared" si="16"/>
        <v>140000</v>
      </c>
      <c r="I54" s="138">
        <f t="shared" si="17"/>
        <v>1260000</v>
      </c>
      <c r="J54" s="138">
        <f t="shared" si="18"/>
        <v>3500000</v>
      </c>
      <c r="K54" s="138">
        <f t="shared" si="19"/>
        <v>2100000</v>
      </c>
      <c r="L54" s="138">
        <f t="shared" si="20"/>
        <v>7000000</v>
      </c>
      <c r="M54" s="137">
        <f t="shared" si="21"/>
        <v>0</v>
      </c>
      <c r="N54" s="138">
        <f t="shared" si="22"/>
        <v>0</v>
      </c>
      <c r="O54" s="138">
        <f t="shared" si="23"/>
        <v>0</v>
      </c>
      <c r="P54" s="138">
        <f t="shared" si="24"/>
        <v>0</v>
      </c>
      <c r="Q54" s="138">
        <f t="shared" si="25"/>
        <v>0</v>
      </c>
      <c r="R54" s="137">
        <f t="shared" si="26"/>
        <v>0</v>
      </c>
      <c r="S54" s="138">
        <f t="shared" si="27"/>
        <v>0</v>
      </c>
      <c r="T54" s="138">
        <f t="shared" si="28"/>
        <v>0</v>
      </c>
      <c r="U54" s="138">
        <f t="shared" si="29"/>
        <v>0</v>
      </c>
      <c r="V54" s="138">
        <f t="shared" si="30"/>
        <v>0</v>
      </c>
      <c r="W54" s="137">
        <f t="shared" si="31"/>
        <v>0</v>
      </c>
      <c r="X54" s="138">
        <f t="shared" si="32"/>
        <v>0</v>
      </c>
      <c r="Y54" s="138">
        <f t="shared" si="33"/>
        <v>0</v>
      </c>
      <c r="Z54" s="138">
        <f t="shared" si="34"/>
        <v>0</v>
      </c>
      <c r="AA54" s="138">
        <f t="shared" si="35"/>
        <v>0</v>
      </c>
      <c r="AB54" s="137">
        <f t="shared" si="36"/>
        <v>140000</v>
      </c>
      <c r="AC54" s="137">
        <f t="shared" si="37"/>
        <v>1260000</v>
      </c>
      <c r="AD54" s="137">
        <f t="shared" si="38"/>
        <v>3500000</v>
      </c>
      <c r="AE54" s="137">
        <f t="shared" si="39"/>
        <v>2100000</v>
      </c>
      <c r="AF54" s="138">
        <f t="shared" si="40"/>
        <v>7000000</v>
      </c>
      <c r="AG54" s="170"/>
      <c r="AH54" s="175">
        <f t="shared" ref="AH54:AS54" si="189">SUM(AH55:AH55)</f>
        <v>11666.666666666666</v>
      </c>
      <c r="AI54" s="175">
        <f t="shared" si="189"/>
        <v>11666.666666666666</v>
      </c>
      <c r="AJ54" s="175">
        <f t="shared" si="189"/>
        <v>11666.666666666666</v>
      </c>
      <c r="AK54" s="175">
        <f t="shared" si="189"/>
        <v>11666.666666666666</v>
      </c>
      <c r="AL54" s="175">
        <f t="shared" si="189"/>
        <v>11666.666666666666</v>
      </c>
      <c r="AM54" s="175">
        <f t="shared" si="189"/>
        <v>11666.666666666666</v>
      </c>
      <c r="AN54" s="175">
        <f t="shared" si="189"/>
        <v>11666.666666666666</v>
      </c>
      <c r="AO54" s="175">
        <f t="shared" si="189"/>
        <v>11666.666666666666</v>
      </c>
      <c r="AP54" s="175">
        <f t="shared" si="189"/>
        <v>11666.666666666666</v>
      </c>
      <c r="AQ54" s="175">
        <f t="shared" si="189"/>
        <v>11666.666666666666</v>
      </c>
      <c r="AR54" s="175">
        <f t="shared" si="189"/>
        <v>11666.666666666666</v>
      </c>
      <c r="AS54" s="175">
        <f t="shared" si="189"/>
        <v>11666.666666666666</v>
      </c>
      <c r="AT54" s="175">
        <f t="shared" si="145"/>
        <v>140000.00000000003</v>
      </c>
      <c r="AU54" s="175">
        <f t="shared" ref="AU54:BF54" si="190">SUM(AU55:AU55)</f>
        <v>105000</v>
      </c>
      <c r="AV54" s="175">
        <f t="shared" si="190"/>
        <v>105000</v>
      </c>
      <c r="AW54" s="175">
        <f t="shared" si="190"/>
        <v>105000</v>
      </c>
      <c r="AX54" s="175">
        <f t="shared" si="190"/>
        <v>105000</v>
      </c>
      <c r="AY54" s="175">
        <f t="shared" si="190"/>
        <v>105000</v>
      </c>
      <c r="AZ54" s="175">
        <f t="shared" si="190"/>
        <v>105000</v>
      </c>
      <c r="BA54" s="175">
        <f t="shared" si="190"/>
        <v>105000</v>
      </c>
      <c r="BB54" s="175">
        <f t="shared" si="190"/>
        <v>105000</v>
      </c>
      <c r="BC54" s="175">
        <f t="shared" si="190"/>
        <v>105000</v>
      </c>
      <c r="BD54" s="175">
        <f t="shared" si="190"/>
        <v>105000</v>
      </c>
      <c r="BE54" s="175">
        <f t="shared" si="190"/>
        <v>105000</v>
      </c>
      <c r="BF54" s="175">
        <f t="shared" si="190"/>
        <v>105000</v>
      </c>
      <c r="BG54" s="175">
        <f t="shared" si="108"/>
        <v>1260000</v>
      </c>
      <c r="BH54" s="175">
        <f t="shared" ref="BH54:BS54" si="191">SUM(BH55:BH55)</f>
        <v>291666.66666666669</v>
      </c>
      <c r="BI54" s="175">
        <f t="shared" si="191"/>
        <v>291666.66666666669</v>
      </c>
      <c r="BJ54" s="175">
        <f t="shared" si="191"/>
        <v>291666.66666666669</v>
      </c>
      <c r="BK54" s="175">
        <f t="shared" si="191"/>
        <v>291666.66666666669</v>
      </c>
      <c r="BL54" s="175">
        <f t="shared" si="191"/>
        <v>291666.66666666669</v>
      </c>
      <c r="BM54" s="175">
        <f t="shared" si="191"/>
        <v>291666.66666666669</v>
      </c>
      <c r="BN54" s="175">
        <f t="shared" si="191"/>
        <v>291666.66666666669</v>
      </c>
      <c r="BO54" s="175">
        <f t="shared" si="191"/>
        <v>291666.66666666669</v>
      </c>
      <c r="BP54" s="175">
        <f t="shared" si="191"/>
        <v>291666.66666666669</v>
      </c>
      <c r="BQ54" s="175">
        <f t="shared" si="191"/>
        <v>291666.66666666669</v>
      </c>
      <c r="BR54" s="175">
        <f t="shared" si="191"/>
        <v>291666.66666666669</v>
      </c>
      <c r="BS54" s="175">
        <f t="shared" si="191"/>
        <v>291666.66666666669</v>
      </c>
      <c r="BT54" s="175">
        <f t="shared" si="95"/>
        <v>3499999.9999999995</v>
      </c>
      <c r="BU54" s="175">
        <f t="shared" ref="BU54:CF54" si="192">SUM(BU55:BU55)</f>
        <v>175000</v>
      </c>
      <c r="BV54" s="175">
        <f t="shared" si="192"/>
        <v>175000</v>
      </c>
      <c r="BW54" s="175">
        <f t="shared" si="192"/>
        <v>175000</v>
      </c>
      <c r="BX54" s="175">
        <f t="shared" si="192"/>
        <v>175000</v>
      </c>
      <c r="BY54" s="175">
        <f t="shared" si="192"/>
        <v>175000</v>
      </c>
      <c r="BZ54" s="175">
        <f t="shared" si="192"/>
        <v>175000</v>
      </c>
      <c r="CA54" s="175">
        <f t="shared" si="192"/>
        <v>175000</v>
      </c>
      <c r="CB54" s="175">
        <f t="shared" si="192"/>
        <v>175000</v>
      </c>
      <c r="CC54" s="175">
        <f t="shared" si="192"/>
        <v>175000</v>
      </c>
      <c r="CD54" s="175">
        <f t="shared" si="192"/>
        <v>175000</v>
      </c>
      <c r="CE54" s="175">
        <f t="shared" si="192"/>
        <v>175000</v>
      </c>
      <c r="CF54" s="175">
        <f t="shared" si="192"/>
        <v>175000</v>
      </c>
      <c r="CG54" s="175">
        <f t="shared" si="97"/>
        <v>2100000</v>
      </c>
      <c r="CH54" s="175">
        <f t="shared" si="157"/>
        <v>7000000</v>
      </c>
      <c r="CI54" s="187"/>
      <c r="CJ54" s="175">
        <f t="shared" si="158"/>
        <v>0</v>
      </c>
      <c r="CK54" s="262" t="str">
        <f>IF(CJ54=0,"P","V")</f>
        <v>P</v>
      </c>
    </row>
    <row r="55" spans="1:165" s="190" customFormat="1" ht="28.5" hidden="1" outlineLevel="2" x14ac:dyDescent="0.25">
      <c r="A55" s="255" t="s">
        <v>65</v>
      </c>
      <c r="B55" s="248" t="s">
        <v>104</v>
      </c>
      <c r="C55" s="225">
        <v>7000000</v>
      </c>
      <c r="D55" s="142">
        <v>0</v>
      </c>
      <c r="E55" s="142">
        <v>0</v>
      </c>
      <c r="F55" s="142">
        <v>0</v>
      </c>
      <c r="G55" s="142">
        <v>7000000</v>
      </c>
      <c r="H55" s="137">
        <f t="shared" si="16"/>
        <v>140000</v>
      </c>
      <c r="I55" s="138">
        <f t="shared" si="17"/>
        <v>1260000</v>
      </c>
      <c r="J55" s="138">
        <f t="shared" si="18"/>
        <v>3500000</v>
      </c>
      <c r="K55" s="138">
        <f t="shared" si="19"/>
        <v>2100000</v>
      </c>
      <c r="L55" s="138">
        <f t="shared" si="20"/>
        <v>7000000</v>
      </c>
      <c r="M55" s="137">
        <f t="shared" si="21"/>
        <v>0</v>
      </c>
      <c r="N55" s="138">
        <f t="shared" si="22"/>
        <v>0</v>
      </c>
      <c r="O55" s="138">
        <f t="shared" si="23"/>
        <v>0</v>
      </c>
      <c r="P55" s="138">
        <f t="shared" si="24"/>
        <v>0</v>
      </c>
      <c r="Q55" s="138">
        <f t="shared" si="25"/>
        <v>0</v>
      </c>
      <c r="R55" s="137">
        <f t="shared" si="26"/>
        <v>0</v>
      </c>
      <c r="S55" s="138">
        <f t="shared" si="27"/>
        <v>0</v>
      </c>
      <c r="T55" s="138">
        <f t="shared" si="28"/>
        <v>0</v>
      </c>
      <c r="U55" s="138">
        <f t="shared" si="29"/>
        <v>0</v>
      </c>
      <c r="V55" s="138">
        <f t="shared" si="30"/>
        <v>0</v>
      </c>
      <c r="W55" s="137">
        <f t="shared" si="31"/>
        <v>0</v>
      </c>
      <c r="X55" s="138">
        <f t="shared" si="32"/>
        <v>0</v>
      </c>
      <c r="Y55" s="138">
        <f t="shared" si="33"/>
        <v>0</v>
      </c>
      <c r="Z55" s="138">
        <f t="shared" si="34"/>
        <v>0</v>
      </c>
      <c r="AA55" s="138">
        <f t="shared" si="35"/>
        <v>0</v>
      </c>
      <c r="AB55" s="137">
        <f t="shared" si="36"/>
        <v>140000</v>
      </c>
      <c r="AC55" s="137">
        <f t="shared" si="37"/>
        <v>1260000</v>
      </c>
      <c r="AD55" s="137">
        <f t="shared" si="38"/>
        <v>3500000</v>
      </c>
      <c r="AE55" s="137">
        <f t="shared" si="39"/>
        <v>2100000</v>
      </c>
      <c r="AF55" s="138">
        <f t="shared" si="40"/>
        <v>7000000</v>
      </c>
      <c r="AG55" s="188"/>
      <c r="AH55" s="175">
        <f>$AB55/12</f>
        <v>11666.666666666666</v>
      </c>
      <c r="AI55" s="175">
        <f>$AB55/12</f>
        <v>11666.666666666666</v>
      </c>
      <c r="AJ55" s="175">
        <f t="shared" ref="AJ55:AS55" si="193">$AB55/12</f>
        <v>11666.666666666666</v>
      </c>
      <c r="AK55" s="175">
        <f t="shared" si="193"/>
        <v>11666.666666666666</v>
      </c>
      <c r="AL55" s="175">
        <f t="shared" si="193"/>
        <v>11666.666666666666</v>
      </c>
      <c r="AM55" s="175">
        <f t="shared" si="193"/>
        <v>11666.666666666666</v>
      </c>
      <c r="AN55" s="175">
        <f t="shared" si="193"/>
        <v>11666.666666666666</v>
      </c>
      <c r="AO55" s="175">
        <f t="shared" si="193"/>
        <v>11666.666666666666</v>
      </c>
      <c r="AP55" s="175">
        <f t="shared" si="193"/>
        <v>11666.666666666666</v>
      </c>
      <c r="AQ55" s="175">
        <f t="shared" si="193"/>
        <v>11666.666666666666</v>
      </c>
      <c r="AR55" s="175">
        <f t="shared" si="193"/>
        <v>11666.666666666666</v>
      </c>
      <c r="AS55" s="175">
        <f t="shared" si="193"/>
        <v>11666.666666666666</v>
      </c>
      <c r="AT55" s="175">
        <f t="shared" si="145"/>
        <v>140000.00000000003</v>
      </c>
      <c r="AU55" s="175">
        <f>$AC55/12</f>
        <v>105000</v>
      </c>
      <c r="AV55" s="175">
        <f t="shared" ref="AV55:BF55" si="194">$AC55/12</f>
        <v>105000</v>
      </c>
      <c r="AW55" s="175">
        <f t="shared" si="194"/>
        <v>105000</v>
      </c>
      <c r="AX55" s="175">
        <f t="shared" si="194"/>
        <v>105000</v>
      </c>
      <c r="AY55" s="175">
        <f t="shared" si="194"/>
        <v>105000</v>
      </c>
      <c r="AZ55" s="175">
        <f t="shared" si="194"/>
        <v>105000</v>
      </c>
      <c r="BA55" s="175">
        <f t="shared" si="194"/>
        <v>105000</v>
      </c>
      <c r="BB55" s="175">
        <f t="shared" si="194"/>
        <v>105000</v>
      </c>
      <c r="BC55" s="175">
        <f t="shared" si="194"/>
        <v>105000</v>
      </c>
      <c r="BD55" s="175">
        <f t="shared" si="194"/>
        <v>105000</v>
      </c>
      <c r="BE55" s="175">
        <f t="shared" si="194"/>
        <v>105000</v>
      </c>
      <c r="BF55" s="175">
        <f t="shared" si="194"/>
        <v>105000</v>
      </c>
      <c r="BG55" s="175">
        <f t="shared" si="108"/>
        <v>1260000</v>
      </c>
      <c r="BH55" s="175">
        <f>$AD55/12</f>
        <v>291666.66666666669</v>
      </c>
      <c r="BI55" s="175">
        <f t="shared" ref="BI55:BS55" si="195">$AD55/12</f>
        <v>291666.66666666669</v>
      </c>
      <c r="BJ55" s="175">
        <f t="shared" si="195"/>
        <v>291666.66666666669</v>
      </c>
      <c r="BK55" s="175">
        <f t="shared" si="195"/>
        <v>291666.66666666669</v>
      </c>
      <c r="BL55" s="175">
        <f t="shared" si="195"/>
        <v>291666.66666666669</v>
      </c>
      <c r="BM55" s="175">
        <f t="shared" si="195"/>
        <v>291666.66666666669</v>
      </c>
      <c r="BN55" s="175">
        <f t="shared" si="195"/>
        <v>291666.66666666669</v>
      </c>
      <c r="BO55" s="175">
        <f t="shared" si="195"/>
        <v>291666.66666666669</v>
      </c>
      <c r="BP55" s="175">
        <f t="shared" si="195"/>
        <v>291666.66666666669</v>
      </c>
      <c r="BQ55" s="175">
        <f t="shared" si="195"/>
        <v>291666.66666666669</v>
      </c>
      <c r="BR55" s="175">
        <f t="shared" si="195"/>
        <v>291666.66666666669</v>
      </c>
      <c r="BS55" s="175">
        <f t="shared" si="195"/>
        <v>291666.66666666669</v>
      </c>
      <c r="BT55" s="175">
        <f t="shared" si="95"/>
        <v>3499999.9999999995</v>
      </c>
      <c r="BU55" s="175">
        <f>$AE55/12</f>
        <v>175000</v>
      </c>
      <c r="BV55" s="175">
        <f t="shared" ref="BV55:CF55" si="196">$AE55/12</f>
        <v>175000</v>
      </c>
      <c r="BW55" s="175">
        <f t="shared" si="196"/>
        <v>175000</v>
      </c>
      <c r="BX55" s="175">
        <f t="shared" si="196"/>
        <v>175000</v>
      </c>
      <c r="BY55" s="175">
        <f t="shared" si="196"/>
        <v>175000</v>
      </c>
      <c r="BZ55" s="175">
        <f t="shared" si="196"/>
        <v>175000</v>
      </c>
      <c r="CA55" s="175">
        <f t="shared" si="196"/>
        <v>175000</v>
      </c>
      <c r="CB55" s="175">
        <f t="shared" si="196"/>
        <v>175000</v>
      </c>
      <c r="CC55" s="175">
        <f t="shared" si="196"/>
        <v>175000</v>
      </c>
      <c r="CD55" s="175">
        <f t="shared" si="196"/>
        <v>175000</v>
      </c>
      <c r="CE55" s="175">
        <f t="shared" si="196"/>
        <v>175000</v>
      </c>
      <c r="CF55" s="175">
        <f t="shared" si="196"/>
        <v>175000</v>
      </c>
      <c r="CG55" s="175">
        <f t="shared" si="97"/>
        <v>2100000</v>
      </c>
      <c r="CH55" s="175">
        <f t="shared" si="157"/>
        <v>7000000</v>
      </c>
      <c r="CI55" s="189"/>
      <c r="CJ55" s="175">
        <f t="shared" si="158"/>
        <v>0</v>
      </c>
      <c r="CK55" s="262" t="str">
        <f t="shared" ref="CK55:CK68" si="197">IF(CJ55=0,"P","V")</f>
        <v>P</v>
      </c>
      <c r="DF55" s="195"/>
      <c r="DG55" s="195"/>
      <c r="DH55" s="195"/>
      <c r="DI55" s="195"/>
      <c r="DJ55" s="195"/>
      <c r="DK55" s="195"/>
      <c r="DL55" s="195"/>
      <c r="DM55" s="195"/>
      <c r="DN55" s="195"/>
      <c r="DO55" s="195"/>
      <c r="DP55" s="195"/>
      <c r="DQ55" s="195"/>
      <c r="DR55" s="195"/>
      <c r="DS55" s="195"/>
      <c r="DT55" s="195"/>
      <c r="DU55" s="195"/>
      <c r="DV55" s="195"/>
      <c r="DW55" s="195"/>
      <c r="DX55" s="195"/>
      <c r="DY55" s="195"/>
      <c r="DZ55" s="195"/>
      <c r="EA55" s="195"/>
      <c r="EB55" s="195"/>
      <c r="EC55" s="195"/>
      <c r="ED55" s="195"/>
      <c r="EE55" s="195"/>
      <c r="EF55" s="195"/>
      <c r="EG55" s="195"/>
      <c r="EH55" s="195"/>
      <c r="EI55" s="195"/>
      <c r="EJ55" s="195"/>
      <c r="EK55" s="195"/>
      <c r="EL55" s="195"/>
      <c r="EM55" s="195"/>
      <c r="EN55" s="195"/>
      <c r="EO55" s="195"/>
      <c r="EP55" s="195"/>
      <c r="EQ55" s="195"/>
      <c r="ER55" s="195"/>
      <c r="ES55" s="195"/>
      <c r="ET55" s="195"/>
      <c r="EU55" s="195"/>
      <c r="EV55" s="195"/>
      <c r="EW55" s="195"/>
      <c r="EX55" s="195"/>
      <c r="EY55" s="195"/>
      <c r="EZ55" s="195"/>
      <c r="FA55" s="195"/>
      <c r="FB55" s="195"/>
      <c r="FC55" s="195"/>
      <c r="FD55" s="195"/>
      <c r="FE55" s="195"/>
      <c r="FF55" s="195"/>
      <c r="FG55" s="195"/>
      <c r="FH55" s="195"/>
      <c r="FI55" s="195"/>
    </row>
    <row r="56" spans="1:165" s="171" customFormat="1" ht="15" collapsed="1" x14ac:dyDescent="0.25">
      <c r="A56" s="255" t="s">
        <v>82</v>
      </c>
      <c r="B56" s="240" t="s">
        <v>105</v>
      </c>
      <c r="C56" s="225">
        <v>1000000</v>
      </c>
      <c r="D56" s="142">
        <v>0</v>
      </c>
      <c r="E56" s="142">
        <v>0</v>
      </c>
      <c r="F56" s="142">
        <v>0</v>
      </c>
      <c r="G56" s="142">
        <v>1000000</v>
      </c>
      <c r="H56" s="137">
        <f t="shared" si="16"/>
        <v>20000</v>
      </c>
      <c r="I56" s="138">
        <f t="shared" si="17"/>
        <v>180000</v>
      </c>
      <c r="J56" s="138">
        <f t="shared" si="18"/>
        <v>500000</v>
      </c>
      <c r="K56" s="138">
        <f t="shared" si="19"/>
        <v>300000</v>
      </c>
      <c r="L56" s="138">
        <f t="shared" si="20"/>
        <v>1000000</v>
      </c>
      <c r="M56" s="137">
        <f t="shared" si="21"/>
        <v>0</v>
      </c>
      <c r="N56" s="138">
        <f t="shared" si="22"/>
        <v>0</v>
      </c>
      <c r="O56" s="138">
        <f t="shared" si="23"/>
        <v>0</v>
      </c>
      <c r="P56" s="138">
        <f t="shared" si="24"/>
        <v>0</v>
      </c>
      <c r="Q56" s="138">
        <f t="shared" si="25"/>
        <v>0</v>
      </c>
      <c r="R56" s="137">
        <f t="shared" si="26"/>
        <v>0</v>
      </c>
      <c r="S56" s="138">
        <f t="shared" si="27"/>
        <v>0</v>
      </c>
      <c r="T56" s="138">
        <f t="shared" si="28"/>
        <v>0</v>
      </c>
      <c r="U56" s="138">
        <f t="shared" si="29"/>
        <v>0</v>
      </c>
      <c r="V56" s="138">
        <f t="shared" si="30"/>
        <v>0</v>
      </c>
      <c r="W56" s="137">
        <f t="shared" si="31"/>
        <v>0</v>
      </c>
      <c r="X56" s="138">
        <f t="shared" si="32"/>
        <v>0</v>
      </c>
      <c r="Y56" s="138">
        <f t="shared" si="33"/>
        <v>0</v>
      </c>
      <c r="Z56" s="138">
        <f t="shared" si="34"/>
        <v>0</v>
      </c>
      <c r="AA56" s="138">
        <f t="shared" si="35"/>
        <v>0</v>
      </c>
      <c r="AB56" s="137">
        <f t="shared" si="36"/>
        <v>20000</v>
      </c>
      <c r="AC56" s="137">
        <f t="shared" si="37"/>
        <v>180000</v>
      </c>
      <c r="AD56" s="137">
        <f t="shared" si="38"/>
        <v>500000</v>
      </c>
      <c r="AE56" s="137">
        <f t="shared" si="39"/>
        <v>300000</v>
      </c>
      <c r="AF56" s="138">
        <f t="shared" si="40"/>
        <v>1000000</v>
      </c>
      <c r="AG56" s="170"/>
      <c r="AH56" s="175">
        <f>SUM(AH57:AH59)</f>
        <v>1666.6666666666667</v>
      </c>
      <c r="AI56" s="175">
        <f t="shared" ref="AI56:AS56" si="198">SUM(AI57:AI59)</f>
        <v>1666.6666666666667</v>
      </c>
      <c r="AJ56" s="175">
        <f t="shared" si="198"/>
        <v>1666.6666666666667</v>
      </c>
      <c r="AK56" s="175">
        <f t="shared" si="198"/>
        <v>1666.6666666666667</v>
      </c>
      <c r="AL56" s="175">
        <f t="shared" si="198"/>
        <v>1666.6666666666667</v>
      </c>
      <c r="AM56" s="175">
        <f t="shared" si="198"/>
        <v>1666.6666666666667</v>
      </c>
      <c r="AN56" s="175">
        <f t="shared" si="198"/>
        <v>1666.6666666666667</v>
      </c>
      <c r="AO56" s="175">
        <f t="shared" si="198"/>
        <v>1666.6666666666667</v>
      </c>
      <c r="AP56" s="175">
        <f t="shared" si="198"/>
        <v>1666.6666666666667</v>
      </c>
      <c r="AQ56" s="175">
        <f t="shared" si="198"/>
        <v>1666.6666666666667</v>
      </c>
      <c r="AR56" s="175">
        <f t="shared" si="198"/>
        <v>1666.6666666666667</v>
      </c>
      <c r="AS56" s="175">
        <f t="shared" si="198"/>
        <v>1666.6666666666667</v>
      </c>
      <c r="AT56" s="175">
        <f>SUM(AH56:AS56)</f>
        <v>20000</v>
      </c>
      <c r="AU56" s="175">
        <f>SUM(AU57:AU59)</f>
        <v>15000</v>
      </c>
      <c r="AV56" s="175">
        <f t="shared" ref="AV56:BF56" si="199">SUM(AV57:AV59)</f>
        <v>15000</v>
      </c>
      <c r="AW56" s="175">
        <f t="shared" si="199"/>
        <v>15000</v>
      </c>
      <c r="AX56" s="175">
        <f t="shared" si="199"/>
        <v>15000</v>
      </c>
      <c r="AY56" s="175">
        <f t="shared" si="199"/>
        <v>15000</v>
      </c>
      <c r="AZ56" s="175">
        <f t="shared" si="199"/>
        <v>15000</v>
      </c>
      <c r="BA56" s="175">
        <f t="shared" si="199"/>
        <v>15000</v>
      </c>
      <c r="BB56" s="175">
        <f t="shared" si="199"/>
        <v>15000</v>
      </c>
      <c r="BC56" s="175">
        <f t="shared" si="199"/>
        <v>15000</v>
      </c>
      <c r="BD56" s="175">
        <f t="shared" si="199"/>
        <v>15000</v>
      </c>
      <c r="BE56" s="175">
        <f t="shared" si="199"/>
        <v>15000</v>
      </c>
      <c r="BF56" s="175">
        <f t="shared" si="199"/>
        <v>15000</v>
      </c>
      <c r="BG56" s="175">
        <f t="shared" si="108"/>
        <v>180000</v>
      </c>
      <c r="BH56" s="175">
        <f>SUM(BH57:BH59)</f>
        <v>41666.666666666672</v>
      </c>
      <c r="BI56" s="175">
        <f t="shared" ref="BI56:BS56" si="200">SUM(BI57:BI59)</f>
        <v>41666.666666666672</v>
      </c>
      <c r="BJ56" s="175">
        <f t="shared" si="200"/>
        <v>41666.666666666672</v>
      </c>
      <c r="BK56" s="175">
        <f t="shared" si="200"/>
        <v>41666.666666666672</v>
      </c>
      <c r="BL56" s="175">
        <f t="shared" si="200"/>
        <v>41666.666666666672</v>
      </c>
      <c r="BM56" s="175">
        <f t="shared" si="200"/>
        <v>41666.666666666672</v>
      </c>
      <c r="BN56" s="175">
        <f t="shared" si="200"/>
        <v>41666.666666666672</v>
      </c>
      <c r="BO56" s="175">
        <f t="shared" si="200"/>
        <v>41666.666666666672</v>
      </c>
      <c r="BP56" s="175">
        <f t="shared" si="200"/>
        <v>41666.666666666672</v>
      </c>
      <c r="BQ56" s="175">
        <f t="shared" si="200"/>
        <v>41666.666666666672</v>
      </c>
      <c r="BR56" s="175">
        <f t="shared" si="200"/>
        <v>41666.666666666672</v>
      </c>
      <c r="BS56" s="175">
        <f t="shared" si="200"/>
        <v>41666.666666666672</v>
      </c>
      <c r="BT56" s="175">
        <f t="shared" si="95"/>
        <v>500000.00000000017</v>
      </c>
      <c r="BU56" s="175">
        <f>SUM(BU57:BU59)</f>
        <v>25000</v>
      </c>
      <c r="BV56" s="175">
        <f t="shared" ref="BV56:CF56" si="201">SUM(BV57:BV59)</f>
        <v>25000</v>
      </c>
      <c r="BW56" s="175">
        <f t="shared" si="201"/>
        <v>25000</v>
      </c>
      <c r="BX56" s="175">
        <f t="shared" si="201"/>
        <v>25000</v>
      </c>
      <c r="BY56" s="175">
        <f t="shared" si="201"/>
        <v>25000</v>
      </c>
      <c r="BZ56" s="175">
        <f t="shared" si="201"/>
        <v>25000</v>
      </c>
      <c r="CA56" s="175">
        <f t="shared" si="201"/>
        <v>25000</v>
      </c>
      <c r="CB56" s="175">
        <f t="shared" si="201"/>
        <v>25000</v>
      </c>
      <c r="CC56" s="175">
        <f t="shared" si="201"/>
        <v>25000</v>
      </c>
      <c r="CD56" s="175">
        <f t="shared" si="201"/>
        <v>25000</v>
      </c>
      <c r="CE56" s="175">
        <f t="shared" si="201"/>
        <v>25000</v>
      </c>
      <c r="CF56" s="175">
        <f t="shared" si="201"/>
        <v>25000</v>
      </c>
      <c r="CG56" s="175">
        <f t="shared" si="97"/>
        <v>300000</v>
      </c>
      <c r="CH56" s="175">
        <f t="shared" si="157"/>
        <v>1000000.0000000002</v>
      </c>
      <c r="CI56" s="187"/>
      <c r="CJ56" s="175">
        <f t="shared" si="158"/>
        <v>0</v>
      </c>
      <c r="CK56" s="262" t="str">
        <f t="shared" si="197"/>
        <v>P</v>
      </c>
    </row>
    <row r="57" spans="1:165" s="193" customFormat="1" ht="42.75" hidden="1" outlineLevel="1" x14ac:dyDescent="0.25">
      <c r="A57" s="255" t="s">
        <v>66</v>
      </c>
      <c r="B57" s="248" t="s">
        <v>106</v>
      </c>
      <c r="C57" s="229">
        <v>136000</v>
      </c>
      <c r="D57" s="142">
        <v>0</v>
      </c>
      <c r="E57" s="142">
        <v>0</v>
      </c>
      <c r="F57" s="142">
        <v>0</v>
      </c>
      <c r="G57" s="142">
        <v>136000</v>
      </c>
      <c r="H57" s="137">
        <f t="shared" si="16"/>
        <v>2720</v>
      </c>
      <c r="I57" s="138">
        <f t="shared" si="17"/>
        <v>24480</v>
      </c>
      <c r="J57" s="138">
        <f t="shared" si="18"/>
        <v>68000</v>
      </c>
      <c r="K57" s="138">
        <f t="shared" si="19"/>
        <v>40800</v>
      </c>
      <c r="L57" s="138">
        <f t="shared" si="20"/>
        <v>136000</v>
      </c>
      <c r="M57" s="137">
        <f t="shared" si="21"/>
        <v>0</v>
      </c>
      <c r="N57" s="138">
        <f t="shared" si="22"/>
        <v>0</v>
      </c>
      <c r="O57" s="138">
        <f t="shared" si="23"/>
        <v>0</v>
      </c>
      <c r="P57" s="138">
        <f t="shared" si="24"/>
        <v>0</v>
      </c>
      <c r="Q57" s="138">
        <f t="shared" si="25"/>
        <v>0</v>
      </c>
      <c r="R57" s="137">
        <f t="shared" si="26"/>
        <v>0</v>
      </c>
      <c r="S57" s="138">
        <f t="shared" si="27"/>
        <v>0</v>
      </c>
      <c r="T57" s="138">
        <f t="shared" si="28"/>
        <v>0</v>
      </c>
      <c r="U57" s="138">
        <f t="shared" si="29"/>
        <v>0</v>
      </c>
      <c r="V57" s="138">
        <f t="shared" si="30"/>
        <v>0</v>
      </c>
      <c r="W57" s="137">
        <f t="shared" si="31"/>
        <v>0</v>
      </c>
      <c r="X57" s="138">
        <f t="shared" si="32"/>
        <v>0</v>
      </c>
      <c r="Y57" s="138">
        <f t="shared" si="33"/>
        <v>0</v>
      </c>
      <c r="Z57" s="138">
        <f t="shared" si="34"/>
        <v>0</v>
      </c>
      <c r="AA57" s="138">
        <f t="shared" si="35"/>
        <v>0</v>
      </c>
      <c r="AB57" s="137">
        <f t="shared" si="36"/>
        <v>2720</v>
      </c>
      <c r="AC57" s="137">
        <f t="shared" si="37"/>
        <v>24480</v>
      </c>
      <c r="AD57" s="137">
        <f t="shared" si="38"/>
        <v>68000</v>
      </c>
      <c r="AE57" s="137">
        <f t="shared" si="39"/>
        <v>40800</v>
      </c>
      <c r="AF57" s="138">
        <f t="shared" si="40"/>
        <v>136000</v>
      </c>
      <c r="AG57" s="191"/>
      <c r="AH57" s="175">
        <f t="shared" ref="AH57:AI59" si="202">$AB57/12</f>
        <v>226.66666666666666</v>
      </c>
      <c r="AI57" s="175">
        <f t="shared" si="202"/>
        <v>226.66666666666666</v>
      </c>
      <c r="AJ57" s="175">
        <f t="shared" ref="AJ57:AS59" si="203">$AB57/12</f>
        <v>226.66666666666666</v>
      </c>
      <c r="AK57" s="175">
        <f t="shared" si="203"/>
        <v>226.66666666666666</v>
      </c>
      <c r="AL57" s="175">
        <f t="shared" si="203"/>
        <v>226.66666666666666</v>
      </c>
      <c r="AM57" s="175">
        <f t="shared" si="203"/>
        <v>226.66666666666666</v>
      </c>
      <c r="AN57" s="175">
        <f t="shared" si="203"/>
        <v>226.66666666666666</v>
      </c>
      <c r="AO57" s="175">
        <f t="shared" si="203"/>
        <v>226.66666666666666</v>
      </c>
      <c r="AP57" s="175">
        <f t="shared" si="203"/>
        <v>226.66666666666666</v>
      </c>
      <c r="AQ57" s="175">
        <f t="shared" si="203"/>
        <v>226.66666666666666</v>
      </c>
      <c r="AR57" s="175">
        <f t="shared" si="203"/>
        <v>226.66666666666666</v>
      </c>
      <c r="AS57" s="175">
        <f t="shared" si="203"/>
        <v>226.66666666666666</v>
      </c>
      <c r="AT57" s="175">
        <f t="shared" si="145"/>
        <v>2720</v>
      </c>
      <c r="AU57" s="175">
        <f>$AC57/12</f>
        <v>2040</v>
      </c>
      <c r="AV57" s="175">
        <f t="shared" ref="AV57:BF59" si="204">$AC57/12</f>
        <v>2040</v>
      </c>
      <c r="AW57" s="175">
        <f t="shared" si="204"/>
        <v>2040</v>
      </c>
      <c r="AX57" s="175">
        <f t="shared" si="204"/>
        <v>2040</v>
      </c>
      <c r="AY57" s="175">
        <f t="shared" si="204"/>
        <v>2040</v>
      </c>
      <c r="AZ57" s="175">
        <f t="shared" si="204"/>
        <v>2040</v>
      </c>
      <c r="BA57" s="175">
        <f t="shared" si="204"/>
        <v>2040</v>
      </c>
      <c r="BB57" s="175">
        <f t="shared" si="204"/>
        <v>2040</v>
      </c>
      <c r="BC57" s="175">
        <f t="shared" si="204"/>
        <v>2040</v>
      </c>
      <c r="BD57" s="175">
        <f t="shared" si="204"/>
        <v>2040</v>
      </c>
      <c r="BE57" s="175">
        <f t="shared" si="204"/>
        <v>2040</v>
      </c>
      <c r="BF57" s="175">
        <f t="shared" si="204"/>
        <v>2040</v>
      </c>
      <c r="BG57" s="175">
        <f t="shared" si="108"/>
        <v>24480</v>
      </c>
      <c r="BH57" s="175">
        <f>$AD57/12</f>
        <v>5666.666666666667</v>
      </c>
      <c r="BI57" s="175">
        <f t="shared" ref="BI57:BS59" si="205">$AD57/12</f>
        <v>5666.666666666667</v>
      </c>
      <c r="BJ57" s="175">
        <f t="shared" si="205"/>
        <v>5666.666666666667</v>
      </c>
      <c r="BK57" s="175">
        <f t="shared" si="205"/>
        <v>5666.666666666667</v>
      </c>
      <c r="BL57" s="175">
        <f t="shared" si="205"/>
        <v>5666.666666666667</v>
      </c>
      <c r="BM57" s="175">
        <f t="shared" si="205"/>
        <v>5666.666666666667</v>
      </c>
      <c r="BN57" s="175">
        <f t="shared" si="205"/>
        <v>5666.666666666667</v>
      </c>
      <c r="BO57" s="175">
        <f t="shared" si="205"/>
        <v>5666.666666666667</v>
      </c>
      <c r="BP57" s="175">
        <f t="shared" si="205"/>
        <v>5666.666666666667</v>
      </c>
      <c r="BQ57" s="175">
        <f t="shared" si="205"/>
        <v>5666.666666666667</v>
      </c>
      <c r="BR57" s="175">
        <f t="shared" si="205"/>
        <v>5666.666666666667</v>
      </c>
      <c r="BS57" s="175">
        <f t="shared" si="205"/>
        <v>5666.666666666667</v>
      </c>
      <c r="BT57" s="175">
        <f t="shared" si="95"/>
        <v>67999.999999999985</v>
      </c>
      <c r="BU57" s="175">
        <f>$AE57/12</f>
        <v>3400</v>
      </c>
      <c r="BV57" s="175">
        <f t="shared" ref="BV57:CF59" si="206">$AE57/12</f>
        <v>3400</v>
      </c>
      <c r="BW57" s="175">
        <f t="shared" si="206"/>
        <v>3400</v>
      </c>
      <c r="BX57" s="175">
        <f t="shared" si="206"/>
        <v>3400</v>
      </c>
      <c r="BY57" s="175">
        <f t="shared" si="206"/>
        <v>3400</v>
      </c>
      <c r="BZ57" s="175">
        <f t="shared" si="206"/>
        <v>3400</v>
      </c>
      <c r="CA57" s="175">
        <f t="shared" si="206"/>
        <v>3400</v>
      </c>
      <c r="CB57" s="175">
        <f t="shared" si="206"/>
        <v>3400</v>
      </c>
      <c r="CC57" s="175">
        <f t="shared" si="206"/>
        <v>3400</v>
      </c>
      <c r="CD57" s="175">
        <f t="shared" si="206"/>
        <v>3400</v>
      </c>
      <c r="CE57" s="175">
        <f t="shared" si="206"/>
        <v>3400</v>
      </c>
      <c r="CF57" s="175">
        <f t="shared" si="206"/>
        <v>3400</v>
      </c>
      <c r="CG57" s="175">
        <f t="shared" si="97"/>
        <v>40800</v>
      </c>
      <c r="CH57" s="175">
        <f t="shared" si="157"/>
        <v>136000</v>
      </c>
      <c r="CI57" s="192"/>
      <c r="CJ57" s="175">
        <f t="shared" si="158"/>
        <v>0</v>
      </c>
      <c r="CK57" s="262" t="str">
        <f t="shared" si="197"/>
        <v>P</v>
      </c>
      <c r="DF57" s="171"/>
      <c r="DG57" s="171"/>
      <c r="DH57" s="171"/>
      <c r="DI57" s="171"/>
      <c r="DJ57" s="171"/>
      <c r="DK57" s="171"/>
      <c r="DL57" s="171"/>
      <c r="DM57" s="171"/>
      <c r="DN57" s="171"/>
      <c r="DO57" s="171"/>
      <c r="DP57" s="171"/>
      <c r="DQ57" s="171"/>
      <c r="DR57" s="171"/>
      <c r="DS57" s="171"/>
      <c r="DT57" s="171"/>
      <c r="DU57" s="171"/>
      <c r="DV57" s="171"/>
      <c r="DW57" s="171"/>
      <c r="DX57" s="171"/>
      <c r="DY57" s="171"/>
      <c r="DZ57" s="171"/>
      <c r="EA57" s="171"/>
      <c r="EB57" s="171"/>
      <c r="EC57" s="171"/>
      <c r="ED57" s="171"/>
      <c r="EE57" s="171"/>
      <c r="EF57" s="171"/>
      <c r="EG57" s="171"/>
      <c r="EH57" s="171"/>
      <c r="EI57" s="171"/>
      <c r="EJ57" s="171"/>
      <c r="EK57" s="171"/>
      <c r="EL57" s="171"/>
      <c r="EM57" s="171"/>
      <c r="EN57" s="171"/>
      <c r="EO57" s="171"/>
      <c r="EP57" s="171"/>
      <c r="EQ57" s="171"/>
      <c r="ER57" s="171"/>
      <c r="ES57" s="171"/>
      <c r="ET57" s="171"/>
      <c r="EU57" s="171"/>
      <c r="EV57" s="171"/>
      <c r="EW57" s="171"/>
      <c r="EX57" s="171"/>
      <c r="EY57" s="171"/>
      <c r="EZ57" s="171"/>
      <c r="FA57" s="171"/>
      <c r="FB57" s="171"/>
      <c r="FC57" s="171"/>
      <c r="FD57" s="171"/>
      <c r="FE57" s="171"/>
      <c r="FF57" s="171"/>
      <c r="FG57" s="171"/>
      <c r="FH57" s="171"/>
      <c r="FI57" s="171"/>
    </row>
    <row r="58" spans="1:165" s="193" customFormat="1" ht="28.5" hidden="1" outlineLevel="1" x14ac:dyDescent="0.25">
      <c r="A58" s="255" t="s">
        <v>107</v>
      </c>
      <c r="B58" s="248" t="s">
        <v>108</v>
      </c>
      <c r="C58" s="229">
        <v>576000</v>
      </c>
      <c r="D58" s="142">
        <v>0</v>
      </c>
      <c r="E58" s="142">
        <v>0</v>
      </c>
      <c r="F58" s="142">
        <v>0</v>
      </c>
      <c r="G58" s="142">
        <v>576000</v>
      </c>
      <c r="H58" s="137">
        <f t="shared" si="16"/>
        <v>11520</v>
      </c>
      <c r="I58" s="138">
        <f t="shared" si="17"/>
        <v>103680</v>
      </c>
      <c r="J58" s="138">
        <f t="shared" si="18"/>
        <v>288000</v>
      </c>
      <c r="K58" s="138">
        <f t="shared" si="19"/>
        <v>172800</v>
      </c>
      <c r="L58" s="138">
        <f t="shared" si="20"/>
        <v>576000</v>
      </c>
      <c r="M58" s="137">
        <f t="shared" si="21"/>
        <v>0</v>
      </c>
      <c r="N58" s="138">
        <f t="shared" si="22"/>
        <v>0</v>
      </c>
      <c r="O58" s="138">
        <f t="shared" si="23"/>
        <v>0</v>
      </c>
      <c r="P58" s="138">
        <f t="shared" si="24"/>
        <v>0</v>
      </c>
      <c r="Q58" s="138">
        <f t="shared" si="25"/>
        <v>0</v>
      </c>
      <c r="R58" s="137">
        <f t="shared" si="26"/>
        <v>0</v>
      </c>
      <c r="S58" s="138">
        <f t="shared" si="27"/>
        <v>0</v>
      </c>
      <c r="T58" s="138">
        <f t="shared" si="28"/>
        <v>0</v>
      </c>
      <c r="U58" s="138">
        <f t="shared" si="29"/>
        <v>0</v>
      </c>
      <c r="V58" s="138">
        <f t="shared" si="30"/>
        <v>0</v>
      </c>
      <c r="W58" s="137">
        <f t="shared" si="31"/>
        <v>0</v>
      </c>
      <c r="X58" s="138">
        <f t="shared" si="32"/>
        <v>0</v>
      </c>
      <c r="Y58" s="138">
        <f t="shared" si="33"/>
        <v>0</v>
      </c>
      <c r="Z58" s="138">
        <f t="shared" si="34"/>
        <v>0</v>
      </c>
      <c r="AA58" s="138">
        <f t="shared" si="35"/>
        <v>0</v>
      </c>
      <c r="AB58" s="137">
        <f t="shared" si="36"/>
        <v>11520</v>
      </c>
      <c r="AC58" s="137">
        <f t="shared" si="37"/>
        <v>103680</v>
      </c>
      <c r="AD58" s="137">
        <f t="shared" si="38"/>
        <v>288000</v>
      </c>
      <c r="AE58" s="137">
        <f t="shared" si="39"/>
        <v>172800</v>
      </c>
      <c r="AF58" s="138">
        <f t="shared" si="40"/>
        <v>576000</v>
      </c>
      <c r="AG58" s="191"/>
      <c r="AH58" s="175">
        <f t="shared" si="202"/>
        <v>960</v>
      </c>
      <c r="AI58" s="175">
        <f t="shared" si="202"/>
        <v>960</v>
      </c>
      <c r="AJ58" s="175">
        <f t="shared" si="203"/>
        <v>960</v>
      </c>
      <c r="AK58" s="175">
        <f t="shared" si="203"/>
        <v>960</v>
      </c>
      <c r="AL58" s="175">
        <f t="shared" si="203"/>
        <v>960</v>
      </c>
      <c r="AM58" s="175">
        <f t="shared" si="203"/>
        <v>960</v>
      </c>
      <c r="AN58" s="175">
        <f t="shared" si="203"/>
        <v>960</v>
      </c>
      <c r="AO58" s="175">
        <f t="shared" si="203"/>
        <v>960</v>
      </c>
      <c r="AP58" s="175">
        <f t="shared" si="203"/>
        <v>960</v>
      </c>
      <c r="AQ58" s="175">
        <f t="shared" si="203"/>
        <v>960</v>
      </c>
      <c r="AR58" s="175">
        <f t="shared" si="203"/>
        <v>960</v>
      </c>
      <c r="AS58" s="175">
        <f t="shared" si="203"/>
        <v>960</v>
      </c>
      <c r="AT58" s="175">
        <f t="shared" si="145"/>
        <v>11520</v>
      </c>
      <c r="AU58" s="175">
        <f>$AC58/12</f>
        <v>8640</v>
      </c>
      <c r="AV58" s="175">
        <f t="shared" si="204"/>
        <v>8640</v>
      </c>
      <c r="AW58" s="175">
        <f t="shared" si="204"/>
        <v>8640</v>
      </c>
      <c r="AX58" s="175">
        <f t="shared" si="204"/>
        <v>8640</v>
      </c>
      <c r="AY58" s="175">
        <f t="shared" si="204"/>
        <v>8640</v>
      </c>
      <c r="AZ58" s="175">
        <f t="shared" si="204"/>
        <v>8640</v>
      </c>
      <c r="BA58" s="175">
        <f t="shared" si="204"/>
        <v>8640</v>
      </c>
      <c r="BB58" s="175">
        <f t="shared" si="204"/>
        <v>8640</v>
      </c>
      <c r="BC58" s="175">
        <f t="shared" si="204"/>
        <v>8640</v>
      </c>
      <c r="BD58" s="175">
        <f t="shared" si="204"/>
        <v>8640</v>
      </c>
      <c r="BE58" s="175">
        <f t="shared" si="204"/>
        <v>8640</v>
      </c>
      <c r="BF58" s="175">
        <f t="shared" si="204"/>
        <v>8640</v>
      </c>
      <c r="BG58" s="175">
        <f t="shared" si="108"/>
        <v>103680</v>
      </c>
      <c r="BH58" s="175">
        <f>$AD58/12</f>
        <v>24000</v>
      </c>
      <c r="BI58" s="175">
        <f t="shared" si="205"/>
        <v>24000</v>
      </c>
      <c r="BJ58" s="175">
        <f t="shared" si="205"/>
        <v>24000</v>
      </c>
      <c r="BK58" s="175">
        <f t="shared" si="205"/>
        <v>24000</v>
      </c>
      <c r="BL58" s="175">
        <f t="shared" si="205"/>
        <v>24000</v>
      </c>
      <c r="BM58" s="175">
        <f t="shared" si="205"/>
        <v>24000</v>
      </c>
      <c r="BN58" s="175">
        <f t="shared" si="205"/>
        <v>24000</v>
      </c>
      <c r="BO58" s="175">
        <f t="shared" si="205"/>
        <v>24000</v>
      </c>
      <c r="BP58" s="175">
        <f t="shared" si="205"/>
        <v>24000</v>
      </c>
      <c r="BQ58" s="175">
        <f t="shared" si="205"/>
        <v>24000</v>
      </c>
      <c r="BR58" s="175">
        <f t="shared" si="205"/>
        <v>24000</v>
      </c>
      <c r="BS58" s="175">
        <f t="shared" si="205"/>
        <v>24000</v>
      </c>
      <c r="BT58" s="175">
        <f t="shared" si="95"/>
        <v>288000</v>
      </c>
      <c r="BU58" s="175">
        <f>$AE58/12</f>
        <v>14400</v>
      </c>
      <c r="BV58" s="175">
        <f t="shared" si="206"/>
        <v>14400</v>
      </c>
      <c r="BW58" s="175">
        <f t="shared" si="206"/>
        <v>14400</v>
      </c>
      <c r="BX58" s="175">
        <f t="shared" si="206"/>
        <v>14400</v>
      </c>
      <c r="BY58" s="175">
        <f t="shared" si="206"/>
        <v>14400</v>
      </c>
      <c r="BZ58" s="175">
        <f t="shared" si="206"/>
        <v>14400</v>
      </c>
      <c r="CA58" s="175">
        <f t="shared" si="206"/>
        <v>14400</v>
      </c>
      <c r="CB58" s="175">
        <f t="shared" si="206"/>
        <v>14400</v>
      </c>
      <c r="CC58" s="175">
        <f t="shared" si="206"/>
        <v>14400</v>
      </c>
      <c r="CD58" s="175">
        <f t="shared" si="206"/>
        <v>14400</v>
      </c>
      <c r="CE58" s="175">
        <f t="shared" si="206"/>
        <v>14400</v>
      </c>
      <c r="CF58" s="175">
        <f t="shared" si="206"/>
        <v>14400</v>
      </c>
      <c r="CG58" s="175">
        <f t="shared" si="97"/>
        <v>172800</v>
      </c>
      <c r="CH58" s="175">
        <f t="shared" si="157"/>
        <v>576000</v>
      </c>
      <c r="CI58" s="192"/>
      <c r="CJ58" s="175">
        <f t="shared" si="158"/>
        <v>0</v>
      </c>
      <c r="CK58" s="262" t="str">
        <f t="shared" si="197"/>
        <v>P</v>
      </c>
      <c r="DF58" s="171"/>
      <c r="DG58" s="171"/>
      <c r="DH58" s="171"/>
      <c r="DI58" s="171"/>
      <c r="DJ58" s="171"/>
      <c r="DK58" s="171"/>
      <c r="DL58" s="171"/>
      <c r="DM58" s="171"/>
      <c r="DN58" s="171"/>
      <c r="DO58" s="171"/>
      <c r="DP58" s="171"/>
      <c r="DQ58" s="171"/>
      <c r="DR58" s="171"/>
      <c r="DS58" s="171"/>
      <c r="DT58" s="171"/>
      <c r="DU58" s="171"/>
      <c r="DV58" s="171"/>
      <c r="DW58" s="171"/>
      <c r="DX58" s="171"/>
      <c r="DY58" s="171"/>
      <c r="DZ58" s="171"/>
      <c r="EA58" s="171"/>
      <c r="EB58" s="171"/>
      <c r="EC58" s="171"/>
      <c r="ED58" s="171"/>
      <c r="EE58" s="171"/>
      <c r="EF58" s="171"/>
      <c r="EG58" s="171"/>
      <c r="EH58" s="171"/>
      <c r="EI58" s="171"/>
      <c r="EJ58" s="171"/>
      <c r="EK58" s="171"/>
      <c r="EL58" s="171"/>
      <c r="EM58" s="171"/>
      <c r="EN58" s="171"/>
      <c r="EO58" s="171"/>
      <c r="EP58" s="171"/>
      <c r="EQ58" s="171"/>
      <c r="ER58" s="171"/>
      <c r="ES58" s="171"/>
      <c r="ET58" s="171"/>
      <c r="EU58" s="171"/>
      <c r="EV58" s="171"/>
      <c r="EW58" s="171"/>
      <c r="EX58" s="171"/>
      <c r="EY58" s="171"/>
      <c r="EZ58" s="171"/>
      <c r="FA58" s="171"/>
      <c r="FB58" s="171"/>
      <c r="FC58" s="171"/>
      <c r="FD58" s="171"/>
      <c r="FE58" s="171"/>
      <c r="FF58" s="171"/>
      <c r="FG58" s="171"/>
      <c r="FH58" s="171"/>
      <c r="FI58" s="171"/>
    </row>
    <row r="59" spans="1:165" s="193" customFormat="1" ht="28.5" hidden="1" outlineLevel="1" x14ac:dyDescent="0.25">
      <c r="A59" s="255" t="s">
        <v>109</v>
      </c>
      <c r="B59" s="248" t="s">
        <v>110</v>
      </c>
      <c r="C59" s="229">
        <v>288000</v>
      </c>
      <c r="D59" s="142">
        <v>0</v>
      </c>
      <c r="E59" s="142">
        <v>0</v>
      </c>
      <c r="F59" s="142">
        <v>0</v>
      </c>
      <c r="G59" s="142">
        <v>288000</v>
      </c>
      <c r="H59" s="137">
        <f t="shared" si="16"/>
        <v>5760</v>
      </c>
      <c r="I59" s="138">
        <f t="shared" si="17"/>
        <v>51840</v>
      </c>
      <c r="J59" s="138">
        <f t="shared" si="18"/>
        <v>144000</v>
      </c>
      <c r="K59" s="138">
        <f t="shared" si="19"/>
        <v>86400</v>
      </c>
      <c r="L59" s="138">
        <f t="shared" si="20"/>
        <v>288000</v>
      </c>
      <c r="M59" s="137">
        <f t="shared" si="21"/>
        <v>0</v>
      </c>
      <c r="N59" s="138">
        <f t="shared" si="22"/>
        <v>0</v>
      </c>
      <c r="O59" s="138">
        <f t="shared" si="23"/>
        <v>0</v>
      </c>
      <c r="P59" s="138">
        <f t="shared" si="24"/>
        <v>0</v>
      </c>
      <c r="Q59" s="138">
        <f t="shared" si="25"/>
        <v>0</v>
      </c>
      <c r="R59" s="137">
        <f t="shared" si="26"/>
        <v>0</v>
      </c>
      <c r="S59" s="138">
        <f t="shared" si="27"/>
        <v>0</v>
      </c>
      <c r="T59" s="138">
        <f t="shared" si="28"/>
        <v>0</v>
      </c>
      <c r="U59" s="138">
        <f t="shared" si="29"/>
        <v>0</v>
      </c>
      <c r="V59" s="138">
        <f t="shared" si="30"/>
        <v>0</v>
      </c>
      <c r="W59" s="137">
        <f t="shared" si="31"/>
        <v>0</v>
      </c>
      <c r="X59" s="138">
        <f t="shared" si="32"/>
        <v>0</v>
      </c>
      <c r="Y59" s="138">
        <f t="shared" si="33"/>
        <v>0</v>
      </c>
      <c r="Z59" s="138">
        <f t="shared" si="34"/>
        <v>0</v>
      </c>
      <c r="AA59" s="138">
        <f t="shared" si="35"/>
        <v>0</v>
      </c>
      <c r="AB59" s="137">
        <f t="shared" si="36"/>
        <v>5760</v>
      </c>
      <c r="AC59" s="137">
        <f t="shared" si="37"/>
        <v>51840</v>
      </c>
      <c r="AD59" s="137">
        <f t="shared" si="38"/>
        <v>144000</v>
      </c>
      <c r="AE59" s="137">
        <f t="shared" si="39"/>
        <v>86400</v>
      </c>
      <c r="AF59" s="138">
        <f t="shared" si="40"/>
        <v>288000</v>
      </c>
      <c r="AG59" s="191"/>
      <c r="AH59" s="175">
        <f t="shared" si="202"/>
        <v>480</v>
      </c>
      <c r="AI59" s="175">
        <f t="shared" si="202"/>
        <v>480</v>
      </c>
      <c r="AJ59" s="175">
        <f t="shared" si="203"/>
        <v>480</v>
      </c>
      <c r="AK59" s="175">
        <f t="shared" si="203"/>
        <v>480</v>
      </c>
      <c r="AL59" s="175">
        <f t="shared" si="203"/>
        <v>480</v>
      </c>
      <c r="AM59" s="175">
        <f t="shared" si="203"/>
        <v>480</v>
      </c>
      <c r="AN59" s="175">
        <f t="shared" si="203"/>
        <v>480</v>
      </c>
      <c r="AO59" s="175">
        <f t="shared" si="203"/>
        <v>480</v>
      </c>
      <c r="AP59" s="175">
        <f t="shared" si="203"/>
        <v>480</v>
      </c>
      <c r="AQ59" s="175">
        <f t="shared" si="203"/>
        <v>480</v>
      </c>
      <c r="AR59" s="175">
        <f t="shared" si="203"/>
        <v>480</v>
      </c>
      <c r="AS59" s="175">
        <f t="shared" si="203"/>
        <v>480</v>
      </c>
      <c r="AT59" s="175">
        <f t="shared" si="145"/>
        <v>5760</v>
      </c>
      <c r="AU59" s="175">
        <f>$AC59/12</f>
        <v>4320</v>
      </c>
      <c r="AV59" s="175">
        <f t="shared" si="204"/>
        <v>4320</v>
      </c>
      <c r="AW59" s="175">
        <f t="shared" si="204"/>
        <v>4320</v>
      </c>
      <c r="AX59" s="175">
        <f t="shared" si="204"/>
        <v>4320</v>
      </c>
      <c r="AY59" s="175">
        <f t="shared" si="204"/>
        <v>4320</v>
      </c>
      <c r="AZ59" s="175">
        <f t="shared" si="204"/>
        <v>4320</v>
      </c>
      <c r="BA59" s="175">
        <f t="shared" si="204"/>
        <v>4320</v>
      </c>
      <c r="BB59" s="175">
        <f t="shared" si="204"/>
        <v>4320</v>
      </c>
      <c r="BC59" s="175">
        <f t="shared" si="204"/>
        <v>4320</v>
      </c>
      <c r="BD59" s="175">
        <f t="shared" si="204"/>
        <v>4320</v>
      </c>
      <c r="BE59" s="175">
        <f t="shared" si="204"/>
        <v>4320</v>
      </c>
      <c r="BF59" s="175">
        <f t="shared" si="204"/>
        <v>4320</v>
      </c>
      <c r="BG59" s="175">
        <f t="shared" si="108"/>
        <v>51840</v>
      </c>
      <c r="BH59" s="175">
        <f>$AD59/12</f>
        <v>12000</v>
      </c>
      <c r="BI59" s="175">
        <f t="shared" si="205"/>
        <v>12000</v>
      </c>
      <c r="BJ59" s="175">
        <f t="shared" si="205"/>
        <v>12000</v>
      </c>
      <c r="BK59" s="175">
        <f t="shared" si="205"/>
        <v>12000</v>
      </c>
      <c r="BL59" s="175">
        <f t="shared" si="205"/>
        <v>12000</v>
      </c>
      <c r="BM59" s="175">
        <f t="shared" si="205"/>
        <v>12000</v>
      </c>
      <c r="BN59" s="175">
        <f t="shared" si="205"/>
        <v>12000</v>
      </c>
      <c r="BO59" s="175">
        <f t="shared" si="205"/>
        <v>12000</v>
      </c>
      <c r="BP59" s="175">
        <f t="shared" si="205"/>
        <v>12000</v>
      </c>
      <c r="BQ59" s="175">
        <f t="shared" si="205"/>
        <v>12000</v>
      </c>
      <c r="BR59" s="175">
        <f t="shared" si="205"/>
        <v>12000</v>
      </c>
      <c r="BS59" s="175">
        <f t="shared" si="205"/>
        <v>12000</v>
      </c>
      <c r="BT59" s="175">
        <f t="shared" si="95"/>
        <v>144000</v>
      </c>
      <c r="BU59" s="175">
        <f>$AE59/12</f>
        <v>7200</v>
      </c>
      <c r="BV59" s="175">
        <f t="shared" si="206"/>
        <v>7200</v>
      </c>
      <c r="BW59" s="175">
        <f t="shared" si="206"/>
        <v>7200</v>
      </c>
      <c r="BX59" s="175">
        <f t="shared" si="206"/>
        <v>7200</v>
      </c>
      <c r="BY59" s="175">
        <f t="shared" si="206"/>
        <v>7200</v>
      </c>
      <c r="BZ59" s="175">
        <f t="shared" si="206"/>
        <v>7200</v>
      </c>
      <c r="CA59" s="175">
        <f t="shared" si="206"/>
        <v>7200</v>
      </c>
      <c r="CB59" s="175">
        <f t="shared" si="206"/>
        <v>7200</v>
      </c>
      <c r="CC59" s="175">
        <f t="shared" si="206"/>
        <v>7200</v>
      </c>
      <c r="CD59" s="175">
        <f t="shared" si="206"/>
        <v>7200</v>
      </c>
      <c r="CE59" s="175">
        <f t="shared" si="206"/>
        <v>7200</v>
      </c>
      <c r="CF59" s="175">
        <f t="shared" si="206"/>
        <v>7200</v>
      </c>
      <c r="CG59" s="175">
        <f t="shared" si="97"/>
        <v>86400</v>
      </c>
      <c r="CH59" s="175">
        <f t="shared" si="157"/>
        <v>288000</v>
      </c>
      <c r="CI59" s="192"/>
      <c r="CJ59" s="175">
        <f t="shared" si="158"/>
        <v>0</v>
      </c>
      <c r="CK59" s="262" t="str">
        <f t="shared" si="197"/>
        <v>P</v>
      </c>
      <c r="DF59" s="171"/>
      <c r="DG59" s="171"/>
      <c r="DH59" s="171"/>
      <c r="DI59" s="171"/>
      <c r="DJ59" s="171"/>
      <c r="DK59" s="171"/>
      <c r="DL59" s="171"/>
      <c r="DM59" s="171"/>
      <c r="DN59" s="171"/>
      <c r="DO59" s="171"/>
      <c r="DP59" s="171"/>
      <c r="DQ59" s="171"/>
      <c r="DR59" s="171"/>
      <c r="DS59" s="171"/>
      <c r="DT59" s="171"/>
      <c r="DU59" s="171"/>
      <c r="DV59" s="171"/>
      <c r="DW59" s="171"/>
      <c r="DX59" s="171"/>
      <c r="DY59" s="171"/>
      <c r="DZ59" s="171"/>
      <c r="EA59" s="171"/>
      <c r="EB59" s="171"/>
      <c r="EC59" s="171"/>
      <c r="ED59" s="171"/>
      <c r="EE59" s="171"/>
      <c r="EF59" s="171"/>
      <c r="EG59" s="171"/>
      <c r="EH59" s="171"/>
      <c r="EI59" s="171"/>
      <c r="EJ59" s="171"/>
      <c r="EK59" s="171"/>
      <c r="EL59" s="171"/>
      <c r="EM59" s="171"/>
      <c r="EN59" s="171"/>
      <c r="EO59" s="171"/>
      <c r="EP59" s="171"/>
      <c r="EQ59" s="171"/>
      <c r="ER59" s="171"/>
      <c r="ES59" s="171"/>
      <c r="ET59" s="171"/>
      <c r="EU59" s="171"/>
      <c r="EV59" s="171"/>
      <c r="EW59" s="171"/>
      <c r="EX59" s="171"/>
      <c r="EY59" s="171"/>
      <c r="EZ59" s="171"/>
      <c r="FA59" s="171"/>
      <c r="FB59" s="171"/>
      <c r="FC59" s="171"/>
      <c r="FD59" s="171"/>
      <c r="FE59" s="171"/>
      <c r="FF59" s="171"/>
      <c r="FG59" s="171"/>
      <c r="FH59" s="171"/>
      <c r="FI59" s="171"/>
    </row>
    <row r="60" spans="1:165" s="171" customFormat="1" ht="15" collapsed="1" x14ac:dyDescent="0.25">
      <c r="A60" s="255" t="s">
        <v>83</v>
      </c>
      <c r="B60" s="240" t="s">
        <v>111</v>
      </c>
      <c r="C60" s="225">
        <v>0</v>
      </c>
      <c r="D60" s="142">
        <v>1250000</v>
      </c>
      <c r="E60" s="142">
        <v>0</v>
      </c>
      <c r="F60" s="142">
        <v>0</v>
      </c>
      <c r="G60" s="142">
        <v>1250000</v>
      </c>
      <c r="H60" s="137">
        <f t="shared" si="16"/>
        <v>0</v>
      </c>
      <c r="I60" s="138">
        <f t="shared" si="17"/>
        <v>0</v>
      </c>
      <c r="J60" s="138">
        <f t="shared" si="18"/>
        <v>0</v>
      </c>
      <c r="K60" s="138">
        <f t="shared" si="19"/>
        <v>0</v>
      </c>
      <c r="L60" s="138">
        <f t="shared" si="20"/>
        <v>0</v>
      </c>
      <c r="M60" s="137">
        <f t="shared" si="21"/>
        <v>25000</v>
      </c>
      <c r="N60" s="138">
        <f t="shared" si="22"/>
        <v>225000</v>
      </c>
      <c r="O60" s="138">
        <f t="shared" si="23"/>
        <v>625000</v>
      </c>
      <c r="P60" s="138">
        <f t="shared" si="24"/>
        <v>375000</v>
      </c>
      <c r="Q60" s="138">
        <f t="shared" si="25"/>
        <v>1250000</v>
      </c>
      <c r="R60" s="137">
        <f t="shared" si="26"/>
        <v>0</v>
      </c>
      <c r="S60" s="138">
        <f t="shared" si="27"/>
        <v>0</v>
      </c>
      <c r="T60" s="138">
        <f t="shared" si="28"/>
        <v>0</v>
      </c>
      <c r="U60" s="138">
        <f t="shared" si="29"/>
        <v>0</v>
      </c>
      <c r="V60" s="138">
        <f t="shared" si="30"/>
        <v>0</v>
      </c>
      <c r="W60" s="137">
        <f t="shared" si="31"/>
        <v>0</v>
      </c>
      <c r="X60" s="138">
        <f t="shared" si="32"/>
        <v>0</v>
      </c>
      <c r="Y60" s="138">
        <f t="shared" si="33"/>
        <v>0</v>
      </c>
      <c r="Z60" s="138">
        <f t="shared" si="34"/>
        <v>0</v>
      </c>
      <c r="AA60" s="138">
        <f t="shared" si="35"/>
        <v>0</v>
      </c>
      <c r="AB60" s="137">
        <f t="shared" si="36"/>
        <v>25000</v>
      </c>
      <c r="AC60" s="137">
        <f t="shared" si="37"/>
        <v>225000</v>
      </c>
      <c r="AD60" s="137">
        <f t="shared" si="38"/>
        <v>625000</v>
      </c>
      <c r="AE60" s="137">
        <f t="shared" si="39"/>
        <v>375000</v>
      </c>
      <c r="AF60" s="138">
        <f t="shared" si="40"/>
        <v>1250000</v>
      </c>
      <c r="AG60" s="170"/>
      <c r="AH60" s="175">
        <f>AH61</f>
        <v>2083.3333333333335</v>
      </c>
      <c r="AI60" s="175">
        <f t="shared" ref="AI60:AS60" si="207">AI61</f>
        <v>2083.3333333333335</v>
      </c>
      <c r="AJ60" s="175">
        <f t="shared" si="207"/>
        <v>2083.3333333333335</v>
      </c>
      <c r="AK60" s="175">
        <f t="shared" si="207"/>
        <v>2083.3333333333335</v>
      </c>
      <c r="AL60" s="175">
        <f t="shared" si="207"/>
        <v>2083.3333333333335</v>
      </c>
      <c r="AM60" s="175">
        <f t="shared" si="207"/>
        <v>2083.3333333333335</v>
      </c>
      <c r="AN60" s="175">
        <f t="shared" si="207"/>
        <v>2083.3333333333335</v>
      </c>
      <c r="AO60" s="175">
        <f t="shared" si="207"/>
        <v>2083.3333333333335</v>
      </c>
      <c r="AP60" s="175">
        <f t="shared" si="207"/>
        <v>2083.3333333333335</v>
      </c>
      <c r="AQ60" s="175">
        <f t="shared" si="207"/>
        <v>2083.3333333333335</v>
      </c>
      <c r="AR60" s="175">
        <f t="shared" si="207"/>
        <v>2083.3333333333335</v>
      </c>
      <c r="AS60" s="175">
        <f t="shared" si="207"/>
        <v>2083.3333333333335</v>
      </c>
      <c r="AT60" s="175">
        <f t="shared" si="145"/>
        <v>24999.999999999996</v>
      </c>
      <c r="AU60" s="175">
        <f>AU61</f>
        <v>18750</v>
      </c>
      <c r="AV60" s="175">
        <f t="shared" ref="AV60:BF60" si="208">AV61</f>
        <v>18750</v>
      </c>
      <c r="AW60" s="175">
        <f t="shared" si="208"/>
        <v>18750</v>
      </c>
      <c r="AX60" s="175">
        <f t="shared" si="208"/>
        <v>18750</v>
      </c>
      <c r="AY60" s="175">
        <f t="shared" si="208"/>
        <v>18750</v>
      </c>
      <c r="AZ60" s="175">
        <f t="shared" si="208"/>
        <v>18750</v>
      </c>
      <c r="BA60" s="175">
        <f t="shared" si="208"/>
        <v>18750</v>
      </c>
      <c r="BB60" s="175">
        <f t="shared" si="208"/>
        <v>18750</v>
      </c>
      <c r="BC60" s="175">
        <f t="shared" si="208"/>
        <v>18750</v>
      </c>
      <c r="BD60" s="175">
        <f t="shared" si="208"/>
        <v>18750</v>
      </c>
      <c r="BE60" s="175">
        <f t="shared" si="208"/>
        <v>18750</v>
      </c>
      <c r="BF60" s="175">
        <f t="shared" si="208"/>
        <v>18750</v>
      </c>
      <c r="BG60" s="175">
        <f t="shared" si="108"/>
        <v>225000</v>
      </c>
      <c r="BH60" s="175">
        <f>BH61</f>
        <v>52083.333333333336</v>
      </c>
      <c r="BI60" s="175">
        <f t="shared" ref="BI60:BS60" si="209">BI61</f>
        <v>52083.333333333336</v>
      </c>
      <c r="BJ60" s="175">
        <f t="shared" si="209"/>
        <v>52083.333333333336</v>
      </c>
      <c r="BK60" s="175">
        <f t="shared" si="209"/>
        <v>52083.333333333336</v>
      </c>
      <c r="BL60" s="175">
        <f t="shared" si="209"/>
        <v>52083.333333333336</v>
      </c>
      <c r="BM60" s="175">
        <f t="shared" si="209"/>
        <v>52083.333333333336</v>
      </c>
      <c r="BN60" s="175">
        <f t="shared" si="209"/>
        <v>52083.333333333336</v>
      </c>
      <c r="BO60" s="175">
        <f t="shared" si="209"/>
        <v>52083.333333333336</v>
      </c>
      <c r="BP60" s="175">
        <f t="shared" si="209"/>
        <v>52083.333333333336</v>
      </c>
      <c r="BQ60" s="175">
        <f t="shared" si="209"/>
        <v>52083.333333333336</v>
      </c>
      <c r="BR60" s="175">
        <f t="shared" si="209"/>
        <v>52083.333333333336</v>
      </c>
      <c r="BS60" s="175">
        <f t="shared" si="209"/>
        <v>52083.333333333336</v>
      </c>
      <c r="BT60" s="175">
        <f t="shared" si="95"/>
        <v>625000</v>
      </c>
      <c r="BU60" s="175">
        <f>BU61</f>
        <v>31250</v>
      </c>
      <c r="BV60" s="175">
        <f t="shared" ref="BV60:CF60" si="210">BV61</f>
        <v>31250</v>
      </c>
      <c r="BW60" s="175">
        <f t="shared" si="210"/>
        <v>31250</v>
      </c>
      <c r="BX60" s="175">
        <f t="shared" si="210"/>
        <v>31250</v>
      </c>
      <c r="BY60" s="175">
        <f t="shared" si="210"/>
        <v>31250</v>
      </c>
      <c r="BZ60" s="175">
        <f t="shared" si="210"/>
        <v>31250</v>
      </c>
      <c r="CA60" s="175">
        <f t="shared" si="210"/>
        <v>31250</v>
      </c>
      <c r="CB60" s="175">
        <f t="shared" si="210"/>
        <v>31250</v>
      </c>
      <c r="CC60" s="175">
        <f t="shared" si="210"/>
        <v>31250</v>
      </c>
      <c r="CD60" s="175">
        <f t="shared" si="210"/>
        <v>31250</v>
      </c>
      <c r="CE60" s="175">
        <f t="shared" si="210"/>
        <v>31250</v>
      </c>
      <c r="CF60" s="175">
        <f t="shared" si="210"/>
        <v>31250</v>
      </c>
      <c r="CG60" s="175">
        <f t="shared" si="97"/>
        <v>375000</v>
      </c>
      <c r="CH60" s="175">
        <f t="shared" si="157"/>
        <v>1250000</v>
      </c>
      <c r="CI60" s="187"/>
      <c r="CJ60" s="175">
        <f t="shared" si="158"/>
        <v>0</v>
      </c>
      <c r="CK60" s="262" t="str">
        <f t="shared" si="197"/>
        <v>P</v>
      </c>
    </row>
    <row r="61" spans="1:165" s="193" customFormat="1" ht="15" hidden="1" outlineLevel="1" x14ac:dyDescent="0.25">
      <c r="A61" s="255" t="s">
        <v>112</v>
      </c>
      <c r="B61" s="248" t="s">
        <v>113</v>
      </c>
      <c r="C61" s="225">
        <v>0</v>
      </c>
      <c r="D61" s="142">
        <v>1250000</v>
      </c>
      <c r="E61" s="142">
        <v>0</v>
      </c>
      <c r="F61" s="142">
        <v>0</v>
      </c>
      <c r="G61" s="142">
        <v>1250000</v>
      </c>
      <c r="H61" s="137">
        <f t="shared" si="16"/>
        <v>0</v>
      </c>
      <c r="I61" s="138">
        <f t="shared" si="17"/>
        <v>0</v>
      </c>
      <c r="J61" s="138">
        <f t="shared" si="18"/>
        <v>0</v>
      </c>
      <c r="K61" s="138">
        <f t="shared" si="19"/>
        <v>0</v>
      </c>
      <c r="L61" s="138">
        <f t="shared" si="20"/>
        <v>0</v>
      </c>
      <c r="M61" s="137">
        <f t="shared" si="21"/>
        <v>25000</v>
      </c>
      <c r="N61" s="138">
        <f t="shared" si="22"/>
        <v>225000</v>
      </c>
      <c r="O61" s="138">
        <f t="shared" si="23"/>
        <v>625000</v>
      </c>
      <c r="P61" s="138">
        <f t="shared" si="24"/>
        <v>375000</v>
      </c>
      <c r="Q61" s="138">
        <f t="shared" si="25"/>
        <v>1250000</v>
      </c>
      <c r="R61" s="137">
        <f t="shared" si="26"/>
        <v>0</v>
      </c>
      <c r="S61" s="138">
        <f t="shared" si="27"/>
        <v>0</v>
      </c>
      <c r="T61" s="138">
        <f t="shared" si="28"/>
        <v>0</v>
      </c>
      <c r="U61" s="138">
        <f t="shared" si="29"/>
        <v>0</v>
      </c>
      <c r="V61" s="138">
        <f t="shared" si="30"/>
        <v>0</v>
      </c>
      <c r="W61" s="137">
        <f t="shared" si="31"/>
        <v>0</v>
      </c>
      <c r="X61" s="138">
        <f t="shared" si="32"/>
        <v>0</v>
      </c>
      <c r="Y61" s="138">
        <f t="shared" si="33"/>
        <v>0</v>
      </c>
      <c r="Z61" s="138">
        <f t="shared" si="34"/>
        <v>0</v>
      </c>
      <c r="AA61" s="138">
        <f t="shared" si="35"/>
        <v>0</v>
      </c>
      <c r="AB61" s="137">
        <f t="shared" si="36"/>
        <v>25000</v>
      </c>
      <c r="AC61" s="137">
        <f t="shared" si="37"/>
        <v>225000</v>
      </c>
      <c r="AD61" s="137">
        <f t="shared" si="38"/>
        <v>625000</v>
      </c>
      <c r="AE61" s="137">
        <f t="shared" si="39"/>
        <v>375000</v>
      </c>
      <c r="AF61" s="138">
        <f t="shared" si="40"/>
        <v>1250000</v>
      </c>
      <c r="AG61" s="191"/>
      <c r="AH61" s="175">
        <f>$AB61/12</f>
        <v>2083.3333333333335</v>
      </c>
      <c r="AI61" s="175">
        <f>$AB61/12</f>
        <v>2083.3333333333335</v>
      </c>
      <c r="AJ61" s="175">
        <f t="shared" ref="AJ61:AS61" si="211">$AB61/12</f>
        <v>2083.3333333333335</v>
      </c>
      <c r="AK61" s="175">
        <f t="shared" si="211"/>
        <v>2083.3333333333335</v>
      </c>
      <c r="AL61" s="175">
        <f t="shared" si="211"/>
        <v>2083.3333333333335</v>
      </c>
      <c r="AM61" s="175">
        <f t="shared" si="211"/>
        <v>2083.3333333333335</v>
      </c>
      <c r="AN61" s="175">
        <f t="shared" si="211"/>
        <v>2083.3333333333335</v>
      </c>
      <c r="AO61" s="175">
        <f t="shared" si="211"/>
        <v>2083.3333333333335</v>
      </c>
      <c r="AP61" s="175">
        <f t="shared" si="211"/>
        <v>2083.3333333333335</v>
      </c>
      <c r="AQ61" s="175">
        <f t="shared" si="211"/>
        <v>2083.3333333333335</v>
      </c>
      <c r="AR61" s="175">
        <f t="shared" si="211"/>
        <v>2083.3333333333335</v>
      </c>
      <c r="AS61" s="175">
        <f t="shared" si="211"/>
        <v>2083.3333333333335</v>
      </c>
      <c r="AT61" s="175">
        <f t="shared" si="145"/>
        <v>24999.999999999996</v>
      </c>
      <c r="AU61" s="175">
        <f>$AC61/12</f>
        <v>18750</v>
      </c>
      <c r="AV61" s="175">
        <f t="shared" ref="AV61:BF61" si="212">$AC61/12</f>
        <v>18750</v>
      </c>
      <c r="AW61" s="175">
        <f t="shared" si="212"/>
        <v>18750</v>
      </c>
      <c r="AX61" s="175">
        <f t="shared" si="212"/>
        <v>18750</v>
      </c>
      <c r="AY61" s="175">
        <f t="shared" si="212"/>
        <v>18750</v>
      </c>
      <c r="AZ61" s="175">
        <f t="shared" si="212"/>
        <v>18750</v>
      </c>
      <c r="BA61" s="175">
        <f t="shared" si="212"/>
        <v>18750</v>
      </c>
      <c r="BB61" s="175">
        <f t="shared" si="212"/>
        <v>18750</v>
      </c>
      <c r="BC61" s="175">
        <f t="shared" si="212"/>
        <v>18750</v>
      </c>
      <c r="BD61" s="175">
        <f t="shared" si="212"/>
        <v>18750</v>
      </c>
      <c r="BE61" s="175">
        <f t="shared" si="212"/>
        <v>18750</v>
      </c>
      <c r="BF61" s="175">
        <f t="shared" si="212"/>
        <v>18750</v>
      </c>
      <c r="BG61" s="175">
        <f t="shared" si="108"/>
        <v>225000</v>
      </c>
      <c r="BH61" s="175">
        <f>$AD61/12</f>
        <v>52083.333333333336</v>
      </c>
      <c r="BI61" s="175">
        <f t="shared" ref="BI61:BS61" si="213">$AD61/12</f>
        <v>52083.333333333336</v>
      </c>
      <c r="BJ61" s="175">
        <f t="shared" si="213"/>
        <v>52083.333333333336</v>
      </c>
      <c r="BK61" s="175">
        <f t="shared" si="213"/>
        <v>52083.333333333336</v>
      </c>
      <c r="BL61" s="175">
        <f t="shared" si="213"/>
        <v>52083.333333333336</v>
      </c>
      <c r="BM61" s="175">
        <f t="shared" si="213"/>
        <v>52083.333333333336</v>
      </c>
      <c r="BN61" s="175">
        <f t="shared" si="213"/>
        <v>52083.333333333336</v>
      </c>
      <c r="BO61" s="175">
        <f t="shared" si="213"/>
        <v>52083.333333333336</v>
      </c>
      <c r="BP61" s="175">
        <f t="shared" si="213"/>
        <v>52083.333333333336</v>
      </c>
      <c r="BQ61" s="175">
        <f t="shared" si="213"/>
        <v>52083.333333333336</v>
      </c>
      <c r="BR61" s="175">
        <f t="shared" si="213"/>
        <v>52083.333333333336</v>
      </c>
      <c r="BS61" s="175">
        <f t="shared" si="213"/>
        <v>52083.333333333336</v>
      </c>
      <c r="BT61" s="175">
        <f t="shared" si="95"/>
        <v>625000</v>
      </c>
      <c r="BU61" s="175">
        <f>$AE61/12</f>
        <v>31250</v>
      </c>
      <c r="BV61" s="175">
        <f t="shared" ref="BV61:CF61" si="214">$AE61/12</f>
        <v>31250</v>
      </c>
      <c r="BW61" s="175">
        <f t="shared" si="214"/>
        <v>31250</v>
      </c>
      <c r="BX61" s="175">
        <f t="shared" si="214"/>
        <v>31250</v>
      </c>
      <c r="BY61" s="175">
        <f t="shared" si="214"/>
        <v>31250</v>
      </c>
      <c r="BZ61" s="175">
        <f t="shared" si="214"/>
        <v>31250</v>
      </c>
      <c r="CA61" s="175">
        <f t="shared" si="214"/>
        <v>31250</v>
      </c>
      <c r="CB61" s="175">
        <f t="shared" si="214"/>
        <v>31250</v>
      </c>
      <c r="CC61" s="175">
        <f t="shared" si="214"/>
        <v>31250</v>
      </c>
      <c r="CD61" s="175">
        <f t="shared" si="214"/>
        <v>31250</v>
      </c>
      <c r="CE61" s="175">
        <f t="shared" si="214"/>
        <v>31250</v>
      </c>
      <c r="CF61" s="175">
        <f t="shared" si="214"/>
        <v>31250</v>
      </c>
      <c r="CG61" s="175">
        <f t="shared" si="97"/>
        <v>375000</v>
      </c>
      <c r="CH61" s="175">
        <f t="shared" si="157"/>
        <v>1250000</v>
      </c>
      <c r="CI61" s="192"/>
      <c r="CJ61" s="175">
        <f t="shared" si="158"/>
        <v>0</v>
      </c>
      <c r="CK61" s="262" t="str">
        <f t="shared" si="197"/>
        <v>P</v>
      </c>
      <c r="DF61" s="171"/>
      <c r="DG61" s="171"/>
      <c r="DH61" s="171"/>
      <c r="DI61" s="171"/>
      <c r="DJ61" s="171"/>
      <c r="DK61" s="171"/>
      <c r="DL61" s="171"/>
      <c r="DM61" s="171"/>
      <c r="DN61" s="171"/>
      <c r="DO61" s="171"/>
      <c r="DP61" s="171"/>
      <c r="DQ61" s="171"/>
      <c r="DR61" s="171"/>
      <c r="DS61" s="171"/>
      <c r="DT61" s="171"/>
      <c r="DU61" s="171"/>
      <c r="DV61" s="171"/>
      <c r="DW61" s="171"/>
      <c r="DX61" s="171"/>
      <c r="DY61" s="171"/>
      <c r="DZ61" s="171"/>
      <c r="EA61" s="171"/>
      <c r="EB61" s="171"/>
      <c r="EC61" s="171"/>
      <c r="ED61" s="171"/>
      <c r="EE61" s="171"/>
      <c r="EF61" s="171"/>
      <c r="EG61" s="171"/>
      <c r="EH61" s="171"/>
      <c r="EI61" s="171"/>
      <c r="EJ61" s="171"/>
      <c r="EK61" s="171"/>
      <c r="EL61" s="171"/>
      <c r="EM61" s="171"/>
      <c r="EN61" s="171"/>
      <c r="EO61" s="171"/>
      <c r="EP61" s="171"/>
      <c r="EQ61" s="171"/>
      <c r="ER61" s="171"/>
      <c r="ES61" s="171"/>
      <c r="ET61" s="171"/>
      <c r="EU61" s="171"/>
      <c r="EV61" s="171"/>
      <c r="EW61" s="171"/>
      <c r="EX61" s="171"/>
      <c r="EY61" s="171"/>
      <c r="EZ61" s="171"/>
      <c r="FA61" s="171"/>
      <c r="FB61" s="171"/>
      <c r="FC61" s="171"/>
      <c r="FD61" s="171"/>
      <c r="FE61" s="171"/>
      <c r="FF61" s="171"/>
      <c r="FG61" s="171"/>
      <c r="FH61" s="171"/>
      <c r="FI61" s="171"/>
    </row>
    <row r="62" spans="1:165" s="171" customFormat="1" ht="15" collapsed="1" x14ac:dyDescent="0.25">
      <c r="A62" s="255" t="s">
        <v>84</v>
      </c>
      <c r="B62" s="240" t="s">
        <v>114</v>
      </c>
      <c r="C62" s="225">
        <v>0</v>
      </c>
      <c r="D62" s="142">
        <v>1250000</v>
      </c>
      <c r="E62" s="142">
        <v>0</v>
      </c>
      <c r="F62" s="142">
        <v>0</v>
      </c>
      <c r="G62" s="142">
        <v>1250000</v>
      </c>
      <c r="H62" s="137">
        <f t="shared" si="16"/>
        <v>0</v>
      </c>
      <c r="I62" s="138">
        <f t="shared" si="17"/>
        <v>0</v>
      </c>
      <c r="J62" s="138">
        <f t="shared" si="18"/>
        <v>0</v>
      </c>
      <c r="K62" s="138">
        <f t="shared" si="19"/>
        <v>0</v>
      </c>
      <c r="L62" s="138">
        <f t="shared" si="20"/>
        <v>0</v>
      </c>
      <c r="M62" s="137">
        <f t="shared" si="21"/>
        <v>25000</v>
      </c>
      <c r="N62" s="138">
        <f t="shared" si="22"/>
        <v>225000</v>
      </c>
      <c r="O62" s="138">
        <f t="shared" si="23"/>
        <v>625000</v>
      </c>
      <c r="P62" s="138">
        <f t="shared" si="24"/>
        <v>375000</v>
      </c>
      <c r="Q62" s="138">
        <f t="shared" si="25"/>
        <v>1250000</v>
      </c>
      <c r="R62" s="137">
        <f t="shared" si="26"/>
        <v>0</v>
      </c>
      <c r="S62" s="138">
        <f t="shared" si="27"/>
        <v>0</v>
      </c>
      <c r="T62" s="138">
        <f t="shared" si="28"/>
        <v>0</v>
      </c>
      <c r="U62" s="138">
        <f t="shared" si="29"/>
        <v>0</v>
      </c>
      <c r="V62" s="138">
        <f t="shared" si="30"/>
        <v>0</v>
      </c>
      <c r="W62" s="137">
        <f t="shared" si="31"/>
        <v>0</v>
      </c>
      <c r="X62" s="138">
        <f t="shared" si="32"/>
        <v>0</v>
      </c>
      <c r="Y62" s="138">
        <f t="shared" si="33"/>
        <v>0</v>
      </c>
      <c r="Z62" s="138">
        <f t="shared" si="34"/>
        <v>0</v>
      </c>
      <c r="AA62" s="138">
        <f t="shared" si="35"/>
        <v>0</v>
      </c>
      <c r="AB62" s="137">
        <f t="shared" si="36"/>
        <v>25000</v>
      </c>
      <c r="AC62" s="137">
        <f t="shared" si="37"/>
        <v>225000</v>
      </c>
      <c r="AD62" s="137">
        <f t="shared" si="38"/>
        <v>625000</v>
      </c>
      <c r="AE62" s="137">
        <f t="shared" si="39"/>
        <v>375000</v>
      </c>
      <c r="AF62" s="138">
        <f t="shared" si="40"/>
        <v>1250000</v>
      </c>
      <c r="AG62" s="170"/>
      <c r="AH62" s="175">
        <f>SUM(AH63)</f>
        <v>2083.3333333333335</v>
      </c>
      <c r="AI62" s="175">
        <f t="shared" ref="AI62:CF62" si="215">SUM(AI63)</f>
        <v>2083.3333333333335</v>
      </c>
      <c r="AJ62" s="175">
        <f t="shared" si="215"/>
        <v>2083.3333333333335</v>
      </c>
      <c r="AK62" s="175">
        <f t="shared" si="215"/>
        <v>2083.3333333333335</v>
      </c>
      <c r="AL62" s="175">
        <f t="shared" si="215"/>
        <v>2083.3333333333335</v>
      </c>
      <c r="AM62" s="175">
        <f t="shared" si="215"/>
        <v>2083.3333333333335</v>
      </c>
      <c r="AN62" s="175">
        <f t="shared" si="215"/>
        <v>2083.3333333333335</v>
      </c>
      <c r="AO62" s="175">
        <f t="shared" si="215"/>
        <v>2083.3333333333335</v>
      </c>
      <c r="AP62" s="175">
        <f t="shared" si="215"/>
        <v>2083.3333333333335</v>
      </c>
      <c r="AQ62" s="175">
        <f t="shared" si="215"/>
        <v>2083.3333333333335</v>
      </c>
      <c r="AR62" s="175">
        <f t="shared" si="215"/>
        <v>2083.3333333333335</v>
      </c>
      <c r="AS62" s="175">
        <f t="shared" si="215"/>
        <v>2083.3333333333335</v>
      </c>
      <c r="AT62" s="175">
        <f>SUM(AH62:AS62)</f>
        <v>24999.999999999996</v>
      </c>
      <c r="AU62" s="175">
        <f t="shared" si="215"/>
        <v>18750</v>
      </c>
      <c r="AV62" s="175">
        <f t="shared" si="215"/>
        <v>18750</v>
      </c>
      <c r="AW62" s="175">
        <f t="shared" si="215"/>
        <v>18750</v>
      </c>
      <c r="AX62" s="175">
        <f t="shared" si="215"/>
        <v>18750</v>
      </c>
      <c r="AY62" s="175">
        <f t="shared" si="215"/>
        <v>18750</v>
      </c>
      <c r="AZ62" s="175">
        <f t="shared" si="215"/>
        <v>18750</v>
      </c>
      <c r="BA62" s="175">
        <f t="shared" si="215"/>
        <v>18750</v>
      </c>
      <c r="BB62" s="175">
        <f t="shared" si="215"/>
        <v>18750</v>
      </c>
      <c r="BC62" s="175">
        <f t="shared" si="215"/>
        <v>18750</v>
      </c>
      <c r="BD62" s="175">
        <f t="shared" si="215"/>
        <v>18750</v>
      </c>
      <c r="BE62" s="175">
        <f t="shared" si="215"/>
        <v>18750</v>
      </c>
      <c r="BF62" s="175">
        <f t="shared" si="215"/>
        <v>18750</v>
      </c>
      <c r="BG62" s="175">
        <f>SUM(AU62:BF62)</f>
        <v>225000</v>
      </c>
      <c r="BH62" s="175">
        <f t="shared" si="215"/>
        <v>52083.333333333336</v>
      </c>
      <c r="BI62" s="175">
        <f t="shared" si="215"/>
        <v>52083.333333333336</v>
      </c>
      <c r="BJ62" s="175">
        <f t="shared" si="215"/>
        <v>52083.333333333336</v>
      </c>
      <c r="BK62" s="175">
        <f t="shared" si="215"/>
        <v>52083.333333333336</v>
      </c>
      <c r="BL62" s="175">
        <f t="shared" si="215"/>
        <v>52083.333333333336</v>
      </c>
      <c r="BM62" s="175">
        <f t="shared" si="215"/>
        <v>52083.333333333336</v>
      </c>
      <c r="BN62" s="175">
        <f t="shared" si="215"/>
        <v>52083.333333333336</v>
      </c>
      <c r="BO62" s="175">
        <f t="shared" si="215"/>
        <v>52083.333333333336</v>
      </c>
      <c r="BP62" s="175">
        <f t="shared" si="215"/>
        <v>52083.333333333336</v>
      </c>
      <c r="BQ62" s="175">
        <f t="shared" si="215"/>
        <v>52083.333333333336</v>
      </c>
      <c r="BR62" s="175">
        <f t="shared" si="215"/>
        <v>52083.333333333336</v>
      </c>
      <c r="BS62" s="175">
        <f t="shared" si="215"/>
        <v>52083.333333333336</v>
      </c>
      <c r="BT62" s="175">
        <f>SUM(BH62:BS62)</f>
        <v>625000</v>
      </c>
      <c r="BU62" s="175">
        <f t="shared" si="215"/>
        <v>31250</v>
      </c>
      <c r="BV62" s="175">
        <f t="shared" si="215"/>
        <v>31250</v>
      </c>
      <c r="BW62" s="175">
        <f t="shared" si="215"/>
        <v>31250</v>
      </c>
      <c r="BX62" s="175">
        <f t="shared" si="215"/>
        <v>31250</v>
      </c>
      <c r="BY62" s="175">
        <f t="shared" si="215"/>
        <v>31250</v>
      </c>
      <c r="BZ62" s="175">
        <f t="shared" si="215"/>
        <v>31250</v>
      </c>
      <c r="CA62" s="175">
        <f t="shared" si="215"/>
        <v>31250</v>
      </c>
      <c r="CB62" s="175">
        <f t="shared" si="215"/>
        <v>31250</v>
      </c>
      <c r="CC62" s="175">
        <f t="shared" si="215"/>
        <v>31250</v>
      </c>
      <c r="CD62" s="175">
        <f t="shared" si="215"/>
        <v>31250</v>
      </c>
      <c r="CE62" s="175">
        <f t="shared" si="215"/>
        <v>31250</v>
      </c>
      <c r="CF62" s="175">
        <f t="shared" si="215"/>
        <v>31250</v>
      </c>
      <c r="CG62" s="175">
        <f>SUM(BU62:CF62)</f>
        <v>375000</v>
      </c>
      <c r="CH62" s="175">
        <f t="shared" si="157"/>
        <v>1250000</v>
      </c>
      <c r="CI62" s="187"/>
      <c r="CJ62" s="175">
        <f t="shared" si="158"/>
        <v>0</v>
      </c>
      <c r="CK62" s="262" t="str">
        <f t="shared" si="197"/>
        <v>P</v>
      </c>
    </row>
    <row r="63" spans="1:165" s="59" customFormat="1" ht="28.5" hidden="1" outlineLevel="1" x14ac:dyDescent="0.25">
      <c r="A63" s="258" t="s">
        <v>115</v>
      </c>
      <c r="B63" s="249" t="s">
        <v>116</v>
      </c>
      <c r="C63" s="234">
        <v>0</v>
      </c>
      <c r="D63" s="63">
        <v>1250000</v>
      </c>
      <c r="E63" s="63">
        <v>0</v>
      </c>
      <c r="F63" s="63">
        <v>0</v>
      </c>
      <c r="G63" s="63">
        <v>1250000</v>
      </c>
      <c r="H63" s="67">
        <f t="shared" si="16"/>
        <v>0</v>
      </c>
      <c r="I63" s="64">
        <f t="shared" si="17"/>
        <v>0</v>
      </c>
      <c r="J63" s="64">
        <f t="shared" si="18"/>
        <v>0</v>
      </c>
      <c r="K63" s="64">
        <f t="shared" si="19"/>
        <v>0</v>
      </c>
      <c r="L63" s="64">
        <f t="shared" si="20"/>
        <v>0</v>
      </c>
      <c r="M63" s="67">
        <f t="shared" si="21"/>
        <v>25000</v>
      </c>
      <c r="N63" s="64">
        <f t="shared" si="22"/>
        <v>225000</v>
      </c>
      <c r="O63" s="64">
        <f t="shared" si="23"/>
        <v>625000</v>
      </c>
      <c r="P63" s="64">
        <f t="shared" si="24"/>
        <v>375000</v>
      </c>
      <c r="Q63" s="64">
        <f t="shared" si="25"/>
        <v>1250000</v>
      </c>
      <c r="R63" s="67">
        <f t="shared" si="26"/>
        <v>0</v>
      </c>
      <c r="S63" s="64">
        <f t="shared" si="27"/>
        <v>0</v>
      </c>
      <c r="T63" s="64">
        <f t="shared" si="28"/>
        <v>0</v>
      </c>
      <c r="U63" s="64">
        <f t="shared" si="29"/>
        <v>0</v>
      </c>
      <c r="V63" s="64">
        <f t="shared" si="30"/>
        <v>0</v>
      </c>
      <c r="W63" s="67">
        <f t="shared" si="31"/>
        <v>0</v>
      </c>
      <c r="X63" s="64">
        <f t="shared" si="32"/>
        <v>0</v>
      </c>
      <c r="Y63" s="64">
        <f t="shared" si="33"/>
        <v>0</v>
      </c>
      <c r="Z63" s="64">
        <f t="shared" si="34"/>
        <v>0</v>
      </c>
      <c r="AA63" s="64">
        <f t="shared" si="35"/>
        <v>0</v>
      </c>
      <c r="AB63" s="67">
        <f t="shared" si="36"/>
        <v>25000</v>
      </c>
      <c r="AC63" s="67">
        <f t="shared" si="37"/>
        <v>225000</v>
      </c>
      <c r="AD63" s="67">
        <f t="shared" si="38"/>
        <v>625000</v>
      </c>
      <c r="AE63" s="67">
        <f t="shared" si="39"/>
        <v>375000</v>
      </c>
      <c r="AF63" s="64">
        <f t="shared" si="40"/>
        <v>1250000</v>
      </c>
      <c r="AG63" s="58"/>
      <c r="AH63" s="54">
        <f>$AB63/12</f>
        <v>2083.3333333333335</v>
      </c>
      <c r="AI63" s="54">
        <f>$AB63/12</f>
        <v>2083.3333333333335</v>
      </c>
      <c r="AJ63" s="54">
        <f t="shared" ref="AJ63:AS63" si="216">$AB63/12</f>
        <v>2083.3333333333335</v>
      </c>
      <c r="AK63" s="54">
        <f t="shared" si="216"/>
        <v>2083.3333333333335</v>
      </c>
      <c r="AL63" s="54">
        <f t="shared" si="216"/>
        <v>2083.3333333333335</v>
      </c>
      <c r="AM63" s="54">
        <f t="shared" si="216"/>
        <v>2083.3333333333335</v>
      </c>
      <c r="AN63" s="54">
        <f t="shared" si="216"/>
        <v>2083.3333333333335</v>
      </c>
      <c r="AO63" s="54">
        <f t="shared" si="216"/>
        <v>2083.3333333333335</v>
      </c>
      <c r="AP63" s="54">
        <f t="shared" si="216"/>
        <v>2083.3333333333335</v>
      </c>
      <c r="AQ63" s="54">
        <f t="shared" si="216"/>
        <v>2083.3333333333335</v>
      </c>
      <c r="AR63" s="54">
        <f t="shared" si="216"/>
        <v>2083.3333333333335</v>
      </c>
      <c r="AS63" s="54">
        <f t="shared" si="216"/>
        <v>2083.3333333333335</v>
      </c>
      <c r="AT63" s="158">
        <f>SUM(AH63:AS63)</f>
        <v>24999.999999999996</v>
      </c>
      <c r="AU63" s="154">
        <f>$AC63/12</f>
        <v>18750</v>
      </c>
      <c r="AV63" s="154">
        <f t="shared" ref="AV63:BF63" si="217">$AC63/12</f>
        <v>18750</v>
      </c>
      <c r="AW63" s="154">
        <f t="shared" si="217"/>
        <v>18750</v>
      </c>
      <c r="AX63" s="154">
        <f t="shared" si="217"/>
        <v>18750</v>
      </c>
      <c r="AY63" s="154">
        <f t="shared" si="217"/>
        <v>18750</v>
      </c>
      <c r="AZ63" s="154">
        <f t="shared" si="217"/>
        <v>18750</v>
      </c>
      <c r="BA63" s="154">
        <f t="shared" si="217"/>
        <v>18750</v>
      </c>
      <c r="BB63" s="154">
        <f t="shared" si="217"/>
        <v>18750</v>
      </c>
      <c r="BC63" s="154">
        <f t="shared" si="217"/>
        <v>18750</v>
      </c>
      <c r="BD63" s="154">
        <f t="shared" si="217"/>
        <v>18750</v>
      </c>
      <c r="BE63" s="154">
        <f t="shared" si="217"/>
        <v>18750</v>
      </c>
      <c r="BF63" s="154">
        <f t="shared" si="217"/>
        <v>18750</v>
      </c>
      <c r="BG63" s="158">
        <f>SUM(AU63:BF63)</f>
        <v>225000</v>
      </c>
      <c r="BH63" s="154">
        <f>$AD63/12</f>
        <v>52083.333333333336</v>
      </c>
      <c r="BI63" s="154">
        <f t="shared" ref="BI63:BS63" si="218">$AD63/12</f>
        <v>52083.333333333336</v>
      </c>
      <c r="BJ63" s="154">
        <f t="shared" si="218"/>
        <v>52083.333333333336</v>
      </c>
      <c r="BK63" s="154">
        <f t="shared" si="218"/>
        <v>52083.333333333336</v>
      </c>
      <c r="BL63" s="154">
        <f t="shared" si="218"/>
        <v>52083.333333333336</v>
      </c>
      <c r="BM63" s="154">
        <f t="shared" si="218"/>
        <v>52083.333333333336</v>
      </c>
      <c r="BN63" s="154">
        <f t="shared" si="218"/>
        <v>52083.333333333336</v>
      </c>
      <c r="BO63" s="154">
        <f t="shared" si="218"/>
        <v>52083.333333333336</v>
      </c>
      <c r="BP63" s="154">
        <f t="shared" si="218"/>
        <v>52083.333333333336</v>
      </c>
      <c r="BQ63" s="154">
        <f t="shared" si="218"/>
        <v>52083.333333333336</v>
      </c>
      <c r="BR63" s="154">
        <f t="shared" si="218"/>
        <v>52083.333333333336</v>
      </c>
      <c r="BS63" s="154">
        <f t="shared" si="218"/>
        <v>52083.333333333336</v>
      </c>
      <c r="BT63" s="158">
        <f>SUM(BH63:BS63)</f>
        <v>625000</v>
      </c>
      <c r="BU63" s="154">
        <f>$AE63/12</f>
        <v>31250</v>
      </c>
      <c r="BV63" s="154">
        <f t="shared" ref="BV63:CF63" si="219">$AE63/12</f>
        <v>31250</v>
      </c>
      <c r="BW63" s="154">
        <f t="shared" si="219"/>
        <v>31250</v>
      </c>
      <c r="BX63" s="154">
        <f t="shared" si="219"/>
        <v>31250</v>
      </c>
      <c r="BY63" s="154">
        <f t="shared" si="219"/>
        <v>31250</v>
      </c>
      <c r="BZ63" s="154">
        <f t="shared" si="219"/>
        <v>31250</v>
      </c>
      <c r="CA63" s="154">
        <f t="shared" si="219"/>
        <v>31250</v>
      </c>
      <c r="CB63" s="154">
        <f t="shared" si="219"/>
        <v>31250</v>
      </c>
      <c r="CC63" s="154">
        <f t="shared" si="219"/>
        <v>31250</v>
      </c>
      <c r="CD63" s="154">
        <f t="shared" si="219"/>
        <v>31250</v>
      </c>
      <c r="CE63" s="154">
        <f t="shared" si="219"/>
        <v>31250</v>
      </c>
      <c r="CF63" s="154">
        <f t="shared" si="219"/>
        <v>31250</v>
      </c>
      <c r="CG63" s="158">
        <f>SUM(BU63:CF63)</f>
        <v>375000</v>
      </c>
      <c r="CH63" s="125">
        <f t="shared" si="157"/>
        <v>1250000</v>
      </c>
      <c r="CI63" s="56"/>
      <c r="CJ63" s="125">
        <f t="shared" si="158"/>
        <v>0</v>
      </c>
      <c r="CK63" s="262" t="str">
        <f t="shared" si="197"/>
        <v>P</v>
      </c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</row>
    <row r="64" spans="1:165" s="5" customFormat="1" ht="15" collapsed="1" x14ac:dyDescent="0.25">
      <c r="A64" s="254">
        <v>4</v>
      </c>
      <c r="B64" s="239" t="s">
        <v>67</v>
      </c>
      <c r="C64" s="224">
        <v>250000</v>
      </c>
      <c r="D64" s="61">
        <v>0</v>
      </c>
      <c r="E64" s="61">
        <v>0</v>
      </c>
      <c r="F64" s="61">
        <v>1550000</v>
      </c>
      <c r="G64" s="61">
        <v>1800000</v>
      </c>
      <c r="H64" s="67">
        <f t="shared" si="16"/>
        <v>5000</v>
      </c>
      <c r="I64" s="64">
        <f t="shared" si="17"/>
        <v>45000</v>
      </c>
      <c r="J64" s="64">
        <f t="shared" si="18"/>
        <v>125000</v>
      </c>
      <c r="K64" s="64">
        <f t="shared" si="19"/>
        <v>75000</v>
      </c>
      <c r="L64" s="64">
        <f t="shared" si="20"/>
        <v>250000</v>
      </c>
      <c r="M64" s="67">
        <f t="shared" si="21"/>
        <v>0</v>
      </c>
      <c r="N64" s="64">
        <f t="shared" si="22"/>
        <v>0</v>
      </c>
      <c r="O64" s="64">
        <f t="shared" si="23"/>
        <v>0</v>
      </c>
      <c r="P64" s="64">
        <f t="shared" si="24"/>
        <v>0</v>
      </c>
      <c r="Q64" s="64">
        <f t="shared" si="25"/>
        <v>0</v>
      </c>
      <c r="R64" s="67">
        <f t="shared" si="26"/>
        <v>0</v>
      </c>
      <c r="S64" s="64">
        <f t="shared" si="27"/>
        <v>0</v>
      </c>
      <c r="T64" s="64">
        <f t="shared" si="28"/>
        <v>0</v>
      </c>
      <c r="U64" s="64">
        <f t="shared" si="29"/>
        <v>0</v>
      </c>
      <c r="V64" s="64">
        <f t="shared" si="30"/>
        <v>0</v>
      </c>
      <c r="W64" s="67">
        <f t="shared" si="31"/>
        <v>31000</v>
      </c>
      <c r="X64" s="64">
        <f t="shared" si="32"/>
        <v>279000</v>
      </c>
      <c r="Y64" s="64">
        <f t="shared" si="33"/>
        <v>775000</v>
      </c>
      <c r="Z64" s="64">
        <f t="shared" si="34"/>
        <v>465000</v>
      </c>
      <c r="AA64" s="64">
        <f t="shared" si="35"/>
        <v>1550000</v>
      </c>
      <c r="AB64" s="67">
        <f t="shared" si="36"/>
        <v>36000</v>
      </c>
      <c r="AC64" s="67">
        <f t="shared" si="37"/>
        <v>324000</v>
      </c>
      <c r="AD64" s="67">
        <f t="shared" si="38"/>
        <v>900000</v>
      </c>
      <c r="AE64" s="67">
        <f t="shared" si="39"/>
        <v>540000</v>
      </c>
      <c r="AF64" s="64">
        <f t="shared" si="40"/>
        <v>1800000</v>
      </c>
      <c r="AG64" s="47"/>
      <c r="AH64" s="6">
        <f t="shared" ref="AH64:BM64" si="220">SUM(AH65,AH67,AH68)</f>
        <v>3000</v>
      </c>
      <c r="AI64" s="6">
        <f t="shared" si="220"/>
        <v>3000</v>
      </c>
      <c r="AJ64" s="6">
        <f t="shared" si="220"/>
        <v>3000</v>
      </c>
      <c r="AK64" s="6">
        <f t="shared" si="220"/>
        <v>3000</v>
      </c>
      <c r="AL64" s="6">
        <f t="shared" si="220"/>
        <v>3000</v>
      </c>
      <c r="AM64" s="6">
        <f t="shared" si="220"/>
        <v>3000</v>
      </c>
      <c r="AN64" s="6">
        <f t="shared" si="220"/>
        <v>3000</v>
      </c>
      <c r="AO64" s="6">
        <f t="shared" si="220"/>
        <v>3000</v>
      </c>
      <c r="AP64" s="6">
        <f t="shared" si="220"/>
        <v>3000</v>
      </c>
      <c r="AQ64" s="6">
        <f t="shared" si="220"/>
        <v>3000</v>
      </c>
      <c r="AR64" s="6">
        <f t="shared" si="220"/>
        <v>3000</v>
      </c>
      <c r="AS64" s="6">
        <f t="shared" si="220"/>
        <v>3000</v>
      </c>
      <c r="AT64" s="124">
        <f t="shared" si="220"/>
        <v>36000</v>
      </c>
      <c r="AU64" s="124">
        <f t="shared" si="220"/>
        <v>27000</v>
      </c>
      <c r="AV64" s="124">
        <f t="shared" si="220"/>
        <v>27000</v>
      </c>
      <c r="AW64" s="124">
        <f t="shared" si="220"/>
        <v>27000</v>
      </c>
      <c r="AX64" s="124">
        <f t="shared" si="220"/>
        <v>27000</v>
      </c>
      <c r="AY64" s="124">
        <f t="shared" si="220"/>
        <v>27000</v>
      </c>
      <c r="AZ64" s="124">
        <f t="shared" si="220"/>
        <v>27000</v>
      </c>
      <c r="BA64" s="124">
        <f t="shared" si="220"/>
        <v>27000</v>
      </c>
      <c r="BB64" s="124">
        <f t="shared" si="220"/>
        <v>27000</v>
      </c>
      <c r="BC64" s="124">
        <f t="shared" si="220"/>
        <v>27000</v>
      </c>
      <c r="BD64" s="124">
        <f t="shared" si="220"/>
        <v>27000</v>
      </c>
      <c r="BE64" s="124">
        <f t="shared" si="220"/>
        <v>27000</v>
      </c>
      <c r="BF64" s="124">
        <f t="shared" si="220"/>
        <v>27000</v>
      </c>
      <c r="BG64" s="124">
        <f t="shared" si="220"/>
        <v>324000</v>
      </c>
      <c r="BH64" s="124">
        <f t="shared" si="220"/>
        <v>75000</v>
      </c>
      <c r="BI64" s="124">
        <f t="shared" si="220"/>
        <v>75000</v>
      </c>
      <c r="BJ64" s="124">
        <f t="shared" si="220"/>
        <v>75000</v>
      </c>
      <c r="BK64" s="124">
        <f t="shared" si="220"/>
        <v>75000</v>
      </c>
      <c r="BL64" s="124">
        <f t="shared" si="220"/>
        <v>75000</v>
      </c>
      <c r="BM64" s="124">
        <f t="shared" si="220"/>
        <v>75000</v>
      </c>
      <c r="BN64" s="124">
        <f t="shared" ref="BN64:CG64" si="221">SUM(BN65,BN67,BN68)</f>
        <v>75000</v>
      </c>
      <c r="BO64" s="124">
        <f t="shared" si="221"/>
        <v>75000</v>
      </c>
      <c r="BP64" s="124">
        <f t="shared" si="221"/>
        <v>75000</v>
      </c>
      <c r="BQ64" s="124">
        <f t="shared" si="221"/>
        <v>75000</v>
      </c>
      <c r="BR64" s="124">
        <f t="shared" si="221"/>
        <v>75000</v>
      </c>
      <c r="BS64" s="124">
        <f t="shared" si="221"/>
        <v>75000</v>
      </c>
      <c r="BT64" s="124">
        <f t="shared" si="221"/>
        <v>900000</v>
      </c>
      <c r="BU64" s="124">
        <f t="shared" si="221"/>
        <v>45000</v>
      </c>
      <c r="BV64" s="124">
        <f t="shared" si="221"/>
        <v>45000</v>
      </c>
      <c r="BW64" s="124">
        <f t="shared" si="221"/>
        <v>45000</v>
      </c>
      <c r="BX64" s="124">
        <f t="shared" si="221"/>
        <v>45000</v>
      </c>
      <c r="BY64" s="124">
        <f t="shared" si="221"/>
        <v>45000</v>
      </c>
      <c r="BZ64" s="124">
        <f t="shared" si="221"/>
        <v>45000</v>
      </c>
      <c r="CA64" s="124">
        <f t="shared" si="221"/>
        <v>45000</v>
      </c>
      <c r="CB64" s="124">
        <f t="shared" si="221"/>
        <v>45000</v>
      </c>
      <c r="CC64" s="124">
        <f t="shared" si="221"/>
        <v>45000</v>
      </c>
      <c r="CD64" s="124">
        <f t="shared" si="221"/>
        <v>45000</v>
      </c>
      <c r="CE64" s="124">
        <f t="shared" si="221"/>
        <v>45000</v>
      </c>
      <c r="CF64" s="124">
        <f t="shared" si="221"/>
        <v>45000</v>
      </c>
      <c r="CG64" s="124">
        <f t="shared" si="221"/>
        <v>540000</v>
      </c>
      <c r="CH64" s="124">
        <f t="shared" si="157"/>
        <v>1800000</v>
      </c>
      <c r="CJ64" s="124">
        <f t="shared" si="158"/>
        <v>0</v>
      </c>
      <c r="CK64" s="262" t="str">
        <f t="shared" si="197"/>
        <v>P</v>
      </c>
    </row>
    <row r="65" spans="1:165" s="171" customFormat="1" ht="16.5" customHeight="1" x14ac:dyDescent="0.25">
      <c r="A65" s="259" t="s">
        <v>85</v>
      </c>
      <c r="B65" s="250" t="s">
        <v>117</v>
      </c>
      <c r="C65" s="235">
        <v>250000</v>
      </c>
      <c r="D65" s="196">
        <v>0</v>
      </c>
      <c r="E65" s="196">
        <v>0</v>
      </c>
      <c r="F65" s="196">
        <v>0</v>
      </c>
      <c r="G65" s="196">
        <v>250000</v>
      </c>
      <c r="H65" s="197">
        <f t="shared" si="16"/>
        <v>5000</v>
      </c>
      <c r="I65" s="198">
        <f>C65*$I$13</f>
        <v>45000</v>
      </c>
      <c r="J65" s="198">
        <f>C65*$J$13</f>
        <v>125000</v>
      </c>
      <c r="K65" s="198">
        <f>C65*$K$13</f>
        <v>75000</v>
      </c>
      <c r="L65" s="198">
        <f t="shared" si="20"/>
        <v>250000</v>
      </c>
      <c r="M65" s="197">
        <f t="shared" si="21"/>
        <v>0</v>
      </c>
      <c r="N65" s="198">
        <f t="shared" si="22"/>
        <v>0</v>
      </c>
      <c r="O65" s="198">
        <f t="shared" si="23"/>
        <v>0</v>
      </c>
      <c r="P65" s="198">
        <f t="shared" si="24"/>
        <v>0</v>
      </c>
      <c r="Q65" s="198">
        <f t="shared" si="25"/>
        <v>0</v>
      </c>
      <c r="R65" s="197">
        <f t="shared" si="26"/>
        <v>0</v>
      </c>
      <c r="S65" s="198">
        <f t="shared" si="27"/>
        <v>0</v>
      </c>
      <c r="T65" s="198">
        <f t="shared" si="28"/>
        <v>0</v>
      </c>
      <c r="U65" s="198">
        <f t="shared" si="29"/>
        <v>0</v>
      </c>
      <c r="V65" s="198">
        <f t="shared" si="30"/>
        <v>0</v>
      </c>
      <c r="W65" s="197">
        <f t="shared" si="31"/>
        <v>0</v>
      </c>
      <c r="X65" s="198">
        <f t="shared" si="32"/>
        <v>0</v>
      </c>
      <c r="Y65" s="198">
        <f t="shared" si="33"/>
        <v>0</v>
      </c>
      <c r="Z65" s="198">
        <f t="shared" si="34"/>
        <v>0</v>
      </c>
      <c r="AA65" s="198">
        <f t="shared" si="35"/>
        <v>0</v>
      </c>
      <c r="AB65" s="197">
        <f t="shared" si="36"/>
        <v>5000</v>
      </c>
      <c r="AC65" s="197">
        <f t="shared" si="37"/>
        <v>45000</v>
      </c>
      <c r="AD65" s="197">
        <f t="shared" si="38"/>
        <v>125000</v>
      </c>
      <c r="AE65" s="197">
        <f t="shared" si="39"/>
        <v>75000</v>
      </c>
      <c r="AF65" s="198">
        <f t="shared" si="40"/>
        <v>250000</v>
      </c>
      <c r="AG65" s="199"/>
      <c r="AH65" s="175">
        <f t="shared" ref="AH65:AS65" si="222">SUM(AH66:AH66)</f>
        <v>416.66666666666669</v>
      </c>
      <c r="AI65" s="175">
        <f t="shared" si="222"/>
        <v>416.66666666666669</v>
      </c>
      <c r="AJ65" s="175">
        <f t="shared" si="222"/>
        <v>416.66666666666669</v>
      </c>
      <c r="AK65" s="175">
        <f t="shared" si="222"/>
        <v>416.66666666666669</v>
      </c>
      <c r="AL65" s="175">
        <f t="shared" si="222"/>
        <v>416.66666666666669</v>
      </c>
      <c r="AM65" s="175">
        <f t="shared" si="222"/>
        <v>416.66666666666669</v>
      </c>
      <c r="AN65" s="175">
        <f t="shared" si="222"/>
        <v>416.66666666666669</v>
      </c>
      <c r="AO65" s="175">
        <f t="shared" si="222"/>
        <v>416.66666666666669</v>
      </c>
      <c r="AP65" s="175">
        <f t="shared" si="222"/>
        <v>416.66666666666669</v>
      </c>
      <c r="AQ65" s="175">
        <f t="shared" si="222"/>
        <v>416.66666666666669</v>
      </c>
      <c r="AR65" s="175">
        <f t="shared" si="222"/>
        <v>416.66666666666669</v>
      </c>
      <c r="AS65" s="175">
        <f t="shared" si="222"/>
        <v>416.66666666666669</v>
      </c>
      <c r="AT65" s="175">
        <f t="shared" si="145"/>
        <v>5000</v>
      </c>
      <c r="AU65" s="175">
        <f t="shared" ref="AU65:BF65" si="223">SUM(AU66:AU66)</f>
        <v>3750</v>
      </c>
      <c r="AV65" s="175">
        <f t="shared" si="223"/>
        <v>3750</v>
      </c>
      <c r="AW65" s="175">
        <f t="shared" si="223"/>
        <v>3750</v>
      </c>
      <c r="AX65" s="175">
        <f t="shared" si="223"/>
        <v>3750</v>
      </c>
      <c r="AY65" s="175">
        <f t="shared" si="223"/>
        <v>3750</v>
      </c>
      <c r="AZ65" s="175">
        <f t="shared" si="223"/>
        <v>3750</v>
      </c>
      <c r="BA65" s="175">
        <f t="shared" si="223"/>
        <v>3750</v>
      </c>
      <c r="BB65" s="175">
        <f t="shared" si="223"/>
        <v>3750</v>
      </c>
      <c r="BC65" s="175">
        <f t="shared" si="223"/>
        <v>3750</v>
      </c>
      <c r="BD65" s="175">
        <f t="shared" si="223"/>
        <v>3750</v>
      </c>
      <c r="BE65" s="175">
        <f t="shared" si="223"/>
        <v>3750</v>
      </c>
      <c r="BF65" s="175">
        <f t="shared" si="223"/>
        <v>3750</v>
      </c>
      <c r="BG65" s="175">
        <f t="shared" si="108"/>
        <v>45000</v>
      </c>
      <c r="BH65" s="175">
        <f t="shared" ref="BH65:BS65" si="224">SUM(BH66:BH66)</f>
        <v>10416.666666666666</v>
      </c>
      <c r="BI65" s="175">
        <f t="shared" si="224"/>
        <v>10416.666666666666</v>
      </c>
      <c r="BJ65" s="175">
        <f t="shared" si="224"/>
        <v>10416.666666666666</v>
      </c>
      <c r="BK65" s="175">
        <f t="shared" si="224"/>
        <v>10416.666666666666</v>
      </c>
      <c r="BL65" s="175">
        <f t="shared" si="224"/>
        <v>10416.666666666666</v>
      </c>
      <c r="BM65" s="175">
        <f t="shared" si="224"/>
        <v>10416.666666666666</v>
      </c>
      <c r="BN65" s="175">
        <f t="shared" si="224"/>
        <v>10416.666666666666</v>
      </c>
      <c r="BO65" s="175">
        <f t="shared" si="224"/>
        <v>10416.666666666666</v>
      </c>
      <c r="BP65" s="175">
        <f t="shared" si="224"/>
        <v>10416.666666666666</v>
      </c>
      <c r="BQ65" s="175">
        <f t="shared" si="224"/>
        <v>10416.666666666666</v>
      </c>
      <c r="BR65" s="175">
        <f t="shared" si="224"/>
        <v>10416.666666666666</v>
      </c>
      <c r="BS65" s="175">
        <f t="shared" si="224"/>
        <v>10416.666666666666</v>
      </c>
      <c r="BT65" s="175">
        <f t="shared" si="95"/>
        <v>125000.00000000001</v>
      </c>
      <c r="BU65" s="175">
        <f t="shared" ref="BU65:CF65" si="225">SUM(BU66:BU66)</f>
        <v>6250</v>
      </c>
      <c r="BV65" s="175">
        <f t="shared" si="225"/>
        <v>6250</v>
      </c>
      <c r="BW65" s="175">
        <f t="shared" si="225"/>
        <v>6250</v>
      </c>
      <c r="BX65" s="175">
        <f t="shared" si="225"/>
        <v>6250</v>
      </c>
      <c r="BY65" s="175">
        <f t="shared" si="225"/>
        <v>6250</v>
      </c>
      <c r="BZ65" s="175">
        <f t="shared" si="225"/>
        <v>6250</v>
      </c>
      <c r="CA65" s="175">
        <f t="shared" si="225"/>
        <v>6250</v>
      </c>
      <c r="CB65" s="175">
        <f t="shared" si="225"/>
        <v>6250</v>
      </c>
      <c r="CC65" s="175">
        <f t="shared" si="225"/>
        <v>6250</v>
      </c>
      <c r="CD65" s="175">
        <f t="shared" si="225"/>
        <v>6250</v>
      </c>
      <c r="CE65" s="175">
        <f t="shared" si="225"/>
        <v>6250</v>
      </c>
      <c r="CF65" s="175">
        <f t="shared" si="225"/>
        <v>6250</v>
      </c>
      <c r="CG65" s="175">
        <f t="shared" si="97"/>
        <v>75000</v>
      </c>
      <c r="CH65" s="175">
        <f t="shared" si="157"/>
        <v>250000</v>
      </c>
      <c r="CI65" s="187"/>
      <c r="CJ65" s="175">
        <f t="shared" si="158"/>
        <v>0</v>
      </c>
      <c r="CK65" s="262" t="str">
        <f t="shared" si="197"/>
        <v>P</v>
      </c>
    </row>
    <row r="66" spans="1:165" s="190" customFormat="1" ht="15" hidden="1" outlineLevel="1" x14ac:dyDescent="0.25">
      <c r="A66" s="259" t="s">
        <v>68</v>
      </c>
      <c r="B66" s="251" t="s">
        <v>123</v>
      </c>
      <c r="C66" s="235">
        <v>250000</v>
      </c>
      <c r="D66" s="196">
        <v>0</v>
      </c>
      <c r="E66" s="196">
        <v>0</v>
      </c>
      <c r="F66" s="196">
        <v>0</v>
      </c>
      <c r="G66" s="196">
        <v>250000</v>
      </c>
      <c r="H66" s="197">
        <f t="shared" si="16"/>
        <v>5000</v>
      </c>
      <c r="I66" s="198">
        <f>C66*$I$13</f>
        <v>45000</v>
      </c>
      <c r="J66" s="198">
        <f>C66*$J$13</f>
        <v>125000</v>
      </c>
      <c r="K66" s="198">
        <f>C66*$K$13</f>
        <v>75000</v>
      </c>
      <c r="L66" s="198">
        <f t="shared" si="20"/>
        <v>250000</v>
      </c>
      <c r="M66" s="197">
        <f t="shared" si="21"/>
        <v>0</v>
      </c>
      <c r="N66" s="198">
        <f t="shared" si="22"/>
        <v>0</v>
      </c>
      <c r="O66" s="198">
        <f t="shared" si="23"/>
        <v>0</v>
      </c>
      <c r="P66" s="198">
        <f t="shared" si="24"/>
        <v>0</v>
      </c>
      <c r="Q66" s="198">
        <f t="shared" si="25"/>
        <v>0</v>
      </c>
      <c r="R66" s="197">
        <f t="shared" si="26"/>
        <v>0</v>
      </c>
      <c r="S66" s="198">
        <f t="shared" si="27"/>
        <v>0</v>
      </c>
      <c r="T66" s="198">
        <f t="shared" si="28"/>
        <v>0</v>
      </c>
      <c r="U66" s="198">
        <f t="shared" si="29"/>
        <v>0</v>
      </c>
      <c r="V66" s="198">
        <f t="shared" si="30"/>
        <v>0</v>
      </c>
      <c r="W66" s="197">
        <f t="shared" si="31"/>
        <v>0</v>
      </c>
      <c r="X66" s="198">
        <f t="shared" si="32"/>
        <v>0</v>
      </c>
      <c r="Y66" s="198">
        <f t="shared" si="33"/>
        <v>0</v>
      </c>
      <c r="Z66" s="198">
        <f t="shared" si="34"/>
        <v>0</v>
      </c>
      <c r="AA66" s="198">
        <f t="shared" si="35"/>
        <v>0</v>
      </c>
      <c r="AB66" s="197">
        <f t="shared" si="36"/>
        <v>5000</v>
      </c>
      <c r="AC66" s="197">
        <f t="shared" si="37"/>
        <v>45000</v>
      </c>
      <c r="AD66" s="197">
        <f t="shared" si="38"/>
        <v>125000</v>
      </c>
      <c r="AE66" s="197">
        <f t="shared" si="39"/>
        <v>75000</v>
      </c>
      <c r="AF66" s="198">
        <f t="shared" si="40"/>
        <v>250000</v>
      </c>
      <c r="AG66" s="188"/>
      <c r="AH66" s="175">
        <f t="shared" ref="AH66:AI68" si="226">$AB66/12</f>
        <v>416.66666666666669</v>
      </c>
      <c r="AI66" s="175">
        <f t="shared" si="226"/>
        <v>416.66666666666669</v>
      </c>
      <c r="AJ66" s="175">
        <f t="shared" ref="AJ66:AS67" si="227">$AB66/12</f>
        <v>416.66666666666669</v>
      </c>
      <c r="AK66" s="175">
        <f t="shared" si="227"/>
        <v>416.66666666666669</v>
      </c>
      <c r="AL66" s="175">
        <f t="shared" si="227"/>
        <v>416.66666666666669</v>
      </c>
      <c r="AM66" s="175">
        <f t="shared" si="227"/>
        <v>416.66666666666669</v>
      </c>
      <c r="AN66" s="175">
        <f t="shared" si="227"/>
        <v>416.66666666666669</v>
      </c>
      <c r="AO66" s="175">
        <f t="shared" si="227"/>
        <v>416.66666666666669</v>
      </c>
      <c r="AP66" s="175">
        <f t="shared" si="227"/>
        <v>416.66666666666669</v>
      </c>
      <c r="AQ66" s="175">
        <f t="shared" si="227"/>
        <v>416.66666666666669</v>
      </c>
      <c r="AR66" s="175">
        <f t="shared" si="227"/>
        <v>416.66666666666669</v>
      </c>
      <c r="AS66" s="175">
        <f t="shared" si="227"/>
        <v>416.66666666666669</v>
      </c>
      <c r="AT66" s="175">
        <f t="shared" si="145"/>
        <v>5000</v>
      </c>
      <c r="AU66" s="175">
        <f>$AC66/12</f>
        <v>3750</v>
      </c>
      <c r="AV66" s="175">
        <f t="shared" ref="AV66:BF68" si="228">$AC66/12</f>
        <v>3750</v>
      </c>
      <c r="AW66" s="175">
        <f t="shared" si="228"/>
        <v>3750</v>
      </c>
      <c r="AX66" s="175">
        <f t="shared" si="228"/>
        <v>3750</v>
      </c>
      <c r="AY66" s="175">
        <f t="shared" si="228"/>
        <v>3750</v>
      </c>
      <c r="AZ66" s="175">
        <f t="shared" si="228"/>
        <v>3750</v>
      </c>
      <c r="BA66" s="175">
        <f t="shared" si="228"/>
        <v>3750</v>
      </c>
      <c r="BB66" s="175">
        <f t="shared" si="228"/>
        <v>3750</v>
      </c>
      <c r="BC66" s="175">
        <f t="shared" si="228"/>
        <v>3750</v>
      </c>
      <c r="BD66" s="175">
        <f t="shared" si="228"/>
        <v>3750</v>
      </c>
      <c r="BE66" s="175">
        <f t="shared" si="228"/>
        <v>3750</v>
      </c>
      <c r="BF66" s="175">
        <f t="shared" si="228"/>
        <v>3750</v>
      </c>
      <c r="BG66" s="175">
        <f t="shared" si="108"/>
        <v>45000</v>
      </c>
      <c r="BH66" s="175">
        <f>$AD66/12</f>
        <v>10416.666666666666</v>
      </c>
      <c r="BI66" s="175">
        <f t="shared" ref="BI66:BS68" si="229">$AD66/12</f>
        <v>10416.666666666666</v>
      </c>
      <c r="BJ66" s="175">
        <f t="shared" si="229"/>
        <v>10416.666666666666</v>
      </c>
      <c r="BK66" s="175">
        <f t="shared" si="229"/>
        <v>10416.666666666666</v>
      </c>
      <c r="BL66" s="175">
        <f t="shared" si="229"/>
        <v>10416.666666666666</v>
      </c>
      <c r="BM66" s="175">
        <f t="shared" si="229"/>
        <v>10416.666666666666</v>
      </c>
      <c r="BN66" s="175">
        <f t="shared" si="229"/>
        <v>10416.666666666666</v>
      </c>
      <c r="BO66" s="175">
        <f t="shared" si="229"/>
        <v>10416.666666666666</v>
      </c>
      <c r="BP66" s="175">
        <f t="shared" si="229"/>
        <v>10416.666666666666</v>
      </c>
      <c r="BQ66" s="175">
        <f t="shared" si="229"/>
        <v>10416.666666666666</v>
      </c>
      <c r="BR66" s="175">
        <f t="shared" si="229"/>
        <v>10416.666666666666</v>
      </c>
      <c r="BS66" s="175">
        <f t="shared" si="229"/>
        <v>10416.666666666666</v>
      </c>
      <c r="BT66" s="175">
        <f t="shared" si="95"/>
        <v>125000.00000000001</v>
      </c>
      <c r="BU66" s="175">
        <f>$AE66/12</f>
        <v>6250</v>
      </c>
      <c r="BV66" s="175">
        <f t="shared" ref="BV66:CF68" si="230">$AE66/12</f>
        <v>6250</v>
      </c>
      <c r="BW66" s="175">
        <f t="shared" si="230"/>
        <v>6250</v>
      </c>
      <c r="BX66" s="175">
        <f t="shared" si="230"/>
        <v>6250</v>
      </c>
      <c r="BY66" s="175">
        <f t="shared" si="230"/>
        <v>6250</v>
      </c>
      <c r="BZ66" s="175">
        <f t="shared" si="230"/>
        <v>6250</v>
      </c>
      <c r="CA66" s="175">
        <f t="shared" si="230"/>
        <v>6250</v>
      </c>
      <c r="CB66" s="175">
        <f t="shared" si="230"/>
        <v>6250</v>
      </c>
      <c r="CC66" s="175">
        <f t="shared" si="230"/>
        <v>6250</v>
      </c>
      <c r="CD66" s="175">
        <f t="shared" si="230"/>
        <v>6250</v>
      </c>
      <c r="CE66" s="175">
        <f t="shared" si="230"/>
        <v>6250</v>
      </c>
      <c r="CF66" s="175">
        <f t="shared" si="230"/>
        <v>6250</v>
      </c>
      <c r="CG66" s="175">
        <f t="shared" si="97"/>
        <v>75000</v>
      </c>
      <c r="CH66" s="175">
        <f t="shared" si="157"/>
        <v>250000</v>
      </c>
      <c r="CI66" s="189"/>
      <c r="CJ66" s="175">
        <f t="shared" si="158"/>
        <v>0</v>
      </c>
      <c r="CK66" s="262" t="str">
        <f t="shared" si="197"/>
        <v>P</v>
      </c>
      <c r="DF66" s="195"/>
      <c r="DG66" s="195"/>
      <c r="DH66" s="195"/>
      <c r="DI66" s="195"/>
      <c r="DJ66" s="195"/>
      <c r="DK66" s="195"/>
      <c r="DL66" s="195"/>
      <c r="DM66" s="195"/>
      <c r="DN66" s="195"/>
      <c r="DO66" s="195"/>
      <c r="DP66" s="195"/>
      <c r="DQ66" s="195"/>
      <c r="DR66" s="195"/>
      <c r="DS66" s="195"/>
      <c r="DT66" s="195"/>
      <c r="DU66" s="195"/>
      <c r="DV66" s="195"/>
      <c r="DW66" s="195"/>
      <c r="DX66" s="195"/>
      <c r="DY66" s="195"/>
      <c r="DZ66" s="195"/>
      <c r="EA66" s="195"/>
      <c r="EB66" s="195"/>
      <c r="EC66" s="195"/>
      <c r="ED66" s="195"/>
      <c r="EE66" s="195"/>
      <c r="EF66" s="195"/>
      <c r="EG66" s="195"/>
      <c r="EH66" s="195"/>
      <c r="EI66" s="195"/>
      <c r="EJ66" s="195"/>
      <c r="EK66" s="195"/>
      <c r="EL66" s="195"/>
      <c r="EM66" s="195"/>
      <c r="EN66" s="195"/>
      <c r="EO66" s="195"/>
      <c r="EP66" s="195"/>
      <c r="EQ66" s="195"/>
      <c r="ER66" s="195"/>
      <c r="ES66" s="195"/>
      <c r="ET66" s="195"/>
      <c r="EU66" s="195"/>
      <c r="EV66" s="195"/>
      <c r="EW66" s="195"/>
      <c r="EX66" s="195"/>
      <c r="EY66" s="195"/>
      <c r="EZ66" s="195"/>
      <c r="FA66" s="195"/>
      <c r="FB66" s="195"/>
      <c r="FC66" s="195"/>
      <c r="FD66" s="195"/>
      <c r="FE66" s="195"/>
      <c r="FF66" s="195"/>
      <c r="FG66" s="195"/>
      <c r="FH66" s="195"/>
      <c r="FI66" s="195"/>
    </row>
    <row r="67" spans="1:165" s="193" customFormat="1" ht="15" collapsed="1" x14ac:dyDescent="0.25">
      <c r="A67" s="260" t="s">
        <v>86</v>
      </c>
      <c r="B67" s="252" t="s">
        <v>118</v>
      </c>
      <c r="C67" s="236">
        <v>0</v>
      </c>
      <c r="D67" s="200">
        <v>0</v>
      </c>
      <c r="E67" s="200">
        <v>0</v>
      </c>
      <c r="F67" s="200">
        <v>800000</v>
      </c>
      <c r="G67" s="200">
        <v>800000</v>
      </c>
      <c r="H67" s="201">
        <f t="shared" si="16"/>
        <v>0</v>
      </c>
      <c r="I67" s="202">
        <f>C67*$I$13</f>
        <v>0</v>
      </c>
      <c r="J67" s="202">
        <f>C67*$J$13</f>
        <v>0</v>
      </c>
      <c r="K67" s="202">
        <f>C67*$K$13</f>
        <v>0</v>
      </c>
      <c r="L67" s="202">
        <f t="shared" si="20"/>
        <v>0</v>
      </c>
      <c r="M67" s="201">
        <f t="shared" si="21"/>
        <v>0</v>
      </c>
      <c r="N67" s="202">
        <f t="shared" si="22"/>
        <v>0</v>
      </c>
      <c r="O67" s="202">
        <f t="shared" si="23"/>
        <v>0</v>
      </c>
      <c r="P67" s="202">
        <f t="shared" si="24"/>
        <v>0</v>
      </c>
      <c r="Q67" s="202">
        <f t="shared" si="25"/>
        <v>0</v>
      </c>
      <c r="R67" s="201">
        <f t="shared" si="26"/>
        <v>0</v>
      </c>
      <c r="S67" s="202">
        <f t="shared" si="27"/>
        <v>0</v>
      </c>
      <c r="T67" s="202">
        <f t="shared" si="28"/>
        <v>0</v>
      </c>
      <c r="U67" s="202">
        <f t="shared" si="29"/>
        <v>0</v>
      </c>
      <c r="V67" s="202">
        <f t="shared" si="30"/>
        <v>0</v>
      </c>
      <c r="W67" s="201">
        <f t="shared" si="31"/>
        <v>16000</v>
      </c>
      <c r="X67" s="202">
        <f t="shared" si="32"/>
        <v>144000</v>
      </c>
      <c r="Y67" s="202">
        <f t="shared" si="33"/>
        <v>400000</v>
      </c>
      <c r="Z67" s="202">
        <f t="shared" si="34"/>
        <v>240000</v>
      </c>
      <c r="AA67" s="202">
        <f t="shared" si="35"/>
        <v>800000</v>
      </c>
      <c r="AB67" s="201">
        <f t="shared" si="36"/>
        <v>16000</v>
      </c>
      <c r="AC67" s="201">
        <f t="shared" si="37"/>
        <v>144000</v>
      </c>
      <c r="AD67" s="201">
        <f t="shared" si="38"/>
        <v>400000</v>
      </c>
      <c r="AE67" s="201">
        <f t="shared" si="39"/>
        <v>240000</v>
      </c>
      <c r="AF67" s="202">
        <f t="shared" si="40"/>
        <v>800000</v>
      </c>
      <c r="AG67" s="199"/>
      <c r="AH67" s="175">
        <f t="shared" si="226"/>
        <v>1333.3333333333333</v>
      </c>
      <c r="AI67" s="175">
        <f t="shared" si="226"/>
        <v>1333.3333333333333</v>
      </c>
      <c r="AJ67" s="175">
        <f t="shared" si="227"/>
        <v>1333.3333333333333</v>
      </c>
      <c r="AK67" s="175">
        <f t="shared" si="227"/>
        <v>1333.3333333333333</v>
      </c>
      <c r="AL67" s="175">
        <f t="shared" si="227"/>
        <v>1333.3333333333333</v>
      </c>
      <c r="AM67" s="175">
        <f t="shared" si="227"/>
        <v>1333.3333333333333</v>
      </c>
      <c r="AN67" s="175">
        <f t="shared" si="227"/>
        <v>1333.3333333333333</v>
      </c>
      <c r="AO67" s="175">
        <f t="shared" si="227"/>
        <v>1333.3333333333333</v>
      </c>
      <c r="AP67" s="175">
        <f t="shared" si="227"/>
        <v>1333.3333333333333</v>
      </c>
      <c r="AQ67" s="175">
        <f t="shared" si="227"/>
        <v>1333.3333333333333</v>
      </c>
      <c r="AR67" s="175">
        <f t="shared" si="227"/>
        <v>1333.3333333333333</v>
      </c>
      <c r="AS67" s="175">
        <f t="shared" si="227"/>
        <v>1333.3333333333333</v>
      </c>
      <c r="AT67" s="175">
        <f t="shared" si="145"/>
        <v>16000.000000000002</v>
      </c>
      <c r="AU67" s="175">
        <f>$AC67/12</f>
        <v>12000</v>
      </c>
      <c r="AV67" s="175">
        <f t="shared" si="228"/>
        <v>12000</v>
      </c>
      <c r="AW67" s="175">
        <f t="shared" si="228"/>
        <v>12000</v>
      </c>
      <c r="AX67" s="175">
        <f t="shared" si="228"/>
        <v>12000</v>
      </c>
      <c r="AY67" s="175">
        <f t="shared" si="228"/>
        <v>12000</v>
      </c>
      <c r="AZ67" s="175">
        <f t="shared" si="228"/>
        <v>12000</v>
      </c>
      <c r="BA67" s="175">
        <f t="shared" si="228"/>
        <v>12000</v>
      </c>
      <c r="BB67" s="175">
        <f t="shared" si="228"/>
        <v>12000</v>
      </c>
      <c r="BC67" s="175">
        <f t="shared" si="228"/>
        <v>12000</v>
      </c>
      <c r="BD67" s="175">
        <f t="shared" si="228"/>
        <v>12000</v>
      </c>
      <c r="BE67" s="175">
        <f t="shared" si="228"/>
        <v>12000</v>
      </c>
      <c r="BF67" s="175">
        <f t="shared" si="228"/>
        <v>12000</v>
      </c>
      <c r="BG67" s="175">
        <f t="shared" si="108"/>
        <v>144000</v>
      </c>
      <c r="BH67" s="175">
        <f>$AD67/12</f>
        <v>33333.333333333336</v>
      </c>
      <c r="BI67" s="175">
        <f t="shared" si="229"/>
        <v>33333.333333333336</v>
      </c>
      <c r="BJ67" s="175">
        <f t="shared" si="229"/>
        <v>33333.333333333336</v>
      </c>
      <c r="BK67" s="175">
        <f t="shared" si="229"/>
        <v>33333.333333333336</v>
      </c>
      <c r="BL67" s="175">
        <f t="shared" si="229"/>
        <v>33333.333333333336</v>
      </c>
      <c r="BM67" s="175">
        <f t="shared" si="229"/>
        <v>33333.333333333336</v>
      </c>
      <c r="BN67" s="175">
        <f t="shared" si="229"/>
        <v>33333.333333333336</v>
      </c>
      <c r="BO67" s="175">
        <f t="shared" si="229"/>
        <v>33333.333333333336</v>
      </c>
      <c r="BP67" s="175">
        <f t="shared" si="229"/>
        <v>33333.333333333336</v>
      </c>
      <c r="BQ67" s="175">
        <f t="shared" si="229"/>
        <v>33333.333333333336</v>
      </c>
      <c r="BR67" s="175">
        <f t="shared" si="229"/>
        <v>33333.333333333336</v>
      </c>
      <c r="BS67" s="175">
        <f t="shared" si="229"/>
        <v>33333.333333333336</v>
      </c>
      <c r="BT67" s="175">
        <f t="shared" si="95"/>
        <v>399999.99999999994</v>
      </c>
      <c r="BU67" s="175">
        <f>$AE67/12</f>
        <v>20000</v>
      </c>
      <c r="BV67" s="175">
        <f t="shared" si="230"/>
        <v>20000</v>
      </c>
      <c r="BW67" s="175">
        <f t="shared" si="230"/>
        <v>20000</v>
      </c>
      <c r="BX67" s="175">
        <f t="shared" si="230"/>
        <v>20000</v>
      </c>
      <c r="BY67" s="175">
        <f t="shared" si="230"/>
        <v>20000</v>
      </c>
      <c r="BZ67" s="175">
        <f t="shared" si="230"/>
        <v>20000</v>
      </c>
      <c r="CA67" s="175">
        <f t="shared" si="230"/>
        <v>20000</v>
      </c>
      <c r="CB67" s="175">
        <f t="shared" si="230"/>
        <v>20000</v>
      </c>
      <c r="CC67" s="175">
        <f t="shared" si="230"/>
        <v>20000</v>
      </c>
      <c r="CD67" s="175">
        <f t="shared" si="230"/>
        <v>20000</v>
      </c>
      <c r="CE67" s="175">
        <f t="shared" si="230"/>
        <v>20000</v>
      </c>
      <c r="CF67" s="175">
        <f t="shared" si="230"/>
        <v>20000</v>
      </c>
      <c r="CG67" s="175">
        <f t="shared" si="97"/>
        <v>240000</v>
      </c>
      <c r="CH67" s="175">
        <f t="shared" si="157"/>
        <v>800000</v>
      </c>
      <c r="CI67" s="187"/>
      <c r="CJ67" s="175">
        <f t="shared" si="158"/>
        <v>0</v>
      </c>
      <c r="CK67" s="262" t="str">
        <f t="shared" si="197"/>
        <v>P</v>
      </c>
      <c r="CL67" s="171"/>
      <c r="CM67" s="171"/>
      <c r="CN67" s="171"/>
      <c r="CO67" s="171"/>
      <c r="CP67" s="171"/>
      <c r="CQ67" s="171"/>
      <c r="CR67" s="171"/>
      <c r="CS67" s="171"/>
      <c r="CT67" s="171"/>
      <c r="CU67" s="171"/>
      <c r="CV67" s="171"/>
      <c r="CW67" s="171"/>
      <c r="CX67" s="171"/>
      <c r="CY67" s="171"/>
      <c r="CZ67" s="171"/>
      <c r="DA67" s="171"/>
      <c r="DB67" s="171"/>
      <c r="DC67" s="171"/>
      <c r="DD67" s="171"/>
      <c r="DE67" s="171"/>
      <c r="DF67" s="171"/>
      <c r="DG67" s="171"/>
      <c r="DH67" s="171"/>
      <c r="DI67" s="171"/>
      <c r="DJ67" s="171"/>
      <c r="DK67" s="171"/>
      <c r="DL67" s="171"/>
      <c r="DM67" s="171"/>
      <c r="DN67" s="171"/>
      <c r="DO67" s="171"/>
      <c r="DP67" s="171"/>
      <c r="DQ67" s="171"/>
      <c r="DR67" s="171"/>
      <c r="DS67" s="171"/>
      <c r="DT67" s="171"/>
      <c r="DU67" s="171"/>
      <c r="DV67" s="171"/>
      <c r="DW67" s="171"/>
      <c r="DX67" s="171"/>
      <c r="DY67" s="171"/>
      <c r="DZ67" s="171"/>
      <c r="EA67" s="171"/>
      <c r="EB67" s="171"/>
      <c r="EC67" s="171"/>
      <c r="ED67" s="171"/>
      <c r="EE67" s="171"/>
      <c r="EF67" s="171"/>
      <c r="EG67" s="171"/>
      <c r="EH67" s="171"/>
      <c r="EI67" s="171"/>
      <c r="EJ67" s="171"/>
      <c r="EK67" s="171"/>
      <c r="EL67" s="171"/>
      <c r="EM67" s="171"/>
      <c r="EN67" s="171"/>
      <c r="EO67" s="171"/>
      <c r="EP67" s="171"/>
      <c r="EQ67" s="171"/>
      <c r="ER67" s="171"/>
      <c r="ES67" s="171"/>
      <c r="ET67" s="171"/>
      <c r="EU67" s="171"/>
      <c r="EV67" s="171"/>
      <c r="EW67" s="171"/>
      <c r="EX67" s="171"/>
      <c r="EY67" s="171"/>
      <c r="EZ67" s="171"/>
      <c r="FA67" s="171"/>
      <c r="FB67" s="171"/>
      <c r="FC67" s="171"/>
      <c r="FD67" s="171"/>
      <c r="FE67" s="171"/>
      <c r="FF67" s="171"/>
      <c r="FG67" s="171"/>
      <c r="FH67" s="171"/>
      <c r="FI67" s="171"/>
    </row>
    <row r="68" spans="1:165" s="190" customFormat="1" ht="15" x14ac:dyDescent="0.25">
      <c r="A68" s="259" t="s">
        <v>87</v>
      </c>
      <c r="B68" s="253" t="s">
        <v>119</v>
      </c>
      <c r="C68" s="237">
        <v>0</v>
      </c>
      <c r="D68" s="203">
        <v>0</v>
      </c>
      <c r="E68" s="203">
        <v>0</v>
      </c>
      <c r="F68" s="203">
        <v>750000</v>
      </c>
      <c r="G68" s="203">
        <v>750000</v>
      </c>
      <c r="H68" s="201">
        <f t="shared" si="16"/>
        <v>0</v>
      </c>
      <c r="I68" s="202">
        <f>C68*$I$13</f>
        <v>0</v>
      </c>
      <c r="J68" s="202">
        <f>C68*$J$13</f>
        <v>0</v>
      </c>
      <c r="K68" s="202">
        <f>C68*$K$13</f>
        <v>0</v>
      </c>
      <c r="L68" s="202">
        <f t="shared" si="20"/>
        <v>0</v>
      </c>
      <c r="M68" s="201">
        <f t="shared" si="21"/>
        <v>0</v>
      </c>
      <c r="N68" s="202">
        <f t="shared" si="22"/>
        <v>0</v>
      </c>
      <c r="O68" s="202">
        <f t="shared" si="23"/>
        <v>0</v>
      </c>
      <c r="P68" s="202">
        <f t="shared" si="24"/>
        <v>0</v>
      </c>
      <c r="Q68" s="202">
        <f t="shared" si="25"/>
        <v>0</v>
      </c>
      <c r="R68" s="201">
        <f t="shared" si="26"/>
        <v>0</v>
      </c>
      <c r="S68" s="202">
        <f t="shared" si="27"/>
        <v>0</v>
      </c>
      <c r="T68" s="202">
        <f t="shared" si="28"/>
        <v>0</v>
      </c>
      <c r="U68" s="202">
        <f t="shared" si="29"/>
        <v>0</v>
      </c>
      <c r="V68" s="202">
        <f t="shared" si="30"/>
        <v>0</v>
      </c>
      <c r="W68" s="201">
        <f t="shared" si="31"/>
        <v>15000</v>
      </c>
      <c r="X68" s="202">
        <f t="shared" si="32"/>
        <v>135000</v>
      </c>
      <c r="Y68" s="202">
        <f t="shared" si="33"/>
        <v>375000</v>
      </c>
      <c r="Z68" s="202">
        <f t="shared" si="34"/>
        <v>225000</v>
      </c>
      <c r="AA68" s="202">
        <f t="shared" si="35"/>
        <v>750000</v>
      </c>
      <c r="AB68" s="201">
        <f t="shared" si="36"/>
        <v>15000</v>
      </c>
      <c r="AC68" s="201">
        <f t="shared" si="37"/>
        <v>135000</v>
      </c>
      <c r="AD68" s="201">
        <f t="shared" si="38"/>
        <v>375000</v>
      </c>
      <c r="AE68" s="201">
        <f t="shared" si="39"/>
        <v>225000</v>
      </c>
      <c r="AF68" s="202">
        <f t="shared" si="40"/>
        <v>750000</v>
      </c>
      <c r="AG68" s="204"/>
      <c r="AH68" s="175">
        <f t="shared" si="226"/>
        <v>1250</v>
      </c>
      <c r="AI68" s="175">
        <f t="shared" si="226"/>
        <v>1250</v>
      </c>
      <c r="AJ68" s="175">
        <f t="shared" ref="AJ68:AS68" si="231">$AB68/12</f>
        <v>1250</v>
      </c>
      <c r="AK68" s="175">
        <f t="shared" si="231"/>
        <v>1250</v>
      </c>
      <c r="AL68" s="175">
        <f t="shared" si="231"/>
        <v>1250</v>
      </c>
      <c r="AM68" s="175">
        <f t="shared" si="231"/>
        <v>1250</v>
      </c>
      <c r="AN68" s="175">
        <f t="shared" si="231"/>
        <v>1250</v>
      </c>
      <c r="AO68" s="175">
        <f t="shared" si="231"/>
        <v>1250</v>
      </c>
      <c r="AP68" s="175">
        <f t="shared" si="231"/>
        <v>1250</v>
      </c>
      <c r="AQ68" s="175">
        <f t="shared" si="231"/>
        <v>1250</v>
      </c>
      <c r="AR68" s="175">
        <f t="shared" si="231"/>
        <v>1250</v>
      </c>
      <c r="AS68" s="175">
        <f t="shared" si="231"/>
        <v>1250</v>
      </c>
      <c r="AT68" s="175">
        <f t="shared" si="145"/>
        <v>15000</v>
      </c>
      <c r="AU68" s="175">
        <f>$AC68/12</f>
        <v>11250</v>
      </c>
      <c r="AV68" s="175">
        <f t="shared" si="228"/>
        <v>11250</v>
      </c>
      <c r="AW68" s="175">
        <f t="shared" si="228"/>
        <v>11250</v>
      </c>
      <c r="AX68" s="175">
        <f t="shared" si="228"/>
        <v>11250</v>
      </c>
      <c r="AY68" s="175">
        <f t="shared" si="228"/>
        <v>11250</v>
      </c>
      <c r="AZ68" s="175">
        <f t="shared" si="228"/>
        <v>11250</v>
      </c>
      <c r="BA68" s="175">
        <f t="shared" si="228"/>
        <v>11250</v>
      </c>
      <c r="BB68" s="175">
        <f t="shared" si="228"/>
        <v>11250</v>
      </c>
      <c r="BC68" s="175">
        <f t="shared" si="228"/>
        <v>11250</v>
      </c>
      <c r="BD68" s="175">
        <f t="shared" si="228"/>
        <v>11250</v>
      </c>
      <c r="BE68" s="175">
        <f t="shared" si="228"/>
        <v>11250</v>
      </c>
      <c r="BF68" s="175">
        <f t="shared" si="228"/>
        <v>11250</v>
      </c>
      <c r="BG68" s="175">
        <f t="shared" si="108"/>
        <v>135000</v>
      </c>
      <c r="BH68" s="175">
        <f>$AD68/12</f>
        <v>31250</v>
      </c>
      <c r="BI68" s="175">
        <f t="shared" si="229"/>
        <v>31250</v>
      </c>
      <c r="BJ68" s="175">
        <f t="shared" si="229"/>
        <v>31250</v>
      </c>
      <c r="BK68" s="175">
        <f t="shared" si="229"/>
        <v>31250</v>
      </c>
      <c r="BL68" s="175">
        <f t="shared" si="229"/>
        <v>31250</v>
      </c>
      <c r="BM68" s="175">
        <f t="shared" si="229"/>
        <v>31250</v>
      </c>
      <c r="BN68" s="175">
        <f t="shared" si="229"/>
        <v>31250</v>
      </c>
      <c r="BO68" s="175">
        <f t="shared" si="229"/>
        <v>31250</v>
      </c>
      <c r="BP68" s="175">
        <f t="shared" si="229"/>
        <v>31250</v>
      </c>
      <c r="BQ68" s="175">
        <f t="shared" si="229"/>
        <v>31250</v>
      </c>
      <c r="BR68" s="175">
        <f t="shared" si="229"/>
        <v>31250</v>
      </c>
      <c r="BS68" s="175">
        <f t="shared" si="229"/>
        <v>31250</v>
      </c>
      <c r="BT68" s="175">
        <f t="shared" si="95"/>
        <v>375000</v>
      </c>
      <c r="BU68" s="175">
        <f>$AE68/12</f>
        <v>18750</v>
      </c>
      <c r="BV68" s="175">
        <f t="shared" si="230"/>
        <v>18750</v>
      </c>
      <c r="BW68" s="175">
        <f t="shared" si="230"/>
        <v>18750</v>
      </c>
      <c r="BX68" s="175">
        <f t="shared" si="230"/>
        <v>18750</v>
      </c>
      <c r="BY68" s="175">
        <f t="shared" si="230"/>
        <v>18750</v>
      </c>
      <c r="BZ68" s="175">
        <f t="shared" si="230"/>
        <v>18750</v>
      </c>
      <c r="CA68" s="175">
        <f t="shared" si="230"/>
        <v>18750</v>
      </c>
      <c r="CB68" s="175">
        <f t="shared" si="230"/>
        <v>18750</v>
      </c>
      <c r="CC68" s="175">
        <f t="shared" si="230"/>
        <v>18750</v>
      </c>
      <c r="CD68" s="175">
        <f t="shared" si="230"/>
        <v>18750</v>
      </c>
      <c r="CE68" s="175">
        <f t="shared" si="230"/>
        <v>18750</v>
      </c>
      <c r="CF68" s="175">
        <f t="shared" si="230"/>
        <v>18750</v>
      </c>
      <c r="CG68" s="175">
        <f t="shared" si="97"/>
        <v>225000</v>
      </c>
      <c r="CH68" s="175">
        <f t="shared" si="157"/>
        <v>750000</v>
      </c>
      <c r="CI68" s="194"/>
      <c r="CJ68" s="175">
        <f t="shared" si="158"/>
        <v>0</v>
      </c>
      <c r="CK68" s="262" t="str">
        <f t="shared" si="197"/>
        <v>P</v>
      </c>
      <c r="CL68" s="195"/>
      <c r="CM68" s="195"/>
      <c r="CN68" s="195"/>
      <c r="CO68" s="195"/>
      <c r="CP68" s="195"/>
      <c r="CQ68" s="195"/>
      <c r="CR68" s="195"/>
      <c r="CS68" s="195"/>
      <c r="CT68" s="195"/>
      <c r="CU68" s="195"/>
      <c r="CV68" s="195"/>
      <c r="CW68" s="195"/>
      <c r="CX68" s="195"/>
      <c r="CY68" s="195"/>
      <c r="CZ68" s="195"/>
      <c r="DA68" s="195"/>
      <c r="DB68" s="195"/>
      <c r="DC68" s="195"/>
      <c r="DD68" s="195"/>
      <c r="DE68" s="195"/>
      <c r="DF68" s="195"/>
      <c r="DG68" s="195"/>
      <c r="DH68" s="195"/>
      <c r="DI68" s="195"/>
      <c r="DJ68" s="195"/>
      <c r="DK68" s="195"/>
      <c r="DL68" s="195"/>
      <c r="DM68" s="195"/>
      <c r="DN68" s="195"/>
      <c r="DO68" s="195"/>
      <c r="DP68" s="195"/>
      <c r="DQ68" s="195"/>
      <c r="DR68" s="195"/>
      <c r="DS68" s="195"/>
      <c r="DT68" s="195"/>
      <c r="DU68" s="195"/>
      <c r="DV68" s="195"/>
      <c r="DW68" s="195"/>
      <c r="DX68" s="195"/>
      <c r="DY68" s="195"/>
      <c r="DZ68" s="195"/>
      <c r="EA68" s="195"/>
      <c r="EB68" s="195"/>
      <c r="EC68" s="195"/>
      <c r="ED68" s="195"/>
      <c r="EE68" s="195"/>
      <c r="EF68" s="195"/>
      <c r="EG68" s="195"/>
      <c r="EH68" s="195"/>
      <c r="EI68" s="195"/>
      <c r="EJ68" s="195"/>
      <c r="EK68" s="195"/>
      <c r="EL68" s="195"/>
      <c r="EM68" s="195"/>
      <c r="EN68" s="195"/>
      <c r="EO68" s="195"/>
      <c r="EP68" s="195"/>
      <c r="EQ68" s="195"/>
      <c r="ER68" s="195"/>
      <c r="ES68" s="195"/>
      <c r="ET68" s="195"/>
      <c r="EU68" s="195"/>
      <c r="EV68" s="195"/>
      <c r="EW68" s="195"/>
      <c r="EX68" s="195"/>
      <c r="EY68" s="195"/>
      <c r="EZ68" s="195"/>
      <c r="FA68" s="195"/>
      <c r="FB68" s="195"/>
      <c r="FC68" s="195"/>
      <c r="FD68" s="195"/>
      <c r="FE68" s="195"/>
      <c r="FF68" s="195"/>
      <c r="FG68" s="195"/>
      <c r="FH68" s="195"/>
      <c r="FI68" s="195"/>
    </row>
    <row r="69" spans="1:165" ht="15" x14ac:dyDescent="0.2">
      <c r="H69" s="64"/>
      <c r="I69" s="64"/>
      <c r="J69" s="64"/>
      <c r="K69" s="64"/>
      <c r="M69" s="64"/>
      <c r="N69" s="64"/>
      <c r="O69" s="64"/>
      <c r="P69" s="64"/>
      <c r="R69" s="64"/>
      <c r="S69" s="64"/>
      <c r="T69" s="64"/>
      <c r="U69" s="64"/>
      <c r="W69" s="64"/>
      <c r="X69" s="64"/>
      <c r="Y69" s="64"/>
      <c r="Z69" s="64"/>
      <c r="AB69" s="64"/>
      <c r="AC69" s="64"/>
      <c r="AD69" s="64"/>
      <c r="AE69" s="64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45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45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45"/>
      <c r="CH69" s="11"/>
      <c r="CJ69" s="263"/>
      <c r="CK69" s="262"/>
    </row>
    <row r="70" spans="1:165" s="109" customFormat="1" ht="16.5" x14ac:dyDescent="0.3">
      <c r="A70" s="104"/>
      <c r="B70" s="105" t="s">
        <v>69</v>
      </c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7"/>
      <c r="AH70" s="108">
        <f>SUM(AH71:AH75)</f>
        <v>3432000</v>
      </c>
      <c r="AI70" s="108">
        <f t="shared" ref="AI70:AS70" si="232">SUM(AI71:AI75)</f>
        <v>0</v>
      </c>
      <c r="AJ70" s="108">
        <f t="shared" si="232"/>
        <v>0</v>
      </c>
      <c r="AK70" s="108">
        <f t="shared" si="232"/>
        <v>0</v>
      </c>
      <c r="AL70" s="108">
        <f t="shared" si="232"/>
        <v>0</v>
      </c>
      <c r="AM70" s="108">
        <f t="shared" si="232"/>
        <v>0</v>
      </c>
      <c r="AN70" s="108">
        <f t="shared" si="232"/>
        <v>0</v>
      </c>
      <c r="AO70" s="108">
        <f t="shared" si="232"/>
        <v>0</v>
      </c>
      <c r="AP70" s="108">
        <f t="shared" si="232"/>
        <v>0</v>
      </c>
      <c r="AQ70" s="108">
        <f t="shared" si="232"/>
        <v>0</v>
      </c>
      <c r="AR70" s="108">
        <f t="shared" si="232"/>
        <v>0</v>
      </c>
      <c r="AS70" s="108">
        <f t="shared" si="232"/>
        <v>0</v>
      </c>
      <c r="AT70" s="91">
        <f>SUM(AT71:AT75)</f>
        <v>3432000</v>
      </c>
      <c r="AU70" s="123">
        <f>SUM(AU71:AU75)</f>
        <v>30888000</v>
      </c>
      <c r="AV70" s="123">
        <f t="shared" ref="AV70:BF70" si="233">SUM(AV71:AV75)</f>
        <v>0</v>
      </c>
      <c r="AW70" s="123">
        <f t="shared" si="233"/>
        <v>0</v>
      </c>
      <c r="AX70" s="123">
        <f t="shared" si="233"/>
        <v>0</v>
      </c>
      <c r="AY70" s="123">
        <f t="shared" si="233"/>
        <v>0</v>
      </c>
      <c r="AZ70" s="123">
        <f t="shared" si="233"/>
        <v>0</v>
      </c>
      <c r="BA70" s="123">
        <f t="shared" si="233"/>
        <v>0</v>
      </c>
      <c r="BB70" s="123">
        <f t="shared" si="233"/>
        <v>0</v>
      </c>
      <c r="BC70" s="123">
        <f t="shared" si="233"/>
        <v>0</v>
      </c>
      <c r="BD70" s="123">
        <f t="shared" si="233"/>
        <v>0</v>
      </c>
      <c r="BE70" s="123">
        <f t="shared" si="233"/>
        <v>0</v>
      </c>
      <c r="BF70" s="123">
        <f t="shared" si="233"/>
        <v>0</v>
      </c>
      <c r="BG70" s="91">
        <f>SUM(BG71:BG75)</f>
        <v>30888000</v>
      </c>
      <c r="BH70" s="123">
        <f>SUM(BH71:BH75)</f>
        <v>100800000</v>
      </c>
      <c r="BI70" s="123">
        <f t="shared" ref="BI70:BS70" si="234">SUM(BI71:BI75)</f>
        <v>0</v>
      </c>
      <c r="BJ70" s="123">
        <f t="shared" si="234"/>
        <v>0</v>
      </c>
      <c r="BK70" s="123">
        <f t="shared" si="234"/>
        <v>0</v>
      </c>
      <c r="BL70" s="123">
        <f t="shared" si="234"/>
        <v>0</v>
      </c>
      <c r="BM70" s="123">
        <f t="shared" si="234"/>
        <v>0</v>
      </c>
      <c r="BN70" s="123">
        <f t="shared" si="234"/>
        <v>0</v>
      </c>
      <c r="BO70" s="123">
        <f t="shared" si="234"/>
        <v>0</v>
      </c>
      <c r="BP70" s="123">
        <f t="shared" si="234"/>
        <v>0</v>
      </c>
      <c r="BQ70" s="123">
        <f t="shared" si="234"/>
        <v>0</v>
      </c>
      <c r="BR70" s="123">
        <f t="shared" si="234"/>
        <v>0</v>
      </c>
      <c r="BS70" s="123">
        <f t="shared" si="234"/>
        <v>0</v>
      </c>
      <c r="BT70" s="91">
        <f t="shared" ref="BT70:CF70" si="235">SUM(BT71:BT75)</f>
        <v>100800000</v>
      </c>
      <c r="BU70" s="91">
        <f t="shared" si="235"/>
        <v>66480000</v>
      </c>
      <c r="BV70" s="91">
        <f t="shared" si="235"/>
        <v>0</v>
      </c>
      <c r="BW70" s="91">
        <f t="shared" si="235"/>
        <v>0</v>
      </c>
      <c r="BX70" s="91">
        <f t="shared" si="235"/>
        <v>0</v>
      </c>
      <c r="BY70" s="91">
        <f t="shared" si="235"/>
        <v>0</v>
      </c>
      <c r="BZ70" s="91">
        <f t="shared" si="235"/>
        <v>0</v>
      </c>
      <c r="CA70" s="91">
        <f t="shared" si="235"/>
        <v>0</v>
      </c>
      <c r="CB70" s="91">
        <f t="shared" si="235"/>
        <v>0</v>
      </c>
      <c r="CC70" s="91">
        <f t="shared" si="235"/>
        <v>0</v>
      </c>
      <c r="CD70" s="91">
        <f t="shared" si="235"/>
        <v>0</v>
      </c>
      <c r="CE70" s="91">
        <f t="shared" si="235"/>
        <v>0</v>
      </c>
      <c r="CF70" s="91">
        <f t="shared" si="235"/>
        <v>0</v>
      </c>
      <c r="CG70" s="91">
        <f>SUM(CG71:CG75)</f>
        <v>66480000</v>
      </c>
      <c r="CH70" s="91">
        <f t="shared" ref="CH70:CH75" si="236">AT70+BG70+BT70+CG70</f>
        <v>201600000</v>
      </c>
      <c r="CJ70" s="264"/>
      <c r="CK70" s="262" t="str">
        <f>IF(CJ70=0,"P","V")</f>
        <v>P</v>
      </c>
      <c r="CL70" s="110"/>
      <c r="CM70" s="110"/>
      <c r="CN70" s="110"/>
      <c r="CO70" s="110"/>
      <c r="CP70" s="110"/>
      <c r="CQ70" s="110"/>
      <c r="CR70" s="110"/>
      <c r="CS70" s="110"/>
      <c r="CT70" s="110"/>
    </row>
    <row r="71" spans="1:165" ht="15" x14ac:dyDescent="0.25">
      <c r="A71" s="38"/>
      <c r="B71" s="159" t="s">
        <v>70</v>
      </c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14"/>
      <c r="AH71" s="17"/>
      <c r="AI71" s="17"/>
      <c r="AJ71" s="17"/>
      <c r="AK71" s="17"/>
      <c r="AL71" s="17"/>
      <c r="AM71" s="17"/>
      <c r="AN71" s="15"/>
      <c r="AO71" s="15"/>
      <c r="AP71" s="15"/>
      <c r="AQ71" s="15"/>
      <c r="AR71" s="15"/>
      <c r="AS71" s="15"/>
      <c r="AT71" s="207">
        <f>SUM(AH71:AS71)</f>
        <v>0</v>
      </c>
      <c r="AU71" s="205"/>
      <c r="AV71" s="205"/>
      <c r="AW71" s="205"/>
      <c r="AX71" s="205"/>
      <c r="AY71" s="205"/>
      <c r="AZ71" s="205"/>
      <c r="BA71" s="206"/>
      <c r="BB71" s="206"/>
      <c r="BC71" s="206"/>
      <c r="BD71" s="206"/>
      <c r="BE71" s="206"/>
      <c r="BF71" s="206"/>
      <c r="BG71" s="207">
        <f>SUM(AU71:BF71)</f>
        <v>0</v>
      </c>
      <c r="BH71" s="205"/>
      <c r="BI71" s="205"/>
      <c r="BJ71" s="205"/>
      <c r="BK71" s="205"/>
      <c r="BL71" s="205"/>
      <c r="BM71" s="205"/>
      <c r="BN71" s="206"/>
      <c r="BO71" s="206"/>
      <c r="BP71" s="206"/>
      <c r="BQ71" s="206"/>
      <c r="BR71" s="206"/>
      <c r="BS71" s="206"/>
      <c r="BT71" s="207">
        <f>SUM(BH71:BS71)</f>
        <v>0</v>
      </c>
      <c r="BU71" s="205"/>
      <c r="BV71" s="205"/>
      <c r="BW71" s="205"/>
      <c r="BX71" s="205"/>
      <c r="BY71" s="205"/>
      <c r="BZ71" s="205"/>
      <c r="CA71" s="206"/>
      <c r="CB71" s="206"/>
      <c r="CC71" s="206"/>
      <c r="CD71" s="206"/>
      <c r="CE71" s="206"/>
      <c r="CF71" s="206"/>
      <c r="CG71" s="207">
        <f>SUM(BU71:CF71)</f>
        <v>0</v>
      </c>
      <c r="CH71" s="206">
        <f t="shared" si="236"/>
        <v>0</v>
      </c>
      <c r="CJ71" s="265"/>
      <c r="CK71" s="262"/>
    </row>
    <row r="72" spans="1:165" ht="15" x14ac:dyDescent="0.25">
      <c r="B72" s="159" t="s">
        <v>71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7"/>
      <c r="AH72" s="17">
        <v>2400000</v>
      </c>
      <c r="AI72" s="17"/>
      <c r="AJ72" s="17"/>
      <c r="AK72" s="17"/>
      <c r="AL72" s="17"/>
      <c r="AM72" s="15"/>
      <c r="AN72" s="15"/>
      <c r="AO72" s="15"/>
      <c r="AP72" s="15"/>
      <c r="AQ72" s="40"/>
      <c r="AR72" s="40"/>
      <c r="AS72" s="40"/>
      <c r="AT72" s="207">
        <f>SUM(AH72:AS72)</f>
        <v>2400000</v>
      </c>
      <c r="AU72" s="205">
        <v>21600000</v>
      </c>
      <c r="AV72" s="205"/>
      <c r="AW72" s="205"/>
      <c r="AX72" s="205"/>
      <c r="AY72" s="205"/>
      <c r="AZ72" s="205"/>
      <c r="BA72" s="206"/>
      <c r="BB72" s="206"/>
      <c r="BC72" s="206"/>
      <c r="BD72" s="207"/>
      <c r="BE72" s="207"/>
      <c r="BF72" s="207"/>
      <c r="BG72" s="207">
        <f>SUM(AU72:BF72)</f>
        <v>21600000</v>
      </c>
      <c r="BH72" s="205">
        <v>60000000</v>
      </c>
      <c r="BI72" s="205"/>
      <c r="BJ72" s="205"/>
      <c r="BK72" s="205"/>
      <c r="BL72" s="205"/>
      <c r="BM72" s="205"/>
      <c r="BN72" s="206"/>
      <c r="BO72" s="206"/>
      <c r="BP72" s="206"/>
      <c r="BQ72" s="207"/>
      <c r="BR72" s="207"/>
      <c r="BS72" s="207"/>
      <c r="BT72" s="207">
        <f>SUM(BH72:BS72)</f>
        <v>60000000</v>
      </c>
      <c r="BU72" s="205">
        <v>36000000</v>
      </c>
      <c r="BV72" s="205"/>
      <c r="BW72" s="205"/>
      <c r="BX72" s="205"/>
      <c r="BY72" s="205"/>
      <c r="BZ72" s="205"/>
      <c r="CA72" s="206"/>
      <c r="CB72" s="206"/>
      <c r="CC72" s="206"/>
      <c r="CD72" s="207"/>
      <c r="CE72" s="207"/>
      <c r="CF72" s="207"/>
      <c r="CG72" s="207">
        <f>SUM(BU72:CF72)</f>
        <v>36000000</v>
      </c>
      <c r="CH72" s="206">
        <f t="shared" si="236"/>
        <v>120000000</v>
      </c>
      <c r="CJ72" s="265"/>
      <c r="CK72" s="262" t="str">
        <f>IF(CJ72=0,"P","V")</f>
        <v>P</v>
      </c>
    </row>
    <row r="73" spans="1:165" ht="15" x14ac:dyDescent="0.25">
      <c r="B73" s="160" t="s">
        <v>72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37"/>
      <c r="AH73" s="17">
        <v>1032000</v>
      </c>
      <c r="AI73" s="17"/>
      <c r="AJ73" s="17"/>
      <c r="AK73" s="17"/>
      <c r="AL73" s="17"/>
      <c r="AM73" s="15"/>
      <c r="AN73" s="15"/>
      <c r="AO73" s="15"/>
      <c r="AP73" s="15"/>
      <c r="AQ73" s="15"/>
      <c r="AR73" s="15"/>
      <c r="AS73" s="15"/>
      <c r="AT73" s="207">
        <f>SUM(AH73:AS73)</f>
        <v>1032000</v>
      </c>
      <c r="AU73" s="205">
        <v>9288000</v>
      </c>
      <c r="AV73" s="205"/>
      <c r="AW73" s="205"/>
      <c r="AX73" s="205"/>
      <c r="AY73" s="205"/>
      <c r="AZ73" s="205"/>
      <c r="BA73" s="206"/>
      <c r="BB73" s="206"/>
      <c r="BC73" s="206"/>
      <c r="BD73" s="206"/>
      <c r="BE73" s="206"/>
      <c r="BF73" s="206"/>
      <c r="BG73" s="207">
        <f>SUM(AU73:BF73)</f>
        <v>9288000</v>
      </c>
      <c r="BH73" s="205">
        <v>25800000</v>
      </c>
      <c r="BI73" s="205"/>
      <c r="BJ73" s="205"/>
      <c r="BK73" s="205"/>
      <c r="BL73" s="205"/>
      <c r="BM73" s="205"/>
      <c r="BN73" s="206"/>
      <c r="BO73" s="206"/>
      <c r="BP73" s="206"/>
      <c r="BQ73" s="206"/>
      <c r="BR73" s="206"/>
      <c r="BS73" s="206"/>
      <c r="BT73" s="207">
        <f>SUM(BH73:BS73)</f>
        <v>25800000</v>
      </c>
      <c r="BU73" s="205">
        <v>15480000</v>
      </c>
      <c r="BV73" s="205"/>
      <c r="BW73" s="205"/>
      <c r="BX73" s="205"/>
      <c r="BY73" s="205"/>
      <c r="BZ73" s="205"/>
      <c r="CA73" s="206"/>
      <c r="CB73" s="206"/>
      <c r="CC73" s="206"/>
      <c r="CD73" s="206"/>
      <c r="CE73" s="206"/>
      <c r="CF73" s="206"/>
      <c r="CG73" s="207">
        <f>SUM(BU73:CF73)</f>
        <v>15480000</v>
      </c>
      <c r="CH73" s="206">
        <f t="shared" si="236"/>
        <v>51600000</v>
      </c>
      <c r="CJ73" s="265"/>
      <c r="CK73" s="262" t="str">
        <f t="shared" ref="CK73:CK74" si="237">IF(CJ73=0,"P","V")</f>
        <v>P</v>
      </c>
    </row>
    <row r="74" spans="1:165" ht="15" x14ac:dyDescent="0.25">
      <c r="B74" s="160" t="s">
        <v>76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14"/>
      <c r="AH74" s="17"/>
      <c r="AI74" s="17"/>
      <c r="AJ74" s="17"/>
      <c r="AK74" s="17"/>
      <c r="AL74" s="17"/>
      <c r="AM74" s="17"/>
      <c r="AN74" s="15"/>
      <c r="AO74" s="15"/>
      <c r="AP74" s="15"/>
      <c r="AQ74" s="15"/>
      <c r="AR74" s="15"/>
      <c r="AS74" s="15"/>
      <c r="AT74" s="207">
        <f>SUM(AH74:AS74)</f>
        <v>0</v>
      </c>
      <c r="AU74" s="205"/>
      <c r="AV74" s="205"/>
      <c r="AW74" s="205"/>
      <c r="AX74" s="205"/>
      <c r="AY74" s="205"/>
      <c r="AZ74" s="205"/>
      <c r="BA74" s="206"/>
      <c r="BB74" s="206"/>
      <c r="BC74" s="206"/>
      <c r="BD74" s="206"/>
      <c r="BE74" s="206"/>
      <c r="BF74" s="206"/>
      <c r="BG74" s="207">
        <f>SUM(AU74:BF74)</f>
        <v>0</v>
      </c>
      <c r="BH74" s="205">
        <v>15000000</v>
      </c>
      <c r="BI74" s="205"/>
      <c r="BJ74" s="205"/>
      <c r="BK74" s="205"/>
      <c r="BL74" s="205"/>
      <c r="BM74" s="205"/>
      <c r="BN74" s="206"/>
      <c r="BO74" s="206"/>
      <c r="BP74" s="206"/>
      <c r="BQ74" s="206"/>
      <c r="BR74" s="206"/>
      <c r="BS74" s="206"/>
      <c r="BT74" s="207">
        <f>SUM(BH74:BS74)</f>
        <v>15000000</v>
      </c>
      <c r="BU74" s="205">
        <v>15000000</v>
      </c>
      <c r="BV74" s="205"/>
      <c r="BW74" s="205"/>
      <c r="BX74" s="205"/>
      <c r="BY74" s="205"/>
      <c r="BZ74" s="205"/>
      <c r="CA74" s="206"/>
      <c r="CB74" s="206"/>
      <c r="CC74" s="206"/>
      <c r="CD74" s="206"/>
      <c r="CE74" s="206"/>
      <c r="CF74" s="206"/>
      <c r="CG74" s="207">
        <f>SUM(BU74:CF74)</f>
        <v>15000000</v>
      </c>
      <c r="CH74" s="206">
        <f t="shared" si="236"/>
        <v>30000000</v>
      </c>
      <c r="CJ74" s="265"/>
      <c r="CK74" s="262" t="str">
        <f t="shared" si="237"/>
        <v>P</v>
      </c>
    </row>
    <row r="75" spans="1:165" ht="15.75" thickBot="1" x14ac:dyDescent="0.3">
      <c r="B75" s="161" t="s">
        <v>73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37"/>
      <c r="AH75" s="17"/>
      <c r="AI75" s="17"/>
      <c r="AJ75" s="17"/>
      <c r="AK75" s="17"/>
      <c r="AL75" s="17"/>
      <c r="AM75" s="17"/>
      <c r="AN75" s="15"/>
      <c r="AO75" s="15"/>
      <c r="AP75" s="15"/>
      <c r="AQ75" s="15"/>
      <c r="AR75" s="15"/>
      <c r="AS75" s="15"/>
      <c r="AT75" s="208">
        <f>SUM(AH75:AS75)</f>
        <v>0</v>
      </c>
      <c r="AU75" s="205"/>
      <c r="AV75" s="205"/>
      <c r="AW75" s="205"/>
      <c r="AX75" s="205"/>
      <c r="AY75" s="205"/>
      <c r="AZ75" s="205"/>
      <c r="BA75" s="206"/>
      <c r="BB75" s="206"/>
      <c r="BC75" s="206"/>
      <c r="BD75" s="206"/>
      <c r="BE75" s="206"/>
      <c r="BF75" s="206"/>
      <c r="BG75" s="208">
        <f>SUM(AU75:BF75)</f>
        <v>0</v>
      </c>
      <c r="BH75" s="205"/>
      <c r="BI75" s="205"/>
      <c r="BJ75" s="205"/>
      <c r="BK75" s="205"/>
      <c r="BL75" s="205"/>
      <c r="BM75" s="205"/>
      <c r="BN75" s="206"/>
      <c r="BO75" s="206"/>
      <c r="BP75" s="206"/>
      <c r="BQ75" s="206"/>
      <c r="BR75" s="206"/>
      <c r="BS75" s="206"/>
      <c r="BT75" s="208">
        <f>SUM(BH75:BS75)</f>
        <v>0</v>
      </c>
      <c r="BU75" s="205"/>
      <c r="BV75" s="205"/>
      <c r="BW75" s="205"/>
      <c r="BX75" s="205"/>
      <c r="BY75" s="205"/>
      <c r="BZ75" s="205"/>
      <c r="CA75" s="206"/>
      <c r="CB75" s="206"/>
      <c r="CC75" s="206"/>
      <c r="CD75" s="206"/>
      <c r="CE75" s="206"/>
      <c r="CF75" s="206"/>
      <c r="CG75" s="208">
        <f>SUM(BU75:CF75)</f>
        <v>0</v>
      </c>
      <c r="CH75" s="206">
        <f t="shared" si="236"/>
        <v>0</v>
      </c>
      <c r="CJ75" s="266"/>
      <c r="CK75" s="262"/>
    </row>
    <row r="76" spans="1:165" ht="12.75" thickTop="1" x14ac:dyDescent="0.2"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45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45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45"/>
      <c r="CH76" s="11"/>
      <c r="CJ76" s="7"/>
    </row>
    <row r="77" spans="1:165" s="215" customFormat="1" ht="15" thickBot="1" x14ac:dyDescent="0.3">
      <c r="A77" s="209"/>
      <c r="B77" s="210" t="s">
        <v>74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2"/>
      <c r="AH77" s="213">
        <f t="shared" ref="AH77:BM77" si="238">AH9+AH70-AH13</f>
        <v>3146000</v>
      </c>
      <c r="AI77" s="213">
        <f t="shared" si="238"/>
        <v>2860000</v>
      </c>
      <c r="AJ77" s="213">
        <f t="shared" si="238"/>
        <v>2574000</v>
      </c>
      <c r="AK77" s="213">
        <f t="shared" si="238"/>
        <v>2288000</v>
      </c>
      <c r="AL77" s="213">
        <f t="shared" si="238"/>
        <v>2002000</v>
      </c>
      <c r="AM77" s="213">
        <f t="shared" si="238"/>
        <v>1716000</v>
      </c>
      <c r="AN77" s="83">
        <f t="shared" si="238"/>
        <v>1430000</v>
      </c>
      <c r="AO77" s="83">
        <f t="shared" si="238"/>
        <v>1144000</v>
      </c>
      <c r="AP77" s="83">
        <f t="shared" si="238"/>
        <v>858000</v>
      </c>
      <c r="AQ77" s="83">
        <f t="shared" si="238"/>
        <v>572000</v>
      </c>
      <c r="AR77" s="83">
        <f t="shared" si="238"/>
        <v>286000</v>
      </c>
      <c r="AS77" s="83">
        <f t="shared" si="238"/>
        <v>0</v>
      </c>
      <c r="AT77" s="83">
        <f t="shared" si="238"/>
        <v>0</v>
      </c>
      <c r="AU77" s="213">
        <f t="shared" si="238"/>
        <v>28314000</v>
      </c>
      <c r="AV77" s="213">
        <f t="shared" si="238"/>
        <v>25740000</v>
      </c>
      <c r="AW77" s="213">
        <f t="shared" si="238"/>
        <v>23166000</v>
      </c>
      <c r="AX77" s="213">
        <f t="shared" si="238"/>
        <v>20592000</v>
      </c>
      <c r="AY77" s="213">
        <f t="shared" si="238"/>
        <v>18018000</v>
      </c>
      <c r="AZ77" s="213">
        <f t="shared" si="238"/>
        <v>15444000</v>
      </c>
      <c r="BA77" s="83">
        <f t="shared" si="238"/>
        <v>12870000</v>
      </c>
      <c r="BB77" s="83">
        <f t="shared" si="238"/>
        <v>10296000</v>
      </c>
      <c r="BC77" s="83">
        <f t="shared" si="238"/>
        <v>7722000</v>
      </c>
      <c r="BD77" s="83">
        <f t="shared" si="238"/>
        <v>5148000</v>
      </c>
      <c r="BE77" s="83">
        <f t="shared" si="238"/>
        <v>2574000</v>
      </c>
      <c r="BF77" s="83">
        <f t="shared" si="238"/>
        <v>0</v>
      </c>
      <c r="BG77" s="83">
        <f t="shared" si="238"/>
        <v>0</v>
      </c>
      <c r="BH77" s="213">
        <f t="shared" si="238"/>
        <v>92400000</v>
      </c>
      <c r="BI77" s="213">
        <f t="shared" si="238"/>
        <v>84000000</v>
      </c>
      <c r="BJ77" s="213">
        <f t="shared" si="238"/>
        <v>75600000</v>
      </c>
      <c r="BK77" s="213">
        <f t="shared" si="238"/>
        <v>67200000</v>
      </c>
      <c r="BL77" s="213">
        <f t="shared" si="238"/>
        <v>58800000</v>
      </c>
      <c r="BM77" s="213">
        <f t="shared" si="238"/>
        <v>50400000</v>
      </c>
      <c r="BN77" s="83">
        <f t="shared" ref="BN77:CH77" si="239">BN9+BN70-BN13</f>
        <v>42000000</v>
      </c>
      <c r="BO77" s="83">
        <f t="shared" si="239"/>
        <v>33600000</v>
      </c>
      <c r="BP77" s="83">
        <f t="shared" si="239"/>
        <v>25200000</v>
      </c>
      <c r="BQ77" s="83">
        <f t="shared" si="239"/>
        <v>16800000</v>
      </c>
      <c r="BR77" s="83">
        <f t="shared" si="239"/>
        <v>8400000</v>
      </c>
      <c r="BS77" s="83">
        <f t="shared" si="239"/>
        <v>0</v>
      </c>
      <c r="BT77" s="83">
        <f t="shared" si="239"/>
        <v>0</v>
      </c>
      <c r="BU77" s="213">
        <f t="shared" si="239"/>
        <v>60940000</v>
      </c>
      <c r="BV77" s="213">
        <f t="shared" si="239"/>
        <v>55400000</v>
      </c>
      <c r="BW77" s="213">
        <f t="shared" si="239"/>
        <v>49860000</v>
      </c>
      <c r="BX77" s="213">
        <f t="shared" si="239"/>
        <v>44320000</v>
      </c>
      <c r="BY77" s="213">
        <f t="shared" si="239"/>
        <v>38780000</v>
      </c>
      <c r="BZ77" s="213">
        <f t="shared" si="239"/>
        <v>33240000</v>
      </c>
      <c r="CA77" s="83">
        <f t="shared" si="239"/>
        <v>27700000</v>
      </c>
      <c r="CB77" s="83">
        <f t="shared" si="239"/>
        <v>22160000</v>
      </c>
      <c r="CC77" s="83">
        <f t="shared" si="239"/>
        <v>16620000</v>
      </c>
      <c r="CD77" s="83">
        <f t="shared" si="239"/>
        <v>11080000</v>
      </c>
      <c r="CE77" s="83">
        <f t="shared" si="239"/>
        <v>5540000</v>
      </c>
      <c r="CF77" s="83">
        <f t="shared" si="239"/>
        <v>0</v>
      </c>
      <c r="CG77" s="83">
        <f t="shared" si="239"/>
        <v>0</v>
      </c>
      <c r="CH77" s="214">
        <f t="shared" si="239"/>
        <v>0</v>
      </c>
      <c r="CJ77" s="267">
        <f>CJ9+CJ70-CJ13</f>
        <v>0</v>
      </c>
      <c r="CL77" s="216"/>
      <c r="CM77" s="216"/>
      <c r="CN77" s="216"/>
      <c r="CO77" s="216"/>
      <c r="CP77" s="216"/>
      <c r="CQ77" s="216"/>
      <c r="CR77" s="216"/>
      <c r="CS77" s="216"/>
      <c r="CT77" s="216"/>
    </row>
    <row r="78" spans="1:165" ht="12.75" thickTop="1" x14ac:dyDescent="0.2">
      <c r="AG78" s="8"/>
    </row>
    <row r="79" spans="1:165" x14ac:dyDescent="0.2">
      <c r="AG79" s="8"/>
    </row>
    <row r="80" spans="1:165" ht="11.25" customHeight="1" x14ac:dyDescent="0.2">
      <c r="AG80" s="8"/>
    </row>
    <row r="81" spans="33:33" x14ac:dyDescent="0.2">
      <c r="AG81" s="8"/>
    </row>
    <row r="82" spans="33:33" x14ac:dyDescent="0.2">
      <c r="AG82" s="8"/>
    </row>
    <row r="83" spans="33:33" x14ac:dyDescent="0.2">
      <c r="AG83" s="8"/>
    </row>
    <row r="84" spans="33:33" x14ac:dyDescent="0.2">
      <c r="AG84" s="8"/>
    </row>
    <row r="85" spans="33:33" x14ac:dyDescent="0.2">
      <c r="AG85" s="8"/>
    </row>
    <row r="86" spans="33:33" x14ac:dyDescent="0.2">
      <c r="AG86" s="8"/>
    </row>
    <row r="87" spans="33:33" x14ac:dyDescent="0.2">
      <c r="AG87" s="8"/>
    </row>
    <row r="88" spans="33:33" x14ac:dyDescent="0.2">
      <c r="AG88" s="8"/>
    </row>
    <row r="89" spans="33:33" x14ac:dyDescent="0.2">
      <c r="AG89" s="8"/>
    </row>
    <row r="90" spans="33:33" x14ac:dyDescent="0.2">
      <c r="AG90" s="8"/>
    </row>
    <row r="91" spans="33:33" x14ac:dyDescent="0.2">
      <c r="AG91" s="8"/>
    </row>
    <row r="92" spans="33:33" x14ac:dyDescent="0.2">
      <c r="AG92" s="8"/>
    </row>
    <row r="93" spans="33:33" x14ac:dyDescent="0.2">
      <c r="AG93" s="8"/>
    </row>
    <row r="94" spans="33:33" x14ac:dyDescent="0.2">
      <c r="AG94" s="8"/>
    </row>
    <row r="95" spans="33:33" x14ac:dyDescent="0.2">
      <c r="AG95" s="8"/>
    </row>
    <row r="96" spans="33:33" x14ac:dyDescent="0.2">
      <c r="AG96" s="8"/>
    </row>
    <row r="97" spans="33:33" x14ac:dyDescent="0.2">
      <c r="AG97" s="8"/>
    </row>
    <row r="98" spans="33:33" x14ac:dyDescent="0.2">
      <c r="AG98" s="8"/>
    </row>
    <row r="99" spans="33:33" x14ac:dyDescent="0.2">
      <c r="AG99" s="8"/>
    </row>
    <row r="100" spans="33:33" x14ac:dyDescent="0.2">
      <c r="AG100" s="8"/>
    </row>
    <row r="101" spans="33:33" x14ac:dyDescent="0.2">
      <c r="AG101" s="8"/>
    </row>
    <row r="102" spans="33:33" x14ac:dyDescent="0.2">
      <c r="AG102" s="8"/>
    </row>
    <row r="103" spans="33:33" x14ac:dyDescent="0.2">
      <c r="AG103" s="8"/>
    </row>
    <row r="104" spans="33:33" x14ac:dyDescent="0.2">
      <c r="AG104" s="8"/>
    </row>
    <row r="105" spans="33:33" x14ac:dyDescent="0.2">
      <c r="AG105" s="8"/>
    </row>
    <row r="106" spans="33:33" x14ac:dyDescent="0.2">
      <c r="AG106" s="8"/>
    </row>
    <row r="107" spans="33:33" x14ac:dyDescent="0.2">
      <c r="AG107" s="8"/>
    </row>
    <row r="108" spans="33:33" x14ac:dyDescent="0.2">
      <c r="AG108" s="8"/>
    </row>
    <row r="109" spans="33:33" x14ac:dyDescent="0.2">
      <c r="AG109" s="8"/>
    </row>
    <row r="110" spans="33:33" x14ac:dyDescent="0.2">
      <c r="AG110" s="8"/>
    </row>
    <row r="111" spans="33:33" x14ac:dyDescent="0.2">
      <c r="AG111" s="8"/>
    </row>
    <row r="112" spans="33:33" x14ac:dyDescent="0.2">
      <c r="AG112" s="8"/>
    </row>
    <row r="113" spans="33:33" x14ac:dyDescent="0.2">
      <c r="AG113" s="8"/>
    </row>
    <row r="114" spans="33:33" x14ac:dyDescent="0.2">
      <c r="AG114" s="8"/>
    </row>
    <row r="115" spans="33:33" x14ac:dyDescent="0.2">
      <c r="AG115" s="8"/>
    </row>
    <row r="116" spans="33:33" x14ac:dyDescent="0.2">
      <c r="AG116" s="8"/>
    </row>
    <row r="117" spans="33:33" x14ac:dyDescent="0.2">
      <c r="AG117" s="8"/>
    </row>
    <row r="118" spans="33:33" x14ac:dyDescent="0.2">
      <c r="AG118" s="8"/>
    </row>
    <row r="119" spans="33:33" x14ac:dyDescent="0.2">
      <c r="AG119" s="8"/>
    </row>
    <row r="120" spans="33:33" x14ac:dyDescent="0.2">
      <c r="AG120" s="8"/>
    </row>
    <row r="121" spans="33:33" x14ac:dyDescent="0.2">
      <c r="AG121" s="8"/>
    </row>
    <row r="122" spans="33:33" x14ac:dyDescent="0.2">
      <c r="AG122" s="8"/>
    </row>
    <row r="123" spans="33:33" x14ac:dyDescent="0.2">
      <c r="AG123" s="8"/>
    </row>
    <row r="124" spans="33:33" x14ac:dyDescent="0.2">
      <c r="AG124" s="8"/>
    </row>
    <row r="125" spans="33:33" x14ac:dyDescent="0.2">
      <c r="AG125" s="8"/>
    </row>
    <row r="126" spans="33:33" x14ac:dyDescent="0.2">
      <c r="AG126" s="8"/>
    </row>
    <row r="127" spans="33:33" x14ac:dyDescent="0.2">
      <c r="AG127" s="8"/>
    </row>
    <row r="128" spans="33:33" x14ac:dyDescent="0.2">
      <c r="AG128" s="8"/>
    </row>
    <row r="129" spans="33:33" x14ac:dyDescent="0.2">
      <c r="AG129" s="8"/>
    </row>
    <row r="130" spans="33:33" x14ac:dyDescent="0.2">
      <c r="AG130" s="8"/>
    </row>
    <row r="131" spans="33:33" x14ac:dyDescent="0.2">
      <c r="AG131" s="8"/>
    </row>
    <row r="132" spans="33:33" x14ac:dyDescent="0.2">
      <c r="AG132" s="8"/>
    </row>
    <row r="133" spans="33:33" x14ac:dyDescent="0.2">
      <c r="AG133" s="8"/>
    </row>
    <row r="134" spans="33:33" x14ac:dyDescent="0.2">
      <c r="AG134" s="8"/>
    </row>
    <row r="135" spans="33:33" x14ac:dyDescent="0.2">
      <c r="AG135" s="8"/>
    </row>
    <row r="136" spans="33:33" x14ac:dyDescent="0.2">
      <c r="AG136" s="8"/>
    </row>
    <row r="137" spans="33:33" x14ac:dyDescent="0.2">
      <c r="AG137" s="8"/>
    </row>
    <row r="138" spans="33:33" x14ac:dyDescent="0.2">
      <c r="AG138" s="8"/>
    </row>
    <row r="139" spans="33:33" x14ac:dyDescent="0.2">
      <c r="AG139" s="8"/>
    </row>
    <row r="140" spans="33:33" x14ac:dyDescent="0.2">
      <c r="AG140" s="8"/>
    </row>
    <row r="141" spans="33:33" x14ac:dyDescent="0.2">
      <c r="AG141" s="8"/>
    </row>
    <row r="142" spans="33:33" x14ac:dyDescent="0.2">
      <c r="AG142" s="8"/>
    </row>
    <row r="143" spans="33:33" x14ac:dyDescent="0.2">
      <c r="AG143" s="8"/>
    </row>
    <row r="144" spans="33:33" x14ac:dyDescent="0.2">
      <c r="AG144" s="8"/>
    </row>
    <row r="145" spans="33:33" x14ac:dyDescent="0.2">
      <c r="AG145" s="8"/>
    </row>
    <row r="146" spans="33:33" x14ac:dyDescent="0.2">
      <c r="AG146" s="8"/>
    </row>
    <row r="147" spans="33:33" x14ac:dyDescent="0.2">
      <c r="AG147" s="8"/>
    </row>
    <row r="148" spans="33:33" x14ac:dyDescent="0.2">
      <c r="AG148" s="8"/>
    </row>
    <row r="149" spans="33:33" x14ac:dyDescent="0.2">
      <c r="AG149" s="8"/>
    </row>
    <row r="150" spans="33:33" x14ac:dyDescent="0.2">
      <c r="AG150" s="8"/>
    </row>
    <row r="151" spans="33:33" x14ac:dyDescent="0.2">
      <c r="AG151" s="8"/>
    </row>
    <row r="152" spans="33:33" x14ac:dyDescent="0.2">
      <c r="AG152" s="8"/>
    </row>
    <row r="153" spans="33:33" x14ac:dyDescent="0.2">
      <c r="AG153" s="8"/>
    </row>
    <row r="154" spans="33:33" x14ac:dyDescent="0.2">
      <c r="AG154" s="8"/>
    </row>
    <row r="155" spans="33:33" x14ac:dyDescent="0.2">
      <c r="AG155" s="8"/>
    </row>
    <row r="156" spans="33:33" x14ac:dyDescent="0.2">
      <c r="AG156" s="8"/>
    </row>
    <row r="157" spans="33:33" x14ac:dyDescent="0.2">
      <c r="AG157" s="8"/>
    </row>
    <row r="158" spans="33:33" x14ac:dyDescent="0.2">
      <c r="AG158" s="8"/>
    </row>
    <row r="159" spans="33:33" x14ac:dyDescent="0.2">
      <c r="AG159" s="8"/>
    </row>
    <row r="160" spans="33:33" x14ac:dyDescent="0.2">
      <c r="AG160" s="8"/>
    </row>
    <row r="161" spans="33:33" x14ac:dyDescent="0.2">
      <c r="AG161" s="8"/>
    </row>
    <row r="162" spans="33:33" x14ac:dyDescent="0.2">
      <c r="AG162" s="8"/>
    </row>
    <row r="163" spans="33:33" x14ac:dyDescent="0.2">
      <c r="AG163" s="8"/>
    </row>
    <row r="164" spans="33:33" x14ac:dyDescent="0.2">
      <c r="AG164" s="8"/>
    </row>
    <row r="165" spans="33:33" x14ac:dyDescent="0.2">
      <c r="AG165" s="8"/>
    </row>
    <row r="166" spans="33:33" x14ac:dyDescent="0.2">
      <c r="AG166" s="8"/>
    </row>
    <row r="167" spans="33:33" x14ac:dyDescent="0.2">
      <c r="AG167" s="8"/>
    </row>
    <row r="168" spans="33:33" x14ac:dyDescent="0.2">
      <c r="AG168" s="8"/>
    </row>
    <row r="169" spans="33:33" x14ac:dyDescent="0.2">
      <c r="AG169" s="8"/>
    </row>
    <row r="170" spans="33:33" x14ac:dyDescent="0.2">
      <c r="AG170" s="8"/>
    </row>
    <row r="171" spans="33:33" x14ac:dyDescent="0.2">
      <c r="AG171" s="8"/>
    </row>
    <row r="172" spans="33:33" x14ac:dyDescent="0.2">
      <c r="AG172" s="8"/>
    </row>
    <row r="173" spans="33:33" x14ac:dyDescent="0.2">
      <c r="AG173" s="8"/>
    </row>
    <row r="174" spans="33:33" x14ac:dyDescent="0.2">
      <c r="AG174" s="8"/>
    </row>
    <row r="175" spans="33:33" x14ac:dyDescent="0.2">
      <c r="AG175" s="8"/>
    </row>
    <row r="176" spans="33:33" x14ac:dyDescent="0.2">
      <c r="AG176" s="8"/>
    </row>
    <row r="177" spans="33:33" x14ac:dyDescent="0.2">
      <c r="AG177" s="8"/>
    </row>
    <row r="178" spans="33:33" x14ac:dyDescent="0.2">
      <c r="AG178" s="8"/>
    </row>
    <row r="179" spans="33:33" x14ac:dyDescent="0.2">
      <c r="AG179" s="8"/>
    </row>
    <row r="180" spans="33:33" x14ac:dyDescent="0.2">
      <c r="AG180" s="8"/>
    </row>
    <row r="181" spans="33:33" x14ac:dyDescent="0.2">
      <c r="AG181" s="8"/>
    </row>
    <row r="182" spans="33:33" x14ac:dyDescent="0.2">
      <c r="AG182" s="8"/>
    </row>
    <row r="183" spans="33:33" x14ac:dyDescent="0.2">
      <c r="AG183" s="8"/>
    </row>
    <row r="184" spans="33:33" x14ac:dyDescent="0.2">
      <c r="AG184" s="8"/>
    </row>
    <row r="185" spans="33:33" x14ac:dyDescent="0.2">
      <c r="AG185" s="8"/>
    </row>
    <row r="186" spans="33:33" x14ac:dyDescent="0.2">
      <c r="AG186" s="8"/>
    </row>
    <row r="187" spans="33:33" x14ac:dyDescent="0.2">
      <c r="AG187" s="8"/>
    </row>
    <row r="188" spans="33:33" x14ac:dyDescent="0.2">
      <c r="AG188" s="8"/>
    </row>
    <row r="189" spans="33:33" x14ac:dyDescent="0.2">
      <c r="AG189" s="8"/>
    </row>
    <row r="190" spans="33:33" x14ac:dyDescent="0.2">
      <c r="AG190" s="8"/>
    </row>
    <row r="191" spans="33:33" x14ac:dyDescent="0.2">
      <c r="AG191" s="8"/>
    </row>
    <row r="192" spans="33:33" x14ac:dyDescent="0.2">
      <c r="AG192" s="8"/>
    </row>
    <row r="193" spans="33:33" x14ac:dyDescent="0.2">
      <c r="AG193" s="8"/>
    </row>
    <row r="194" spans="33:33" x14ac:dyDescent="0.2">
      <c r="AG194" s="8"/>
    </row>
    <row r="195" spans="33:33" x14ac:dyDescent="0.2">
      <c r="AG195" s="8"/>
    </row>
    <row r="196" spans="33:33" x14ac:dyDescent="0.2">
      <c r="AG196" s="8"/>
    </row>
    <row r="197" spans="33:33" x14ac:dyDescent="0.2">
      <c r="AG197" s="8"/>
    </row>
    <row r="198" spans="33:33" x14ac:dyDescent="0.2">
      <c r="AG198" s="8"/>
    </row>
    <row r="199" spans="33:33" x14ac:dyDescent="0.2">
      <c r="AG199" s="8"/>
    </row>
    <row r="200" spans="33:33" x14ac:dyDescent="0.2">
      <c r="AG200" s="8"/>
    </row>
    <row r="201" spans="33:33" x14ac:dyDescent="0.2">
      <c r="AG201" s="8"/>
    </row>
    <row r="202" spans="33:33" x14ac:dyDescent="0.2">
      <c r="AG202" s="8"/>
    </row>
    <row r="203" spans="33:33" x14ac:dyDescent="0.2">
      <c r="AG203" s="8"/>
    </row>
    <row r="204" spans="33:33" x14ac:dyDescent="0.2">
      <c r="AG204" s="8"/>
    </row>
    <row r="205" spans="33:33" x14ac:dyDescent="0.2">
      <c r="AG205" s="8"/>
    </row>
    <row r="206" spans="33:33" x14ac:dyDescent="0.2">
      <c r="AG206" s="8"/>
    </row>
    <row r="207" spans="33:33" x14ac:dyDescent="0.2">
      <c r="AG207" s="8"/>
    </row>
    <row r="208" spans="33:33" x14ac:dyDescent="0.2">
      <c r="AG208" s="8"/>
    </row>
    <row r="209" spans="33:33" x14ac:dyDescent="0.2">
      <c r="AG209" s="8"/>
    </row>
    <row r="210" spans="33:33" x14ac:dyDescent="0.2">
      <c r="AG210" s="8"/>
    </row>
    <row r="211" spans="33:33" x14ac:dyDescent="0.2">
      <c r="AG211" s="8"/>
    </row>
    <row r="212" spans="33:33" x14ac:dyDescent="0.2">
      <c r="AG212" s="8"/>
    </row>
    <row r="213" spans="33:33" x14ac:dyDescent="0.2">
      <c r="AG213" s="8"/>
    </row>
    <row r="214" spans="33:33" x14ac:dyDescent="0.2">
      <c r="AG214" s="8"/>
    </row>
    <row r="215" spans="33:33" x14ac:dyDescent="0.2">
      <c r="AG215" s="8"/>
    </row>
    <row r="216" spans="33:33" x14ac:dyDescent="0.2">
      <c r="AG216" s="8"/>
    </row>
    <row r="217" spans="33:33" x14ac:dyDescent="0.2">
      <c r="AG217" s="8"/>
    </row>
    <row r="218" spans="33:33" x14ac:dyDescent="0.2">
      <c r="AG218" s="8"/>
    </row>
    <row r="219" spans="33:33" x14ac:dyDescent="0.2">
      <c r="AG219" s="8"/>
    </row>
    <row r="220" spans="33:33" x14ac:dyDescent="0.2">
      <c r="AG220" s="8"/>
    </row>
    <row r="221" spans="33:33" x14ac:dyDescent="0.2">
      <c r="AG221" s="8"/>
    </row>
    <row r="222" spans="33:33" x14ac:dyDescent="0.2">
      <c r="AG222" s="8"/>
    </row>
    <row r="223" spans="33:33" x14ac:dyDescent="0.2">
      <c r="AG223" s="8"/>
    </row>
    <row r="224" spans="33:33" x14ac:dyDescent="0.2">
      <c r="AG224" s="8"/>
    </row>
    <row r="225" spans="33:33" x14ac:dyDescent="0.2">
      <c r="AG225" s="8"/>
    </row>
    <row r="226" spans="33:33" x14ac:dyDescent="0.2">
      <c r="AG226" s="8"/>
    </row>
    <row r="227" spans="33:33" x14ac:dyDescent="0.2">
      <c r="AG227" s="8"/>
    </row>
    <row r="228" spans="33:33" x14ac:dyDescent="0.2">
      <c r="AG228" s="8"/>
    </row>
    <row r="229" spans="33:33" x14ac:dyDescent="0.2">
      <c r="AG229" s="8"/>
    </row>
    <row r="230" spans="33:33" x14ac:dyDescent="0.2">
      <c r="AG230" s="8"/>
    </row>
    <row r="231" spans="33:33" x14ac:dyDescent="0.2">
      <c r="AG231" s="8"/>
    </row>
    <row r="232" spans="33:33" x14ac:dyDescent="0.2">
      <c r="AG232" s="8"/>
    </row>
    <row r="233" spans="33:33" x14ac:dyDescent="0.2">
      <c r="AG233" s="8"/>
    </row>
    <row r="234" spans="33:33" x14ac:dyDescent="0.2">
      <c r="AG234" s="8"/>
    </row>
    <row r="235" spans="33:33" x14ac:dyDescent="0.2">
      <c r="AG235" s="8"/>
    </row>
    <row r="236" spans="33:33" x14ac:dyDescent="0.2">
      <c r="AG236" s="8"/>
    </row>
    <row r="237" spans="33:33" x14ac:dyDescent="0.2">
      <c r="AG237" s="8"/>
    </row>
    <row r="238" spans="33:33" x14ac:dyDescent="0.2">
      <c r="AG238" s="8"/>
    </row>
    <row r="239" spans="33:33" x14ac:dyDescent="0.2">
      <c r="AG239" s="8"/>
    </row>
    <row r="240" spans="33:33" x14ac:dyDescent="0.2">
      <c r="AG240" s="8"/>
    </row>
    <row r="241" spans="33:33" x14ac:dyDescent="0.2">
      <c r="AG241" s="8"/>
    </row>
    <row r="242" spans="33:33" x14ac:dyDescent="0.2">
      <c r="AG242" s="8"/>
    </row>
    <row r="243" spans="33:33" x14ac:dyDescent="0.2">
      <c r="AG243" s="8"/>
    </row>
    <row r="244" spans="33:33" x14ac:dyDescent="0.2">
      <c r="AG244" s="8"/>
    </row>
    <row r="245" spans="33:33" x14ac:dyDescent="0.2">
      <c r="AG245" s="8"/>
    </row>
    <row r="246" spans="33:33" x14ac:dyDescent="0.2">
      <c r="AG246" s="8"/>
    </row>
    <row r="247" spans="33:33" x14ac:dyDescent="0.2">
      <c r="AG247" s="8"/>
    </row>
    <row r="248" spans="33:33" x14ac:dyDescent="0.2">
      <c r="AG248" s="8"/>
    </row>
    <row r="249" spans="33:33" x14ac:dyDescent="0.2">
      <c r="AG249" s="8"/>
    </row>
    <row r="250" spans="33:33" x14ac:dyDescent="0.2">
      <c r="AG250" s="8"/>
    </row>
    <row r="251" spans="33:33" x14ac:dyDescent="0.2">
      <c r="AG251" s="8"/>
    </row>
    <row r="252" spans="33:33" x14ac:dyDescent="0.2">
      <c r="AG252" s="8"/>
    </row>
    <row r="253" spans="33:33" x14ac:dyDescent="0.2">
      <c r="AG253" s="8"/>
    </row>
    <row r="254" spans="33:33" x14ac:dyDescent="0.2">
      <c r="AG254" s="8"/>
    </row>
    <row r="255" spans="33:33" x14ac:dyDescent="0.2">
      <c r="AG255" s="8"/>
    </row>
    <row r="256" spans="33:33" x14ac:dyDescent="0.2">
      <c r="AG256" s="8"/>
    </row>
    <row r="257" spans="33:33" x14ac:dyDescent="0.2">
      <c r="AG257" s="8"/>
    </row>
    <row r="258" spans="33:33" x14ac:dyDescent="0.2">
      <c r="AG258" s="8"/>
    </row>
    <row r="259" spans="33:33" x14ac:dyDescent="0.2">
      <c r="AG259" s="8"/>
    </row>
    <row r="260" spans="33:33" x14ac:dyDescent="0.2">
      <c r="AG260" s="8"/>
    </row>
    <row r="261" spans="33:33" x14ac:dyDescent="0.2">
      <c r="AG261" s="8"/>
    </row>
    <row r="262" spans="33:33" x14ac:dyDescent="0.2">
      <c r="AG262" s="8"/>
    </row>
    <row r="263" spans="33:33" x14ac:dyDescent="0.2">
      <c r="AG263" s="8"/>
    </row>
    <row r="264" spans="33:33" x14ac:dyDescent="0.2">
      <c r="AG264" s="8"/>
    </row>
    <row r="265" spans="33:33" x14ac:dyDescent="0.2">
      <c r="AG265" s="8"/>
    </row>
    <row r="266" spans="33:33" x14ac:dyDescent="0.2">
      <c r="AG266" s="8"/>
    </row>
    <row r="267" spans="33:33" x14ac:dyDescent="0.2">
      <c r="AG267" s="8"/>
    </row>
    <row r="268" spans="33:33" x14ac:dyDescent="0.2">
      <c r="AG268" s="8"/>
    </row>
    <row r="269" spans="33:33" x14ac:dyDescent="0.2">
      <c r="AG269" s="8"/>
    </row>
    <row r="270" spans="33:33" x14ac:dyDescent="0.2">
      <c r="AG270" s="8"/>
    </row>
    <row r="271" spans="33:33" x14ac:dyDescent="0.2">
      <c r="AG271" s="8"/>
    </row>
    <row r="272" spans="33:33" x14ac:dyDescent="0.2">
      <c r="AG272" s="8"/>
    </row>
    <row r="273" spans="33:33" x14ac:dyDescent="0.2">
      <c r="AG273" s="8"/>
    </row>
    <row r="274" spans="33:33" x14ac:dyDescent="0.2">
      <c r="AG274" s="8"/>
    </row>
    <row r="275" spans="33:33" x14ac:dyDescent="0.2">
      <c r="AG275" s="8"/>
    </row>
    <row r="276" spans="33:33" x14ac:dyDescent="0.2">
      <c r="AG276" s="8"/>
    </row>
    <row r="277" spans="33:33" x14ac:dyDescent="0.2">
      <c r="AG277" s="8"/>
    </row>
    <row r="278" spans="33:33" x14ac:dyDescent="0.2">
      <c r="AG278" s="8"/>
    </row>
    <row r="279" spans="33:33" x14ac:dyDescent="0.2">
      <c r="AG279" s="8"/>
    </row>
    <row r="280" spans="33:33" x14ac:dyDescent="0.2">
      <c r="AG280" s="8"/>
    </row>
    <row r="281" spans="33:33" x14ac:dyDescent="0.2">
      <c r="AG281" s="8"/>
    </row>
    <row r="282" spans="33:33" x14ac:dyDescent="0.2">
      <c r="AG282" s="8"/>
    </row>
    <row r="283" spans="33:33" x14ac:dyDescent="0.2">
      <c r="AG283" s="8"/>
    </row>
    <row r="284" spans="33:33" x14ac:dyDescent="0.2">
      <c r="AG284" s="8"/>
    </row>
    <row r="285" spans="33:33" x14ac:dyDescent="0.2">
      <c r="AG285" s="8"/>
    </row>
    <row r="286" spans="33:33" x14ac:dyDescent="0.2">
      <c r="AG286" s="8"/>
    </row>
    <row r="287" spans="33:33" x14ac:dyDescent="0.2">
      <c r="AG287" s="8"/>
    </row>
    <row r="288" spans="33:33" x14ac:dyDescent="0.2">
      <c r="AG288" s="8"/>
    </row>
    <row r="289" spans="33:33" x14ac:dyDescent="0.2">
      <c r="AG289" s="8"/>
    </row>
    <row r="290" spans="33:33" x14ac:dyDescent="0.2">
      <c r="AG290" s="8"/>
    </row>
    <row r="291" spans="33:33" x14ac:dyDescent="0.2">
      <c r="AG291" s="8"/>
    </row>
    <row r="292" spans="33:33" x14ac:dyDescent="0.2">
      <c r="AG292" s="8"/>
    </row>
    <row r="293" spans="33:33" x14ac:dyDescent="0.2">
      <c r="AG293" s="8"/>
    </row>
    <row r="294" spans="33:33" x14ac:dyDescent="0.2">
      <c r="AG294" s="8"/>
    </row>
    <row r="295" spans="33:33" x14ac:dyDescent="0.2">
      <c r="AG295" s="8"/>
    </row>
    <row r="296" spans="33:33" x14ac:dyDescent="0.2">
      <c r="AG296" s="8"/>
    </row>
    <row r="297" spans="33:33" x14ac:dyDescent="0.2">
      <c r="AG297" s="8"/>
    </row>
    <row r="298" spans="33:33" x14ac:dyDescent="0.2">
      <c r="AG298" s="8"/>
    </row>
    <row r="299" spans="33:33" x14ac:dyDescent="0.2">
      <c r="AG299" s="8"/>
    </row>
    <row r="300" spans="33:33" x14ac:dyDescent="0.2">
      <c r="AG300" s="8"/>
    </row>
    <row r="301" spans="33:33" x14ac:dyDescent="0.2">
      <c r="AG301" s="8"/>
    </row>
    <row r="302" spans="33:33" x14ac:dyDescent="0.2">
      <c r="AG302" s="8"/>
    </row>
    <row r="303" spans="33:33" x14ac:dyDescent="0.2">
      <c r="AG303" s="8"/>
    </row>
    <row r="304" spans="33:33" x14ac:dyDescent="0.2">
      <c r="AG304" s="8"/>
    </row>
    <row r="305" spans="33:33" x14ac:dyDescent="0.2">
      <c r="AG305" s="8"/>
    </row>
    <row r="306" spans="33:33" x14ac:dyDescent="0.2">
      <c r="AG306" s="8"/>
    </row>
    <row r="307" spans="33:33" x14ac:dyDescent="0.2">
      <c r="AG307" s="8"/>
    </row>
    <row r="308" spans="33:33" x14ac:dyDescent="0.2">
      <c r="AG308" s="8"/>
    </row>
    <row r="309" spans="33:33" x14ac:dyDescent="0.2">
      <c r="AG309" s="8"/>
    </row>
    <row r="310" spans="33:33" x14ac:dyDescent="0.2">
      <c r="AG310" s="8"/>
    </row>
    <row r="311" spans="33:33" x14ac:dyDescent="0.2">
      <c r="AG311" s="8"/>
    </row>
    <row r="312" spans="33:33" x14ac:dyDescent="0.2">
      <c r="AG312" s="8"/>
    </row>
    <row r="313" spans="33:33" x14ac:dyDescent="0.2">
      <c r="AG313" s="8"/>
    </row>
    <row r="314" spans="33:33" x14ac:dyDescent="0.2">
      <c r="AG314" s="8"/>
    </row>
    <row r="315" spans="33:33" x14ac:dyDescent="0.2">
      <c r="AG315" s="8"/>
    </row>
    <row r="316" spans="33:33" x14ac:dyDescent="0.2">
      <c r="AG316" s="8"/>
    </row>
    <row r="317" spans="33:33" x14ac:dyDescent="0.2">
      <c r="AG317" s="8"/>
    </row>
    <row r="318" spans="33:33" x14ac:dyDescent="0.2">
      <c r="AG318" s="8"/>
    </row>
    <row r="319" spans="33:33" x14ac:dyDescent="0.2">
      <c r="AG319" s="8"/>
    </row>
    <row r="320" spans="33:33" x14ac:dyDescent="0.2">
      <c r="AG320" s="8"/>
    </row>
    <row r="321" spans="33:33" x14ac:dyDescent="0.2">
      <c r="AG321" s="8"/>
    </row>
    <row r="322" spans="33:33" x14ac:dyDescent="0.2">
      <c r="AG322" s="8"/>
    </row>
    <row r="323" spans="33:33" x14ac:dyDescent="0.2">
      <c r="AG323" s="8"/>
    </row>
    <row r="324" spans="33:33" x14ac:dyDescent="0.2">
      <c r="AG324" s="8"/>
    </row>
    <row r="325" spans="33:33" x14ac:dyDescent="0.2">
      <c r="AG325" s="8"/>
    </row>
    <row r="326" spans="33:33" x14ac:dyDescent="0.2">
      <c r="AG326" s="8"/>
    </row>
    <row r="327" spans="33:33" x14ac:dyDescent="0.2">
      <c r="AG327" s="8"/>
    </row>
    <row r="328" spans="33:33" x14ac:dyDescent="0.2">
      <c r="AG328" s="8"/>
    </row>
    <row r="329" spans="33:33" x14ac:dyDescent="0.2">
      <c r="AG329" s="8"/>
    </row>
    <row r="330" spans="33:33" x14ac:dyDescent="0.2">
      <c r="AG330" s="8"/>
    </row>
    <row r="331" spans="33:33" x14ac:dyDescent="0.2">
      <c r="AG331" s="8"/>
    </row>
    <row r="332" spans="33:33" x14ac:dyDescent="0.2">
      <c r="AG332" s="8"/>
    </row>
    <row r="333" spans="33:33" x14ac:dyDescent="0.2">
      <c r="AG333" s="8"/>
    </row>
    <row r="334" spans="33:33" x14ac:dyDescent="0.2">
      <c r="AG334" s="8"/>
    </row>
    <row r="335" spans="33:33" x14ac:dyDescent="0.2">
      <c r="AG335" s="8"/>
    </row>
    <row r="336" spans="33:33" x14ac:dyDescent="0.2">
      <c r="AG336" s="8"/>
    </row>
    <row r="337" spans="33:33" x14ac:dyDescent="0.2">
      <c r="AG337" s="8"/>
    </row>
    <row r="338" spans="33:33" x14ac:dyDescent="0.2">
      <c r="AG338" s="8"/>
    </row>
    <row r="339" spans="33:33" x14ac:dyDescent="0.2">
      <c r="AG339" s="8"/>
    </row>
    <row r="340" spans="33:33" x14ac:dyDescent="0.2">
      <c r="AG340" s="8"/>
    </row>
    <row r="341" spans="33:33" x14ac:dyDescent="0.2">
      <c r="AG341" s="8"/>
    </row>
    <row r="342" spans="33:33" x14ac:dyDescent="0.2">
      <c r="AG342" s="8"/>
    </row>
    <row r="343" spans="33:33" x14ac:dyDescent="0.2">
      <c r="AG343" s="8"/>
    </row>
    <row r="344" spans="33:33" x14ac:dyDescent="0.2">
      <c r="AG344" s="8"/>
    </row>
    <row r="345" spans="33:33" x14ac:dyDescent="0.2">
      <c r="AG345" s="8"/>
    </row>
    <row r="346" spans="33:33" x14ac:dyDescent="0.2">
      <c r="AG346" s="8"/>
    </row>
    <row r="347" spans="33:33" x14ac:dyDescent="0.2">
      <c r="AG347" s="8"/>
    </row>
    <row r="348" spans="33:33" x14ac:dyDescent="0.2">
      <c r="AG348" s="8"/>
    </row>
    <row r="349" spans="33:33" x14ac:dyDescent="0.2">
      <c r="AG349" s="8"/>
    </row>
    <row r="350" spans="33:33" x14ac:dyDescent="0.2">
      <c r="AG350" s="8"/>
    </row>
    <row r="351" spans="33:33" x14ac:dyDescent="0.2">
      <c r="AG351" s="8"/>
    </row>
    <row r="352" spans="33:33" x14ac:dyDescent="0.2">
      <c r="AG352" s="8"/>
    </row>
    <row r="353" spans="33:33" x14ac:dyDescent="0.2">
      <c r="AG353" s="8"/>
    </row>
    <row r="354" spans="33:33" x14ac:dyDescent="0.2">
      <c r="AG354" s="8"/>
    </row>
    <row r="355" spans="33:33" x14ac:dyDescent="0.2">
      <c r="AG355" s="8"/>
    </row>
    <row r="356" spans="33:33" x14ac:dyDescent="0.2">
      <c r="AG356" s="8"/>
    </row>
    <row r="357" spans="33:33" x14ac:dyDescent="0.2">
      <c r="AG357" s="8"/>
    </row>
    <row r="358" spans="33:33" x14ac:dyDescent="0.2">
      <c r="AG358" s="8"/>
    </row>
    <row r="359" spans="33:33" x14ac:dyDescent="0.2">
      <c r="AG359" s="8"/>
    </row>
    <row r="360" spans="33:33" x14ac:dyDescent="0.2">
      <c r="AG360" s="8"/>
    </row>
    <row r="361" spans="33:33" x14ac:dyDescent="0.2">
      <c r="AG361" s="8"/>
    </row>
    <row r="362" spans="33:33" x14ac:dyDescent="0.2">
      <c r="AG362" s="8"/>
    </row>
    <row r="363" spans="33:33" x14ac:dyDescent="0.2">
      <c r="AG363" s="8"/>
    </row>
    <row r="364" spans="33:33" x14ac:dyDescent="0.2">
      <c r="AG364" s="8"/>
    </row>
    <row r="365" spans="33:33" x14ac:dyDescent="0.2">
      <c r="AG365" s="8"/>
    </row>
    <row r="366" spans="33:33" x14ac:dyDescent="0.2">
      <c r="AG366" s="8"/>
    </row>
    <row r="367" spans="33:33" x14ac:dyDescent="0.2">
      <c r="AG367" s="8"/>
    </row>
    <row r="368" spans="33:33" x14ac:dyDescent="0.2">
      <c r="AG368" s="8"/>
    </row>
    <row r="369" spans="33:33" x14ac:dyDescent="0.2">
      <c r="AG369" s="8"/>
    </row>
    <row r="370" spans="33:33" x14ac:dyDescent="0.2">
      <c r="AG370" s="8"/>
    </row>
    <row r="371" spans="33:33" x14ac:dyDescent="0.2">
      <c r="AG371" s="8"/>
    </row>
    <row r="372" spans="33:33" x14ac:dyDescent="0.2">
      <c r="AG372" s="8"/>
    </row>
    <row r="373" spans="33:33" x14ac:dyDescent="0.2">
      <c r="AG373" s="8"/>
    </row>
    <row r="374" spans="33:33" x14ac:dyDescent="0.2">
      <c r="AG374" s="8"/>
    </row>
    <row r="375" spans="33:33" x14ac:dyDescent="0.2">
      <c r="AG375" s="8"/>
    </row>
    <row r="376" spans="33:33" x14ac:dyDescent="0.2">
      <c r="AG376" s="8"/>
    </row>
    <row r="377" spans="33:33" x14ac:dyDescent="0.2">
      <c r="AG377" s="8"/>
    </row>
    <row r="378" spans="33:33" x14ac:dyDescent="0.2">
      <c r="AG378" s="8"/>
    </row>
    <row r="379" spans="33:33" x14ac:dyDescent="0.2">
      <c r="AG379" s="8"/>
    </row>
    <row r="380" spans="33:33" x14ac:dyDescent="0.2">
      <c r="AG380" s="8"/>
    </row>
    <row r="381" spans="33:33" x14ac:dyDescent="0.2">
      <c r="AG381" s="8"/>
    </row>
    <row r="382" spans="33:33" x14ac:dyDescent="0.2">
      <c r="AG382" s="8"/>
    </row>
    <row r="383" spans="33:33" x14ac:dyDescent="0.2">
      <c r="AG383" s="8"/>
    </row>
    <row r="384" spans="33:33" x14ac:dyDescent="0.2">
      <c r="AG384" s="8"/>
    </row>
    <row r="385" spans="33:33" x14ac:dyDescent="0.2">
      <c r="AG385" s="8"/>
    </row>
    <row r="386" spans="33:33" x14ac:dyDescent="0.2">
      <c r="AG386" s="8"/>
    </row>
    <row r="387" spans="33:33" x14ac:dyDescent="0.2">
      <c r="AG387" s="8"/>
    </row>
    <row r="388" spans="33:33" x14ac:dyDescent="0.2">
      <c r="AG388" s="8"/>
    </row>
    <row r="389" spans="33:33" x14ac:dyDescent="0.2">
      <c r="AG389" s="8"/>
    </row>
    <row r="390" spans="33:33" x14ac:dyDescent="0.2">
      <c r="AG390" s="8"/>
    </row>
    <row r="391" spans="33:33" x14ac:dyDescent="0.2">
      <c r="AG391" s="8"/>
    </row>
    <row r="392" spans="33:33" x14ac:dyDescent="0.2">
      <c r="AG392" s="8"/>
    </row>
    <row r="393" spans="33:33" x14ac:dyDescent="0.2">
      <c r="AG393" s="8"/>
    </row>
    <row r="394" spans="33:33" x14ac:dyDescent="0.2">
      <c r="AG394" s="8"/>
    </row>
    <row r="395" spans="33:33" x14ac:dyDescent="0.2">
      <c r="AG395" s="8"/>
    </row>
    <row r="396" spans="33:33" x14ac:dyDescent="0.2">
      <c r="AG396" s="8"/>
    </row>
    <row r="397" spans="33:33" x14ac:dyDescent="0.2">
      <c r="AG397" s="8"/>
    </row>
    <row r="398" spans="33:33" x14ac:dyDescent="0.2">
      <c r="AG398" s="8"/>
    </row>
    <row r="399" spans="33:33" x14ac:dyDescent="0.2">
      <c r="AG399" s="8"/>
    </row>
    <row r="400" spans="33:33" x14ac:dyDescent="0.2">
      <c r="AG400" s="8"/>
    </row>
    <row r="401" spans="33:33" x14ac:dyDescent="0.2">
      <c r="AG401" s="8"/>
    </row>
    <row r="402" spans="33:33" x14ac:dyDescent="0.2">
      <c r="AG402" s="8"/>
    </row>
    <row r="403" spans="33:33" x14ac:dyDescent="0.2">
      <c r="AG403" s="8"/>
    </row>
    <row r="404" spans="33:33" x14ac:dyDescent="0.2">
      <c r="AG404" s="8"/>
    </row>
    <row r="405" spans="33:33" x14ac:dyDescent="0.2">
      <c r="AG405" s="8"/>
    </row>
    <row r="406" spans="33:33" x14ac:dyDescent="0.2">
      <c r="AG406" s="8"/>
    </row>
    <row r="407" spans="33:33" x14ac:dyDescent="0.2">
      <c r="AG407" s="8"/>
    </row>
    <row r="408" spans="33:33" x14ac:dyDescent="0.2">
      <c r="AG408" s="8"/>
    </row>
    <row r="409" spans="33:33" x14ac:dyDescent="0.2">
      <c r="AG409" s="8"/>
    </row>
    <row r="410" spans="33:33" x14ac:dyDescent="0.2">
      <c r="AG410" s="8"/>
    </row>
    <row r="411" spans="33:33" x14ac:dyDescent="0.2">
      <c r="AG411" s="8"/>
    </row>
    <row r="412" spans="33:33" x14ac:dyDescent="0.2">
      <c r="AG412" s="8"/>
    </row>
    <row r="413" spans="33:33" x14ac:dyDescent="0.2">
      <c r="AG413" s="8"/>
    </row>
    <row r="414" spans="33:33" x14ac:dyDescent="0.2">
      <c r="AG414" s="8"/>
    </row>
    <row r="415" spans="33:33" x14ac:dyDescent="0.2">
      <c r="AG415" s="8"/>
    </row>
    <row r="416" spans="33:33" x14ac:dyDescent="0.2">
      <c r="AG416" s="8"/>
    </row>
    <row r="417" spans="33:33" x14ac:dyDescent="0.2">
      <c r="AG417" s="8"/>
    </row>
    <row r="418" spans="33:33" x14ac:dyDescent="0.2">
      <c r="AG418" s="8"/>
    </row>
    <row r="419" spans="33:33" x14ac:dyDescent="0.2">
      <c r="AG419" s="8"/>
    </row>
    <row r="420" spans="33:33" x14ac:dyDescent="0.2">
      <c r="AG420" s="8"/>
    </row>
    <row r="421" spans="33:33" x14ac:dyDescent="0.2">
      <c r="AG421" s="8"/>
    </row>
    <row r="422" spans="33:33" x14ac:dyDescent="0.2">
      <c r="AG422" s="8"/>
    </row>
    <row r="423" spans="33:33" x14ac:dyDescent="0.2">
      <c r="AG423" s="8"/>
    </row>
    <row r="424" spans="33:33" x14ac:dyDescent="0.2">
      <c r="AG424" s="8"/>
    </row>
    <row r="425" spans="33:33" x14ac:dyDescent="0.2">
      <c r="AG425" s="8"/>
    </row>
    <row r="426" spans="33:33" x14ac:dyDescent="0.2">
      <c r="AG426" s="8"/>
    </row>
    <row r="427" spans="33:33" x14ac:dyDescent="0.2">
      <c r="AG427" s="8"/>
    </row>
    <row r="428" spans="33:33" x14ac:dyDescent="0.2">
      <c r="AG428" s="8"/>
    </row>
    <row r="429" spans="33:33" x14ac:dyDescent="0.2">
      <c r="AG429" s="8"/>
    </row>
    <row r="430" spans="33:33" x14ac:dyDescent="0.2">
      <c r="AG430" s="8"/>
    </row>
    <row r="431" spans="33:33" x14ac:dyDescent="0.2">
      <c r="AG431" s="8"/>
    </row>
    <row r="432" spans="33:33" x14ac:dyDescent="0.2">
      <c r="AG432" s="8"/>
    </row>
    <row r="433" spans="33:33" x14ac:dyDescent="0.2">
      <c r="AG433" s="8"/>
    </row>
    <row r="434" spans="33:33" x14ac:dyDescent="0.2">
      <c r="AG434" s="8"/>
    </row>
    <row r="435" spans="33:33" x14ac:dyDescent="0.2">
      <c r="AG435" s="8"/>
    </row>
    <row r="436" spans="33:33" x14ac:dyDescent="0.2">
      <c r="AG436" s="8"/>
    </row>
    <row r="437" spans="33:33" x14ac:dyDescent="0.2">
      <c r="AG437" s="8"/>
    </row>
    <row r="438" spans="33:33" x14ac:dyDescent="0.2">
      <c r="AG438" s="8"/>
    </row>
    <row r="439" spans="33:33" x14ac:dyDescent="0.2">
      <c r="AG439" s="8"/>
    </row>
    <row r="440" spans="33:33" x14ac:dyDescent="0.2">
      <c r="AG440" s="8"/>
    </row>
    <row r="441" spans="33:33" x14ac:dyDescent="0.2">
      <c r="AG441" s="8"/>
    </row>
    <row r="442" spans="33:33" x14ac:dyDescent="0.2">
      <c r="AG442" s="8"/>
    </row>
    <row r="443" spans="33:33" x14ac:dyDescent="0.2">
      <c r="AG443" s="8"/>
    </row>
    <row r="444" spans="33:33" x14ac:dyDescent="0.2">
      <c r="AG444" s="8"/>
    </row>
    <row r="445" spans="33:33" x14ac:dyDescent="0.2">
      <c r="AG445" s="8"/>
    </row>
    <row r="446" spans="33:33" x14ac:dyDescent="0.2">
      <c r="AG446" s="8"/>
    </row>
    <row r="447" spans="33:33" x14ac:dyDescent="0.2">
      <c r="AG447" s="8"/>
    </row>
    <row r="448" spans="33:33" x14ac:dyDescent="0.2">
      <c r="AG448" s="8"/>
    </row>
    <row r="449" spans="33:33" x14ac:dyDescent="0.2">
      <c r="AG449" s="8"/>
    </row>
    <row r="450" spans="33:33" x14ac:dyDescent="0.2">
      <c r="AG450" s="8"/>
    </row>
    <row r="451" spans="33:33" x14ac:dyDescent="0.2">
      <c r="AG451" s="8"/>
    </row>
    <row r="452" spans="33:33" x14ac:dyDescent="0.2">
      <c r="AG452" s="8"/>
    </row>
    <row r="453" spans="33:33" x14ac:dyDescent="0.2">
      <c r="AG453" s="8"/>
    </row>
    <row r="454" spans="33:33" x14ac:dyDescent="0.2">
      <c r="AG454" s="8"/>
    </row>
    <row r="455" spans="33:33" x14ac:dyDescent="0.2">
      <c r="AG455" s="8"/>
    </row>
    <row r="456" spans="33:33" x14ac:dyDescent="0.2">
      <c r="AG456" s="8"/>
    </row>
    <row r="457" spans="33:33" x14ac:dyDescent="0.2">
      <c r="AG457" s="8"/>
    </row>
    <row r="458" spans="33:33" x14ac:dyDescent="0.2">
      <c r="AG458" s="8"/>
    </row>
    <row r="459" spans="33:33" x14ac:dyDescent="0.2">
      <c r="AG459" s="8"/>
    </row>
    <row r="460" spans="33:33" x14ac:dyDescent="0.2">
      <c r="AG460" s="8"/>
    </row>
    <row r="461" spans="33:33" x14ac:dyDescent="0.2">
      <c r="AG461" s="8"/>
    </row>
    <row r="462" spans="33:33" x14ac:dyDescent="0.2">
      <c r="AG462" s="8"/>
    </row>
    <row r="463" spans="33:33" x14ac:dyDescent="0.2">
      <c r="AG463" s="8"/>
    </row>
    <row r="464" spans="33:33" x14ac:dyDescent="0.2">
      <c r="AG464" s="8"/>
    </row>
    <row r="465" spans="33:33" x14ac:dyDescent="0.2">
      <c r="AG465" s="8"/>
    </row>
    <row r="466" spans="33:33" x14ac:dyDescent="0.2">
      <c r="AG466" s="8"/>
    </row>
    <row r="467" spans="33:33" x14ac:dyDescent="0.2">
      <c r="AG467" s="8"/>
    </row>
    <row r="468" spans="33:33" x14ac:dyDescent="0.2">
      <c r="AG468" s="8"/>
    </row>
    <row r="469" spans="33:33" x14ac:dyDescent="0.2">
      <c r="AG469" s="8"/>
    </row>
    <row r="470" spans="33:33" x14ac:dyDescent="0.2">
      <c r="AG470" s="8"/>
    </row>
    <row r="471" spans="33:33" x14ac:dyDescent="0.2">
      <c r="AG471" s="8"/>
    </row>
    <row r="472" spans="33:33" x14ac:dyDescent="0.2">
      <c r="AG472" s="8"/>
    </row>
    <row r="473" spans="33:33" x14ac:dyDescent="0.2">
      <c r="AG473" s="8"/>
    </row>
    <row r="474" spans="33:33" x14ac:dyDescent="0.2">
      <c r="AG474" s="8"/>
    </row>
    <row r="475" spans="33:33" x14ac:dyDescent="0.2">
      <c r="AG475" s="8"/>
    </row>
    <row r="476" spans="33:33" x14ac:dyDescent="0.2">
      <c r="AG476" s="8"/>
    </row>
    <row r="477" spans="33:33" x14ac:dyDescent="0.2">
      <c r="AG477" s="8"/>
    </row>
    <row r="478" spans="33:33" x14ac:dyDescent="0.2">
      <c r="AG478" s="8"/>
    </row>
    <row r="479" spans="33:33" x14ac:dyDescent="0.2">
      <c r="AG479" s="8"/>
    </row>
    <row r="480" spans="33:33" x14ac:dyDescent="0.2">
      <c r="AG480" s="8"/>
    </row>
    <row r="481" spans="33:33" x14ac:dyDescent="0.2">
      <c r="AG481" s="8"/>
    </row>
    <row r="482" spans="33:33" x14ac:dyDescent="0.2">
      <c r="AG482" s="8"/>
    </row>
    <row r="483" spans="33:33" x14ac:dyDescent="0.2">
      <c r="AG483" s="8"/>
    </row>
    <row r="484" spans="33:33" x14ac:dyDescent="0.2">
      <c r="AG484" s="8"/>
    </row>
    <row r="485" spans="33:33" x14ac:dyDescent="0.2">
      <c r="AG485" s="8"/>
    </row>
    <row r="486" spans="33:33" x14ac:dyDescent="0.2">
      <c r="AG486" s="8"/>
    </row>
    <row r="487" spans="33:33" x14ac:dyDescent="0.2">
      <c r="AG487" s="8"/>
    </row>
    <row r="488" spans="33:33" x14ac:dyDescent="0.2">
      <c r="AG488" s="8"/>
    </row>
    <row r="489" spans="33:33" x14ac:dyDescent="0.2">
      <c r="AG489" s="8"/>
    </row>
    <row r="490" spans="33:33" x14ac:dyDescent="0.2">
      <c r="AG490" s="8"/>
    </row>
    <row r="491" spans="33:33" x14ac:dyDescent="0.2">
      <c r="AG491" s="8"/>
    </row>
    <row r="492" spans="33:33" x14ac:dyDescent="0.2">
      <c r="AG492" s="8"/>
    </row>
    <row r="493" spans="33:33" x14ac:dyDescent="0.2">
      <c r="AG493" s="8"/>
    </row>
    <row r="494" spans="33:33" x14ac:dyDescent="0.2">
      <c r="AG494" s="8"/>
    </row>
    <row r="495" spans="33:33" x14ac:dyDescent="0.2">
      <c r="AG495" s="8"/>
    </row>
    <row r="496" spans="33:33" x14ac:dyDescent="0.2">
      <c r="AG496" s="8"/>
    </row>
    <row r="497" spans="33:33" x14ac:dyDescent="0.2">
      <c r="AG497" s="8"/>
    </row>
    <row r="498" spans="33:33" x14ac:dyDescent="0.2">
      <c r="AG498" s="8"/>
    </row>
    <row r="499" spans="33:33" x14ac:dyDescent="0.2">
      <c r="AG499" s="8"/>
    </row>
    <row r="500" spans="33:33" x14ac:dyDescent="0.2">
      <c r="AG500" s="8"/>
    </row>
    <row r="501" spans="33:33" x14ac:dyDescent="0.2">
      <c r="AG501" s="8"/>
    </row>
    <row r="502" spans="33:33" x14ac:dyDescent="0.2">
      <c r="AG502" s="8"/>
    </row>
    <row r="503" spans="33:33" x14ac:dyDescent="0.2">
      <c r="AG503" s="8"/>
    </row>
    <row r="504" spans="33:33" x14ac:dyDescent="0.2">
      <c r="AG504" s="8"/>
    </row>
    <row r="505" spans="33:33" x14ac:dyDescent="0.2">
      <c r="AG505" s="8"/>
    </row>
    <row r="506" spans="33:33" x14ac:dyDescent="0.2">
      <c r="AG506" s="8"/>
    </row>
    <row r="507" spans="33:33" x14ac:dyDescent="0.2">
      <c r="AG507" s="8"/>
    </row>
    <row r="508" spans="33:33" x14ac:dyDescent="0.2">
      <c r="AG508" s="8"/>
    </row>
    <row r="509" spans="33:33" x14ac:dyDescent="0.2">
      <c r="AG509" s="8"/>
    </row>
    <row r="510" spans="33:33" x14ac:dyDescent="0.2">
      <c r="AG510" s="8"/>
    </row>
    <row r="511" spans="33:33" x14ac:dyDescent="0.2">
      <c r="AG511" s="8"/>
    </row>
    <row r="512" spans="33:33" x14ac:dyDescent="0.2">
      <c r="AG512" s="8"/>
    </row>
    <row r="513" spans="33:33" x14ac:dyDescent="0.2">
      <c r="AG513" s="8"/>
    </row>
    <row r="514" spans="33:33" x14ac:dyDescent="0.2">
      <c r="AG514" s="8"/>
    </row>
    <row r="515" spans="33:33" x14ac:dyDescent="0.2">
      <c r="AG515" s="8"/>
    </row>
    <row r="516" spans="33:33" x14ac:dyDescent="0.2">
      <c r="AG516" s="8"/>
    </row>
    <row r="517" spans="33:33" x14ac:dyDescent="0.2">
      <c r="AG517" s="8"/>
    </row>
    <row r="518" spans="33:33" x14ac:dyDescent="0.2">
      <c r="AG518" s="8"/>
    </row>
    <row r="519" spans="33:33" x14ac:dyDescent="0.2">
      <c r="AG519" s="8"/>
    </row>
    <row r="520" spans="33:33" x14ac:dyDescent="0.2">
      <c r="AG520" s="8"/>
    </row>
    <row r="521" spans="33:33" x14ac:dyDescent="0.2">
      <c r="AG521" s="8"/>
    </row>
    <row r="522" spans="33:33" x14ac:dyDescent="0.2">
      <c r="AG522" s="8"/>
    </row>
    <row r="523" spans="33:33" x14ac:dyDescent="0.2">
      <c r="AG523" s="8"/>
    </row>
    <row r="524" spans="33:33" x14ac:dyDescent="0.2">
      <c r="AG524" s="8"/>
    </row>
    <row r="525" spans="33:33" x14ac:dyDescent="0.2">
      <c r="AG525" s="8"/>
    </row>
    <row r="526" spans="33:33" x14ac:dyDescent="0.2">
      <c r="AG526" s="8"/>
    </row>
    <row r="527" spans="33:33" x14ac:dyDescent="0.2">
      <c r="AG527" s="8"/>
    </row>
    <row r="528" spans="33:33" x14ac:dyDescent="0.2">
      <c r="AG528" s="8"/>
    </row>
    <row r="529" spans="33:33" x14ac:dyDescent="0.2">
      <c r="AG529" s="8"/>
    </row>
    <row r="530" spans="33:33" x14ac:dyDescent="0.2">
      <c r="AG530" s="8"/>
    </row>
    <row r="531" spans="33:33" x14ac:dyDescent="0.2">
      <c r="AG531" s="8"/>
    </row>
    <row r="532" spans="33:33" x14ac:dyDescent="0.2">
      <c r="AG532" s="8"/>
    </row>
    <row r="533" spans="33:33" x14ac:dyDescent="0.2">
      <c r="AG533" s="8"/>
    </row>
    <row r="534" spans="33:33" x14ac:dyDescent="0.2">
      <c r="AG534" s="8"/>
    </row>
    <row r="535" spans="33:33" x14ac:dyDescent="0.2">
      <c r="AG535" s="8"/>
    </row>
    <row r="536" spans="33:33" x14ac:dyDescent="0.2">
      <c r="AG536" s="8"/>
    </row>
    <row r="537" spans="33:33" x14ac:dyDescent="0.2">
      <c r="AG537" s="8"/>
    </row>
    <row r="538" spans="33:33" x14ac:dyDescent="0.2">
      <c r="AG538" s="8"/>
    </row>
    <row r="539" spans="33:33" x14ac:dyDescent="0.2">
      <c r="AG539" s="8"/>
    </row>
    <row r="540" spans="33:33" x14ac:dyDescent="0.2">
      <c r="AG540" s="8"/>
    </row>
    <row r="541" spans="33:33" x14ac:dyDescent="0.2">
      <c r="AG541" s="8"/>
    </row>
  </sheetData>
  <mergeCells count="9">
    <mergeCell ref="AH6:AS6"/>
    <mergeCell ref="AU6:BF6"/>
    <mergeCell ref="BH6:BS6"/>
    <mergeCell ref="BU6:CF6"/>
    <mergeCell ref="H7:L7"/>
    <mergeCell ref="M7:Q7"/>
    <mergeCell ref="R7:V7"/>
    <mergeCell ref="W7:AA7"/>
    <mergeCell ref="AB7:AF7"/>
  </mergeCells>
  <conditionalFormatting sqref="CK13">
    <cfRule type="containsText" dxfId="9" priority="98" stopIfTrue="1" operator="containsText" text="V">
      <formula>NOT(ISERROR(SEARCH("V",CK13)))</formula>
    </cfRule>
  </conditionalFormatting>
  <conditionalFormatting sqref="CK13">
    <cfRule type="containsText" dxfId="8" priority="97" stopIfTrue="1" operator="containsText" text="P">
      <formula>NOT(ISERROR(SEARCH("P",CK13)))</formula>
    </cfRule>
  </conditionalFormatting>
  <conditionalFormatting sqref="CJ6:CJ12 CJ69:CJ75">
    <cfRule type="cellIs" dxfId="7" priority="96" operator="notEqual">
      <formula>0</formula>
    </cfRule>
  </conditionalFormatting>
  <conditionalFormatting sqref="CK14:CK75">
    <cfRule type="containsText" dxfId="6" priority="1" stopIfTrue="1" operator="containsText" text="P">
      <formula>NOT(ISERROR(SEARCH("P",CK14)))</formula>
    </cfRule>
  </conditionalFormatting>
  <conditionalFormatting sqref="CK14:CK75">
    <cfRule type="containsText" dxfId="5" priority="2" stopIfTrue="1" operator="containsText" text="V">
      <formula>NOT(ISERROR(SEARCH("V",CK14)))</formula>
    </cfRule>
  </conditionalFormatting>
  <pageMargins left="0.7" right="0.7" top="0.75" bottom="0.75" header="0.3" footer="0.3"/>
  <pageSetup paperSize="8" scale="14" fitToHeight="0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541"/>
  <sheetViews>
    <sheetView showGridLines="0" topLeftCell="A2" zoomScale="80" zoomScaleNormal="80" zoomScalePageLayoutView="59" workbookViewId="0">
      <selection activeCell="B82" sqref="B82"/>
    </sheetView>
  </sheetViews>
  <sheetFormatPr defaultColWidth="9.83203125" defaultRowHeight="12" outlineLevelRow="3" outlineLevelCol="1" x14ac:dyDescent="0.2"/>
  <cols>
    <col min="1" max="1" width="10" style="7" bestFit="1" customWidth="1"/>
    <col min="2" max="2" width="145" style="16" customWidth="1"/>
    <col min="3" max="3" width="25.33203125" style="16" hidden="1" customWidth="1"/>
    <col min="4" max="4" width="19.1640625" style="16" hidden="1" customWidth="1"/>
    <col min="5" max="6" width="21.5" style="16" hidden="1" customWidth="1"/>
    <col min="7" max="7" width="22.33203125" style="16" hidden="1" customWidth="1"/>
    <col min="8" max="31" width="18.33203125" style="16" hidden="1" customWidth="1"/>
    <col min="32" max="32" width="19.5" style="16" hidden="1" customWidth="1"/>
    <col min="33" max="33" width="9.83203125" style="43"/>
    <col min="34" max="34" width="13.6640625" style="8" hidden="1" customWidth="1" outlineLevel="1"/>
    <col min="35" max="42" width="17" style="8" hidden="1" customWidth="1" outlineLevel="1"/>
    <col min="43" max="44" width="16.5" style="8" hidden="1" customWidth="1" outlineLevel="1"/>
    <col min="45" max="45" width="16" style="8" hidden="1" customWidth="1" outlineLevel="1"/>
    <col min="46" max="46" width="17.1640625" style="46" bestFit="1" customWidth="1" collapsed="1"/>
    <col min="47" max="47" width="18.1640625" style="8" hidden="1" customWidth="1" outlineLevel="1"/>
    <col min="48" max="55" width="18.33203125" style="8" hidden="1" customWidth="1" outlineLevel="1"/>
    <col min="56" max="58" width="17" style="8" hidden="1" customWidth="1" outlineLevel="1"/>
    <col min="59" max="59" width="18.33203125" style="46" bestFit="1" customWidth="1" collapsed="1"/>
    <col min="60" max="60" width="19.6640625" style="8" hidden="1" customWidth="1" outlineLevel="1"/>
    <col min="61" max="70" width="18.33203125" style="8" hidden="1" customWidth="1" outlineLevel="1"/>
    <col min="71" max="71" width="17" style="8" hidden="1" customWidth="1" outlineLevel="1"/>
    <col min="72" max="72" width="19.6640625" style="8" bestFit="1" customWidth="1" collapsed="1"/>
    <col min="73" max="73" width="18.1640625" style="8" hidden="1" customWidth="1" outlineLevel="1"/>
    <col min="74" max="83" width="18.33203125" style="8" hidden="1" customWidth="1" outlineLevel="1"/>
    <col min="84" max="84" width="17" style="8" hidden="1" customWidth="1" outlineLevel="1"/>
    <col min="85" max="85" width="19.1640625" style="46" bestFit="1" customWidth="1" collapsed="1"/>
    <col min="86" max="86" width="19.6640625" style="8" bestFit="1" customWidth="1" collapsed="1"/>
    <col min="87" max="87" width="9.83203125" style="8"/>
    <col min="88" max="88" width="18.5" style="8" hidden="1" customWidth="1" outlineLevel="1" collapsed="1"/>
    <col min="89" max="89" width="9.83203125" style="8" hidden="1" customWidth="1" outlineLevel="1"/>
    <col min="90" max="90" width="9.83203125" style="8" collapsed="1"/>
    <col min="91" max="16384" width="9.83203125" style="8"/>
  </cols>
  <sheetData>
    <row r="1" spans="1:98" ht="20.25" x14ac:dyDescent="0.35">
      <c r="B1" s="77" t="s">
        <v>141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8"/>
    </row>
    <row r="2" spans="1:98" ht="20.25" x14ac:dyDescent="0.35">
      <c r="B2" s="7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8"/>
    </row>
    <row r="3" spans="1:98" ht="20.25" x14ac:dyDescent="0.35">
      <c r="B3" s="77" t="s">
        <v>142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8"/>
    </row>
    <row r="4" spans="1:98" ht="20.25" x14ac:dyDescent="0.35">
      <c r="B4" s="77" t="s">
        <v>2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8"/>
    </row>
    <row r="5" spans="1:98" x14ac:dyDescent="0.2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8"/>
    </row>
    <row r="6" spans="1:98" s="49" customFormat="1" ht="17.25" x14ac:dyDescent="0.3">
      <c r="A6" s="48"/>
      <c r="AG6" s="50"/>
      <c r="AH6" s="346">
        <v>2015</v>
      </c>
      <c r="AI6" s="346"/>
      <c r="AJ6" s="346"/>
      <c r="AK6" s="346"/>
      <c r="AL6" s="346"/>
      <c r="AM6" s="346"/>
      <c r="AN6" s="346"/>
      <c r="AO6" s="346"/>
      <c r="AP6" s="346"/>
      <c r="AQ6" s="346"/>
      <c r="AR6" s="346"/>
      <c r="AS6" s="347"/>
      <c r="AT6" s="118" t="s">
        <v>10</v>
      </c>
      <c r="AU6" s="348">
        <v>2016</v>
      </c>
      <c r="AV6" s="348"/>
      <c r="AW6" s="348"/>
      <c r="AX6" s="348"/>
      <c r="AY6" s="348"/>
      <c r="AZ6" s="348"/>
      <c r="BA6" s="348"/>
      <c r="BB6" s="348"/>
      <c r="BC6" s="348"/>
      <c r="BD6" s="348"/>
      <c r="BE6" s="348"/>
      <c r="BF6" s="349"/>
      <c r="BG6" s="118" t="s">
        <v>10</v>
      </c>
      <c r="BH6" s="348">
        <v>2017</v>
      </c>
      <c r="BI6" s="348"/>
      <c r="BJ6" s="348"/>
      <c r="BK6" s="348"/>
      <c r="BL6" s="348"/>
      <c r="BM6" s="348"/>
      <c r="BN6" s="348"/>
      <c r="BO6" s="348"/>
      <c r="BP6" s="348"/>
      <c r="BQ6" s="348"/>
      <c r="BR6" s="348"/>
      <c r="BS6" s="349"/>
      <c r="BT6" s="118" t="s">
        <v>10</v>
      </c>
      <c r="BU6" s="348">
        <v>2018</v>
      </c>
      <c r="BV6" s="348"/>
      <c r="BW6" s="348"/>
      <c r="BX6" s="348"/>
      <c r="BY6" s="348"/>
      <c r="BZ6" s="348"/>
      <c r="CA6" s="348"/>
      <c r="CB6" s="348"/>
      <c r="CC6" s="348"/>
      <c r="CD6" s="348"/>
      <c r="CE6" s="348"/>
      <c r="CF6" s="349"/>
      <c r="CG6" s="118" t="s">
        <v>10</v>
      </c>
      <c r="CH6" s="118" t="s">
        <v>10</v>
      </c>
      <c r="CJ6" s="51" t="s">
        <v>11</v>
      </c>
      <c r="CL6" s="52"/>
      <c r="CM6" s="52"/>
      <c r="CN6" s="52"/>
      <c r="CO6" s="52"/>
      <c r="CP6" s="52"/>
      <c r="CQ6" s="52"/>
      <c r="CR6" s="52"/>
      <c r="CS6" s="52"/>
      <c r="CT6" s="52"/>
    </row>
    <row r="7" spans="1:98" s="9" customFormat="1" ht="17.25" x14ac:dyDescent="0.3">
      <c r="A7" s="19"/>
      <c r="B7" s="20" t="s">
        <v>12</v>
      </c>
      <c r="C7" s="21"/>
      <c r="D7" s="21"/>
      <c r="E7" s="21"/>
      <c r="F7" s="21"/>
      <c r="G7" s="21"/>
      <c r="H7" s="350" t="s">
        <v>124</v>
      </c>
      <c r="I7" s="351"/>
      <c r="J7" s="351"/>
      <c r="K7" s="351"/>
      <c r="L7" s="352"/>
      <c r="M7" s="350" t="s">
        <v>121</v>
      </c>
      <c r="N7" s="351"/>
      <c r="O7" s="351"/>
      <c r="P7" s="351"/>
      <c r="Q7" s="352"/>
      <c r="R7" s="350" t="s">
        <v>75</v>
      </c>
      <c r="S7" s="351"/>
      <c r="T7" s="351"/>
      <c r="U7" s="351"/>
      <c r="V7" s="352"/>
      <c r="W7" s="350" t="s">
        <v>27</v>
      </c>
      <c r="X7" s="351"/>
      <c r="Y7" s="351"/>
      <c r="Z7" s="351"/>
      <c r="AA7" s="352"/>
      <c r="AB7" s="350" t="s">
        <v>3</v>
      </c>
      <c r="AC7" s="351"/>
      <c r="AD7" s="351"/>
      <c r="AE7" s="351"/>
      <c r="AF7" s="352"/>
      <c r="AG7" s="22"/>
      <c r="AH7" s="79" t="s">
        <v>13</v>
      </c>
      <c r="AI7" s="79" t="s">
        <v>14</v>
      </c>
      <c r="AJ7" s="79" t="s">
        <v>15</v>
      </c>
      <c r="AK7" s="79" t="s">
        <v>16</v>
      </c>
      <c r="AL7" s="79" t="s">
        <v>17</v>
      </c>
      <c r="AM7" s="79" t="s">
        <v>18</v>
      </c>
      <c r="AN7" s="24" t="s">
        <v>19</v>
      </c>
      <c r="AO7" s="24" t="s">
        <v>20</v>
      </c>
      <c r="AP7" s="24" t="s">
        <v>21</v>
      </c>
      <c r="AQ7" s="24" t="s">
        <v>22</v>
      </c>
      <c r="AR7" s="24" t="s">
        <v>23</v>
      </c>
      <c r="AS7" s="78" t="s">
        <v>24</v>
      </c>
      <c r="AT7" s="119">
        <v>2015</v>
      </c>
      <c r="AU7" s="120" t="s">
        <v>13</v>
      </c>
      <c r="AV7" s="120" t="s">
        <v>14</v>
      </c>
      <c r="AW7" s="120" t="s">
        <v>15</v>
      </c>
      <c r="AX7" s="120" t="s">
        <v>16</v>
      </c>
      <c r="AY7" s="120" t="s">
        <v>17</v>
      </c>
      <c r="AZ7" s="120" t="s">
        <v>18</v>
      </c>
      <c r="BA7" s="121" t="s">
        <v>19</v>
      </c>
      <c r="BB7" s="121" t="s">
        <v>20</v>
      </c>
      <c r="BC7" s="121" t="s">
        <v>21</v>
      </c>
      <c r="BD7" s="121" t="s">
        <v>22</v>
      </c>
      <c r="BE7" s="121" t="s">
        <v>23</v>
      </c>
      <c r="BF7" s="122" t="s">
        <v>24</v>
      </c>
      <c r="BG7" s="119">
        <v>2016</v>
      </c>
      <c r="BH7" s="120" t="s">
        <v>13</v>
      </c>
      <c r="BI7" s="120" t="s">
        <v>14</v>
      </c>
      <c r="BJ7" s="120" t="s">
        <v>15</v>
      </c>
      <c r="BK7" s="120" t="s">
        <v>16</v>
      </c>
      <c r="BL7" s="120" t="s">
        <v>17</v>
      </c>
      <c r="BM7" s="120" t="s">
        <v>18</v>
      </c>
      <c r="BN7" s="121" t="s">
        <v>19</v>
      </c>
      <c r="BO7" s="121" t="s">
        <v>20</v>
      </c>
      <c r="BP7" s="121" t="s">
        <v>21</v>
      </c>
      <c r="BQ7" s="121" t="s">
        <v>22</v>
      </c>
      <c r="BR7" s="121" t="s">
        <v>23</v>
      </c>
      <c r="BS7" s="122" t="s">
        <v>24</v>
      </c>
      <c r="BT7" s="119">
        <v>2017</v>
      </c>
      <c r="BU7" s="120" t="s">
        <v>13</v>
      </c>
      <c r="BV7" s="120" t="s">
        <v>14</v>
      </c>
      <c r="BW7" s="120" t="s">
        <v>15</v>
      </c>
      <c r="BX7" s="120" t="s">
        <v>16</v>
      </c>
      <c r="BY7" s="120" t="s">
        <v>17</v>
      </c>
      <c r="BZ7" s="120" t="s">
        <v>18</v>
      </c>
      <c r="CA7" s="121" t="s">
        <v>19</v>
      </c>
      <c r="CB7" s="121" t="s">
        <v>20</v>
      </c>
      <c r="CC7" s="121" t="s">
        <v>21</v>
      </c>
      <c r="CD7" s="121" t="s">
        <v>22</v>
      </c>
      <c r="CE7" s="121" t="s">
        <v>23</v>
      </c>
      <c r="CF7" s="122" t="s">
        <v>24</v>
      </c>
      <c r="CG7" s="119">
        <v>2018</v>
      </c>
      <c r="CH7" s="119"/>
      <c r="CJ7" s="26"/>
      <c r="CL7" s="10"/>
      <c r="CM7" s="10"/>
      <c r="CN7" s="10"/>
      <c r="CO7" s="10"/>
      <c r="CP7" s="10"/>
      <c r="CQ7" s="10"/>
      <c r="CR7" s="10"/>
      <c r="CS7" s="10"/>
      <c r="CT7" s="10"/>
    </row>
    <row r="8" spans="1:98" s="9" customFormat="1" ht="16.5" customHeight="1" x14ac:dyDescent="0.2">
      <c r="A8" s="19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8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68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68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68"/>
      <c r="CH8" s="29"/>
      <c r="CJ8" s="29"/>
      <c r="CL8" s="10"/>
      <c r="CM8" s="10"/>
      <c r="CN8" s="10"/>
      <c r="CO8" s="10"/>
      <c r="CP8" s="10"/>
      <c r="CQ8" s="10"/>
      <c r="CR8" s="10"/>
      <c r="CS8" s="10"/>
      <c r="CT8" s="10"/>
    </row>
    <row r="9" spans="1:98" s="9" customFormat="1" ht="16.5" hidden="1" customHeight="1" x14ac:dyDescent="0.25">
      <c r="A9" s="19"/>
      <c r="B9" s="217" t="s">
        <v>25</v>
      </c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9"/>
      <c r="AH9" s="220"/>
      <c r="AI9" s="221">
        <f t="shared" ref="AI9:AS9" si="0">AH77</f>
        <v>3146000</v>
      </c>
      <c r="AJ9" s="221">
        <f t="shared" si="0"/>
        <v>2860000</v>
      </c>
      <c r="AK9" s="221">
        <f t="shared" si="0"/>
        <v>2574000</v>
      </c>
      <c r="AL9" s="221">
        <f>AK77</f>
        <v>2288000</v>
      </c>
      <c r="AM9" s="221">
        <f t="shared" si="0"/>
        <v>2002000</v>
      </c>
      <c r="AN9" s="221">
        <f t="shared" si="0"/>
        <v>1716000</v>
      </c>
      <c r="AO9" s="221">
        <f t="shared" si="0"/>
        <v>1430000</v>
      </c>
      <c r="AP9" s="221">
        <f t="shared" si="0"/>
        <v>1144000</v>
      </c>
      <c r="AQ9" s="221">
        <f t="shared" si="0"/>
        <v>858000</v>
      </c>
      <c r="AR9" s="221">
        <f t="shared" si="0"/>
        <v>572000</v>
      </c>
      <c r="AS9" s="221">
        <f t="shared" si="0"/>
        <v>286000</v>
      </c>
      <c r="AT9" s="222">
        <f>AH9</f>
        <v>0</v>
      </c>
      <c r="AU9" s="220"/>
      <c r="AV9" s="221">
        <f>AU77</f>
        <v>28314000</v>
      </c>
      <c r="AW9" s="221">
        <f>AV77</f>
        <v>25740000</v>
      </c>
      <c r="AX9" s="221">
        <f>AW77</f>
        <v>23166000</v>
      </c>
      <c r="AY9" s="221">
        <f>AX77</f>
        <v>20592000</v>
      </c>
      <c r="AZ9" s="221">
        <f t="shared" ref="AZ9:BF9" si="1">AY77</f>
        <v>18018000</v>
      </c>
      <c r="BA9" s="221">
        <f t="shared" si="1"/>
        <v>15444000</v>
      </c>
      <c r="BB9" s="221">
        <f t="shared" si="1"/>
        <v>12870000</v>
      </c>
      <c r="BC9" s="221">
        <f t="shared" si="1"/>
        <v>10296000</v>
      </c>
      <c r="BD9" s="221">
        <f t="shared" si="1"/>
        <v>7722000</v>
      </c>
      <c r="BE9" s="221">
        <f t="shared" si="1"/>
        <v>5148000</v>
      </c>
      <c r="BF9" s="221">
        <f t="shared" si="1"/>
        <v>2574000</v>
      </c>
      <c r="BG9" s="222">
        <f>AU9</f>
        <v>0</v>
      </c>
      <c r="BH9" s="220"/>
      <c r="BI9" s="221">
        <f>BH77</f>
        <v>92400000</v>
      </c>
      <c r="BJ9" s="221">
        <f>BI77</f>
        <v>84000000</v>
      </c>
      <c r="BK9" s="221">
        <f>BJ77</f>
        <v>75600000</v>
      </c>
      <c r="BL9" s="221">
        <f>BK77</f>
        <v>67200000</v>
      </c>
      <c r="BM9" s="221">
        <f t="shared" ref="BM9:BS9" si="2">BL77</f>
        <v>58800000</v>
      </c>
      <c r="BN9" s="221">
        <f t="shared" si="2"/>
        <v>50400000</v>
      </c>
      <c r="BO9" s="221">
        <f t="shared" si="2"/>
        <v>42000000</v>
      </c>
      <c r="BP9" s="221">
        <f t="shared" si="2"/>
        <v>33600000</v>
      </c>
      <c r="BQ9" s="221">
        <f t="shared" si="2"/>
        <v>25200000</v>
      </c>
      <c r="BR9" s="221">
        <f t="shared" si="2"/>
        <v>16800000</v>
      </c>
      <c r="BS9" s="221">
        <f t="shared" si="2"/>
        <v>8400000</v>
      </c>
      <c r="BT9" s="222">
        <f>BH9</f>
        <v>0</v>
      </c>
      <c r="BU9" s="220"/>
      <c r="BV9" s="221">
        <f>BU77</f>
        <v>60940000</v>
      </c>
      <c r="BW9" s="221">
        <f>BV77</f>
        <v>55400000</v>
      </c>
      <c r="BX9" s="221">
        <f>BW77</f>
        <v>49860000</v>
      </c>
      <c r="BY9" s="221">
        <f>BX77</f>
        <v>44320000</v>
      </c>
      <c r="BZ9" s="221">
        <f t="shared" ref="BZ9:CF9" si="3">BY77</f>
        <v>38780000</v>
      </c>
      <c r="CA9" s="221">
        <f t="shared" si="3"/>
        <v>33240000</v>
      </c>
      <c r="CB9" s="221">
        <f t="shared" si="3"/>
        <v>27700000</v>
      </c>
      <c r="CC9" s="221">
        <f t="shared" si="3"/>
        <v>22160000</v>
      </c>
      <c r="CD9" s="221">
        <f t="shared" si="3"/>
        <v>16620000</v>
      </c>
      <c r="CE9" s="221">
        <f t="shared" si="3"/>
        <v>11080000</v>
      </c>
      <c r="CF9" s="221">
        <f t="shared" si="3"/>
        <v>5540000</v>
      </c>
      <c r="CG9" s="222">
        <f>BU9</f>
        <v>0</v>
      </c>
      <c r="CH9" s="222"/>
      <c r="CJ9" s="31"/>
      <c r="CL9" s="10"/>
      <c r="CM9" s="10"/>
      <c r="CN9" s="10"/>
      <c r="CO9" s="10"/>
      <c r="CP9" s="10"/>
      <c r="CQ9" s="10"/>
      <c r="CR9" s="10"/>
      <c r="CS9" s="10"/>
      <c r="CT9" s="10"/>
    </row>
    <row r="10" spans="1:98" s="9" customFormat="1" ht="16.5" hidden="1" customHeight="1" x14ac:dyDescent="0.2">
      <c r="A10" s="19"/>
      <c r="B10" s="71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28"/>
      <c r="AH10" s="72"/>
      <c r="AI10" s="72"/>
      <c r="AJ10" s="72"/>
      <c r="AK10" s="72"/>
      <c r="AL10" s="72"/>
      <c r="AM10" s="72"/>
      <c r="AN10" s="73"/>
      <c r="AO10" s="73"/>
      <c r="AP10" s="73"/>
      <c r="AQ10" s="73"/>
      <c r="AR10" s="73"/>
      <c r="AS10" s="73"/>
      <c r="AT10" s="74"/>
      <c r="AU10" s="72"/>
      <c r="AV10" s="72"/>
      <c r="AW10" s="72"/>
      <c r="AX10" s="72"/>
      <c r="AY10" s="72"/>
      <c r="AZ10" s="72"/>
      <c r="BA10" s="73"/>
      <c r="BB10" s="73"/>
      <c r="BC10" s="73"/>
      <c r="BD10" s="73"/>
      <c r="BE10" s="73"/>
      <c r="BF10" s="73"/>
      <c r="BG10" s="74"/>
      <c r="BH10" s="72"/>
      <c r="BI10" s="72"/>
      <c r="BJ10" s="72"/>
      <c r="BK10" s="72"/>
      <c r="BL10" s="72"/>
      <c r="BM10" s="72"/>
      <c r="BN10" s="73"/>
      <c r="BO10" s="73"/>
      <c r="BP10" s="73"/>
      <c r="BQ10" s="73"/>
      <c r="BR10" s="73"/>
      <c r="BS10" s="73"/>
      <c r="BT10" s="75"/>
      <c r="BU10" s="72"/>
      <c r="BV10" s="72"/>
      <c r="BW10" s="72"/>
      <c r="BX10" s="72"/>
      <c r="BY10" s="72"/>
      <c r="BZ10" s="72"/>
      <c r="CA10" s="73"/>
      <c r="CB10" s="73"/>
      <c r="CC10" s="73"/>
      <c r="CD10" s="73"/>
      <c r="CE10" s="73"/>
      <c r="CF10" s="73"/>
      <c r="CG10" s="74"/>
      <c r="CH10" s="75"/>
      <c r="CJ10" s="76"/>
      <c r="CL10" s="10"/>
      <c r="CM10" s="10"/>
      <c r="CN10" s="10"/>
      <c r="CO10" s="10"/>
      <c r="CP10" s="10"/>
      <c r="CQ10" s="10"/>
      <c r="CR10" s="10"/>
      <c r="CS10" s="10"/>
      <c r="CT10" s="10"/>
    </row>
    <row r="11" spans="1:98" s="9" customFormat="1" ht="17.25" hidden="1" customHeight="1" thickBot="1" x14ac:dyDescent="0.25">
      <c r="A11" s="19"/>
      <c r="B11" s="32" t="s">
        <v>26</v>
      </c>
      <c r="C11" s="60"/>
      <c r="D11" s="60"/>
      <c r="E11" s="60"/>
      <c r="F11" s="60"/>
      <c r="G11" s="60"/>
      <c r="H11" s="60">
        <v>2015</v>
      </c>
      <c r="I11" s="60">
        <v>2016</v>
      </c>
      <c r="J11" s="60">
        <v>2017</v>
      </c>
      <c r="K11" s="60">
        <v>2018</v>
      </c>
      <c r="L11" s="60"/>
      <c r="M11" s="60">
        <v>2015</v>
      </c>
      <c r="N11" s="60">
        <v>2016</v>
      </c>
      <c r="O11" s="60">
        <v>2017</v>
      </c>
      <c r="P11" s="60">
        <v>2018</v>
      </c>
      <c r="Q11" s="60"/>
      <c r="R11" s="60">
        <v>2015</v>
      </c>
      <c r="S11" s="60">
        <v>2016</v>
      </c>
      <c r="T11" s="60">
        <v>2017</v>
      </c>
      <c r="U11" s="60">
        <v>2018</v>
      </c>
      <c r="V11" s="60"/>
      <c r="W11" s="60">
        <v>2015</v>
      </c>
      <c r="X11" s="60">
        <v>2016</v>
      </c>
      <c r="Y11" s="60">
        <v>2017</v>
      </c>
      <c r="Z11" s="60">
        <v>2018</v>
      </c>
      <c r="AA11" s="60"/>
      <c r="AB11" s="60">
        <v>2015</v>
      </c>
      <c r="AC11" s="60">
        <v>2016</v>
      </c>
      <c r="AD11" s="60">
        <v>2017</v>
      </c>
      <c r="AE11" s="60">
        <v>2018</v>
      </c>
      <c r="AF11" s="60"/>
      <c r="AG11" s="28"/>
      <c r="AH11" s="33"/>
      <c r="AI11" s="33"/>
      <c r="AJ11" s="33"/>
      <c r="AK11" s="33"/>
      <c r="AL11" s="33"/>
      <c r="AM11" s="33"/>
      <c r="AN11" s="34"/>
      <c r="AO11" s="34"/>
      <c r="AP11" s="34"/>
      <c r="AQ11" s="34"/>
      <c r="AR11" s="34"/>
      <c r="AS11" s="34"/>
      <c r="AT11" s="69"/>
      <c r="AU11" s="33"/>
      <c r="AV11" s="33"/>
      <c r="AW11" s="33"/>
      <c r="AX11" s="33"/>
      <c r="AY11" s="33"/>
      <c r="AZ11" s="33"/>
      <c r="BA11" s="34"/>
      <c r="BB11" s="34"/>
      <c r="BC11" s="34"/>
      <c r="BD11" s="34"/>
      <c r="BE11" s="34"/>
      <c r="BF11" s="34"/>
      <c r="BG11" s="69"/>
      <c r="BH11" s="33"/>
      <c r="BI11" s="33"/>
      <c r="BJ11" s="33"/>
      <c r="BK11" s="33"/>
      <c r="BL11" s="33"/>
      <c r="BM11" s="33"/>
      <c r="BN11" s="34"/>
      <c r="BO11" s="34"/>
      <c r="BP11" s="34"/>
      <c r="BQ11" s="34"/>
      <c r="BR11" s="34"/>
      <c r="BS11" s="34"/>
      <c r="BT11" s="35"/>
      <c r="BU11" s="33"/>
      <c r="BV11" s="33"/>
      <c r="BW11" s="33"/>
      <c r="BX11" s="33"/>
      <c r="BY11" s="33"/>
      <c r="BZ11" s="33"/>
      <c r="CA11" s="34"/>
      <c r="CB11" s="34"/>
      <c r="CC11" s="34"/>
      <c r="CD11" s="34"/>
      <c r="CE11" s="34"/>
      <c r="CF11" s="34"/>
      <c r="CG11" s="69"/>
      <c r="CH11" s="35"/>
      <c r="CJ11" s="34"/>
      <c r="CL11" s="10"/>
      <c r="CM11" s="10"/>
      <c r="CN11" s="10"/>
      <c r="CO11" s="10"/>
      <c r="CP11" s="10"/>
      <c r="CQ11" s="10"/>
      <c r="CR11" s="10"/>
      <c r="CS11" s="10"/>
      <c r="CT11" s="10"/>
    </row>
    <row r="12" spans="1:98" s="101" customFormat="1" ht="24" hidden="1" customHeight="1" thickTop="1" x14ac:dyDescent="0.3">
      <c r="A12" s="93"/>
      <c r="B12" s="70" t="s">
        <v>29</v>
      </c>
      <c r="C12" s="94" t="s">
        <v>120</v>
      </c>
      <c r="D12" s="94" t="s">
        <v>121</v>
      </c>
      <c r="E12" s="94" t="s">
        <v>75</v>
      </c>
      <c r="F12" s="94" t="s">
        <v>122</v>
      </c>
      <c r="G12" s="94" t="s">
        <v>28</v>
      </c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6"/>
      <c r="AH12" s="97"/>
      <c r="AI12" s="97"/>
      <c r="AJ12" s="97"/>
      <c r="AK12" s="97"/>
      <c r="AL12" s="97"/>
      <c r="AM12" s="97"/>
      <c r="AN12" s="98"/>
      <c r="AO12" s="98"/>
      <c r="AP12" s="98"/>
      <c r="AQ12" s="98"/>
      <c r="AR12" s="98"/>
      <c r="AS12" s="98"/>
      <c r="AT12" s="99"/>
      <c r="AU12" s="97"/>
      <c r="AV12" s="97"/>
      <c r="AW12" s="97"/>
      <c r="AX12" s="97"/>
      <c r="AY12" s="97"/>
      <c r="AZ12" s="97"/>
      <c r="BA12" s="98"/>
      <c r="BB12" s="98"/>
      <c r="BC12" s="98"/>
      <c r="BD12" s="98"/>
      <c r="BE12" s="98"/>
      <c r="BF12" s="98"/>
      <c r="BG12" s="99"/>
      <c r="BH12" s="97"/>
      <c r="BI12" s="97"/>
      <c r="BJ12" s="97"/>
      <c r="BK12" s="97"/>
      <c r="BL12" s="97"/>
      <c r="BM12" s="97"/>
      <c r="BN12" s="98"/>
      <c r="BO12" s="98"/>
      <c r="BP12" s="98"/>
      <c r="BQ12" s="98"/>
      <c r="BR12" s="98"/>
      <c r="BS12" s="98"/>
      <c r="BT12" s="100"/>
      <c r="BU12" s="97"/>
      <c r="BV12" s="97"/>
      <c r="BW12" s="97"/>
      <c r="BX12" s="97"/>
      <c r="BY12" s="97"/>
      <c r="BZ12" s="97"/>
      <c r="CA12" s="98"/>
      <c r="CB12" s="98"/>
      <c r="CC12" s="98"/>
      <c r="CD12" s="98"/>
      <c r="CE12" s="98"/>
      <c r="CF12" s="98"/>
      <c r="CG12" s="99"/>
      <c r="CH12" s="100"/>
      <c r="CJ12" s="98"/>
      <c r="CL12" s="102"/>
      <c r="CM12" s="102"/>
      <c r="CN12" s="102"/>
      <c r="CO12" s="102"/>
      <c r="CP12" s="102"/>
      <c r="CQ12" s="102"/>
      <c r="CR12" s="102"/>
      <c r="CS12" s="102"/>
      <c r="CT12" s="102"/>
    </row>
    <row r="13" spans="1:98" s="92" customFormat="1" ht="16.5" x14ac:dyDescent="0.3">
      <c r="A13" s="84" t="s">
        <v>30</v>
      </c>
      <c r="B13" s="85" t="s">
        <v>31</v>
      </c>
      <c r="C13" s="61">
        <v>117500000</v>
      </c>
      <c r="D13" s="61">
        <v>2500000</v>
      </c>
      <c r="E13" s="61">
        <v>30000000</v>
      </c>
      <c r="F13" s="61">
        <v>51600000</v>
      </c>
      <c r="G13" s="61">
        <v>201600000</v>
      </c>
      <c r="H13" s="86">
        <f>'PLAN DE DESEMBOLSOS'!C15</f>
        <v>0.02</v>
      </c>
      <c r="I13" s="86">
        <f>'PLAN DE DESEMBOLSOS'!D15</f>
        <v>0.18</v>
      </c>
      <c r="J13" s="86">
        <f>'PLAN DE DESEMBOLSOS'!E15</f>
        <v>0.5</v>
      </c>
      <c r="K13" s="86">
        <f>'PLAN DE DESEMBOLSOS'!F15</f>
        <v>0.3</v>
      </c>
      <c r="L13" s="86"/>
      <c r="M13" s="86">
        <f>'PLAN DE DESEMBOLSOS'!C17</f>
        <v>0.02</v>
      </c>
      <c r="N13" s="86">
        <f>'PLAN DE DESEMBOLSOS'!D17</f>
        <v>0.18</v>
      </c>
      <c r="O13" s="86">
        <f>'PLAN DE DESEMBOLSOS'!E17</f>
        <v>0.5</v>
      </c>
      <c r="P13" s="86">
        <f>'PLAN DE DESEMBOLSOS'!F17</f>
        <v>0.3</v>
      </c>
      <c r="Q13" s="86"/>
      <c r="R13" s="86">
        <f>+'PLAN DE DESEMBOLSOS'!C18</f>
        <v>0</v>
      </c>
      <c r="S13" s="86">
        <f>+'PLAN DE DESEMBOLSOS'!D18</f>
        <v>0</v>
      </c>
      <c r="T13" s="86">
        <f>+'PLAN DE DESEMBOLSOS'!E18</f>
        <v>0.5</v>
      </c>
      <c r="U13" s="86">
        <f>+'PLAN DE DESEMBOLSOS'!F18</f>
        <v>0.5</v>
      </c>
      <c r="V13" s="86"/>
      <c r="W13" s="86">
        <f>+'PLAN DE DESEMBOLSOS'!C19</f>
        <v>0.02</v>
      </c>
      <c r="X13" s="86">
        <f>+'PLAN DE DESEMBOLSOS'!D19</f>
        <v>0.18</v>
      </c>
      <c r="Y13" s="86">
        <f>+'PLAN DE DESEMBOLSOS'!E19</f>
        <v>0.5</v>
      </c>
      <c r="Z13" s="86">
        <f>+'PLAN DE DESEMBOLSOS'!F19</f>
        <v>0.3</v>
      </c>
      <c r="AA13" s="86"/>
      <c r="AB13" s="86">
        <f>+'PLAN DE DESEMBOLSOS'!H19</f>
        <v>0</v>
      </c>
      <c r="AC13" s="86">
        <f>+'PLAN DE DESEMBOLSOS'!I19</f>
        <v>0</v>
      </c>
      <c r="AD13" s="86">
        <f>+'PLAN DE DESEMBOLSOS'!J19</f>
        <v>0</v>
      </c>
      <c r="AE13" s="86">
        <f>+'PLAN DE DESEMBOLSOS'!K19</f>
        <v>0</v>
      </c>
      <c r="AF13" s="87">
        <f>G13</f>
        <v>201600000</v>
      </c>
      <c r="AG13" s="88"/>
      <c r="AH13" s="89">
        <f t="shared" ref="AH13:AS13" si="4">AH15+AH34+AH53+AH64</f>
        <v>286000</v>
      </c>
      <c r="AI13" s="89">
        <f t="shared" si="4"/>
        <v>286000</v>
      </c>
      <c r="AJ13" s="89">
        <f t="shared" si="4"/>
        <v>286000</v>
      </c>
      <c r="AK13" s="89">
        <f t="shared" si="4"/>
        <v>286000</v>
      </c>
      <c r="AL13" s="89">
        <f t="shared" si="4"/>
        <v>286000</v>
      </c>
      <c r="AM13" s="89">
        <f t="shared" si="4"/>
        <v>286000</v>
      </c>
      <c r="AN13" s="89">
        <f t="shared" si="4"/>
        <v>286000</v>
      </c>
      <c r="AO13" s="89">
        <f t="shared" si="4"/>
        <v>286000</v>
      </c>
      <c r="AP13" s="89">
        <f t="shared" si="4"/>
        <v>286000</v>
      </c>
      <c r="AQ13" s="89">
        <f t="shared" si="4"/>
        <v>286000</v>
      </c>
      <c r="AR13" s="89">
        <f t="shared" si="4"/>
        <v>286000</v>
      </c>
      <c r="AS13" s="89">
        <f t="shared" si="4"/>
        <v>286000</v>
      </c>
      <c r="AT13" s="89">
        <f>SUM(AH13:AS13)</f>
        <v>3432000</v>
      </c>
      <c r="AU13" s="89">
        <f t="shared" ref="AU13:BF13" si="5">AU15+AU34+AU53+AU64</f>
        <v>2574000</v>
      </c>
      <c r="AV13" s="89">
        <f t="shared" si="5"/>
        <v>2574000</v>
      </c>
      <c r="AW13" s="89">
        <f t="shared" si="5"/>
        <v>2574000</v>
      </c>
      <c r="AX13" s="89">
        <f t="shared" si="5"/>
        <v>2574000</v>
      </c>
      <c r="AY13" s="89">
        <f t="shared" si="5"/>
        <v>2574000</v>
      </c>
      <c r="AZ13" s="89">
        <f t="shared" si="5"/>
        <v>2574000</v>
      </c>
      <c r="BA13" s="89">
        <f t="shared" si="5"/>
        <v>2574000</v>
      </c>
      <c r="BB13" s="89">
        <f t="shared" si="5"/>
        <v>2574000</v>
      </c>
      <c r="BC13" s="89">
        <f t="shared" si="5"/>
        <v>2574000</v>
      </c>
      <c r="BD13" s="89">
        <f t="shared" si="5"/>
        <v>2574000</v>
      </c>
      <c r="BE13" s="89">
        <f t="shared" si="5"/>
        <v>2574000</v>
      </c>
      <c r="BF13" s="89">
        <f t="shared" si="5"/>
        <v>2574000</v>
      </c>
      <c r="BG13" s="89">
        <f>SUM(AU13:BF13)</f>
        <v>30888000</v>
      </c>
      <c r="BH13" s="89">
        <f t="shared" ref="BH13:BS13" si="6">BH15+BH34+BH53+BH64</f>
        <v>8400000</v>
      </c>
      <c r="BI13" s="89">
        <f t="shared" si="6"/>
        <v>8400000</v>
      </c>
      <c r="BJ13" s="89">
        <f t="shared" si="6"/>
        <v>8400000</v>
      </c>
      <c r="BK13" s="89">
        <f t="shared" si="6"/>
        <v>8400000</v>
      </c>
      <c r="BL13" s="89">
        <f t="shared" si="6"/>
        <v>8400000</v>
      </c>
      <c r="BM13" s="89">
        <f t="shared" si="6"/>
        <v>8400000</v>
      </c>
      <c r="BN13" s="89">
        <f t="shared" si="6"/>
        <v>8400000</v>
      </c>
      <c r="BO13" s="89">
        <f t="shared" si="6"/>
        <v>8400000</v>
      </c>
      <c r="BP13" s="89">
        <f t="shared" si="6"/>
        <v>8400000</v>
      </c>
      <c r="BQ13" s="89">
        <f t="shared" si="6"/>
        <v>8400000</v>
      </c>
      <c r="BR13" s="89">
        <f t="shared" si="6"/>
        <v>8400000</v>
      </c>
      <c r="BS13" s="89">
        <f t="shared" si="6"/>
        <v>8400000</v>
      </c>
      <c r="BT13" s="89">
        <f>SUM(BH13:BS13)</f>
        <v>100800000</v>
      </c>
      <c r="BU13" s="89">
        <f t="shared" ref="BU13:CF13" si="7">BU15+BU34+BU53+BU64</f>
        <v>5540000</v>
      </c>
      <c r="BV13" s="89">
        <f t="shared" si="7"/>
        <v>5540000</v>
      </c>
      <c r="BW13" s="89">
        <f t="shared" si="7"/>
        <v>5540000</v>
      </c>
      <c r="BX13" s="89">
        <f t="shared" si="7"/>
        <v>5540000</v>
      </c>
      <c r="BY13" s="89">
        <f t="shared" si="7"/>
        <v>5540000</v>
      </c>
      <c r="BZ13" s="89">
        <f t="shared" si="7"/>
        <v>5540000</v>
      </c>
      <c r="CA13" s="89">
        <f t="shared" si="7"/>
        <v>5540000</v>
      </c>
      <c r="CB13" s="89">
        <f t="shared" si="7"/>
        <v>5540000</v>
      </c>
      <c r="CC13" s="89">
        <f t="shared" si="7"/>
        <v>5540000</v>
      </c>
      <c r="CD13" s="89">
        <f t="shared" si="7"/>
        <v>5540000</v>
      </c>
      <c r="CE13" s="89">
        <f t="shared" si="7"/>
        <v>5540000</v>
      </c>
      <c r="CF13" s="89">
        <f t="shared" si="7"/>
        <v>5540000</v>
      </c>
      <c r="CG13" s="89">
        <f>SUM(BU13:CF13)</f>
        <v>66480000</v>
      </c>
      <c r="CH13" s="89">
        <f t="shared" ref="CH13:CH68" si="8">AT13+BG13+BT13+CG13</f>
        <v>201600000</v>
      </c>
      <c r="CI13" s="90"/>
      <c r="CJ13" s="89">
        <f t="shared" ref="CJ13:CJ68" si="9">CH13-AF13</f>
        <v>0</v>
      </c>
      <c r="CK13" s="262" t="str">
        <f>IF(CJ13=0,"P","V")</f>
        <v>P</v>
      </c>
      <c r="CM13" s="90"/>
    </row>
    <row r="14" spans="1:98" s="117" customFormat="1" ht="15" x14ac:dyDescent="0.25">
      <c r="A14" s="261" t="s">
        <v>89</v>
      </c>
      <c r="B14" s="238" t="s">
        <v>90</v>
      </c>
      <c r="C14" s="223" t="s">
        <v>120</v>
      </c>
      <c r="D14" s="111" t="s">
        <v>121</v>
      </c>
      <c r="E14" s="111" t="s">
        <v>75</v>
      </c>
      <c r="F14" s="111" t="s">
        <v>122</v>
      </c>
      <c r="G14" s="111" t="s">
        <v>28</v>
      </c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3"/>
      <c r="AH14" s="114"/>
      <c r="AI14" s="114"/>
      <c r="AJ14" s="114"/>
      <c r="AK14" s="114"/>
      <c r="AL14" s="114"/>
      <c r="AM14" s="114"/>
      <c r="AN14" s="114"/>
      <c r="AO14" s="114"/>
      <c r="AP14" s="114"/>
      <c r="AQ14" s="115"/>
      <c r="AR14" s="115"/>
      <c r="AS14" s="115"/>
      <c r="AT14" s="103"/>
      <c r="AU14" s="114"/>
      <c r="AV14" s="114"/>
      <c r="AW14" s="114"/>
      <c r="AX14" s="114"/>
      <c r="AY14" s="114"/>
      <c r="AZ14" s="114"/>
      <c r="BA14" s="114"/>
      <c r="BB14" s="114"/>
      <c r="BC14" s="114"/>
      <c r="BD14" s="115"/>
      <c r="BE14" s="115"/>
      <c r="BF14" s="115"/>
      <c r="BG14" s="103"/>
      <c r="BH14" s="114"/>
      <c r="BI14" s="114"/>
      <c r="BJ14" s="114"/>
      <c r="BK14" s="114"/>
      <c r="BL14" s="114"/>
      <c r="BM14" s="114"/>
      <c r="BN14" s="114"/>
      <c r="BO14" s="114"/>
      <c r="BP14" s="114"/>
      <c r="BQ14" s="115"/>
      <c r="BR14" s="115"/>
      <c r="BS14" s="115"/>
      <c r="BT14" s="103"/>
      <c r="BU14" s="114"/>
      <c r="BV14" s="114"/>
      <c r="BW14" s="114"/>
      <c r="BX14" s="114"/>
      <c r="BY14" s="114"/>
      <c r="BZ14" s="114"/>
      <c r="CA14" s="114"/>
      <c r="CB14" s="114"/>
      <c r="CC14" s="114"/>
      <c r="CD14" s="115"/>
      <c r="CE14" s="115"/>
      <c r="CF14" s="115"/>
      <c r="CG14" s="103"/>
      <c r="CH14" s="116"/>
      <c r="CJ14" s="116">
        <f t="shared" si="9"/>
        <v>0</v>
      </c>
      <c r="CK14" s="262" t="str">
        <f>IF(CJ14=0,"P","V")</f>
        <v>P</v>
      </c>
    </row>
    <row r="15" spans="1:98" s="5" customFormat="1" ht="15" x14ac:dyDescent="0.25">
      <c r="A15" s="254">
        <v>1</v>
      </c>
      <c r="B15" s="239" t="s">
        <v>91</v>
      </c>
      <c r="C15" s="224">
        <v>20000000</v>
      </c>
      <c r="D15" s="61">
        <v>0</v>
      </c>
      <c r="E15" s="61">
        <v>0</v>
      </c>
      <c r="F15" s="61">
        <v>1800000</v>
      </c>
      <c r="G15" s="61">
        <v>21800000</v>
      </c>
      <c r="H15" s="67">
        <f>C15*$H$13</f>
        <v>400000</v>
      </c>
      <c r="I15" s="64">
        <f>C15*$I$13</f>
        <v>3600000</v>
      </c>
      <c r="J15" s="64">
        <f>C15*$J$13</f>
        <v>10000000</v>
      </c>
      <c r="K15" s="64">
        <f>C15*$K$13</f>
        <v>6000000</v>
      </c>
      <c r="L15" s="64">
        <f>SUM(H15:K15)</f>
        <v>20000000</v>
      </c>
      <c r="M15" s="67">
        <f>D15*$M$13</f>
        <v>0</v>
      </c>
      <c r="N15" s="64">
        <f>D15*$N$13</f>
        <v>0</v>
      </c>
      <c r="O15" s="64">
        <f>D15*$O$13</f>
        <v>0</v>
      </c>
      <c r="P15" s="64">
        <f>D15*$P$13</f>
        <v>0</v>
      </c>
      <c r="Q15" s="64">
        <f>SUM(M15:P15)</f>
        <v>0</v>
      </c>
      <c r="R15" s="67">
        <f>E15*$R$13</f>
        <v>0</v>
      </c>
      <c r="S15" s="64">
        <f>E15*$S$13</f>
        <v>0</v>
      </c>
      <c r="T15" s="64">
        <f>E15*$T$13</f>
        <v>0</v>
      </c>
      <c r="U15" s="64">
        <f>E15*$U$13</f>
        <v>0</v>
      </c>
      <c r="V15" s="64">
        <f>SUM(R15:U15)</f>
        <v>0</v>
      </c>
      <c r="W15" s="67">
        <f>F15*$W$13</f>
        <v>36000</v>
      </c>
      <c r="X15" s="64">
        <f>F15*$X$13</f>
        <v>324000</v>
      </c>
      <c r="Y15" s="64">
        <f>F15*$Y$13</f>
        <v>900000</v>
      </c>
      <c r="Z15" s="64">
        <f>F15*$Z$13</f>
        <v>540000</v>
      </c>
      <c r="AA15" s="64">
        <f>SUM(W15:Z15)</f>
        <v>1800000</v>
      </c>
      <c r="AB15" s="67">
        <f>SUM(H15,M15,R15,W15)</f>
        <v>436000</v>
      </c>
      <c r="AC15" s="67">
        <f>SUM(I15,N15,S15,X15)</f>
        <v>3924000</v>
      </c>
      <c r="AD15" s="67">
        <f>SUM(J15,O15,T15,Y15)</f>
        <v>10900000</v>
      </c>
      <c r="AE15" s="67">
        <f>SUM(K15,P15,U15,Z15)</f>
        <v>6540000</v>
      </c>
      <c r="AF15" s="64">
        <f>SUM(AB15:AE15)</f>
        <v>21800000</v>
      </c>
      <c r="AG15" s="47"/>
      <c r="AH15" s="6">
        <f t="shared" ref="AH15:AS15" si="10">AH16+AH25</f>
        <v>36333.333333333343</v>
      </c>
      <c r="AI15" s="6">
        <f t="shared" si="10"/>
        <v>36333.333333333343</v>
      </c>
      <c r="AJ15" s="6">
        <f t="shared" si="10"/>
        <v>36333.333333333343</v>
      </c>
      <c r="AK15" s="6">
        <f t="shared" si="10"/>
        <v>36333.333333333343</v>
      </c>
      <c r="AL15" s="6">
        <f t="shared" si="10"/>
        <v>36333.333333333343</v>
      </c>
      <c r="AM15" s="6">
        <f t="shared" si="10"/>
        <v>36333.333333333343</v>
      </c>
      <c r="AN15" s="6">
        <f t="shared" si="10"/>
        <v>36333.333333333343</v>
      </c>
      <c r="AO15" s="6">
        <f t="shared" si="10"/>
        <v>36333.333333333343</v>
      </c>
      <c r="AP15" s="6">
        <f t="shared" si="10"/>
        <v>36333.333333333343</v>
      </c>
      <c r="AQ15" s="6">
        <f t="shared" si="10"/>
        <v>36333.333333333343</v>
      </c>
      <c r="AR15" s="6">
        <f t="shared" si="10"/>
        <v>36333.333333333343</v>
      </c>
      <c r="AS15" s="6">
        <f t="shared" si="10"/>
        <v>36333.333333333343</v>
      </c>
      <c r="AT15" s="124">
        <f>SUM(AH15:AS15)</f>
        <v>436000.00000000023</v>
      </c>
      <c r="AU15" s="124">
        <f t="shared" ref="AU15:BF15" si="11">AU16+AU25</f>
        <v>327000</v>
      </c>
      <c r="AV15" s="124">
        <f t="shared" si="11"/>
        <v>327000</v>
      </c>
      <c r="AW15" s="124">
        <f t="shared" si="11"/>
        <v>327000</v>
      </c>
      <c r="AX15" s="124">
        <f t="shared" si="11"/>
        <v>327000</v>
      </c>
      <c r="AY15" s="124">
        <f t="shared" si="11"/>
        <v>327000</v>
      </c>
      <c r="AZ15" s="124">
        <f t="shared" si="11"/>
        <v>327000</v>
      </c>
      <c r="BA15" s="124">
        <f t="shared" si="11"/>
        <v>327000</v>
      </c>
      <c r="BB15" s="124">
        <f t="shared" si="11"/>
        <v>327000</v>
      </c>
      <c r="BC15" s="124">
        <f t="shared" si="11"/>
        <v>327000</v>
      </c>
      <c r="BD15" s="124">
        <f t="shared" si="11"/>
        <v>327000</v>
      </c>
      <c r="BE15" s="124">
        <f t="shared" si="11"/>
        <v>327000</v>
      </c>
      <c r="BF15" s="124">
        <f t="shared" si="11"/>
        <v>327000</v>
      </c>
      <c r="BG15" s="124">
        <f>SUM(AU15:BF15)</f>
        <v>3924000</v>
      </c>
      <c r="BH15" s="124">
        <f t="shared" ref="BH15:BS15" si="12">BH16+BH25</f>
        <v>908333.33333333349</v>
      </c>
      <c r="BI15" s="124">
        <f t="shared" si="12"/>
        <v>908333.33333333349</v>
      </c>
      <c r="BJ15" s="124">
        <f t="shared" si="12"/>
        <v>908333.33333333349</v>
      </c>
      <c r="BK15" s="124">
        <f t="shared" si="12"/>
        <v>908333.33333333349</v>
      </c>
      <c r="BL15" s="124">
        <f t="shared" si="12"/>
        <v>908333.33333333349</v>
      </c>
      <c r="BM15" s="124">
        <f t="shared" si="12"/>
        <v>908333.33333333349</v>
      </c>
      <c r="BN15" s="124">
        <f t="shared" si="12"/>
        <v>908333.33333333349</v>
      </c>
      <c r="BO15" s="124">
        <f t="shared" si="12"/>
        <v>908333.33333333349</v>
      </c>
      <c r="BP15" s="124">
        <f t="shared" si="12"/>
        <v>908333.33333333349</v>
      </c>
      <c r="BQ15" s="124">
        <f t="shared" si="12"/>
        <v>908333.33333333349</v>
      </c>
      <c r="BR15" s="124">
        <f t="shared" si="12"/>
        <v>908333.33333333349</v>
      </c>
      <c r="BS15" s="124">
        <f t="shared" si="12"/>
        <v>908333.33333333349</v>
      </c>
      <c r="BT15" s="124">
        <f t="shared" ref="BT15:BT26" si="13">SUM(BH15:BS15)</f>
        <v>10900000.000000006</v>
      </c>
      <c r="BU15" s="124">
        <f t="shared" ref="BU15:CF15" si="14">BU16+BU25</f>
        <v>545000</v>
      </c>
      <c r="BV15" s="124">
        <f t="shared" si="14"/>
        <v>545000</v>
      </c>
      <c r="BW15" s="124">
        <f t="shared" si="14"/>
        <v>545000</v>
      </c>
      <c r="BX15" s="124">
        <f t="shared" si="14"/>
        <v>545000</v>
      </c>
      <c r="BY15" s="124">
        <f t="shared" si="14"/>
        <v>545000</v>
      </c>
      <c r="BZ15" s="124">
        <f t="shared" si="14"/>
        <v>545000</v>
      </c>
      <c r="CA15" s="124">
        <f t="shared" si="14"/>
        <v>545000</v>
      </c>
      <c r="CB15" s="124">
        <f t="shared" si="14"/>
        <v>545000</v>
      </c>
      <c r="CC15" s="124">
        <f t="shared" si="14"/>
        <v>545000</v>
      </c>
      <c r="CD15" s="124">
        <f t="shared" si="14"/>
        <v>545000</v>
      </c>
      <c r="CE15" s="124">
        <f t="shared" si="14"/>
        <v>545000</v>
      </c>
      <c r="CF15" s="124">
        <f t="shared" si="14"/>
        <v>545000</v>
      </c>
      <c r="CG15" s="124">
        <f t="shared" ref="CG15:CG26" si="15">SUM(BU15:CF15)</f>
        <v>6540000</v>
      </c>
      <c r="CH15" s="124">
        <f t="shared" si="8"/>
        <v>21800000.000000007</v>
      </c>
      <c r="CI15" s="4"/>
      <c r="CJ15" s="124">
        <f t="shared" si="9"/>
        <v>0</v>
      </c>
      <c r="CK15" s="262" t="str">
        <f>IF(CJ15=0,"P","V")</f>
        <v>P</v>
      </c>
    </row>
    <row r="16" spans="1:98" s="171" customFormat="1" ht="15" x14ac:dyDescent="0.25">
      <c r="A16" s="255" t="s">
        <v>77</v>
      </c>
      <c r="B16" s="240" t="s">
        <v>92</v>
      </c>
      <c r="C16" s="225">
        <v>19042282.989999998</v>
      </c>
      <c r="D16" s="142">
        <v>0</v>
      </c>
      <c r="E16" s="142">
        <v>0</v>
      </c>
      <c r="F16" s="142">
        <v>1713806</v>
      </c>
      <c r="G16" s="142">
        <v>20756088.989999998</v>
      </c>
      <c r="H16" s="137">
        <f t="shared" ref="H16:H68" si="16">C16*$H$13</f>
        <v>380845.65979999996</v>
      </c>
      <c r="I16" s="138">
        <f t="shared" ref="I16:I64" si="17">C16*$I$13</f>
        <v>3427610.9381999997</v>
      </c>
      <c r="J16" s="138">
        <f t="shared" ref="J16:J64" si="18">C16*$J$13</f>
        <v>9521141.4949999992</v>
      </c>
      <c r="K16" s="138">
        <f t="shared" ref="K16:K64" si="19">C16*$K$13</f>
        <v>5712684.8969999989</v>
      </c>
      <c r="L16" s="138">
        <f t="shared" ref="L16:L68" si="20">SUM(H16:K16)</f>
        <v>19042282.989999998</v>
      </c>
      <c r="M16" s="137">
        <f t="shared" ref="M16:M68" si="21">D16*$M$13</f>
        <v>0</v>
      </c>
      <c r="N16" s="138">
        <f t="shared" ref="N16:N68" si="22">D16*$N$13</f>
        <v>0</v>
      </c>
      <c r="O16" s="138">
        <f t="shared" ref="O16:O68" si="23">D16*$O$13</f>
        <v>0</v>
      </c>
      <c r="P16" s="138">
        <f t="shared" ref="P16:P68" si="24">D16*$P$13</f>
        <v>0</v>
      </c>
      <c r="Q16" s="138">
        <f t="shared" ref="Q16:Q68" si="25">SUM(M16:P16)</f>
        <v>0</v>
      </c>
      <c r="R16" s="137">
        <f t="shared" ref="R16:R68" si="26">E16*$R$13</f>
        <v>0</v>
      </c>
      <c r="S16" s="138">
        <f t="shared" ref="S16:S68" si="27">E16*$S$13</f>
        <v>0</v>
      </c>
      <c r="T16" s="138">
        <f t="shared" ref="T16:T68" si="28">E16*$T$13</f>
        <v>0</v>
      </c>
      <c r="U16" s="138">
        <f t="shared" ref="U16:U68" si="29">E16*$U$13</f>
        <v>0</v>
      </c>
      <c r="V16" s="138">
        <f t="shared" ref="V16:V68" si="30">SUM(R16:U16)</f>
        <v>0</v>
      </c>
      <c r="W16" s="137">
        <f t="shared" ref="W16:W68" si="31">F16*$W$13</f>
        <v>34276.120000000003</v>
      </c>
      <c r="X16" s="138">
        <f t="shared" ref="X16:X68" si="32">F16*$X$13</f>
        <v>308485.08</v>
      </c>
      <c r="Y16" s="138">
        <f t="shared" ref="Y16:Y68" si="33">F16*$Y$13</f>
        <v>856903</v>
      </c>
      <c r="Z16" s="138">
        <f t="shared" ref="Z16:Z68" si="34">F16*$Z$13</f>
        <v>514141.8</v>
      </c>
      <c r="AA16" s="138">
        <f t="shared" ref="AA16:AA68" si="35">SUM(W16:Z16)</f>
        <v>1713806</v>
      </c>
      <c r="AB16" s="137">
        <f t="shared" ref="AB16:AE68" si="36">SUM(H16,M16,R16,W16)</f>
        <v>415121.77979999996</v>
      </c>
      <c r="AC16" s="137">
        <f t="shared" si="36"/>
        <v>3736096.0181999998</v>
      </c>
      <c r="AD16" s="137">
        <f t="shared" si="36"/>
        <v>10378044.494999999</v>
      </c>
      <c r="AE16" s="137">
        <f t="shared" si="36"/>
        <v>6226826.6969999988</v>
      </c>
      <c r="AF16" s="138">
        <f t="shared" ref="AF16:AF68" si="37">SUM(AB16:AE16)</f>
        <v>20756088.989999998</v>
      </c>
      <c r="AG16" s="170"/>
      <c r="AH16" s="175">
        <f t="shared" ref="AH16:AS16" si="38">AH17+AH19+AH21+AH23</f>
        <v>34593.481650000009</v>
      </c>
      <c r="AI16" s="175">
        <f t="shared" si="38"/>
        <v>34593.481650000009</v>
      </c>
      <c r="AJ16" s="175">
        <f t="shared" si="38"/>
        <v>34593.481650000009</v>
      </c>
      <c r="AK16" s="175">
        <f t="shared" si="38"/>
        <v>34593.481650000009</v>
      </c>
      <c r="AL16" s="175">
        <f t="shared" si="38"/>
        <v>34593.481650000009</v>
      </c>
      <c r="AM16" s="175">
        <f t="shared" si="38"/>
        <v>34593.481650000009</v>
      </c>
      <c r="AN16" s="175">
        <f t="shared" si="38"/>
        <v>34593.481650000009</v>
      </c>
      <c r="AO16" s="175">
        <f t="shared" si="38"/>
        <v>34593.481650000009</v>
      </c>
      <c r="AP16" s="175">
        <f t="shared" si="38"/>
        <v>34593.481650000009</v>
      </c>
      <c r="AQ16" s="175">
        <f t="shared" si="38"/>
        <v>34593.481650000009</v>
      </c>
      <c r="AR16" s="175">
        <f t="shared" si="38"/>
        <v>34593.481650000009</v>
      </c>
      <c r="AS16" s="175">
        <f t="shared" si="38"/>
        <v>34593.481650000009</v>
      </c>
      <c r="AT16" s="175">
        <f>SUM(AH16:AS16)</f>
        <v>415121.77980000019</v>
      </c>
      <c r="AU16" s="175">
        <f t="shared" ref="AU16:BF16" si="39">AU17+AU19+AU21+AU23</f>
        <v>311341.33484999998</v>
      </c>
      <c r="AV16" s="175">
        <f t="shared" si="39"/>
        <v>311341.33484999998</v>
      </c>
      <c r="AW16" s="175">
        <f t="shared" si="39"/>
        <v>311341.33484999998</v>
      </c>
      <c r="AX16" s="175">
        <f t="shared" si="39"/>
        <v>311341.33484999998</v>
      </c>
      <c r="AY16" s="175">
        <f t="shared" si="39"/>
        <v>311341.33484999998</v>
      </c>
      <c r="AZ16" s="175">
        <f t="shared" si="39"/>
        <v>311341.33484999998</v>
      </c>
      <c r="BA16" s="175">
        <f t="shared" si="39"/>
        <v>311341.33484999998</v>
      </c>
      <c r="BB16" s="175">
        <f t="shared" si="39"/>
        <v>311341.33484999998</v>
      </c>
      <c r="BC16" s="175">
        <f t="shared" si="39"/>
        <v>311341.33484999998</v>
      </c>
      <c r="BD16" s="175">
        <f t="shared" si="39"/>
        <v>311341.33484999998</v>
      </c>
      <c r="BE16" s="175">
        <f t="shared" si="39"/>
        <v>311341.33484999998</v>
      </c>
      <c r="BF16" s="175">
        <f t="shared" si="39"/>
        <v>311341.33484999998</v>
      </c>
      <c r="BG16" s="175">
        <f>SUM(AU16:BF16)</f>
        <v>3736096.0182000007</v>
      </c>
      <c r="BH16" s="175">
        <f t="shared" ref="BH16:BS16" si="40">BH17+BH19+BH21+BH23</f>
        <v>864837.04125000013</v>
      </c>
      <c r="BI16" s="175">
        <f t="shared" si="40"/>
        <v>864837.04125000013</v>
      </c>
      <c r="BJ16" s="175">
        <f t="shared" si="40"/>
        <v>864837.04125000013</v>
      </c>
      <c r="BK16" s="175">
        <f t="shared" si="40"/>
        <v>864837.04125000013</v>
      </c>
      <c r="BL16" s="175">
        <f t="shared" si="40"/>
        <v>864837.04125000013</v>
      </c>
      <c r="BM16" s="175">
        <f t="shared" si="40"/>
        <v>864837.04125000013</v>
      </c>
      <c r="BN16" s="175">
        <f t="shared" si="40"/>
        <v>864837.04125000013</v>
      </c>
      <c r="BO16" s="175">
        <f t="shared" si="40"/>
        <v>864837.04125000013</v>
      </c>
      <c r="BP16" s="175">
        <f t="shared" si="40"/>
        <v>864837.04125000013</v>
      </c>
      <c r="BQ16" s="175">
        <f t="shared" si="40"/>
        <v>864837.04125000013</v>
      </c>
      <c r="BR16" s="175">
        <f t="shared" si="40"/>
        <v>864837.04125000013</v>
      </c>
      <c r="BS16" s="175">
        <f t="shared" si="40"/>
        <v>864837.04125000013</v>
      </c>
      <c r="BT16" s="175">
        <f t="shared" si="13"/>
        <v>10378044.494999999</v>
      </c>
      <c r="BU16" s="175">
        <f t="shared" ref="BU16:CF16" si="41">BU17+BU19+BU21+BU23</f>
        <v>518902.22475000005</v>
      </c>
      <c r="BV16" s="175">
        <f t="shared" si="41"/>
        <v>518902.22475000005</v>
      </c>
      <c r="BW16" s="175">
        <f t="shared" si="41"/>
        <v>518902.22475000005</v>
      </c>
      <c r="BX16" s="175">
        <f t="shared" si="41"/>
        <v>518902.22475000005</v>
      </c>
      <c r="BY16" s="175">
        <f t="shared" si="41"/>
        <v>518902.22475000005</v>
      </c>
      <c r="BZ16" s="175">
        <f t="shared" si="41"/>
        <v>518902.22475000005</v>
      </c>
      <c r="CA16" s="175">
        <f t="shared" si="41"/>
        <v>518902.22475000005</v>
      </c>
      <c r="CB16" s="175">
        <f t="shared" si="41"/>
        <v>518902.22475000005</v>
      </c>
      <c r="CC16" s="175">
        <f t="shared" si="41"/>
        <v>518902.22475000005</v>
      </c>
      <c r="CD16" s="175">
        <f t="shared" si="41"/>
        <v>518902.22475000005</v>
      </c>
      <c r="CE16" s="175">
        <f t="shared" si="41"/>
        <v>518902.22475000005</v>
      </c>
      <c r="CF16" s="175">
        <f t="shared" si="41"/>
        <v>518902.22475000005</v>
      </c>
      <c r="CG16" s="175">
        <f t="shared" si="15"/>
        <v>6226826.6970000006</v>
      </c>
      <c r="CH16" s="175">
        <f t="shared" si="8"/>
        <v>20756088.990000002</v>
      </c>
      <c r="CJ16" s="175">
        <f t="shared" si="9"/>
        <v>0</v>
      </c>
      <c r="CK16" s="262" t="str">
        <f>IF(CJ16=0,"P","V")</f>
        <v>P</v>
      </c>
    </row>
    <row r="17" spans="1:165" s="134" customFormat="1" ht="15" outlineLevel="1" x14ac:dyDescent="0.25">
      <c r="A17" s="256" t="s">
        <v>32</v>
      </c>
      <c r="B17" s="241" t="s">
        <v>95</v>
      </c>
      <c r="C17" s="226">
        <v>6837294.3200000003</v>
      </c>
      <c r="D17" s="172">
        <v>0</v>
      </c>
      <c r="E17" s="172">
        <v>0</v>
      </c>
      <c r="F17" s="172">
        <v>615356.68000000005</v>
      </c>
      <c r="G17" s="172">
        <v>7452651</v>
      </c>
      <c r="H17" s="173">
        <f t="shared" si="16"/>
        <v>136745.88640000002</v>
      </c>
      <c r="I17" s="174">
        <f t="shared" si="17"/>
        <v>1230712.9776000001</v>
      </c>
      <c r="J17" s="174">
        <f t="shared" si="18"/>
        <v>3418647.16</v>
      </c>
      <c r="K17" s="174">
        <f t="shared" si="19"/>
        <v>2051188.2960000001</v>
      </c>
      <c r="L17" s="174">
        <f t="shared" si="20"/>
        <v>6837294.3200000003</v>
      </c>
      <c r="M17" s="173">
        <f t="shared" si="21"/>
        <v>0</v>
      </c>
      <c r="N17" s="174">
        <f t="shared" si="22"/>
        <v>0</v>
      </c>
      <c r="O17" s="174">
        <f t="shared" si="23"/>
        <v>0</v>
      </c>
      <c r="P17" s="174">
        <f t="shared" si="24"/>
        <v>0</v>
      </c>
      <c r="Q17" s="174">
        <f t="shared" si="25"/>
        <v>0</v>
      </c>
      <c r="R17" s="173">
        <f t="shared" si="26"/>
        <v>0</v>
      </c>
      <c r="S17" s="174">
        <f t="shared" si="27"/>
        <v>0</v>
      </c>
      <c r="T17" s="174">
        <f t="shared" si="28"/>
        <v>0</v>
      </c>
      <c r="U17" s="174">
        <f t="shared" si="29"/>
        <v>0</v>
      </c>
      <c r="V17" s="174">
        <f t="shared" si="30"/>
        <v>0</v>
      </c>
      <c r="W17" s="173">
        <f t="shared" si="31"/>
        <v>12307.133600000001</v>
      </c>
      <c r="X17" s="174">
        <f t="shared" si="32"/>
        <v>110764.20240000001</v>
      </c>
      <c r="Y17" s="174">
        <f t="shared" si="33"/>
        <v>307678.34000000003</v>
      </c>
      <c r="Z17" s="174">
        <f t="shared" si="34"/>
        <v>184607.00400000002</v>
      </c>
      <c r="AA17" s="174">
        <f t="shared" si="35"/>
        <v>615356.68000000005</v>
      </c>
      <c r="AB17" s="173">
        <f t="shared" si="36"/>
        <v>149053.02000000002</v>
      </c>
      <c r="AC17" s="173">
        <f t="shared" si="36"/>
        <v>1341477.1800000002</v>
      </c>
      <c r="AD17" s="173">
        <f t="shared" si="36"/>
        <v>3726325.5</v>
      </c>
      <c r="AE17" s="173">
        <f t="shared" si="36"/>
        <v>2235795.3000000003</v>
      </c>
      <c r="AF17" s="174">
        <f t="shared" si="37"/>
        <v>7452651</v>
      </c>
      <c r="AG17" s="132"/>
      <c r="AH17" s="175">
        <f t="shared" ref="AH17:AS17" si="42">SUM(AH18:AH18)</f>
        <v>12421.085000000001</v>
      </c>
      <c r="AI17" s="175">
        <f t="shared" si="42"/>
        <v>12421.085000000001</v>
      </c>
      <c r="AJ17" s="175">
        <f t="shared" si="42"/>
        <v>12421.085000000001</v>
      </c>
      <c r="AK17" s="175">
        <f t="shared" si="42"/>
        <v>12421.085000000001</v>
      </c>
      <c r="AL17" s="175">
        <f t="shared" si="42"/>
        <v>12421.085000000001</v>
      </c>
      <c r="AM17" s="175">
        <f t="shared" si="42"/>
        <v>12421.085000000001</v>
      </c>
      <c r="AN17" s="175">
        <f t="shared" si="42"/>
        <v>12421.085000000001</v>
      </c>
      <c r="AO17" s="175">
        <f t="shared" si="42"/>
        <v>12421.085000000001</v>
      </c>
      <c r="AP17" s="175">
        <f t="shared" si="42"/>
        <v>12421.085000000001</v>
      </c>
      <c r="AQ17" s="175">
        <f t="shared" si="42"/>
        <v>12421.085000000001</v>
      </c>
      <c r="AR17" s="175">
        <f t="shared" si="42"/>
        <v>12421.085000000001</v>
      </c>
      <c r="AS17" s="175">
        <f t="shared" si="42"/>
        <v>12421.085000000001</v>
      </c>
      <c r="AT17" s="175">
        <f>SUM(AH17:AS17)</f>
        <v>149053.02000000002</v>
      </c>
      <c r="AU17" s="175">
        <f t="shared" ref="AU17:BF17" si="43">SUM(AU18:AU18)</f>
        <v>111789.76500000001</v>
      </c>
      <c r="AV17" s="175">
        <f t="shared" si="43"/>
        <v>111789.76500000001</v>
      </c>
      <c r="AW17" s="175">
        <f t="shared" si="43"/>
        <v>111789.76500000001</v>
      </c>
      <c r="AX17" s="175">
        <f t="shared" si="43"/>
        <v>111789.76500000001</v>
      </c>
      <c r="AY17" s="175">
        <f t="shared" si="43"/>
        <v>111789.76500000001</v>
      </c>
      <c r="AZ17" s="175">
        <f t="shared" si="43"/>
        <v>111789.76500000001</v>
      </c>
      <c r="BA17" s="175">
        <f t="shared" si="43"/>
        <v>111789.76500000001</v>
      </c>
      <c r="BB17" s="175">
        <f t="shared" si="43"/>
        <v>111789.76500000001</v>
      </c>
      <c r="BC17" s="175">
        <f t="shared" si="43"/>
        <v>111789.76500000001</v>
      </c>
      <c r="BD17" s="175">
        <f t="shared" si="43"/>
        <v>111789.76500000001</v>
      </c>
      <c r="BE17" s="175">
        <f t="shared" si="43"/>
        <v>111789.76500000001</v>
      </c>
      <c r="BF17" s="175">
        <f t="shared" si="43"/>
        <v>111789.76500000001</v>
      </c>
      <c r="BG17" s="175">
        <f>SUM(AU17:BF17)</f>
        <v>1341477.1800000002</v>
      </c>
      <c r="BH17" s="175">
        <f t="shared" ref="BH17:BS17" si="44">SUM(BH18:BH18)</f>
        <v>310527.125</v>
      </c>
      <c r="BI17" s="175">
        <f t="shared" si="44"/>
        <v>310527.125</v>
      </c>
      <c r="BJ17" s="175">
        <f t="shared" si="44"/>
        <v>310527.125</v>
      </c>
      <c r="BK17" s="175">
        <f t="shared" si="44"/>
        <v>310527.125</v>
      </c>
      <c r="BL17" s="175">
        <f t="shared" si="44"/>
        <v>310527.125</v>
      </c>
      <c r="BM17" s="175">
        <f t="shared" si="44"/>
        <v>310527.125</v>
      </c>
      <c r="BN17" s="175">
        <f t="shared" si="44"/>
        <v>310527.125</v>
      </c>
      <c r="BO17" s="175">
        <f t="shared" si="44"/>
        <v>310527.125</v>
      </c>
      <c r="BP17" s="175">
        <f t="shared" si="44"/>
        <v>310527.125</v>
      </c>
      <c r="BQ17" s="175">
        <f t="shared" si="44"/>
        <v>310527.125</v>
      </c>
      <c r="BR17" s="175">
        <f t="shared" si="44"/>
        <v>310527.125</v>
      </c>
      <c r="BS17" s="175">
        <f t="shared" si="44"/>
        <v>310527.125</v>
      </c>
      <c r="BT17" s="175">
        <f t="shared" si="13"/>
        <v>3726325.5</v>
      </c>
      <c r="BU17" s="175">
        <f t="shared" ref="BU17:CF17" si="45">SUM(BU18:BU18)</f>
        <v>186316.27500000002</v>
      </c>
      <c r="BV17" s="175">
        <f t="shared" si="45"/>
        <v>186316.27500000002</v>
      </c>
      <c r="BW17" s="175">
        <f t="shared" si="45"/>
        <v>186316.27500000002</v>
      </c>
      <c r="BX17" s="175">
        <f t="shared" si="45"/>
        <v>186316.27500000002</v>
      </c>
      <c r="BY17" s="175">
        <f t="shared" si="45"/>
        <v>186316.27500000002</v>
      </c>
      <c r="BZ17" s="175">
        <f t="shared" si="45"/>
        <v>186316.27500000002</v>
      </c>
      <c r="CA17" s="175">
        <f t="shared" si="45"/>
        <v>186316.27500000002</v>
      </c>
      <c r="CB17" s="175">
        <f t="shared" si="45"/>
        <v>186316.27500000002</v>
      </c>
      <c r="CC17" s="175">
        <f t="shared" si="45"/>
        <v>186316.27500000002</v>
      </c>
      <c r="CD17" s="175">
        <f t="shared" si="45"/>
        <v>186316.27500000002</v>
      </c>
      <c r="CE17" s="175">
        <f t="shared" si="45"/>
        <v>186316.27500000002</v>
      </c>
      <c r="CF17" s="175">
        <f t="shared" si="45"/>
        <v>186316.27500000002</v>
      </c>
      <c r="CG17" s="175">
        <f t="shared" si="15"/>
        <v>2235795.2999999998</v>
      </c>
      <c r="CH17" s="175">
        <f t="shared" si="8"/>
        <v>7452651</v>
      </c>
      <c r="CI17" s="133"/>
      <c r="CJ17" s="175">
        <f t="shared" si="9"/>
        <v>0</v>
      </c>
      <c r="CK17" s="262" t="str">
        <f t="shared" ref="CK17:CK34" si="46">IF(CJ17=0,"P","V")</f>
        <v>P</v>
      </c>
    </row>
    <row r="18" spans="1:165" s="141" customFormat="1" ht="16.5" outlineLevel="2" x14ac:dyDescent="0.25">
      <c r="A18" s="256" t="s">
        <v>33</v>
      </c>
      <c r="B18" s="241" t="s">
        <v>126</v>
      </c>
      <c r="C18" s="282">
        <v>6837294.3200000003</v>
      </c>
      <c r="D18" s="172">
        <v>0</v>
      </c>
      <c r="E18" s="172">
        <v>0</v>
      </c>
      <c r="F18" s="283">
        <v>615356.68000000005</v>
      </c>
      <c r="G18" s="172">
        <v>7452651</v>
      </c>
      <c r="H18" s="173">
        <f t="shared" si="16"/>
        <v>136745.88640000002</v>
      </c>
      <c r="I18" s="174">
        <f t="shared" si="17"/>
        <v>1230712.9776000001</v>
      </c>
      <c r="J18" s="174">
        <f t="shared" si="18"/>
        <v>3418647.16</v>
      </c>
      <c r="K18" s="174">
        <f t="shared" si="19"/>
        <v>2051188.2960000001</v>
      </c>
      <c r="L18" s="174">
        <f t="shared" si="20"/>
        <v>6837294.3200000003</v>
      </c>
      <c r="M18" s="173">
        <f t="shared" si="21"/>
        <v>0</v>
      </c>
      <c r="N18" s="174">
        <f t="shared" si="22"/>
        <v>0</v>
      </c>
      <c r="O18" s="174">
        <f t="shared" si="23"/>
        <v>0</v>
      </c>
      <c r="P18" s="174">
        <f t="shared" si="24"/>
        <v>0</v>
      </c>
      <c r="Q18" s="174">
        <f t="shared" si="25"/>
        <v>0</v>
      </c>
      <c r="R18" s="173">
        <f t="shared" si="26"/>
        <v>0</v>
      </c>
      <c r="S18" s="174">
        <f t="shared" si="27"/>
        <v>0</v>
      </c>
      <c r="T18" s="174">
        <f t="shared" si="28"/>
        <v>0</v>
      </c>
      <c r="U18" s="174">
        <f t="shared" si="29"/>
        <v>0</v>
      </c>
      <c r="V18" s="174">
        <f t="shared" si="30"/>
        <v>0</v>
      </c>
      <c r="W18" s="173">
        <f t="shared" si="31"/>
        <v>12307.133600000001</v>
      </c>
      <c r="X18" s="174">
        <f t="shared" si="32"/>
        <v>110764.20240000001</v>
      </c>
      <c r="Y18" s="174">
        <f t="shared" si="33"/>
        <v>307678.34000000003</v>
      </c>
      <c r="Z18" s="174">
        <f t="shared" si="34"/>
        <v>184607.00400000002</v>
      </c>
      <c r="AA18" s="174">
        <f t="shared" si="35"/>
        <v>615356.68000000005</v>
      </c>
      <c r="AB18" s="173">
        <f t="shared" si="36"/>
        <v>149053.02000000002</v>
      </c>
      <c r="AC18" s="173">
        <f t="shared" si="36"/>
        <v>1341477.1800000002</v>
      </c>
      <c r="AD18" s="173">
        <f t="shared" si="36"/>
        <v>3726325.5</v>
      </c>
      <c r="AE18" s="173">
        <f t="shared" si="36"/>
        <v>2235795.3000000003</v>
      </c>
      <c r="AF18" s="174">
        <f t="shared" si="37"/>
        <v>7452651</v>
      </c>
      <c r="AG18" s="132"/>
      <c r="AH18" s="175">
        <f>$AB18/12</f>
        <v>12421.085000000001</v>
      </c>
      <c r="AI18" s="175">
        <f>$AB18/12</f>
        <v>12421.085000000001</v>
      </c>
      <c r="AJ18" s="175">
        <f t="shared" ref="AJ18:AS24" si="47">$AB18/12</f>
        <v>12421.085000000001</v>
      </c>
      <c r="AK18" s="175">
        <f t="shared" si="47"/>
        <v>12421.085000000001</v>
      </c>
      <c r="AL18" s="175">
        <f t="shared" si="47"/>
        <v>12421.085000000001</v>
      </c>
      <c r="AM18" s="175">
        <f t="shared" si="47"/>
        <v>12421.085000000001</v>
      </c>
      <c r="AN18" s="175">
        <f t="shared" si="47"/>
        <v>12421.085000000001</v>
      </c>
      <c r="AO18" s="175">
        <f t="shared" si="47"/>
        <v>12421.085000000001</v>
      </c>
      <c r="AP18" s="175">
        <f t="shared" si="47"/>
        <v>12421.085000000001</v>
      </c>
      <c r="AQ18" s="175">
        <f t="shared" si="47"/>
        <v>12421.085000000001</v>
      </c>
      <c r="AR18" s="175">
        <f t="shared" si="47"/>
        <v>12421.085000000001</v>
      </c>
      <c r="AS18" s="175">
        <f t="shared" si="47"/>
        <v>12421.085000000001</v>
      </c>
      <c r="AT18" s="175">
        <f t="shared" ref="AT18:AT68" si="48">SUM(AH18:AS18)</f>
        <v>149053.02000000002</v>
      </c>
      <c r="AU18" s="175">
        <f>$AC18/12</f>
        <v>111789.76500000001</v>
      </c>
      <c r="AV18" s="175">
        <f t="shared" ref="AV18:BF18" si="49">$AC18/12</f>
        <v>111789.76500000001</v>
      </c>
      <c r="AW18" s="175">
        <f t="shared" si="49"/>
        <v>111789.76500000001</v>
      </c>
      <c r="AX18" s="175">
        <f t="shared" si="49"/>
        <v>111789.76500000001</v>
      </c>
      <c r="AY18" s="175">
        <f t="shared" si="49"/>
        <v>111789.76500000001</v>
      </c>
      <c r="AZ18" s="175">
        <f t="shared" si="49"/>
        <v>111789.76500000001</v>
      </c>
      <c r="BA18" s="175">
        <f t="shared" si="49"/>
        <v>111789.76500000001</v>
      </c>
      <c r="BB18" s="175">
        <f t="shared" si="49"/>
        <v>111789.76500000001</v>
      </c>
      <c r="BC18" s="175">
        <f t="shared" si="49"/>
        <v>111789.76500000001</v>
      </c>
      <c r="BD18" s="175">
        <f t="shared" si="49"/>
        <v>111789.76500000001</v>
      </c>
      <c r="BE18" s="175">
        <f t="shared" si="49"/>
        <v>111789.76500000001</v>
      </c>
      <c r="BF18" s="175">
        <f t="shared" si="49"/>
        <v>111789.76500000001</v>
      </c>
      <c r="BG18" s="175">
        <f t="shared" ref="BG18:BG24" si="50">SUM(AU18:BF18)</f>
        <v>1341477.1800000002</v>
      </c>
      <c r="BH18" s="175">
        <f>$AD18/12</f>
        <v>310527.125</v>
      </c>
      <c r="BI18" s="175">
        <f t="shared" ref="BI18:BS24" si="51">$AD18/12</f>
        <v>310527.125</v>
      </c>
      <c r="BJ18" s="175">
        <f t="shared" si="51"/>
        <v>310527.125</v>
      </c>
      <c r="BK18" s="175">
        <f t="shared" si="51"/>
        <v>310527.125</v>
      </c>
      <c r="BL18" s="175">
        <f t="shared" si="51"/>
        <v>310527.125</v>
      </c>
      <c r="BM18" s="175">
        <f t="shared" si="51"/>
        <v>310527.125</v>
      </c>
      <c r="BN18" s="175">
        <f t="shared" si="51"/>
        <v>310527.125</v>
      </c>
      <c r="BO18" s="175">
        <f t="shared" si="51"/>
        <v>310527.125</v>
      </c>
      <c r="BP18" s="175">
        <f t="shared" si="51"/>
        <v>310527.125</v>
      </c>
      <c r="BQ18" s="175">
        <f t="shared" si="51"/>
        <v>310527.125</v>
      </c>
      <c r="BR18" s="175">
        <f t="shared" si="51"/>
        <v>310527.125</v>
      </c>
      <c r="BS18" s="175">
        <f t="shared" si="51"/>
        <v>310527.125</v>
      </c>
      <c r="BT18" s="175">
        <f t="shared" si="13"/>
        <v>3726325.5</v>
      </c>
      <c r="BU18" s="175">
        <f>$AE18/12</f>
        <v>186316.27500000002</v>
      </c>
      <c r="BV18" s="175">
        <f t="shared" ref="BV18:CF24" si="52">$AE18/12</f>
        <v>186316.27500000002</v>
      </c>
      <c r="BW18" s="175">
        <f t="shared" si="52"/>
        <v>186316.27500000002</v>
      </c>
      <c r="BX18" s="175">
        <f t="shared" si="52"/>
        <v>186316.27500000002</v>
      </c>
      <c r="BY18" s="175">
        <f t="shared" si="52"/>
        <v>186316.27500000002</v>
      </c>
      <c r="BZ18" s="175">
        <f t="shared" si="52"/>
        <v>186316.27500000002</v>
      </c>
      <c r="CA18" s="175">
        <f t="shared" si="52"/>
        <v>186316.27500000002</v>
      </c>
      <c r="CB18" s="175">
        <f t="shared" si="52"/>
        <v>186316.27500000002</v>
      </c>
      <c r="CC18" s="175">
        <f t="shared" si="52"/>
        <v>186316.27500000002</v>
      </c>
      <c r="CD18" s="175">
        <f t="shared" si="52"/>
        <v>186316.27500000002</v>
      </c>
      <c r="CE18" s="175">
        <f t="shared" si="52"/>
        <v>186316.27500000002</v>
      </c>
      <c r="CF18" s="175">
        <f t="shared" si="52"/>
        <v>186316.27500000002</v>
      </c>
      <c r="CG18" s="175">
        <f t="shared" si="15"/>
        <v>2235795.2999999998</v>
      </c>
      <c r="CH18" s="175">
        <f t="shared" si="8"/>
        <v>7452651</v>
      </c>
      <c r="CI18" s="133"/>
      <c r="CJ18" s="175">
        <f t="shared" si="9"/>
        <v>0</v>
      </c>
      <c r="CK18" s="262" t="str">
        <f t="shared" si="46"/>
        <v>P</v>
      </c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</row>
    <row r="19" spans="1:165" s="134" customFormat="1" ht="15" outlineLevel="1" x14ac:dyDescent="0.25">
      <c r="A19" s="256" t="s">
        <v>34</v>
      </c>
      <c r="B19" s="241" t="s">
        <v>94</v>
      </c>
      <c r="C19" s="226">
        <v>4223086.12</v>
      </c>
      <c r="D19" s="172">
        <v>0</v>
      </c>
      <c r="E19" s="172">
        <v>0</v>
      </c>
      <c r="F19" s="172">
        <v>380077.87</v>
      </c>
      <c r="G19" s="172">
        <v>4603163.99</v>
      </c>
      <c r="H19" s="173">
        <f t="shared" si="16"/>
        <v>84461.722399999999</v>
      </c>
      <c r="I19" s="174">
        <f t="shared" si="17"/>
        <v>760155.50159999996</v>
      </c>
      <c r="J19" s="174">
        <f t="shared" si="18"/>
        <v>2111543.06</v>
      </c>
      <c r="K19" s="174">
        <f t="shared" si="19"/>
        <v>1266925.8359999999</v>
      </c>
      <c r="L19" s="174">
        <f t="shared" si="20"/>
        <v>4223086.12</v>
      </c>
      <c r="M19" s="173">
        <f t="shared" si="21"/>
        <v>0</v>
      </c>
      <c r="N19" s="174">
        <f t="shared" si="22"/>
        <v>0</v>
      </c>
      <c r="O19" s="174">
        <f t="shared" si="23"/>
        <v>0</v>
      </c>
      <c r="P19" s="174">
        <f t="shared" si="24"/>
        <v>0</v>
      </c>
      <c r="Q19" s="174">
        <f t="shared" si="25"/>
        <v>0</v>
      </c>
      <c r="R19" s="173">
        <f t="shared" si="26"/>
        <v>0</v>
      </c>
      <c r="S19" s="174">
        <f t="shared" si="27"/>
        <v>0</v>
      </c>
      <c r="T19" s="174">
        <f t="shared" si="28"/>
        <v>0</v>
      </c>
      <c r="U19" s="174">
        <f t="shared" si="29"/>
        <v>0</v>
      </c>
      <c r="V19" s="174">
        <f t="shared" si="30"/>
        <v>0</v>
      </c>
      <c r="W19" s="173">
        <f t="shared" si="31"/>
        <v>7601.5573999999997</v>
      </c>
      <c r="X19" s="174">
        <f t="shared" si="32"/>
        <v>68414.016600000003</v>
      </c>
      <c r="Y19" s="174">
        <f t="shared" si="33"/>
        <v>190038.935</v>
      </c>
      <c r="Z19" s="174">
        <f t="shared" si="34"/>
        <v>114023.36099999999</v>
      </c>
      <c r="AA19" s="174">
        <f t="shared" si="35"/>
        <v>380077.87</v>
      </c>
      <c r="AB19" s="173">
        <f t="shared" si="36"/>
        <v>92063.279800000004</v>
      </c>
      <c r="AC19" s="173">
        <f t="shared" si="36"/>
        <v>828569.51819999993</v>
      </c>
      <c r="AD19" s="173">
        <f t="shared" si="36"/>
        <v>2301581.9950000001</v>
      </c>
      <c r="AE19" s="173">
        <f t="shared" si="36"/>
        <v>1380949.1969999999</v>
      </c>
      <c r="AF19" s="174">
        <f t="shared" si="37"/>
        <v>4603163.99</v>
      </c>
      <c r="AG19" s="132"/>
      <c r="AH19" s="175">
        <f t="shared" ref="AH19:AS19" si="53">SUM(AH20:AH20)</f>
        <v>7671.9399833333337</v>
      </c>
      <c r="AI19" s="175">
        <f t="shared" si="53"/>
        <v>7671.9399833333337</v>
      </c>
      <c r="AJ19" s="175">
        <f t="shared" si="53"/>
        <v>7671.9399833333337</v>
      </c>
      <c r="AK19" s="175">
        <f t="shared" si="53"/>
        <v>7671.9399833333337</v>
      </c>
      <c r="AL19" s="175">
        <f t="shared" si="53"/>
        <v>7671.9399833333337</v>
      </c>
      <c r="AM19" s="175">
        <f t="shared" si="53"/>
        <v>7671.9399833333337</v>
      </c>
      <c r="AN19" s="175">
        <f t="shared" si="53"/>
        <v>7671.9399833333337</v>
      </c>
      <c r="AO19" s="175">
        <f t="shared" si="53"/>
        <v>7671.9399833333337</v>
      </c>
      <c r="AP19" s="175">
        <f t="shared" si="53"/>
        <v>7671.9399833333337</v>
      </c>
      <c r="AQ19" s="175">
        <f t="shared" si="53"/>
        <v>7671.9399833333337</v>
      </c>
      <c r="AR19" s="175">
        <f t="shared" si="53"/>
        <v>7671.9399833333337</v>
      </c>
      <c r="AS19" s="175">
        <f t="shared" si="53"/>
        <v>7671.9399833333337</v>
      </c>
      <c r="AT19" s="175">
        <f t="shared" si="48"/>
        <v>92063.279799999975</v>
      </c>
      <c r="AU19" s="175">
        <f t="shared" ref="AU19:BF19" si="54">SUM(AU20:AU20)</f>
        <v>69047.459849999999</v>
      </c>
      <c r="AV19" s="175">
        <f t="shared" si="54"/>
        <v>69047.459849999999</v>
      </c>
      <c r="AW19" s="175">
        <f t="shared" si="54"/>
        <v>69047.459849999999</v>
      </c>
      <c r="AX19" s="175">
        <f t="shared" si="54"/>
        <v>69047.459849999999</v>
      </c>
      <c r="AY19" s="175">
        <f t="shared" si="54"/>
        <v>69047.459849999999</v>
      </c>
      <c r="AZ19" s="175">
        <f t="shared" si="54"/>
        <v>69047.459849999999</v>
      </c>
      <c r="BA19" s="175">
        <f t="shared" si="54"/>
        <v>69047.459849999999</v>
      </c>
      <c r="BB19" s="175">
        <f t="shared" si="54"/>
        <v>69047.459849999999</v>
      </c>
      <c r="BC19" s="175">
        <f t="shared" si="54"/>
        <v>69047.459849999999</v>
      </c>
      <c r="BD19" s="175">
        <f t="shared" si="54"/>
        <v>69047.459849999999</v>
      </c>
      <c r="BE19" s="175">
        <f t="shared" si="54"/>
        <v>69047.459849999999</v>
      </c>
      <c r="BF19" s="175">
        <f t="shared" si="54"/>
        <v>69047.459849999999</v>
      </c>
      <c r="BG19" s="175">
        <f t="shared" si="50"/>
        <v>828569.51819999993</v>
      </c>
      <c r="BH19" s="175">
        <f t="shared" ref="BH19:BS19" si="55">SUM(BH20:BH20)</f>
        <v>191798.49958333335</v>
      </c>
      <c r="BI19" s="175">
        <f t="shared" si="55"/>
        <v>191798.49958333335</v>
      </c>
      <c r="BJ19" s="175">
        <f t="shared" si="55"/>
        <v>191798.49958333335</v>
      </c>
      <c r="BK19" s="175">
        <f t="shared" si="55"/>
        <v>191798.49958333335</v>
      </c>
      <c r="BL19" s="175">
        <f t="shared" si="55"/>
        <v>191798.49958333335</v>
      </c>
      <c r="BM19" s="175">
        <f t="shared" si="55"/>
        <v>191798.49958333335</v>
      </c>
      <c r="BN19" s="175">
        <f t="shared" si="55"/>
        <v>191798.49958333335</v>
      </c>
      <c r="BO19" s="175">
        <f t="shared" si="55"/>
        <v>191798.49958333335</v>
      </c>
      <c r="BP19" s="175">
        <f t="shared" si="55"/>
        <v>191798.49958333335</v>
      </c>
      <c r="BQ19" s="175">
        <f t="shared" si="55"/>
        <v>191798.49958333335</v>
      </c>
      <c r="BR19" s="175">
        <f t="shared" si="55"/>
        <v>191798.49958333335</v>
      </c>
      <c r="BS19" s="175">
        <f t="shared" si="55"/>
        <v>191798.49958333335</v>
      </c>
      <c r="BT19" s="175">
        <f t="shared" si="13"/>
        <v>2301581.9949999996</v>
      </c>
      <c r="BU19" s="175">
        <f t="shared" ref="BU19:CF19" si="56">SUM(BU20:BU20)</f>
        <v>115079.09974999999</v>
      </c>
      <c r="BV19" s="175">
        <f t="shared" si="56"/>
        <v>115079.09974999999</v>
      </c>
      <c r="BW19" s="175">
        <f t="shared" si="56"/>
        <v>115079.09974999999</v>
      </c>
      <c r="BX19" s="175">
        <f t="shared" si="56"/>
        <v>115079.09974999999</v>
      </c>
      <c r="BY19" s="175">
        <f t="shared" si="56"/>
        <v>115079.09974999999</v>
      </c>
      <c r="BZ19" s="175">
        <f t="shared" si="56"/>
        <v>115079.09974999999</v>
      </c>
      <c r="CA19" s="175">
        <f t="shared" si="56"/>
        <v>115079.09974999999</v>
      </c>
      <c r="CB19" s="175">
        <f t="shared" si="56"/>
        <v>115079.09974999999</v>
      </c>
      <c r="CC19" s="175">
        <f t="shared" si="56"/>
        <v>115079.09974999999</v>
      </c>
      <c r="CD19" s="175">
        <f t="shared" si="56"/>
        <v>115079.09974999999</v>
      </c>
      <c r="CE19" s="175">
        <f t="shared" si="56"/>
        <v>115079.09974999999</v>
      </c>
      <c r="CF19" s="175">
        <f t="shared" si="56"/>
        <v>115079.09974999999</v>
      </c>
      <c r="CG19" s="175">
        <f t="shared" si="15"/>
        <v>1380949.1970000004</v>
      </c>
      <c r="CH19" s="175">
        <f t="shared" si="8"/>
        <v>4603163.99</v>
      </c>
      <c r="CI19" s="133"/>
      <c r="CJ19" s="175">
        <f t="shared" si="9"/>
        <v>0</v>
      </c>
      <c r="CK19" s="262" t="str">
        <f t="shared" si="46"/>
        <v>P</v>
      </c>
    </row>
    <row r="20" spans="1:165" s="141" customFormat="1" ht="16.5" outlineLevel="2" x14ac:dyDescent="0.25">
      <c r="A20" s="256" t="s">
        <v>35</v>
      </c>
      <c r="B20" s="241" t="s">
        <v>127</v>
      </c>
      <c r="C20" s="282">
        <v>4223086.12</v>
      </c>
      <c r="D20" s="172">
        <v>0</v>
      </c>
      <c r="E20" s="172">
        <v>0</v>
      </c>
      <c r="F20" s="283">
        <v>380077.87</v>
      </c>
      <c r="G20" s="172">
        <v>4603163.99</v>
      </c>
      <c r="H20" s="173">
        <f t="shared" si="16"/>
        <v>84461.722399999999</v>
      </c>
      <c r="I20" s="174">
        <f t="shared" si="17"/>
        <v>760155.50159999996</v>
      </c>
      <c r="J20" s="174">
        <f t="shared" si="18"/>
        <v>2111543.06</v>
      </c>
      <c r="K20" s="174">
        <f t="shared" si="19"/>
        <v>1266925.8359999999</v>
      </c>
      <c r="L20" s="174">
        <f t="shared" si="20"/>
        <v>4223086.12</v>
      </c>
      <c r="M20" s="173">
        <f t="shared" si="21"/>
        <v>0</v>
      </c>
      <c r="N20" s="174">
        <f t="shared" si="22"/>
        <v>0</v>
      </c>
      <c r="O20" s="174">
        <f t="shared" si="23"/>
        <v>0</v>
      </c>
      <c r="P20" s="174">
        <f t="shared" si="24"/>
        <v>0</v>
      </c>
      <c r="Q20" s="174">
        <f t="shared" si="25"/>
        <v>0</v>
      </c>
      <c r="R20" s="173">
        <f t="shared" si="26"/>
        <v>0</v>
      </c>
      <c r="S20" s="174">
        <f t="shared" si="27"/>
        <v>0</v>
      </c>
      <c r="T20" s="174">
        <f t="shared" si="28"/>
        <v>0</v>
      </c>
      <c r="U20" s="174">
        <f t="shared" si="29"/>
        <v>0</v>
      </c>
      <c r="V20" s="174">
        <f t="shared" si="30"/>
        <v>0</v>
      </c>
      <c r="W20" s="173">
        <f t="shared" si="31"/>
        <v>7601.5573999999997</v>
      </c>
      <c r="X20" s="174">
        <f t="shared" si="32"/>
        <v>68414.016600000003</v>
      </c>
      <c r="Y20" s="174">
        <f t="shared" si="33"/>
        <v>190038.935</v>
      </c>
      <c r="Z20" s="174">
        <f t="shared" si="34"/>
        <v>114023.36099999999</v>
      </c>
      <c r="AA20" s="174">
        <f t="shared" si="35"/>
        <v>380077.87</v>
      </c>
      <c r="AB20" s="173">
        <f t="shared" si="36"/>
        <v>92063.279800000004</v>
      </c>
      <c r="AC20" s="173">
        <f t="shared" si="36"/>
        <v>828569.51819999993</v>
      </c>
      <c r="AD20" s="173">
        <f t="shared" si="36"/>
        <v>2301581.9950000001</v>
      </c>
      <c r="AE20" s="173">
        <f t="shared" si="36"/>
        <v>1380949.1969999999</v>
      </c>
      <c r="AF20" s="174">
        <f t="shared" si="37"/>
        <v>4603163.99</v>
      </c>
      <c r="AG20" s="132"/>
      <c r="AH20" s="175">
        <f>$AB20/12</f>
        <v>7671.9399833333337</v>
      </c>
      <c r="AI20" s="175">
        <f>$AB20/12</f>
        <v>7671.9399833333337</v>
      </c>
      <c r="AJ20" s="175">
        <f t="shared" si="47"/>
        <v>7671.9399833333337</v>
      </c>
      <c r="AK20" s="175">
        <f t="shared" si="47"/>
        <v>7671.9399833333337</v>
      </c>
      <c r="AL20" s="175">
        <f t="shared" si="47"/>
        <v>7671.9399833333337</v>
      </c>
      <c r="AM20" s="175">
        <f t="shared" si="47"/>
        <v>7671.9399833333337</v>
      </c>
      <c r="AN20" s="175">
        <f t="shared" si="47"/>
        <v>7671.9399833333337</v>
      </c>
      <c r="AO20" s="175">
        <f t="shared" si="47"/>
        <v>7671.9399833333337</v>
      </c>
      <c r="AP20" s="175">
        <f t="shared" si="47"/>
        <v>7671.9399833333337</v>
      </c>
      <c r="AQ20" s="175">
        <f t="shared" si="47"/>
        <v>7671.9399833333337</v>
      </c>
      <c r="AR20" s="175">
        <f t="shared" si="47"/>
        <v>7671.9399833333337</v>
      </c>
      <c r="AS20" s="175">
        <f t="shared" si="47"/>
        <v>7671.9399833333337</v>
      </c>
      <c r="AT20" s="175">
        <f t="shared" si="48"/>
        <v>92063.279799999975</v>
      </c>
      <c r="AU20" s="175">
        <f>$AC20/12</f>
        <v>69047.459849999999</v>
      </c>
      <c r="AV20" s="175">
        <f t="shared" ref="AV20:BF24" si="57">$AC20/12</f>
        <v>69047.459849999999</v>
      </c>
      <c r="AW20" s="175">
        <f t="shared" si="57"/>
        <v>69047.459849999999</v>
      </c>
      <c r="AX20" s="175">
        <f t="shared" si="57"/>
        <v>69047.459849999999</v>
      </c>
      <c r="AY20" s="175">
        <f t="shared" si="57"/>
        <v>69047.459849999999</v>
      </c>
      <c r="AZ20" s="175">
        <f t="shared" si="57"/>
        <v>69047.459849999999</v>
      </c>
      <c r="BA20" s="175">
        <f t="shared" si="57"/>
        <v>69047.459849999999</v>
      </c>
      <c r="BB20" s="175">
        <f t="shared" si="57"/>
        <v>69047.459849999999</v>
      </c>
      <c r="BC20" s="175">
        <f t="shared" si="57"/>
        <v>69047.459849999999</v>
      </c>
      <c r="BD20" s="175">
        <f t="shared" si="57"/>
        <v>69047.459849999999</v>
      </c>
      <c r="BE20" s="175">
        <f t="shared" si="57"/>
        <v>69047.459849999999</v>
      </c>
      <c r="BF20" s="175">
        <f t="shared" si="57"/>
        <v>69047.459849999999</v>
      </c>
      <c r="BG20" s="175">
        <f t="shared" si="50"/>
        <v>828569.51819999993</v>
      </c>
      <c r="BH20" s="175">
        <f>$AD20/12</f>
        <v>191798.49958333335</v>
      </c>
      <c r="BI20" s="175">
        <f t="shared" si="51"/>
        <v>191798.49958333335</v>
      </c>
      <c r="BJ20" s="175">
        <f t="shared" si="51"/>
        <v>191798.49958333335</v>
      </c>
      <c r="BK20" s="175">
        <f t="shared" si="51"/>
        <v>191798.49958333335</v>
      </c>
      <c r="BL20" s="175">
        <f t="shared" si="51"/>
        <v>191798.49958333335</v>
      </c>
      <c r="BM20" s="175">
        <f t="shared" si="51"/>
        <v>191798.49958333335</v>
      </c>
      <c r="BN20" s="175">
        <f t="shared" si="51"/>
        <v>191798.49958333335</v>
      </c>
      <c r="BO20" s="175">
        <f t="shared" si="51"/>
        <v>191798.49958333335</v>
      </c>
      <c r="BP20" s="175">
        <f t="shared" si="51"/>
        <v>191798.49958333335</v>
      </c>
      <c r="BQ20" s="175">
        <f t="shared" si="51"/>
        <v>191798.49958333335</v>
      </c>
      <c r="BR20" s="175">
        <f t="shared" si="51"/>
        <v>191798.49958333335</v>
      </c>
      <c r="BS20" s="175">
        <f t="shared" si="51"/>
        <v>191798.49958333335</v>
      </c>
      <c r="BT20" s="175">
        <f t="shared" si="13"/>
        <v>2301581.9949999996</v>
      </c>
      <c r="BU20" s="175">
        <f>$AE20/12</f>
        <v>115079.09974999999</v>
      </c>
      <c r="BV20" s="175">
        <f t="shared" si="52"/>
        <v>115079.09974999999</v>
      </c>
      <c r="BW20" s="175">
        <f t="shared" si="52"/>
        <v>115079.09974999999</v>
      </c>
      <c r="BX20" s="175">
        <f t="shared" si="52"/>
        <v>115079.09974999999</v>
      </c>
      <c r="BY20" s="175">
        <f t="shared" si="52"/>
        <v>115079.09974999999</v>
      </c>
      <c r="BZ20" s="175">
        <f t="shared" si="52"/>
        <v>115079.09974999999</v>
      </c>
      <c r="CA20" s="175">
        <f t="shared" si="52"/>
        <v>115079.09974999999</v>
      </c>
      <c r="CB20" s="175">
        <f t="shared" si="52"/>
        <v>115079.09974999999</v>
      </c>
      <c r="CC20" s="175">
        <f t="shared" si="52"/>
        <v>115079.09974999999</v>
      </c>
      <c r="CD20" s="175">
        <f t="shared" si="52"/>
        <v>115079.09974999999</v>
      </c>
      <c r="CE20" s="175">
        <f t="shared" si="52"/>
        <v>115079.09974999999</v>
      </c>
      <c r="CF20" s="175">
        <f t="shared" si="52"/>
        <v>115079.09974999999</v>
      </c>
      <c r="CG20" s="175">
        <f t="shared" si="15"/>
        <v>1380949.1970000004</v>
      </c>
      <c r="CH20" s="175">
        <f t="shared" si="8"/>
        <v>4603163.99</v>
      </c>
      <c r="CI20" s="133"/>
      <c r="CJ20" s="175">
        <f t="shared" si="9"/>
        <v>0</v>
      </c>
      <c r="CK20" s="262" t="str">
        <f t="shared" si="46"/>
        <v>P</v>
      </c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</row>
    <row r="21" spans="1:165" s="134" customFormat="1" ht="15" outlineLevel="1" x14ac:dyDescent="0.25">
      <c r="A21" s="256" t="s">
        <v>36</v>
      </c>
      <c r="B21" s="241" t="s">
        <v>93</v>
      </c>
      <c r="C21" s="226">
        <v>6147040.21</v>
      </c>
      <c r="D21" s="172">
        <v>0</v>
      </c>
      <c r="E21" s="172">
        <v>0</v>
      </c>
      <c r="F21" s="172">
        <v>553233.79</v>
      </c>
      <c r="G21" s="172">
        <v>6700274</v>
      </c>
      <c r="H21" s="173">
        <f t="shared" si="16"/>
        <v>122940.8042</v>
      </c>
      <c r="I21" s="174">
        <f t="shared" si="17"/>
        <v>1106467.2378</v>
      </c>
      <c r="J21" s="174">
        <f t="shared" si="18"/>
        <v>3073520.105</v>
      </c>
      <c r="K21" s="174">
        <f t="shared" si="19"/>
        <v>1844112.0629999998</v>
      </c>
      <c r="L21" s="174">
        <f t="shared" si="20"/>
        <v>6147040.21</v>
      </c>
      <c r="M21" s="173">
        <f t="shared" si="21"/>
        <v>0</v>
      </c>
      <c r="N21" s="174">
        <f t="shared" si="22"/>
        <v>0</v>
      </c>
      <c r="O21" s="174">
        <f t="shared" si="23"/>
        <v>0</v>
      </c>
      <c r="P21" s="174">
        <f t="shared" si="24"/>
        <v>0</v>
      </c>
      <c r="Q21" s="174">
        <f t="shared" si="25"/>
        <v>0</v>
      </c>
      <c r="R21" s="173">
        <f t="shared" si="26"/>
        <v>0</v>
      </c>
      <c r="S21" s="174">
        <f t="shared" si="27"/>
        <v>0</v>
      </c>
      <c r="T21" s="174">
        <f t="shared" si="28"/>
        <v>0</v>
      </c>
      <c r="U21" s="174">
        <f t="shared" si="29"/>
        <v>0</v>
      </c>
      <c r="V21" s="174">
        <f t="shared" si="30"/>
        <v>0</v>
      </c>
      <c r="W21" s="173">
        <f t="shared" si="31"/>
        <v>11064.675800000001</v>
      </c>
      <c r="X21" s="174">
        <f t="shared" si="32"/>
        <v>99582.082200000004</v>
      </c>
      <c r="Y21" s="174">
        <f t="shared" si="33"/>
        <v>276616.89500000002</v>
      </c>
      <c r="Z21" s="174">
        <f t="shared" si="34"/>
        <v>165970.13700000002</v>
      </c>
      <c r="AA21" s="174">
        <f t="shared" si="35"/>
        <v>553233.79</v>
      </c>
      <c r="AB21" s="173">
        <f t="shared" si="36"/>
        <v>134005.48000000001</v>
      </c>
      <c r="AC21" s="173">
        <f t="shared" si="36"/>
        <v>1206049.32</v>
      </c>
      <c r="AD21" s="173">
        <f t="shared" si="36"/>
        <v>3350137</v>
      </c>
      <c r="AE21" s="173">
        <f t="shared" si="36"/>
        <v>2010082.2</v>
      </c>
      <c r="AF21" s="174">
        <f t="shared" si="37"/>
        <v>6700274</v>
      </c>
      <c r="AG21" s="132"/>
      <c r="AH21" s="175">
        <f t="shared" ref="AH21:AS21" si="58">SUM(AH22:AH22)</f>
        <v>11167.123333333335</v>
      </c>
      <c r="AI21" s="175">
        <f t="shared" si="58"/>
        <v>11167.123333333335</v>
      </c>
      <c r="AJ21" s="175">
        <f t="shared" si="58"/>
        <v>11167.123333333335</v>
      </c>
      <c r="AK21" s="175">
        <f t="shared" si="58"/>
        <v>11167.123333333335</v>
      </c>
      <c r="AL21" s="175">
        <f t="shared" si="58"/>
        <v>11167.123333333335</v>
      </c>
      <c r="AM21" s="175">
        <f t="shared" si="58"/>
        <v>11167.123333333335</v>
      </c>
      <c r="AN21" s="175">
        <f t="shared" si="58"/>
        <v>11167.123333333335</v>
      </c>
      <c r="AO21" s="175">
        <f t="shared" si="58"/>
        <v>11167.123333333335</v>
      </c>
      <c r="AP21" s="175">
        <f t="shared" si="58"/>
        <v>11167.123333333335</v>
      </c>
      <c r="AQ21" s="175">
        <f t="shared" si="58"/>
        <v>11167.123333333335</v>
      </c>
      <c r="AR21" s="175">
        <f t="shared" si="58"/>
        <v>11167.123333333335</v>
      </c>
      <c r="AS21" s="175">
        <f t="shared" si="58"/>
        <v>11167.123333333335</v>
      </c>
      <c r="AT21" s="175">
        <f t="shared" si="48"/>
        <v>134005.48000000001</v>
      </c>
      <c r="AU21" s="175">
        <f t="shared" ref="AU21:BF21" si="59">SUM(AU22:AU22)</f>
        <v>100504.11</v>
      </c>
      <c r="AV21" s="175">
        <f t="shared" si="59"/>
        <v>100504.11</v>
      </c>
      <c r="AW21" s="175">
        <f t="shared" si="59"/>
        <v>100504.11</v>
      </c>
      <c r="AX21" s="175">
        <f t="shared" si="59"/>
        <v>100504.11</v>
      </c>
      <c r="AY21" s="175">
        <f t="shared" si="59"/>
        <v>100504.11</v>
      </c>
      <c r="AZ21" s="175">
        <f t="shared" si="59"/>
        <v>100504.11</v>
      </c>
      <c r="BA21" s="175">
        <f t="shared" si="59"/>
        <v>100504.11</v>
      </c>
      <c r="BB21" s="175">
        <f t="shared" si="59"/>
        <v>100504.11</v>
      </c>
      <c r="BC21" s="175">
        <f t="shared" si="59"/>
        <v>100504.11</v>
      </c>
      <c r="BD21" s="175">
        <f t="shared" si="59"/>
        <v>100504.11</v>
      </c>
      <c r="BE21" s="175">
        <f t="shared" si="59"/>
        <v>100504.11</v>
      </c>
      <c r="BF21" s="175">
        <f t="shared" si="59"/>
        <v>100504.11</v>
      </c>
      <c r="BG21" s="175">
        <f t="shared" si="50"/>
        <v>1206049.32</v>
      </c>
      <c r="BH21" s="175">
        <f t="shared" ref="BH21:BS21" si="60">SUM(BH22:BH22)</f>
        <v>279178.08333333331</v>
      </c>
      <c r="BI21" s="175">
        <f t="shared" si="60"/>
        <v>279178.08333333331</v>
      </c>
      <c r="BJ21" s="175">
        <f t="shared" si="60"/>
        <v>279178.08333333331</v>
      </c>
      <c r="BK21" s="175">
        <f t="shared" si="60"/>
        <v>279178.08333333331</v>
      </c>
      <c r="BL21" s="175">
        <f t="shared" si="60"/>
        <v>279178.08333333331</v>
      </c>
      <c r="BM21" s="175">
        <f t="shared" si="60"/>
        <v>279178.08333333331</v>
      </c>
      <c r="BN21" s="175">
        <f t="shared" si="60"/>
        <v>279178.08333333331</v>
      </c>
      <c r="BO21" s="175">
        <f t="shared" si="60"/>
        <v>279178.08333333331</v>
      </c>
      <c r="BP21" s="175">
        <f t="shared" si="60"/>
        <v>279178.08333333331</v>
      </c>
      <c r="BQ21" s="175">
        <f t="shared" si="60"/>
        <v>279178.08333333331</v>
      </c>
      <c r="BR21" s="175">
        <f t="shared" si="60"/>
        <v>279178.08333333331</v>
      </c>
      <c r="BS21" s="175">
        <f t="shared" si="60"/>
        <v>279178.08333333331</v>
      </c>
      <c r="BT21" s="175">
        <f t="shared" si="13"/>
        <v>3350137.0000000005</v>
      </c>
      <c r="BU21" s="175">
        <f t="shared" ref="BU21:CF21" si="61">SUM(BU22:BU22)</f>
        <v>167506.85</v>
      </c>
      <c r="BV21" s="175">
        <f t="shared" si="61"/>
        <v>167506.85</v>
      </c>
      <c r="BW21" s="175">
        <f t="shared" si="61"/>
        <v>167506.85</v>
      </c>
      <c r="BX21" s="175">
        <f t="shared" si="61"/>
        <v>167506.85</v>
      </c>
      <c r="BY21" s="175">
        <f t="shared" si="61"/>
        <v>167506.85</v>
      </c>
      <c r="BZ21" s="175">
        <f t="shared" si="61"/>
        <v>167506.85</v>
      </c>
      <c r="CA21" s="175">
        <f t="shared" si="61"/>
        <v>167506.85</v>
      </c>
      <c r="CB21" s="175">
        <f t="shared" si="61"/>
        <v>167506.85</v>
      </c>
      <c r="CC21" s="175">
        <f t="shared" si="61"/>
        <v>167506.85</v>
      </c>
      <c r="CD21" s="175">
        <f t="shared" si="61"/>
        <v>167506.85</v>
      </c>
      <c r="CE21" s="175">
        <f t="shared" si="61"/>
        <v>167506.85</v>
      </c>
      <c r="CF21" s="175">
        <f t="shared" si="61"/>
        <v>167506.85</v>
      </c>
      <c r="CG21" s="175">
        <f t="shared" si="15"/>
        <v>2010082.2000000004</v>
      </c>
      <c r="CH21" s="175">
        <f t="shared" si="8"/>
        <v>6700274.0000000009</v>
      </c>
      <c r="CI21" s="133"/>
      <c r="CJ21" s="175">
        <f t="shared" si="9"/>
        <v>0</v>
      </c>
      <c r="CK21" s="262" t="str">
        <f t="shared" si="46"/>
        <v>P</v>
      </c>
    </row>
    <row r="22" spans="1:165" s="141" customFormat="1" ht="16.5" outlineLevel="2" x14ac:dyDescent="0.25">
      <c r="A22" s="256" t="s">
        <v>37</v>
      </c>
      <c r="B22" s="241" t="s">
        <v>128</v>
      </c>
      <c r="C22" s="282">
        <v>6147040.21</v>
      </c>
      <c r="D22" s="172">
        <v>0</v>
      </c>
      <c r="E22" s="172">
        <v>0</v>
      </c>
      <c r="F22" s="283">
        <v>553233.79</v>
      </c>
      <c r="G22" s="172">
        <v>6700274</v>
      </c>
      <c r="H22" s="173">
        <f t="shared" si="16"/>
        <v>122940.8042</v>
      </c>
      <c r="I22" s="174">
        <f t="shared" si="17"/>
        <v>1106467.2378</v>
      </c>
      <c r="J22" s="174">
        <f t="shared" si="18"/>
        <v>3073520.105</v>
      </c>
      <c r="K22" s="174">
        <f t="shared" si="19"/>
        <v>1844112.0629999998</v>
      </c>
      <c r="L22" s="174">
        <f t="shared" si="20"/>
        <v>6147040.21</v>
      </c>
      <c r="M22" s="173">
        <f t="shared" si="21"/>
        <v>0</v>
      </c>
      <c r="N22" s="174">
        <f t="shared" si="22"/>
        <v>0</v>
      </c>
      <c r="O22" s="174">
        <f t="shared" si="23"/>
        <v>0</v>
      </c>
      <c r="P22" s="174">
        <f t="shared" si="24"/>
        <v>0</v>
      </c>
      <c r="Q22" s="174">
        <f t="shared" si="25"/>
        <v>0</v>
      </c>
      <c r="R22" s="173">
        <f t="shared" si="26"/>
        <v>0</v>
      </c>
      <c r="S22" s="174">
        <f t="shared" si="27"/>
        <v>0</v>
      </c>
      <c r="T22" s="174">
        <f t="shared" si="28"/>
        <v>0</v>
      </c>
      <c r="U22" s="174">
        <f t="shared" si="29"/>
        <v>0</v>
      </c>
      <c r="V22" s="174">
        <f t="shared" si="30"/>
        <v>0</v>
      </c>
      <c r="W22" s="173">
        <f t="shared" si="31"/>
        <v>11064.675800000001</v>
      </c>
      <c r="X22" s="174">
        <f t="shared" si="32"/>
        <v>99582.082200000004</v>
      </c>
      <c r="Y22" s="174">
        <f t="shared" si="33"/>
        <v>276616.89500000002</v>
      </c>
      <c r="Z22" s="174">
        <f t="shared" si="34"/>
        <v>165970.13700000002</v>
      </c>
      <c r="AA22" s="174">
        <f t="shared" si="35"/>
        <v>553233.79</v>
      </c>
      <c r="AB22" s="173">
        <f t="shared" si="36"/>
        <v>134005.48000000001</v>
      </c>
      <c r="AC22" s="173">
        <f t="shared" si="36"/>
        <v>1206049.32</v>
      </c>
      <c r="AD22" s="173">
        <f t="shared" si="36"/>
        <v>3350137</v>
      </c>
      <c r="AE22" s="173">
        <f t="shared" si="36"/>
        <v>2010082.2</v>
      </c>
      <c r="AF22" s="174">
        <f t="shared" si="37"/>
        <v>6700274</v>
      </c>
      <c r="AG22" s="132"/>
      <c r="AH22" s="175">
        <f>$AB22/12</f>
        <v>11167.123333333335</v>
      </c>
      <c r="AI22" s="175">
        <f>$AB22/12</f>
        <v>11167.123333333335</v>
      </c>
      <c r="AJ22" s="175">
        <f t="shared" si="47"/>
        <v>11167.123333333335</v>
      </c>
      <c r="AK22" s="175">
        <f t="shared" si="47"/>
        <v>11167.123333333335</v>
      </c>
      <c r="AL22" s="175">
        <f t="shared" si="47"/>
        <v>11167.123333333335</v>
      </c>
      <c r="AM22" s="175">
        <f t="shared" si="47"/>
        <v>11167.123333333335</v>
      </c>
      <c r="AN22" s="175">
        <f t="shared" si="47"/>
        <v>11167.123333333335</v>
      </c>
      <c r="AO22" s="175">
        <f t="shared" si="47"/>
        <v>11167.123333333335</v>
      </c>
      <c r="AP22" s="175">
        <f t="shared" si="47"/>
        <v>11167.123333333335</v>
      </c>
      <c r="AQ22" s="175">
        <f t="shared" si="47"/>
        <v>11167.123333333335</v>
      </c>
      <c r="AR22" s="175">
        <f t="shared" si="47"/>
        <v>11167.123333333335</v>
      </c>
      <c r="AS22" s="175">
        <f t="shared" si="47"/>
        <v>11167.123333333335</v>
      </c>
      <c r="AT22" s="175">
        <f t="shared" si="48"/>
        <v>134005.48000000001</v>
      </c>
      <c r="AU22" s="175">
        <f>$AC22/12</f>
        <v>100504.11</v>
      </c>
      <c r="AV22" s="175">
        <f t="shared" si="57"/>
        <v>100504.11</v>
      </c>
      <c r="AW22" s="175">
        <f t="shared" si="57"/>
        <v>100504.11</v>
      </c>
      <c r="AX22" s="175">
        <f t="shared" si="57"/>
        <v>100504.11</v>
      </c>
      <c r="AY22" s="175">
        <f t="shared" si="57"/>
        <v>100504.11</v>
      </c>
      <c r="AZ22" s="175">
        <f t="shared" si="57"/>
        <v>100504.11</v>
      </c>
      <c r="BA22" s="175">
        <f t="shared" si="57"/>
        <v>100504.11</v>
      </c>
      <c r="BB22" s="175">
        <f t="shared" si="57"/>
        <v>100504.11</v>
      </c>
      <c r="BC22" s="175">
        <f t="shared" si="57"/>
        <v>100504.11</v>
      </c>
      <c r="BD22" s="175">
        <f t="shared" si="57"/>
        <v>100504.11</v>
      </c>
      <c r="BE22" s="175">
        <f t="shared" si="57"/>
        <v>100504.11</v>
      </c>
      <c r="BF22" s="175">
        <f t="shared" si="57"/>
        <v>100504.11</v>
      </c>
      <c r="BG22" s="175">
        <f t="shared" si="50"/>
        <v>1206049.32</v>
      </c>
      <c r="BH22" s="175">
        <f>$AD22/12</f>
        <v>279178.08333333331</v>
      </c>
      <c r="BI22" s="175">
        <f t="shared" si="51"/>
        <v>279178.08333333331</v>
      </c>
      <c r="BJ22" s="175">
        <f t="shared" si="51"/>
        <v>279178.08333333331</v>
      </c>
      <c r="BK22" s="175">
        <f t="shared" si="51"/>
        <v>279178.08333333331</v>
      </c>
      <c r="BL22" s="175">
        <f t="shared" si="51"/>
        <v>279178.08333333331</v>
      </c>
      <c r="BM22" s="175">
        <f t="shared" si="51"/>
        <v>279178.08333333331</v>
      </c>
      <c r="BN22" s="175">
        <f t="shared" si="51"/>
        <v>279178.08333333331</v>
      </c>
      <c r="BO22" s="175">
        <f t="shared" si="51"/>
        <v>279178.08333333331</v>
      </c>
      <c r="BP22" s="175">
        <f t="shared" si="51"/>
        <v>279178.08333333331</v>
      </c>
      <c r="BQ22" s="175">
        <f t="shared" si="51"/>
        <v>279178.08333333331</v>
      </c>
      <c r="BR22" s="175">
        <f t="shared" si="51"/>
        <v>279178.08333333331</v>
      </c>
      <c r="BS22" s="175">
        <f t="shared" si="51"/>
        <v>279178.08333333331</v>
      </c>
      <c r="BT22" s="175">
        <f t="shared" si="13"/>
        <v>3350137.0000000005</v>
      </c>
      <c r="BU22" s="175">
        <f>$AE22/12</f>
        <v>167506.85</v>
      </c>
      <c r="BV22" s="175">
        <f t="shared" si="52"/>
        <v>167506.85</v>
      </c>
      <c r="BW22" s="175">
        <f t="shared" si="52"/>
        <v>167506.85</v>
      </c>
      <c r="BX22" s="175">
        <f t="shared" si="52"/>
        <v>167506.85</v>
      </c>
      <c r="BY22" s="175">
        <f t="shared" si="52"/>
        <v>167506.85</v>
      </c>
      <c r="BZ22" s="175">
        <f t="shared" si="52"/>
        <v>167506.85</v>
      </c>
      <c r="CA22" s="175">
        <f t="shared" si="52"/>
        <v>167506.85</v>
      </c>
      <c r="CB22" s="175">
        <f t="shared" si="52"/>
        <v>167506.85</v>
      </c>
      <c r="CC22" s="175">
        <f t="shared" si="52"/>
        <v>167506.85</v>
      </c>
      <c r="CD22" s="175">
        <f t="shared" si="52"/>
        <v>167506.85</v>
      </c>
      <c r="CE22" s="175">
        <f t="shared" si="52"/>
        <v>167506.85</v>
      </c>
      <c r="CF22" s="175">
        <f t="shared" si="52"/>
        <v>167506.85</v>
      </c>
      <c r="CG22" s="175">
        <f t="shared" si="15"/>
        <v>2010082.2000000004</v>
      </c>
      <c r="CH22" s="175">
        <f t="shared" si="8"/>
        <v>6700274.0000000009</v>
      </c>
      <c r="CI22" s="133"/>
      <c r="CJ22" s="175">
        <f t="shared" si="9"/>
        <v>0</v>
      </c>
      <c r="CK22" s="262" t="str">
        <f t="shared" si="46"/>
        <v>P</v>
      </c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  <c r="DA22" s="134"/>
      <c r="DB22" s="134"/>
      <c r="DC22" s="134"/>
      <c r="DD22" s="134"/>
      <c r="DE22" s="134"/>
      <c r="DF22" s="134"/>
      <c r="DG22" s="134"/>
      <c r="DH22" s="134"/>
      <c r="DI22" s="134"/>
      <c r="DJ22" s="134"/>
      <c r="DK22" s="134"/>
      <c r="DL22" s="134"/>
      <c r="DM22" s="134"/>
      <c r="DN22" s="134"/>
      <c r="DO22" s="134"/>
      <c r="DP22" s="134"/>
      <c r="DQ22" s="134"/>
      <c r="DR22" s="134"/>
      <c r="DS22" s="134"/>
      <c r="DT22" s="134"/>
      <c r="DU22" s="134"/>
      <c r="DV22" s="134"/>
      <c r="DW22" s="134"/>
      <c r="DX22" s="134"/>
      <c r="DY22" s="134"/>
      <c r="DZ22" s="134"/>
      <c r="EA22" s="134"/>
      <c r="EB22" s="134"/>
      <c r="EC22" s="134"/>
      <c r="ED22" s="134"/>
      <c r="EE22" s="134"/>
      <c r="EF22" s="134"/>
      <c r="EG22" s="134"/>
      <c r="EH22" s="134"/>
      <c r="EI22" s="134"/>
      <c r="EJ22" s="134"/>
      <c r="EK22" s="134"/>
      <c r="EL22" s="134"/>
      <c r="EM22" s="134"/>
      <c r="EN22" s="134"/>
      <c r="EO22" s="134"/>
      <c r="EP22" s="134"/>
      <c r="EQ22" s="134"/>
      <c r="ER22" s="134"/>
      <c r="ES22" s="134"/>
      <c r="ET22" s="134"/>
      <c r="EU22" s="134"/>
      <c r="EV22" s="134"/>
      <c r="EW22" s="134"/>
      <c r="EX22" s="134"/>
      <c r="EY22" s="134"/>
      <c r="EZ22" s="134"/>
      <c r="FA22" s="134"/>
      <c r="FB22" s="134"/>
      <c r="FC22" s="134"/>
      <c r="FD22" s="134"/>
      <c r="FE22" s="134"/>
      <c r="FF22" s="134"/>
      <c r="FG22" s="134"/>
      <c r="FH22" s="134"/>
      <c r="FI22" s="134"/>
    </row>
    <row r="23" spans="1:165" s="134" customFormat="1" ht="15" outlineLevel="1" x14ac:dyDescent="0.25">
      <c r="A23" s="256" t="s">
        <v>38</v>
      </c>
      <c r="B23" s="241" t="s">
        <v>96</v>
      </c>
      <c r="C23" s="226">
        <v>1834862.34</v>
      </c>
      <c r="D23" s="172">
        <v>0</v>
      </c>
      <c r="E23" s="172">
        <v>0</v>
      </c>
      <c r="F23" s="172">
        <v>165137.66</v>
      </c>
      <c r="G23" s="172">
        <v>2000000</v>
      </c>
      <c r="H23" s="173">
        <f t="shared" si="16"/>
        <v>36697.246800000001</v>
      </c>
      <c r="I23" s="174">
        <f t="shared" si="17"/>
        <v>330275.22120000003</v>
      </c>
      <c r="J23" s="174">
        <f t="shared" si="18"/>
        <v>917431.17</v>
      </c>
      <c r="K23" s="174">
        <f t="shared" si="19"/>
        <v>550458.70200000005</v>
      </c>
      <c r="L23" s="174">
        <f t="shared" si="20"/>
        <v>1834862.34</v>
      </c>
      <c r="M23" s="173">
        <f t="shared" si="21"/>
        <v>0</v>
      </c>
      <c r="N23" s="174">
        <f t="shared" si="22"/>
        <v>0</v>
      </c>
      <c r="O23" s="174">
        <f t="shared" si="23"/>
        <v>0</v>
      </c>
      <c r="P23" s="174">
        <f t="shared" si="24"/>
        <v>0</v>
      </c>
      <c r="Q23" s="174">
        <f t="shared" si="25"/>
        <v>0</v>
      </c>
      <c r="R23" s="173">
        <f t="shared" si="26"/>
        <v>0</v>
      </c>
      <c r="S23" s="174">
        <f t="shared" si="27"/>
        <v>0</v>
      </c>
      <c r="T23" s="174">
        <f t="shared" si="28"/>
        <v>0</v>
      </c>
      <c r="U23" s="174">
        <f t="shared" si="29"/>
        <v>0</v>
      </c>
      <c r="V23" s="174">
        <f t="shared" si="30"/>
        <v>0</v>
      </c>
      <c r="W23" s="173">
        <f t="shared" si="31"/>
        <v>3302.7532000000001</v>
      </c>
      <c r="X23" s="174">
        <f t="shared" si="32"/>
        <v>29724.7788</v>
      </c>
      <c r="Y23" s="174">
        <f t="shared" si="33"/>
        <v>82568.83</v>
      </c>
      <c r="Z23" s="174">
        <f t="shared" si="34"/>
        <v>49541.298000000003</v>
      </c>
      <c r="AA23" s="174">
        <f t="shared" si="35"/>
        <v>165137.66</v>
      </c>
      <c r="AB23" s="173">
        <f t="shared" si="36"/>
        <v>40000</v>
      </c>
      <c r="AC23" s="173">
        <f t="shared" si="36"/>
        <v>360000</v>
      </c>
      <c r="AD23" s="173">
        <f t="shared" si="36"/>
        <v>1000000</v>
      </c>
      <c r="AE23" s="173">
        <f t="shared" si="36"/>
        <v>600000</v>
      </c>
      <c r="AF23" s="174">
        <f t="shared" si="37"/>
        <v>2000000</v>
      </c>
      <c r="AG23" s="132"/>
      <c r="AH23" s="175">
        <f>AH24</f>
        <v>3333.3333333333335</v>
      </c>
      <c r="AI23" s="175">
        <f t="shared" ref="AI23:AS23" si="62">AI24</f>
        <v>3333.3333333333335</v>
      </c>
      <c r="AJ23" s="175">
        <f t="shared" si="62"/>
        <v>3333.3333333333335</v>
      </c>
      <c r="AK23" s="175">
        <f t="shared" si="62"/>
        <v>3333.3333333333335</v>
      </c>
      <c r="AL23" s="175">
        <f t="shared" si="62"/>
        <v>3333.3333333333335</v>
      </c>
      <c r="AM23" s="175">
        <f t="shared" si="62"/>
        <v>3333.3333333333335</v>
      </c>
      <c r="AN23" s="175">
        <f t="shared" si="62"/>
        <v>3333.3333333333335</v>
      </c>
      <c r="AO23" s="175">
        <f t="shared" si="62"/>
        <v>3333.3333333333335</v>
      </c>
      <c r="AP23" s="175">
        <f t="shared" si="62"/>
        <v>3333.3333333333335</v>
      </c>
      <c r="AQ23" s="175">
        <f t="shared" si="62"/>
        <v>3333.3333333333335</v>
      </c>
      <c r="AR23" s="175">
        <f t="shared" si="62"/>
        <v>3333.3333333333335</v>
      </c>
      <c r="AS23" s="175">
        <f t="shared" si="62"/>
        <v>3333.3333333333335</v>
      </c>
      <c r="AT23" s="175">
        <f t="shared" si="48"/>
        <v>40000</v>
      </c>
      <c r="AU23" s="175">
        <f>AU24</f>
        <v>30000</v>
      </c>
      <c r="AV23" s="175">
        <f t="shared" ref="AV23:BF23" si="63">AV24</f>
        <v>30000</v>
      </c>
      <c r="AW23" s="175">
        <f t="shared" si="63"/>
        <v>30000</v>
      </c>
      <c r="AX23" s="175">
        <f t="shared" si="63"/>
        <v>30000</v>
      </c>
      <c r="AY23" s="175">
        <f t="shared" si="63"/>
        <v>30000</v>
      </c>
      <c r="AZ23" s="175">
        <f t="shared" si="63"/>
        <v>30000</v>
      </c>
      <c r="BA23" s="175">
        <f t="shared" si="63"/>
        <v>30000</v>
      </c>
      <c r="BB23" s="175">
        <f t="shared" si="63"/>
        <v>30000</v>
      </c>
      <c r="BC23" s="175">
        <f t="shared" si="63"/>
        <v>30000</v>
      </c>
      <c r="BD23" s="175">
        <f t="shared" si="63"/>
        <v>30000</v>
      </c>
      <c r="BE23" s="175">
        <f t="shared" si="63"/>
        <v>30000</v>
      </c>
      <c r="BF23" s="175">
        <f t="shared" si="63"/>
        <v>30000</v>
      </c>
      <c r="BG23" s="175">
        <f t="shared" si="50"/>
        <v>360000</v>
      </c>
      <c r="BH23" s="175">
        <f>BH24</f>
        <v>83333.333333333328</v>
      </c>
      <c r="BI23" s="175">
        <f t="shared" ref="BI23:BS23" si="64">BI24</f>
        <v>83333.333333333328</v>
      </c>
      <c r="BJ23" s="175">
        <f t="shared" si="64"/>
        <v>83333.333333333328</v>
      </c>
      <c r="BK23" s="175">
        <f t="shared" si="64"/>
        <v>83333.333333333328</v>
      </c>
      <c r="BL23" s="175">
        <f t="shared" si="64"/>
        <v>83333.333333333328</v>
      </c>
      <c r="BM23" s="175">
        <f t="shared" si="64"/>
        <v>83333.333333333328</v>
      </c>
      <c r="BN23" s="175">
        <f t="shared" si="64"/>
        <v>83333.333333333328</v>
      </c>
      <c r="BO23" s="175">
        <f t="shared" si="64"/>
        <v>83333.333333333328</v>
      </c>
      <c r="BP23" s="175">
        <f t="shared" si="64"/>
        <v>83333.333333333328</v>
      </c>
      <c r="BQ23" s="175">
        <f t="shared" si="64"/>
        <v>83333.333333333328</v>
      </c>
      <c r="BR23" s="175">
        <f t="shared" si="64"/>
        <v>83333.333333333328</v>
      </c>
      <c r="BS23" s="175">
        <f t="shared" si="64"/>
        <v>83333.333333333328</v>
      </c>
      <c r="BT23" s="175">
        <f t="shared" si="13"/>
        <v>1000000.0000000001</v>
      </c>
      <c r="BU23" s="175">
        <f>BU24</f>
        <v>50000</v>
      </c>
      <c r="BV23" s="175">
        <f t="shared" ref="BV23:CF23" si="65">BV24</f>
        <v>50000</v>
      </c>
      <c r="BW23" s="175">
        <f t="shared" si="65"/>
        <v>50000</v>
      </c>
      <c r="BX23" s="175">
        <f t="shared" si="65"/>
        <v>50000</v>
      </c>
      <c r="BY23" s="175">
        <f t="shared" si="65"/>
        <v>50000</v>
      </c>
      <c r="BZ23" s="175">
        <f t="shared" si="65"/>
        <v>50000</v>
      </c>
      <c r="CA23" s="175">
        <f t="shared" si="65"/>
        <v>50000</v>
      </c>
      <c r="CB23" s="175">
        <f t="shared" si="65"/>
        <v>50000</v>
      </c>
      <c r="CC23" s="175">
        <f t="shared" si="65"/>
        <v>50000</v>
      </c>
      <c r="CD23" s="175">
        <f t="shared" si="65"/>
        <v>50000</v>
      </c>
      <c r="CE23" s="175">
        <f t="shared" si="65"/>
        <v>50000</v>
      </c>
      <c r="CF23" s="175">
        <f t="shared" si="65"/>
        <v>50000</v>
      </c>
      <c r="CG23" s="175">
        <f t="shared" si="15"/>
        <v>600000</v>
      </c>
      <c r="CH23" s="175">
        <f t="shared" si="8"/>
        <v>2000000</v>
      </c>
      <c r="CI23" s="133"/>
      <c r="CJ23" s="175">
        <f t="shared" si="9"/>
        <v>0</v>
      </c>
      <c r="CK23" s="262" t="str">
        <f t="shared" si="46"/>
        <v>P</v>
      </c>
    </row>
    <row r="24" spans="1:165" s="141" customFormat="1" ht="16.5" outlineLevel="1" x14ac:dyDescent="0.25">
      <c r="A24" s="256" t="s">
        <v>39</v>
      </c>
      <c r="B24" s="241" t="s">
        <v>129</v>
      </c>
      <c r="C24" s="284">
        <v>1834862.34</v>
      </c>
      <c r="D24" s="172">
        <v>0</v>
      </c>
      <c r="E24" s="172">
        <v>0</v>
      </c>
      <c r="F24" s="285">
        <v>165137.66</v>
      </c>
      <c r="G24" s="172">
        <v>2000000</v>
      </c>
      <c r="H24" s="130">
        <f t="shared" si="16"/>
        <v>36697.246800000001</v>
      </c>
      <c r="I24" s="131">
        <f t="shared" si="17"/>
        <v>330275.22120000003</v>
      </c>
      <c r="J24" s="131">
        <f t="shared" si="18"/>
        <v>917431.17</v>
      </c>
      <c r="K24" s="131">
        <f t="shared" si="19"/>
        <v>550458.70200000005</v>
      </c>
      <c r="L24" s="131">
        <f t="shared" si="20"/>
        <v>1834862.34</v>
      </c>
      <c r="M24" s="130">
        <f t="shared" si="21"/>
        <v>0</v>
      </c>
      <c r="N24" s="131">
        <f t="shared" si="22"/>
        <v>0</v>
      </c>
      <c r="O24" s="131">
        <f t="shared" si="23"/>
        <v>0</v>
      </c>
      <c r="P24" s="131">
        <f t="shared" si="24"/>
        <v>0</v>
      </c>
      <c r="Q24" s="131">
        <f t="shared" si="25"/>
        <v>0</v>
      </c>
      <c r="R24" s="130">
        <f t="shared" si="26"/>
        <v>0</v>
      </c>
      <c r="S24" s="131">
        <f t="shared" si="27"/>
        <v>0</v>
      </c>
      <c r="T24" s="131">
        <f t="shared" si="28"/>
        <v>0</v>
      </c>
      <c r="U24" s="131">
        <f t="shared" si="29"/>
        <v>0</v>
      </c>
      <c r="V24" s="131">
        <f t="shared" si="30"/>
        <v>0</v>
      </c>
      <c r="W24" s="130">
        <f t="shared" si="31"/>
        <v>3302.7532000000001</v>
      </c>
      <c r="X24" s="131">
        <f t="shared" si="32"/>
        <v>29724.7788</v>
      </c>
      <c r="Y24" s="131">
        <f t="shared" si="33"/>
        <v>82568.83</v>
      </c>
      <c r="Z24" s="131">
        <f t="shared" si="34"/>
        <v>49541.298000000003</v>
      </c>
      <c r="AA24" s="131">
        <f t="shared" si="35"/>
        <v>165137.66</v>
      </c>
      <c r="AB24" s="130">
        <f t="shared" si="36"/>
        <v>40000</v>
      </c>
      <c r="AC24" s="130">
        <f t="shared" si="36"/>
        <v>360000</v>
      </c>
      <c r="AD24" s="130">
        <f t="shared" si="36"/>
        <v>1000000</v>
      </c>
      <c r="AE24" s="130">
        <f t="shared" si="36"/>
        <v>600000</v>
      </c>
      <c r="AF24" s="131">
        <f t="shared" si="37"/>
        <v>2000000</v>
      </c>
      <c r="AG24" s="132"/>
      <c r="AH24" s="281">
        <f>$AB24/12</f>
        <v>3333.3333333333335</v>
      </c>
      <c r="AI24" s="281">
        <f>$AB24/12</f>
        <v>3333.3333333333335</v>
      </c>
      <c r="AJ24" s="281">
        <f t="shared" si="47"/>
        <v>3333.3333333333335</v>
      </c>
      <c r="AK24" s="281">
        <f t="shared" si="47"/>
        <v>3333.3333333333335</v>
      </c>
      <c r="AL24" s="281">
        <f t="shared" si="47"/>
        <v>3333.3333333333335</v>
      </c>
      <c r="AM24" s="281">
        <f t="shared" si="47"/>
        <v>3333.3333333333335</v>
      </c>
      <c r="AN24" s="281">
        <f t="shared" si="47"/>
        <v>3333.3333333333335</v>
      </c>
      <c r="AO24" s="281">
        <f t="shared" si="47"/>
        <v>3333.3333333333335</v>
      </c>
      <c r="AP24" s="281">
        <f t="shared" si="47"/>
        <v>3333.3333333333335</v>
      </c>
      <c r="AQ24" s="281">
        <f t="shared" si="47"/>
        <v>3333.3333333333335</v>
      </c>
      <c r="AR24" s="281">
        <f t="shared" si="47"/>
        <v>3333.3333333333335</v>
      </c>
      <c r="AS24" s="281">
        <f t="shared" si="47"/>
        <v>3333.3333333333335</v>
      </c>
      <c r="AT24" s="175">
        <f t="shared" si="48"/>
        <v>40000</v>
      </c>
      <c r="AU24" s="175">
        <f>$AC24/12</f>
        <v>30000</v>
      </c>
      <c r="AV24" s="175">
        <f t="shared" si="57"/>
        <v>30000</v>
      </c>
      <c r="AW24" s="175">
        <f t="shared" si="57"/>
        <v>30000</v>
      </c>
      <c r="AX24" s="175">
        <f t="shared" si="57"/>
        <v>30000</v>
      </c>
      <c r="AY24" s="175">
        <f t="shared" si="57"/>
        <v>30000</v>
      </c>
      <c r="AZ24" s="175">
        <f t="shared" si="57"/>
        <v>30000</v>
      </c>
      <c r="BA24" s="175">
        <f t="shared" si="57"/>
        <v>30000</v>
      </c>
      <c r="BB24" s="175">
        <f t="shared" si="57"/>
        <v>30000</v>
      </c>
      <c r="BC24" s="175">
        <f t="shared" si="57"/>
        <v>30000</v>
      </c>
      <c r="BD24" s="175">
        <f t="shared" si="57"/>
        <v>30000</v>
      </c>
      <c r="BE24" s="175">
        <f t="shared" si="57"/>
        <v>30000</v>
      </c>
      <c r="BF24" s="175">
        <f t="shared" si="57"/>
        <v>30000</v>
      </c>
      <c r="BG24" s="175">
        <f t="shared" si="50"/>
        <v>360000</v>
      </c>
      <c r="BH24" s="175">
        <f>$AD24/12</f>
        <v>83333.333333333328</v>
      </c>
      <c r="BI24" s="175">
        <f t="shared" si="51"/>
        <v>83333.333333333328</v>
      </c>
      <c r="BJ24" s="175">
        <f t="shared" si="51"/>
        <v>83333.333333333328</v>
      </c>
      <c r="BK24" s="175">
        <f t="shared" si="51"/>
        <v>83333.333333333328</v>
      </c>
      <c r="BL24" s="175">
        <f t="shared" si="51"/>
        <v>83333.333333333328</v>
      </c>
      <c r="BM24" s="175">
        <f t="shared" si="51"/>
        <v>83333.333333333328</v>
      </c>
      <c r="BN24" s="175">
        <f t="shared" si="51"/>
        <v>83333.333333333328</v>
      </c>
      <c r="BO24" s="175">
        <f t="shared" si="51"/>
        <v>83333.333333333328</v>
      </c>
      <c r="BP24" s="175">
        <f t="shared" si="51"/>
        <v>83333.333333333328</v>
      </c>
      <c r="BQ24" s="175">
        <f t="shared" si="51"/>
        <v>83333.333333333328</v>
      </c>
      <c r="BR24" s="175">
        <f t="shared" si="51"/>
        <v>83333.333333333328</v>
      </c>
      <c r="BS24" s="175">
        <f t="shared" si="51"/>
        <v>83333.333333333328</v>
      </c>
      <c r="BT24" s="175">
        <f t="shared" si="13"/>
        <v>1000000.0000000001</v>
      </c>
      <c r="BU24" s="175">
        <f>$AE24/12</f>
        <v>50000</v>
      </c>
      <c r="BV24" s="175">
        <f t="shared" si="52"/>
        <v>50000</v>
      </c>
      <c r="BW24" s="175">
        <f t="shared" si="52"/>
        <v>50000</v>
      </c>
      <c r="BX24" s="175">
        <f t="shared" si="52"/>
        <v>50000</v>
      </c>
      <c r="BY24" s="175">
        <f t="shared" si="52"/>
        <v>50000</v>
      </c>
      <c r="BZ24" s="175">
        <f t="shared" si="52"/>
        <v>50000</v>
      </c>
      <c r="CA24" s="175">
        <f t="shared" si="52"/>
        <v>50000</v>
      </c>
      <c r="CB24" s="175">
        <f t="shared" si="52"/>
        <v>50000</v>
      </c>
      <c r="CC24" s="175">
        <f t="shared" si="52"/>
        <v>50000</v>
      </c>
      <c r="CD24" s="175">
        <f t="shared" si="52"/>
        <v>50000</v>
      </c>
      <c r="CE24" s="175">
        <f t="shared" si="52"/>
        <v>50000</v>
      </c>
      <c r="CF24" s="175">
        <f t="shared" si="52"/>
        <v>50000</v>
      </c>
      <c r="CG24" s="175">
        <f t="shared" si="15"/>
        <v>600000</v>
      </c>
      <c r="CH24" s="175">
        <f t="shared" si="8"/>
        <v>2000000</v>
      </c>
      <c r="CI24" s="133"/>
      <c r="CJ24" s="281">
        <f t="shared" si="9"/>
        <v>0</v>
      </c>
      <c r="CK24" s="262" t="str">
        <f t="shared" si="46"/>
        <v>P</v>
      </c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</row>
    <row r="25" spans="1:165" s="183" customFormat="1" ht="15" x14ac:dyDescent="0.25">
      <c r="A25" s="255" t="s">
        <v>78</v>
      </c>
      <c r="B25" s="286" t="s">
        <v>97</v>
      </c>
      <c r="C25" s="287">
        <v>957717.01</v>
      </c>
      <c r="D25" s="129">
        <v>0</v>
      </c>
      <c r="E25" s="129">
        <v>0</v>
      </c>
      <c r="F25" s="129">
        <v>86194</v>
      </c>
      <c r="G25" s="129">
        <v>1043911.01</v>
      </c>
      <c r="H25" s="130">
        <f t="shared" si="16"/>
        <v>19154.340200000002</v>
      </c>
      <c r="I25" s="131">
        <f t="shared" si="17"/>
        <v>172389.0618</v>
      </c>
      <c r="J25" s="131">
        <f t="shared" si="18"/>
        <v>478858.505</v>
      </c>
      <c r="K25" s="131">
        <f t="shared" si="19"/>
        <v>287315.103</v>
      </c>
      <c r="L25" s="131">
        <f t="shared" si="20"/>
        <v>957717.01</v>
      </c>
      <c r="M25" s="130">
        <f t="shared" si="21"/>
        <v>0</v>
      </c>
      <c r="N25" s="131">
        <f t="shared" si="22"/>
        <v>0</v>
      </c>
      <c r="O25" s="131">
        <f t="shared" si="23"/>
        <v>0</v>
      </c>
      <c r="P25" s="131">
        <f t="shared" si="24"/>
        <v>0</v>
      </c>
      <c r="Q25" s="131">
        <f t="shared" si="25"/>
        <v>0</v>
      </c>
      <c r="R25" s="130">
        <f t="shared" si="26"/>
        <v>0</v>
      </c>
      <c r="S25" s="131">
        <f t="shared" si="27"/>
        <v>0</v>
      </c>
      <c r="T25" s="131">
        <f t="shared" si="28"/>
        <v>0</v>
      </c>
      <c r="U25" s="131">
        <f t="shared" si="29"/>
        <v>0</v>
      </c>
      <c r="V25" s="131">
        <f t="shared" si="30"/>
        <v>0</v>
      </c>
      <c r="W25" s="130">
        <f t="shared" si="31"/>
        <v>1723.88</v>
      </c>
      <c r="X25" s="131">
        <f t="shared" si="32"/>
        <v>15514.92</v>
      </c>
      <c r="Y25" s="131">
        <f t="shared" si="33"/>
        <v>43097</v>
      </c>
      <c r="Z25" s="131">
        <f t="shared" si="34"/>
        <v>25858.2</v>
      </c>
      <c r="AA25" s="131">
        <f t="shared" si="35"/>
        <v>86194</v>
      </c>
      <c r="AB25" s="130">
        <f t="shared" si="36"/>
        <v>20878.220200000003</v>
      </c>
      <c r="AC25" s="130">
        <f t="shared" si="36"/>
        <v>187903.98180000001</v>
      </c>
      <c r="AD25" s="130">
        <f t="shared" si="36"/>
        <v>521955.505</v>
      </c>
      <c r="AE25" s="130">
        <f t="shared" si="36"/>
        <v>313173.30300000001</v>
      </c>
      <c r="AF25" s="131">
        <f t="shared" si="37"/>
        <v>1043911.01</v>
      </c>
      <c r="AG25" s="181"/>
      <c r="AH25" s="175">
        <f t="shared" ref="AH25:AS25" si="66">AH26+AH28+AH30+AH32</f>
        <v>1739.8516833333333</v>
      </c>
      <c r="AI25" s="175">
        <f t="shared" si="66"/>
        <v>1739.8516833333333</v>
      </c>
      <c r="AJ25" s="175">
        <f t="shared" si="66"/>
        <v>1739.8516833333333</v>
      </c>
      <c r="AK25" s="175">
        <f t="shared" si="66"/>
        <v>1739.8516833333333</v>
      </c>
      <c r="AL25" s="175">
        <f t="shared" si="66"/>
        <v>1739.8516833333333</v>
      </c>
      <c r="AM25" s="175">
        <f t="shared" si="66"/>
        <v>1739.8516833333333</v>
      </c>
      <c r="AN25" s="175">
        <f t="shared" si="66"/>
        <v>1739.8516833333333</v>
      </c>
      <c r="AO25" s="175">
        <f t="shared" si="66"/>
        <v>1739.8516833333333</v>
      </c>
      <c r="AP25" s="175">
        <f t="shared" si="66"/>
        <v>1739.8516833333333</v>
      </c>
      <c r="AQ25" s="175">
        <f t="shared" si="66"/>
        <v>1739.8516833333333</v>
      </c>
      <c r="AR25" s="175">
        <f t="shared" si="66"/>
        <v>1739.8516833333333</v>
      </c>
      <c r="AS25" s="175">
        <f t="shared" si="66"/>
        <v>1739.8516833333333</v>
      </c>
      <c r="AT25" s="175">
        <f>SUM(AH25:AS25)</f>
        <v>20878.220200000007</v>
      </c>
      <c r="AU25" s="175">
        <f t="shared" ref="AU25:BF25" si="67">AU26+AU28+AU30+AU32</f>
        <v>15658.665150000001</v>
      </c>
      <c r="AV25" s="175">
        <f t="shared" si="67"/>
        <v>15658.665150000001</v>
      </c>
      <c r="AW25" s="175">
        <f t="shared" si="67"/>
        <v>15658.665150000001</v>
      </c>
      <c r="AX25" s="175">
        <f t="shared" si="67"/>
        <v>15658.665150000001</v>
      </c>
      <c r="AY25" s="175">
        <f t="shared" si="67"/>
        <v>15658.665150000001</v>
      </c>
      <c r="AZ25" s="175">
        <f t="shared" si="67"/>
        <v>15658.665150000001</v>
      </c>
      <c r="BA25" s="175">
        <f t="shared" si="67"/>
        <v>15658.665150000001</v>
      </c>
      <c r="BB25" s="175">
        <f t="shared" si="67"/>
        <v>15658.665150000001</v>
      </c>
      <c r="BC25" s="175">
        <f t="shared" si="67"/>
        <v>15658.665150000001</v>
      </c>
      <c r="BD25" s="175">
        <f t="shared" si="67"/>
        <v>15658.665150000001</v>
      </c>
      <c r="BE25" s="175">
        <f t="shared" si="67"/>
        <v>15658.665150000001</v>
      </c>
      <c r="BF25" s="175">
        <f t="shared" si="67"/>
        <v>15658.665150000001</v>
      </c>
      <c r="BG25" s="175">
        <f>SUM(AU25:BF25)</f>
        <v>187903.98180000007</v>
      </c>
      <c r="BH25" s="175">
        <f t="shared" ref="BH25:BS25" si="68">BH26+BH28+BH30+BH32</f>
        <v>43496.292083333334</v>
      </c>
      <c r="BI25" s="175">
        <f t="shared" si="68"/>
        <v>43496.292083333334</v>
      </c>
      <c r="BJ25" s="175">
        <f t="shared" si="68"/>
        <v>43496.292083333334</v>
      </c>
      <c r="BK25" s="175">
        <f t="shared" si="68"/>
        <v>43496.292083333334</v>
      </c>
      <c r="BL25" s="175">
        <f t="shared" si="68"/>
        <v>43496.292083333334</v>
      </c>
      <c r="BM25" s="175">
        <f t="shared" si="68"/>
        <v>43496.292083333334</v>
      </c>
      <c r="BN25" s="175">
        <f t="shared" si="68"/>
        <v>43496.292083333334</v>
      </c>
      <c r="BO25" s="175">
        <f t="shared" si="68"/>
        <v>43496.292083333334</v>
      </c>
      <c r="BP25" s="175">
        <f t="shared" si="68"/>
        <v>43496.292083333334</v>
      </c>
      <c r="BQ25" s="175">
        <f t="shared" si="68"/>
        <v>43496.292083333334</v>
      </c>
      <c r="BR25" s="175">
        <f t="shared" si="68"/>
        <v>43496.292083333334</v>
      </c>
      <c r="BS25" s="175">
        <f t="shared" si="68"/>
        <v>43496.292083333334</v>
      </c>
      <c r="BT25" s="175">
        <f t="shared" si="13"/>
        <v>521955.50500000012</v>
      </c>
      <c r="BU25" s="175">
        <f t="shared" ref="BU25:CF25" si="69">BU26+BU28+BU30+BU32</f>
        <v>26097.775250000002</v>
      </c>
      <c r="BV25" s="175">
        <f t="shared" si="69"/>
        <v>26097.775250000002</v>
      </c>
      <c r="BW25" s="175">
        <f t="shared" si="69"/>
        <v>26097.775250000002</v>
      </c>
      <c r="BX25" s="175">
        <f t="shared" si="69"/>
        <v>26097.775250000002</v>
      </c>
      <c r="BY25" s="175">
        <f t="shared" si="69"/>
        <v>26097.775250000002</v>
      </c>
      <c r="BZ25" s="175">
        <f t="shared" si="69"/>
        <v>26097.775250000002</v>
      </c>
      <c r="CA25" s="175">
        <f t="shared" si="69"/>
        <v>26097.775250000002</v>
      </c>
      <c r="CB25" s="175">
        <f t="shared" si="69"/>
        <v>26097.775250000002</v>
      </c>
      <c r="CC25" s="175">
        <f t="shared" si="69"/>
        <v>26097.775250000002</v>
      </c>
      <c r="CD25" s="175">
        <f t="shared" si="69"/>
        <v>26097.775250000002</v>
      </c>
      <c r="CE25" s="175">
        <f t="shared" si="69"/>
        <v>26097.775250000002</v>
      </c>
      <c r="CF25" s="175">
        <f t="shared" si="69"/>
        <v>26097.775250000002</v>
      </c>
      <c r="CG25" s="175">
        <f t="shared" si="15"/>
        <v>313173.30300000001</v>
      </c>
      <c r="CH25" s="175">
        <f t="shared" si="8"/>
        <v>1043911.0100000002</v>
      </c>
      <c r="CI25" s="182"/>
      <c r="CJ25" s="175">
        <f t="shared" si="9"/>
        <v>0</v>
      </c>
      <c r="CK25" s="262" t="str">
        <f t="shared" si="46"/>
        <v>P</v>
      </c>
    </row>
    <row r="26" spans="1:165" s="165" customFormat="1" ht="15" outlineLevel="1" x14ac:dyDescent="0.25">
      <c r="A26" s="257" t="s">
        <v>40</v>
      </c>
      <c r="B26" s="244" t="s">
        <v>95</v>
      </c>
      <c r="C26" s="230">
        <v>347467.15</v>
      </c>
      <c r="D26" s="143">
        <v>0</v>
      </c>
      <c r="E26" s="143">
        <v>0</v>
      </c>
      <c r="F26" s="143">
        <v>31271.85</v>
      </c>
      <c r="G26" s="143">
        <v>378739</v>
      </c>
      <c r="H26" s="144">
        <f t="shared" si="16"/>
        <v>6949.3430000000008</v>
      </c>
      <c r="I26" s="145">
        <f t="shared" si="17"/>
        <v>62544.087</v>
      </c>
      <c r="J26" s="145">
        <f t="shared" si="18"/>
        <v>173733.57500000001</v>
      </c>
      <c r="K26" s="145">
        <f t="shared" si="19"/>
        <v>104240.145</v>
      </c>
      <c r="L26" s="145">
        <f t="shared" si="20"/>
        <v>347467.15</v>
      </c>
      <c r="M26" s="144">
        <f t="shared" si="21"/>
        <v>0</v>
      </c>
      <c r="N26" s="145">
        <f t="shared" si="22"/>
        <v>0</v>
      </c>
      <c r="O26" s="145">
        <f t="shared" si="23"/>
        <v>0</v>
      </c>
      <c r="P26" s="145">
        <f t="shared" si="24"/>
        <v>0</v>
      </c>
      <c r="Q26" s="145">
        <f t="shared" si="25"/>
        <v>0</v>
      </c>
      <c r="R26" s="144">
        <f t="shared" si="26"/>
        <v>0</v>
      </c>
      <c r="S26" s="145">
        <f t="shared" si="27"/>
        <v>0</v>
      </c>
      <c r="T26" s="145">
        <f t="shared" si="28"/>
        <v>0</v>
      </c>
      <c r="U26" s="145">
        <f t="shared" si="29"/>
        <v>0</v>
      </c>
      <c r="V26" s="145">
        <f t="shared" si="30"/>
        <v>0</v>
      </c>
      <c r="W26" s="144">
        <f t="shared" si="31"/>
        <v>625.43700000000001</v>
      </c>
      <c r="X26" s="145">
        <f t="shared" si="32"/>
        <v>5628.9329999999991</v>
      </c>
      <c r="Y26" s="145">
        <f t="shared" si="33"/>
        <v>15635.924999999999</v>
      </c>
      <c r="Z26" s="145">
        <f t="shared" si="34"/>
        <v>9381.5549999999985</v>
      </c>
      <c r="AA26" s="145">
        <f t="shared" si="35"/>
        <v>31271.85</v>
      </c>
      <c r="AB26" s="144">
        <f t="shared" si="36"/>
        <v>7574.7800000000007</v>
      </c>
      <c r="AC26" s="144">
        <f t="shared" si="36"/>
        <v>68173.02</v>
      </c>
      <c r="AD26" s="144">
        <f t="shared" si="36"/>
        <v>189369.5</v>
      </c>
      <c r="AE26" s="144">
        <f t="shared" si="36"/>
        <v>113621.7</v>
      </c>
      <c r="AF26" s="145">
        <f t="shared" si="37"/>
        <v>378739</v>
      </c>
      <c r="AG26" s="162"/>
      <c r="AH26" s="163">
        <f t="shared" ref="AH26:AS26" si="70">SUM(AH27:AH27)</f>
        <v>631.23166666666668</v>
      </c>
      <c r="AI26" s="163">
        <f t="shared" si="70"/>
        <v>631.23166666666668</v>
      </c>
      <c r="AJ26" s="163">
        <f t="shared" si="70"/>
        <v>631.23166666666668</v>
      </c>
      <c r="AK26" s="163">
        <f t="shared" si="70"/>
        <v>631.23166666666668</v>
      </c>
      <c r="AL26" s="163">
        <f t="shared" si="70"/>
        <v>631.23166666666668</v>
      </c>
      <c r="AM26" s="163">
        <f t="shared" si="70"/>
        <v>631.23166666666668</v>
      </c>
      <c r="AN26" s="163">
        <f t="shared" si="70"/>
        <v>631.23166666666668</v>
      </c>
      <c r="AO26" s="163">
        <f t="shared" si="70"/>
        <v>631.23166666666668</v>
      </c>
      <c r="AP26" s="163">
        <f t="shared" si="70"/>
        <v>631.23166666666668</v>
      </c>
      <c r="AQ26" s="163">
        <f t="shared" si="70"/>
        <v>631.23166666666668</v>
      </c>
      <c r="AR26" s="163">
        <f t="shared" si="70"/>
        <v>631.23166666666668</v>
      </c>
      <c r="AS26" s="163">
        <f t="shared" si="70"/>
        <v>631.23166666666668</v>
      </c>
      <c r="AT26" s="149">
        <f t="shared" si="48"/>
        <v>7574.78</v>
      </c>
      <c r="AU26" s="151">
        <f t="shared" ref="AU26:BF26" si="71">SUM(AU27:AU27)</f>
        <v>5681.085</v>
      </c>
      <c r="AV26" s="151">
        <f t="shared" si="71"/>
        <v>5681.085</v>
      </c>
      <c r="AW26" s="151">
        <f t="shared" si="71"/>
        <v>5681.085</v>
      </c>
      <c r="AX26" s="151">
        <f t="shared" si="71"/>
        <v>5681.085</v>
      </c>
      <c r="AY26" s="151">
        <f t="shared" si="71"/>
        <v>5681.085</v>
      </c>
      <c r="AZ26" s="151">
        <f t="shared" si="71"/>
        <v>5681.085</v>
      </c>
      <c r="BA26" s="151">
        <f t="shared" si="71"/>
        <v>5681.085</v>
      </c>
      <c r="BB26" s="151">
        <f t="shared" si="71"/>
        <v>5681.085</v>
      </c>
      <c r="BC26" s="151">
        <f t="shared" si="71"/>
        <v>5681.085</v>
      </c>
      <c r="BD26" s="151">
        <f t="shared" si="71"/>
        <v>5681.085</v>
      </c>
      <c r="BE26" s="151">
        <f t="shared" si="71"/>
        <v>5681.085</v>
      </c>
      <c r="BF26" s="151">
        <f t="shared" si="71"/>
        <v>5681.085</v>
      </c>
      <c r="BG26" s="149">
        <f t="shared" ref="BG26:BG32" si="72">SUM(AU26:BF26)</f>
        <v>68173.02</v>
      </c>
      <c r="BH26" s="151">
        <f t="shared" ref="BH26:BS26" si="73">SUM(BH27:BH27)</f>
        <v>15780.791666666666</v>
      </c>
      <c r="BI26" s="151">
        <f t="shared" si="73"/>
        <v>15780.791666666666</v>
      </c>
      <c r="BJ26" s="151">
        <f t="shared" si="73"/>
        <v>15780.791666666666</v>
      </c>
      <c r="BK26" s="151">
        <f t="shared" si="73"/>
        <v>15780.791666666666</v>
      </c>
      <c r="BL26" s="151">
        <f t="shared" si="73"/>
        <v>15780.791666666666</v>
      </c>
      <c r="BM26" s="151">
        <f t="shared" si="73"/>
        <v>15780.791666666666</v>
      </c>
      <c r="BN26" s="151">
        <f t="shared" si="73"/>
        <v>15780.791666666666</v>
      </c>
      <c r="BO26" s="151">
        <f t="shared" si="73"/>
        <v>15780.791666666666</v>
      </c>
      <c r="BP26" s="151">
        <f t="shared" si="73"/>
        <v>15780.791666666666</v>
      </c>
      <c r="BQ26" s="151">
        <f t="shared" si="73"/>
        <v>15780.791666666666</v>
      </c>
      <c r="BR26" s="151">
        <f t="shared" si="73"/>
        <v>15780.791666666666</v>
      </c>
      <c r="BS26" s="151">
        <f t="shared" si="73"/>
        <v>15780.791666666666</v>
      </c>
      <c r="BT26" s="149">
        <f t="shared" si="13"/>
        <v>189369.49999999997</v>
      </c>
      <c r="BU26" s="151">
        <f t="shared" ref="BU26:CF26" si="74">SUM(BU27:BU27)</f>
        <v>9468.4750000000004</v>
      </c>
      <c r="BV26" s="151">
        <f t="shared" si="74"/>
        <v>9468.4750000000004</v>
      </c>
      <c r="BW26" s="151">
        <f t="shared" si="74"/>
        <v>9468.4750000000004</v>
      </c>
      <c r="BX26" s="151">
        <f t="shared" si="74"/>
        <v>9468.4750000000004</v>
      </c>
      <c r="BY26" s="151">
        <f t="shared" si="74"/>
        <v>9468.4750000000004</v>
      </c>
      <c r="BZ26" s="151">
        <f t="shared" si="74"/>
        <v>9468.4750000000004</v>
      </c>
      <c r="CA26" s="151">
        <f t="shared" si="74"/>
        <v>9468.4750000000004</v>
      </c>
      <c r="CB26" s="151">
        <f t="shared" si="74"/>
        <v>9468.4750000000004</v>
      </c>
      <c r="CC26" s="151">
        <f t="shared" si="74"/>
        <v>9468.4750000000004</v>
      </c>
      <c r="CD26" s="151">
        <f t="shared" si="74"/>
        <v>9468.4750000000004</v>
      </c>
      <c r="CE26" s="151">
        <f t="shared" si="74"/>
        <v>9468.4750000000004</v>
      </c>
      <c r="CF26" s="151">
        <f t="shared" si="74"/>
        <v>9468.4750000000004</v>
      </c>
      <c r="CG26" s="149">
        <f t="shared" si="15"/>
        <v>113621.70000000003</v>
      </c>
      <c r="CH26" s="151">
        <f t="shared" si="8"/>
        <v>378739</v>
      </c>
      <c r="CI26" s="164"/>
      <c r="CJ26" s="151">
        <f t="shared" si="9"/>
        <v>0</v>
      </c>
      <c r="CK26" s="262" t="str">
        <f t="shared" si="46"/>
        <v>P</v>
      </c>
    </row>
    <row r="27" spans="1:165" s="168" customFormat="1" ht="16.5" outlineLevel="2" x14ac:dyDescent="0.25">
      <c r="A27" s="257" t="s">
        <v>41</v>
      </c>
      <c r="B27" s="288" t="s">
        <v>130</v>
      </c>
      <c r="C27" s="289">
        <v>347467.15</v>
      </c>
      <c r="D27" s="143">
        <v>0</v>
      </c>
      <c r="E27" s="143">
        <v>0</v>
      </c>
      <c r="F27" s="290">
        <v>31271.85</v>
      </c>
      <c r="G27" s="143">
        <v>378739</v>
      </c>
      <c r="H27" s="144">
        <f t="shared" si="16"/>
        <v>6949.3430000000008</v>
      </c>
      <c r="I27" s="145">
        <f t="shared" si="17"/>
        <v>62544.087</v>
      </c>
      <c r="J27" s="145">
        <f t="shared" si="18"/>
        <v>173733.57500000001</v>
      </c>
      <c r="K27" s="145">
        <f t="shared" si="19"/>
        <v>104240.145</v>
      </c>
      <c r="L27" s="145">
        <f t="shared" si="20"/>
        <v>347467.15</v>
      </c>
      <c r="M27" s="144">
        <f t="shared" si="21"/>
        <v>0</v>
      </c>
      <c r="N27" s="145">
        <f t="shared" si="22"/>
        <v>0</v>
      </c>
      <c r="O27" s="145">
        <f t="shared" si="23"/>
        <v>0</v>
      </c>
      <c r="P27" s="145">
        <f t="shared" si="24"/>
        <v>0</v>
      </c>
      <c r="Q27" s="145">
        <f t="shared" si="25"/>
        <v>0</v>
      </c>
      <c r="R27" s="144">
        <f t="shared" si="26"/>
        <v>0</v>
      </c>
      <c r="S27" s="145">
        <f t="shared" si="27"/>
        <v>0</v>
      </c>
      <c r="T27" s="145">
        <f t="shared" si="28"/>
        <v>0</v>
      </c>
      <c r="U27" s="145">
        <f t="shared" si="29"/>
        <v>0</v>
      </c>
      <c r="V27" s="145">
        <f t="shared" si="30"/>
        <v>0</v>
      </c>
      <c r="W27" s="144">
        <f t="shared" si="31"/>
        <v>625.43700000000001</v>
      </c>
      <c r="X27" s="145">
        <f t="shared" si="32"/>
        <v>5628.9329999999991</v>
      </c>
      <c r="Y27" s="145">
        <f t="shared" si="33"/>
        <v>15635.924999999999</v>
      </c>
      <c r="Z27" s="145">
        <f t="shared" si="34"/>
        <v>9381.5549999999985</v>
      </c>
      <c r="AA27" s="145">
        <f t="shared" si="35"/>
        <v>31271.85</v>
      </c>
      <c r="AB27" s="144">
        <f t="shared" si="36"/>
        <v>7574.7800000000007</v>
      </c>
      <c r="AC27" s="144">
        <f t="shared" si="36"/>
        <v>68173.02</v>
      </c>
      <c r="AD27" s="144">
        <f t="shared" si="36"/>
        <v>189369.5</v>
      </c>
      <c r="AE27" s="144">
        <f t="shared" si="36"/>
        <v>113621.7</v>
      </c>
      <c r="AF27" s="145">
        <f t="shared" si="37"/>
        <v>378739</v>
      </c>
      <c r="AG27" s="162"/>
      <c r="AH27" s="126">
        <f>$AB27/12</f>
        <v>631.23166666666668</v>
      </c>
      <c r="AI27" s="126">
        <f>$AB27/12</f>
        <v>631.23166666666668</v>
      </c>
      <c r="AJ27" s="126">
        <f t="shared" ref="AJ27:AS27" si="75">$AB27/12</f>
        <v>631.23166666666668</v>
      </c>
      <c r="AK27" s="126">
        <f t="shared" si="75"/>
        <v>631.23166666666668</v>
      </c>
      <c r="AL27" s="126">
        <f t="shared" si="75"/>
        <v>631.23166666666668</v>
      </c>
      <c r="AM27" s="126">
        <f t="shared" si="75"/>
        <v>631.23166666666668</v>
      </c>
      <c r="AN27" s="126">
        <f t="shared" si="75"/>
        <v>631.23166666666668</v>
      </c>
      <c r="AO27" s="126">
        <f t="shared" si="75"/>
        <v>631.23166666666668</v>
      </c>
      <c r="AP27" s="126">
        <f t="shared" si="75"/>
        <v>631.23166666666668</v>
      </c>
      <c r="AQ27" s="126">
        <f t="shared" si="75"/>
        <v>631.23166666666668</v>
      </c>
      <c r="AR27" s="126">
        <f t="shared" si="75"/>
        <v>631.23166666666668</v>
      </c>
      <c r="AS27" s="126">
        <f t="shared" si="75"/>
        <v>631.23166666666668</v>
      </c>
      <c r="AT27" s="149">
        <f t="shared" si="48"/>
        <v>7574.78</v>
      </c>
      <c r="AU27" s="150">
        <f>$AC27/12</f>
        <v>5681.085</v>
      </c>
      <c r="AV27" s="150">
        <f t="shared" ref="AV27:BF27" si="76">$AC27/12</f>
        <v>5681.085</v>
      </c>
      <c r="AW27" s="150">
        <f t="shared" si="76"/>
        <v>5681.085</v>
      </c>
      <c r="AX27" s="150">
        <f t="shared" si="76"/>
        <v>5681.085</v>
      </c>
      <c r="AY27" s="150">
        <f t="shared" si="76"/>
        <v>5681.085</v>
      </c>
      <c r="AZ27" s="150">
        <f t="shared" si="76"/>
        <v>5681.085</v>
      </c>
      <c r="BA27" s="150">
        <f t="shared" si="76"/>
        <v>5681.085</v>
      </c>
      <c r="BB27" s="150">
        <f t="shared" si="76"/>
        <v>5681.085</v>
      </c>
      <c r="BC27" s="150">
        <f t="shared" si="76"/>
        <v>5681.085</v>
      </c>
      <c r="BD27" s="150">
        <f t="shared" si="76"/>
        <v>5681.085</v>
      </c>
      <c r="BE27" s="150">
        <f t="shared" si="76"/>
        <v>5681.085</v>
      </c>
      <c r="BF27" s="150">
        <f t="shared" si="76"/>
        <v>5681.085</v>
      </c>
      <c r="BG27" s="149">
        <f t="shared" si="72"/>
        <v>68173.02</v>
      </c>
      <c r="BH27" s="150">
        <f>$AD27/12</f>
        <v>15780.791666666666</v>
      </c>
      <c r="BI27" s="150">
        <f t="shared" ref="BI27:BS27" si="77">$AD27/12</f>
        <v>15780.791666666666</v>
      </c>
      <c r="BJ27" s="150">
        <f t="shared" si="77"/>
        <v>15780.791666666666</v>
      </c>
      <c r="BK27" s="150">
        <f t="shared" si="77"/>
        <v>15780.791666666666</v>
      </c>
      <c r="BL27" s="150">
        <f t="shared" si="77"/>
        <v>15780.791666666666</v>
      </c>
      <c r="BM27" s="150">
        <f t="shared" si="77"/>
        <v>15780.791666666666</v>
      </c>
      <c r="BN27" s="150">
        <f t="shared" si="77"/>
        <v>15780.791666666666</v>
      </c>
      <c r="BO27" s="150">
        <f t="shared" si="77"/>
        <v>15780.791666666666</v>
      </c>
      <c r="BP27" s="150">
        <f t="shared" si="77"/>
        <v>15780.791666666666</v>
      </c>
      <c r="BQ27" s="150">
        <f t="shared" si="77"/>
        <v>15780.791666666666</v>
      </c>
      <c r="BR27" s="150">
        <f t="shared" si="77"/>
        <v>15780.791666666666</v>
      </c>
      <c r="BS27" s="150">
        <f t="shared" si="77"/>
        <v>15780.791666666666</v>
      </c>
      <c r="BT27" s="149">
        <f>SUM(BH27:BS27)</f>
        <v>189369.49999999997</v>
      </c>
      <c r="BU27" s="150">
        <f>$AE27/12</f>
        <v>9468.4750000000004</v>
      </c>
      <c r="BV27" s="150">
        <f t="shared" ref="BV27:CF27" si="78">$AE27/12</f>
        <v>9468.4750000000004</v>
      </c>
      <c r="BW27" s="150">
        <f t="shared" si="78"/>
        <v>9468.4750000000004</v>
      </c>
      <c r="BX27" s="150">
        <f t="shared" si="78"/>
        <v>9468.4750000000004</v>
      </c>
      <c r="BY27" s="150">
        <f t="shared" si="78"/>
        <v>9468.4750000000004</v>
      </c>
      <c r="BZ27" s="150">
        <f t="shared" si="78"/>
        <v>9468.4750000000004</v>
      </c>
      <c r="CA27" s="150">
        <f t="shared" si="78"/>
        <v>9468.4750000000004</v>
      </c>
      <c r="CB27" s="150">
        <f t="shared" si="78"/>
        <v>9468.4750000000004</v>
      </c>
      <c r="CC27" s="150">
        <f t="shared" si="78"/>
        <v>9468.4750000000004</v>
      </c>
      <c r="CD27" s="150">
        <f t="shared" si="78"/>
        <v>9468.4750000000004</v>
      </c>
      <c r="CE27" s="150">
        <f t="shared" si="78"/>
        <v>9468.4750000000004</v>
      </c>
      <c r="CF27" s="150">
        <f t="shared" si="78"/>
        <v>9468.4750000000004</v>
      </c>
      <c r="CG27" s="149">
        <f>SUM(BU27:CF27)</f>
        <v>113621.70000000003</v>
      </c>
      <c r="CH27" s="151">
        <f t="shared" si="8"/>
        <v>378739</v>
      </c>
      <c r="CI27" s="164"/>
      <c r="CJ27" s="151">
        <f t="shared" si="9"/>
        <v>0</v>
      </c>
      <c r="CK27" s="262" t="str">
        <f t="shared" si="46"/>
        <v>P</v>
      </c>
      <c r="CL27" s="165"/>
      <c r="CM27" s="165"/>
      <c r="CN27" s="165"/>
      <c r="CO27" s="165"/>
      <c r="CP27" s="165"/>
      <c r="CQ27" s="165"/>
      <c r="CR27" s="165"/>
      <c r="CS27" s="165"/>
      <c r="CT27" s="165"/>
      <c r="CU27" s="165"/>
      <c r="CV27" s="165"/>
      <c r="CW27" s="165"/>
      <c r="CX27" s="165"/>
      <c r="CY27" s="165"/>
      <c r="CZ27" s="165"/>
      <c r="DA27" s="165"/>
      <c r="DB27" s="165"/>
      <c r="DC27" s="165"/>
      <c r="DD27" s="165"/>
      <c r="DE27" s="165"/>
      <c r="DF27" s="165"/>
      <c r="DG27" s="165"/>
      <c r="DH27" s="165"/>
      <c r="DI27" s="165"/>
      <c r="DJ27" s="165"/>
      <c r="DK27" s="165"/>
      <c r="DL27" s="165"/>
      <c r="DM27" s="165"/>
      <c r="DN27" s="165"/>
      <c r="DO27" s="165"/>
      <c r="DP27" s="165"/>
      <c r="DQ27" s="165"/>
      <c r="DR27" s="165"/>
      <c r="DS27" s="165"/>
      <c r="DT27" s="165"/>
      <c r="DU27" s="165"/>
      <c r="DV27" s="165"/>
      <c r="DW27" s="165"/>
      <c r="DX27" s="165"/>
      <c r="DY27" s="165"/>
      <c r="DZ27" s="165"/>
      <c r="EA27" s="165"/>
      <c r="EB27" s="165"/>
      <c r="EC27" s="165"/>
      <c r="ED27" s="165"/>
      <c r="EE27" s="165"/>
      <c r="EF27" s="165"/>
      <c r="EG27" s="165"/>
      <c r="EH27" s="165"/>
      <c r="EI27" s="165"/>
      <c r="EJ27" s="165"/>
      <c r="EK27" s="165"/>
      <c r="EL27" s="165"/>
      <c r="EM27" s="165"/>
      <c r="EN27" s="165"/>
      <c r="EO27" s="165"/>
      <c r="EP27" s="165"/>
      <c r="EQ27" s="165"/>
      <c r="ER27" s="165"/>
      <c r="ES27" s="165"/>
      <c r="ET27" s="165"/>
      <c r="EU27" s="165"/>
      <c r="EV27" s="165"/>
      <c r="EW27" s="165"/>
      <c r="EX27" s="165"/>
      <c r="EY27" s="165"/>
      <c r="EZ27" s="165"/>
      <c r="FA27" s="165"/>
      <c r="FB27" s="165"/>
      <c r="FC27" s="165"/>
      <c r="FD27" s="165"/>
      <c r="FE27" s="165"/>
      <c r="FF27" s="165"/>
      <c r="FG27" s="165"/>
      <c r="FH27" s="165"/>
      <c r="FI27" s="165"/>
    </row>
    <row r="28" spans="1:165" s="165" customFormat="1" ht="15" outlineLevel="1" x14ac:dyDescent="0.25">
      <c r="A28" s="257" t="s">
        <v>42</v>
      </c>
      <c r="B28" s="244" t="s">
        <v>94</v>
      </c>
      <c r="C28" s="230">
        <v>211154.24</v>
      </c>
      <c r="D28" s="143">
        <v>0</v>
      </c>
      <c r="E28" s="143">
        <v>0</v>
      </c>
      <c r="F28" s="143">
        <v>19003.759999999998</v>
      </c>
      <c r="G28" s="143">
        <v>230158</v>
      </c>
      <c r="H28" s="144">
        <f t="shared" si="16"/>
        <v>4223.0847999999996</v>
      </c>
      <c r="I28" s="145">
        <f t="shared" si="17"/>
        <v>38007.763199999994</v>
      </c>
      <c r="J28" s="145">
        <f t="shared" si="18"/>
        <v>105577.12</v>
      </c>
      <c r="K28" s="145">
        <f t="shared" si="19"/>
        <v>63346.271999999997</v>
      </c>
      <c r="L28" s="145">
        <f t="shared" si="20"/>
        <v>211154.24</v>
      </c>
      <c r="M28" s="144">
        <f t="shared" si="21"/>
        <v>0</v>
      </c>
      <c r="N28" s="145">
        <f t="shared" si="22"/>
        <v>0</v>
      </c>
      <c r="O28" s="145">
        <f t="shared" si="23"/>
        <v>0</v>
      </c>
      <c r="P28" s="145">
        <f t="shared" si="24"/>
        <v>0</v>
      </c>
      <c r="Q28" s="145">
        <f t="shared" si="25"/>
        <v>0</v>
      </c>
      <c r="R28" s="144">
        <f t="shared" si="26"/>
        <v>0</v>
      </c>
      <c r="S28" s="145">
        <f t="shared" si="27"/>
        <v>0</v>
      </c>
      <c r="T28" s="145">
        <f t="shared" si="28"/>
        <v>0</v>
      </c>
      <c r="U28" s="145">
        <f t="shared" si="29"/>
        <v>0</v>
      </c>
      <c r="V28" s="145">
        <f t="shared" si="30"/>
        <v>0</v>
      </c>
      <c r="W28" s="144">
        <f t="shared" si="31"/>
        <v>380.0752</v>
      </c>
      <c r="X28" s="145">
        <f t="shared" si="32"/>
        <v>3420.6767999999997</v>
      </c>
      <c r="Y28" s="145">
        <f t="shared" si="33"/>
        <v>9501.8799999999992</v>
      </c>
      <c r="Z28" s="145">
        <f t="shared" si="34"/>
        <v>5701.1279999999997</v>
      </c>
      <c r="AA28" s="145">
        <f t="shared" si="35"/>
        <v>19003.759999999998</v>
      </c>
      <c r="AB28" s="144">
        <f t="shared" si="36"/>
        <v>4603.16</v>
      </c>
      <c r="AC28" s="144">
        <f t="shared" si="36"/>
        <v>41428.439999999995</v>
      </c>
      <c r="AD28" s="144">
        <f t="shared" si="36"/>
        <v>115079</v>
      </c>
      <c r="AE28" s="144">
        <f t="shared" si="36"/>
        <v>69047.399999999994</v>
      </c>
      <c r="AF28" s="145">
        <f t="shared" si="37"/>
        <v>230157.99999999997</v>
      </c>
      <c r="AG28" s="162"/>
      <c r="AH28" s="163">
        <f t="shared" ref="AH28:CG28" si="79">SUM(AH29:AH29)</f>
        <v>383.59666666666664</v>
      </c>
      <c r="AI28" s="163">
        <f t="shared" si="79"/>
        <v>383.59666666666664</v>
      </c>
      <c r="AJ28" s="163">
        <f t="shared" si="79"/>
        <v>383.59666666666664</v>
      </c>
      <c r="AK28" s="163">
        <f t="shared" si="79"/>
        <v>383.59666666666664</v>
      </c>
      <c r="AL28" s="163">
        <f t="shared" si="79"/>
        <v>383.59666666666664</v>
      </c>
      <c r="AM28" s="163">
        <f t="shared" si="79"/>
        <v>383.59666666666664</v>
      </c>
      <c r="AN28" s="163">
        <f t="shared" si="79"/>
        <v>383.59666666666664</v>
      </c>
      <c r="AO28" s="163">
        <f t="shared" si="79"/>
        <v>383.59666666666664</v>
      </c>
      <c r="AP28" s="163">
        <f t="shared" si="79"/>
        <v>383.59666666666664</v>
      </c>
      <c r="AQ28" s="163">
        <f t="shared" si="79"/>
        <v>383.59666666666664</v>
      </c>
      <c r="AR28" s="163">
        <f t="shared" si="79"/>
        <v>383.59666666666664</v>
      </c>
      <c r="AS28" s="163">
        <f t="shared" si="79"/>
        <v>383.59666666666664</v>
      </c>
      <c r="AT28" s="149">
        <f t="shared" si="79"/>
        <v>4603.16</v>
      </c>
      <c r="AU28" s="151">
        <f t="shared" si="79"/>
        <v>3452.3699999999994</v>
      </c>
      <c r="AV28" s="151">
        <f t="shared" si="79"/>
        <v>3452.3699999999994</v>
      </c>
      <c r="AW28" s="151">
        <f t="shared" si="79"/>
        <v>3452.3699999999994</v>
      </c>
      <c r="AX28" s="151">
        <f t="shared" si="79"/>
        <v>3452.3699999999994</v>
      </c>
      <c r="AY28" s="151">
        <f t="shared" si="79"/>
        <v>3452.3699999999994</v>
      </c>
      <c r="AZ28" s="151">
        <f t="shared" si="79"/>
        <v>3452.3699999999994</v>
      </c>
      <c r="BA28" s="151">
        <f t="shared" si="79"/>
        <v>3452.3699999999994</v>
      </c>
      <c r="BB28" s="151">
        <f t="shared" si="79"/>
        <v>3452.3699999999994</v>
      </c>
      <c r="BC28" s="151">
        <f t="shared" si="79"/>
        <v>3452.3699999999994</v>
      </c>
      <c r="BD28" s="151">
        <f t="shared" si="79"/>
        <v>3452.3699999999994</v>
      </c>
      <c r="BE28" s="151">
        <f t="shared" si="79"/>
        <v>3452.3699999999994</v>
      </c>
      <c r="BF28" s="151">
        <f t="shared" si="79"/>
        <v>3452.3699999999994</v>
      </c>
      <c r="BG28" s="149">
        <f t="shared" si="79"/>
        <v>41428.44</v>
      </c>
      <c r="BH28" s="151">
        <f t="shared" si="79"/>
        <v>9589.9166666666661</v>
      </c>
      <c r="BI28" s="151">
        <f t="shared" si="79"/>
        <v>9589.9166666666661</v>
      </c>
      <c r="BJ28" s="151">
        <f t="shared" si="79"/>
        <v>9589.9166666666661</v>
      </c>
      <c r="BK28" s="151">
        <f t="shared" si="79"/>
        <v>9589.9166666666661</v>
      </c>
      <c r="BL28" s="151">
        <f t="shared" si="79"/>
        <v>9589.9166666666661</v>
      </c>
      <c r="BM28" s="151">
        <f t="shared" si="79"/>
        <v>9589.9166666666661</v>
      </c>
      <c r="BN28" s="151">
        <f t="shared" si="79"/>
        <v>9589.9166666666661</v>
      </c>
      <c r="BO28" s="151">
        <f t="shared" si="79"/>
        <v>9589.9166666666661</v>
      </c>
      <c r="BP28" s="151">
        <f t="shared" si="79"/>
        <v>9589.9166666666661</v>
      </c>
      <c r="BQ28" s="151">
        <f t="shared" si="79"/>
        <v>9589.9166666666661</v>
      </c>
      <c r="BR28" s="151">
        <f t="shared" si="79"/>
        <v>9589.9166666666661</v>
      </c>
      <c r="BS28" s="151">
        <f t="shared" si="79"/>
        <v>9589.9166666666661</v>
      </c>
      <c r="BT28" s="149">
        <f t="shared" si="79"/>
        <v>115079.00000000001</v>
      </c>
      <c r="BU28" s="149">
        <f t="shared" si="79"/>
        <v>5753.95</v>
      </c>
      <c r="BV28" s="151">
        <f t="shared" si="79"/>
        <v>5753.95</v>
      </c>
      <c r="BW28" s="151">
        <f t="shared" si="79"/>
        <v>5753.95</v>
      </c>
      <c r="BX28" s="151">
        <f t="shared" si="79"/>
        <v>5753.95</v>
      </c>
      <c r="BY28" s="151">
        <f t="shared" si="79"/>
        <v>5753.95</v>
      </c>
      <c r="BZ28" s="151">
        <f t="shared" si="79"/>
        <v>5753.95</v>
      </c>
      <c r="CA28" s="151">
        <f t="shared" si="79"/>
        <v>5753.95</v>
      </c>
      <c r="CB28" s="151">
        <f t="shared" si="79"/>
        <v>5753.95</v>
      </c>
      <c r="CC28" s="151">
        <f t="shared" si="79"/>
        <v>5753.95</v>
      </c>
      <c r="CD28" s="151">
        <f t="shared" si="79"/>
        <v>5753.95</v>
      </c>
      <c r="CE28" s="151">
        <f t="shared" si="79"/>
        <v>5753.95</v>
      </c>
      <c r="CF28" s="151">
        <f t="shared" si="79"/>
        <v>5753.95</v>
      </c>
      <c r="CG28" s="149">
        <f t="shared" si="79"/>
        <v>69047.39999999998</v>
      </c>
      <c r="CH28" s="151">
        <f t="shared" si="8"/>
        <v>230158</v>
      </c>
      <c r="CI28" s="164"/>
      <c r="CJ28" s="151">
        <f t="shared" si="9"/>
        <v>0</v>
      </c>
      <c r="CK28" s="262" t="str">
        <f t="shared" si="46"/>
        <v>P</v>
      </c>
    </row>
    <row r="29" spans="1:165" s="168" customFormat="1" ht="16.5" outlineLevel="2" x14ac:dyDescent="0.25">
      <c r="A29" s="257" t="s">
        <v>43</v>
      </c>
      <c r="B29" s="288" t="s">
        <v>131</v>
      </c>
      <c r="C29" s="289">
        <v>211154.24</v>
      </c>
      <c r="D29" s="143">
        <v>0</v>
      </c>
      <c r="E29" s="143">
        <v>0</v>
      </c>
      <c r="F29" s="290">
        <v>19003.759999999998</v>
      </c>
      <c r="G29" s="143">
        <v>230158</v>
      </c>
      <c r="H29" s="144">
        <f t="shared" si="16"/>
        <v>4223.0847999999996</v>
      </c>
      <c r="I29" s="145">
        <f t="shared" si="17"/>
        <v>38007.763199999994</v>
      </c>
      <c r="J29" s="145">
        <f t="shared" si="18"/>
        <v>105577.12</v>
      </c>
      <c r="K29" s="145">
        <f t="shared" si="19"/>
        <v>63346.271999999997</v>
      </c>
      <c r="L29" s="145">
        <f t="shared" si="20"/>
        <v>211154.24</v>
      </c>
      <c r="M29" s="144">
        <f t="shared" si="21"/>
        <v>0</v>
      </c>
      <c r="N29" s="145">
        <f t="shared" si="22"/>
        <v>0</v>
      </c>
      <c r="O29" s="145">
        <f t="shared" si="23"/>
        <v>0</v>
      </c>
      <c r="P29" s="145">
        <f t="shared" si="24"/>
        <v>0</v>
      </c>
      <c r="Q29" s="145">
        <f t="shared" si="25"/>
        <v>0</v>
      </c>
      <c r="R29" s="144">
        <f t="shared" si="26"/>
        <v>0</v>
      </c>
      <c r="S29" s="145">
        <f t="shared" si="27"/>
        <v>0</v>
      </c>
      <c r="T29" s="145">
        <f t="shared" si="28"/>
        <v>0</v>
      </c>
      <c r="U29" s="145">
        <f t="shared" si="29"/>
        <v>0</v>
      </c>
      <c r="V29" s="145">
        <f t="shared" si="30"/>
        <v>0</v>
      </c>
      <c r="W29" s="144">
        <f t="shared" si="31"/>
        <v>380.0752</v>
      </c>
      <c r="X29" s="145">
        <f t="shared" si="32"/>
        <v>3420.6767999999997</v>
      </c>
      <c r="Y29" s="145">
        <f t="shared" si="33"/>
        <v>9501.8799999999992</v>
      </c>
      <c r="Z29" s="145">
        <f t="shared" si="34"/>
        <v>5701.1279999999997</v>
      </c>
      <c r="AA29" s="145">
        <f t="shared" si="35"/>
        <v>19003.759999999998</v>
      </c>
      <c r="AB29" s="144">
        <f t="shared" si="36"/>
        <v>4603.16</v>
      </c>
      <c r="AC29" s="144">
        <f t="shared" si="36"/>
        <v>41428.439999999995</v>
      </c>
      <c r="AD29" s="144">
        <f t="shared" si="36"/>
        <v>115079</v>
      </c>
      <c r="AE29" s="144">
        <f t="shared" si="36"/>
        <v>69047.399999999994</v>
      </c>
      <c r="AF29" s="145">
        <f t="shared" si="37"/>
        <v>230157.99999999997</v>
      </c>
      <c r="AG29" s="162"/>
      <c r="AH29" s="126">
        <f>$AB29/12</f>
        <v>383.59666666666664</v>
      </c>
      <c r="AI29" s="126">
        <f>$AB29/12</f>
        <v>383.59666666666664</v>
      </c>
      <c r="AJ29" s="126">
        <f t="shared" ref="AJ29:AS29" si="80">$AB29/12</f>
        <v>383.59666666666664</v>
      </c>
      <c r="AK29" s="126">
        <f t="shared" si="80"/>
        <v>383.59666666666664</v>
      </c>
      <c r="AL29" s="126">
        <f t="shared" si="80"/>
        <v>383.59666666666664</v>
      </c>
      <c r="AM29" s="126">
        <f t="shared" si="80"/>
        <v>383.59666666666664</v>
      </c>
      <c r="AN29" s="126">
        <f t="shared" si="80"/>
        <v>383.59666666666664</v>
      </c>
      <c r="AO29" s="126">
        <f t="shared" si="80"/>
        <v>383.59666666666664</v>
      </c>
      <c r="AP29" s="126">
        <f t="shared" si="80"/>
        <v>383.59666666666664</v>
      </c>
      <c r="AQ29" s="126">
        <f t="shared" si="80"/>
        <v>383.59666666666664</v>
      </c>
      <c r="AR29" s="126">
        <f t="shared" si="80"/>
        <v>383.59666666666664</v>
      </c>
      <c r="AS29" s="126">
        <f t="shared" si="80"/>
        <v>383.59666666666664</v>
      </c>
      <c r="AT29" s="149">
        <f t="shared" si="48"/>
        <v>4603.16</v>
      </c>
      <c r="AU29" s="150">
        <f>$AC29/12</f>
        <v>3452.3699999999994</v>
      </c>
      <c r="AV29" s="150">
        <f t="shared" ref="AV29:BF29" si="81">$AC29/12</f>
        <v>3452.3699999999994</v>
      </c>
      <c r="AW29" s="150">
        <f t="shared" si="81"/>
        <v>3452.3699999999994</v>
      </c>
      <c r="AX29" s="150">
        <f t="shared" si="81"/>
        <v>3452.3699999999994</v>
      </c>
      <c r="AY29" s="150">
        <f t="shared" si="81"/>
        <v>3452.3699999999994</v>
      </c>
      <c r="AZ29" s="150">
        <f t="shared" si="81"/>
        <v>3452.3699999999994</v>
      </c>
      <c r="BA29" s="150">
        <f t="shared" si="81"/>
        <v>3452.3699999999994</v>
      </c>
      <c r="BB29" s="150">
        <f t="shared" si="81"/>
        <v>3452.3699999999994</v>
      </c>
      <c r="BC29" s="150">
        <f t="shared" si="81"/>
        <v>3452.3699999999994</v>
      </c>
      <c r="BD29" s="150">
        <f t="shared" si="81"/>
        <v>3452.3699999999994</v>
      </c>
      <c r="BE29" s="150">
        <f t="shared" si="81"/>
        <v>3452.3699999999994</v>
      </c>
      <c r="BF29" s="150">
        <f t="shared" si="81"/>
        <v>3452.3699999999994</v>
      </c>
      <c r="BG29" s="149">
        <f t="shared" si="72"/>
        <v>41428.44</v>
      </c>
      <c r="BH29" s="150">
        <f>$AD29/12</f>
        <v>9589.9166666666661</v>
      </c>
      <c r="BI29" s="150">
        <f t="shared" ref="BI29:BS29" si="82">$AD29/12</f>
        <v>9589.9166666666661</v>
      </c>
      <c r="BJ29" s="150">
        <f t="shared" si="82"/>
        <v>9589.9166666666661</v>
      </c>
      <c r="BK29" s="150">
        <f t="shared" si="82"/>
        <v>9589.9166666666661</v>
      </c>
      <c r="BL29" s="150">
        <f t="shared" si="82"/>
        <v>9589.9166666666661</v>
      </c>
      <c r="BM29" s="150">
        <f t="shared" si="82"/>
        <v>9589.9166666666661</v>
      </c>
      <c r="BN29" s="150">
        <f t="shared" si="82"/>
        <v>9589.9166666666661</v>
      </c>
      <c r="BO29" s="150">
        <f t="shared" si="82"/>
        <v>9589.9166666666661</v>
      </c>
      <c r="BP29" s="150">
        <f t="shared" si="82"/>
        <v>9589.9166666666661</v>
      </c>
      <c r="BQ29" s="150">
        <f t="shared" si="82"/>
        <v>9589.9166666666661</v>
      </c>
      <c r="BR29" s="150">
        <f t="shared" si="82"/>
        <v>9589.9166666666661</v>
      </c>
      <c r="BS29" s="150">
        <f t="shared" si="82"/>
        <v>9589.9166666666661</v>
      </c>
      <c r="BT29" s="149">
        <f>SUM(BH29:BS29)</f>
        <v>115079.00000000001</v>
      </c>
      <c r="BU29" s="150">
        <f>$AE29/12</f>
        <v>5753.95</v>
      </c>
      <c r="BV29" s="150">
        <f t="shared" ref="BV29:CF29" si="83">$AE29/12</f>
        <v>5753.95</v>
      </c>
      <c r="BW29" s="150">
        <f t="shared" si="83"/>
        <v>5753.95</v>
      </c>
      <c r="BX29" s="150">
        <f t="shared" si="83"/>
        <v>5753.95</v>
      </c>
      <c r="BY29" s="150">
        <f t="shared" si="83"/>
        <v>5753.95</v>
      </c>
      <c r="BZ29" s="150">
        <f t="shared" si="83"/>
        <v>5753.95</v>
      </c>
      <c r="CA29" s="150">
        <f t="shared" si="83"/>
        <v>5753.95</v>
      </c>
      <c r="CB29" s="150">
        <f t="shared" si="83"/>
        <v>5753.95</v>
      </c>
      <c r="CC29" s="150">
        <f t="shared" si="83"/>
        <v>5753.95</v>
      </c>
      <c r="CD29" s="150">
        <f t="shared" si="83"/>
        <v>5753.95</v>
      </c>
      <c r="CE29" s="150">
        <f t="shared" si="83"/>
        <v>5753.95</v>
      </c>
      <c r="CF29" s="150">
        <f t="shared" si="83"/>
        <v>5753.95</v>
      </c>
      <c r="CG29" s="149">
        <f>SUM(BU29:CF29)</f>
        <v>69047.39999999998</v>
      </c>
      <c r="CH29" s="151">
        <f t="shared" si="8"/>
        <v>230158</v>
      </c>
      <c r="CI29" s="164"/>
      <c r="CJ29" s="151">
        <f t="shared" si="9"/>
        <v>0</v>
      </c>
      <c r="CK29" s="262" t="str">
        <f t="shared" si="46"/>
        <v>P</v>
      </c>
      <c r="CL29" s="165"/>
      <c r="CM29" s="165"/>
      <c r="CN29" s="165"/>
      <c r="CO29" s="165"/>
      <c r="CP29" s="165"/>
      <c r="CQ29" s="165"/>
      <c r="CR29" s="165"/>
      <c r="CS29" s="165"/>
      <c r="CT29" s="165"/>
      <c r="CU29" s="165"/>
      <c r="CV29" s="165"/>
      <c r="CW29" s="165"/>
      <c r="CX29" s="165"/>
      <c r="CY29" s="165"/>
      <c r="CZ29" s="165"/>
      <c r="DA29" s="165"/>
      <c r="DB29" s="165"/>
      <c r="DC29" s="165"/>
      <c r="DD29" s="165"/>
      <c r="DE29" s="165"/>
      <c r="DF29" s="165"/>
      <c r="DG29" s="165"/>
      <c r="DH29" s="165"/>
      <c r="DI29" s="165"/>
      <c r="DJ29" s="165"/>
      <c r="DK29" s="165"/>
      <c r="DL29" s="165"/>
      <c r="DM29" s="165"/>
      <c r="DN29" s="165"/>
      <c r="DO29" s="165"/>
      <c r="DP29" s="165"/>
      <c r="DQ29" s="165"/>
      <c r="DR29" s="165"/>
      <c r="DS29" s="165"/>
      <c r="DT29" s="165"/>
      <c r="DU29" s="165"/>
      <c r="DV29" s="165"/>
      <c r="DW29" s="165"/>
      <c r="DX29" s="165"/>
      <c r="DY29" s="165"/>
      <c r="DZ29" s="165"/>
      <c r="EA29" s="165"/>
      <c r="EB29" s="165"/>
      <c r="EC29" s="165"/>
      <c r="ED29" s="165"/>
      <c r="EE29" s="165"/>
      <c r="EF29" s="165"/>
      <c r="EG29" s="165"/>
      <c r="EH29" s="165"/>
      <c r="EI29" s="165"/>
      <c r="EJ29" s="165"/>
      <c r="EK29" s="165"/>
      <c r="EL29" s="165"/>
      <c r="EM29" s="165"/>
      <c r="EN29" s="165"/>
      <c r="EO29" s="165"/>
      <c r="EP29" s="165"/>
      <c r="EQ29" s="165"/>
      <c r="ER29" s="165"/>
      <c r="ES29" s="165"/>
      <c r="ET29" s="165"/>
      <c r="EU29" s="165"/>
      <c r="EV29" s="165"/>
      <c r="EW29" s="165"/>
      <c r="EX29" s="165"/>
      <c r="EY29" s="165"/>
      <c r="EZ29" s="165"/>
      <c r="FA29" s="165"/>
      <c r="FB29" s="165"/>
      <c r="FC29" s="165"/>
      <c r="FD29" s="165"/>
      <c r="FE29" s="165"/>
      <c r="FF29" s="165"/>
      <c r="FG29" s="165"/>
      <c r="FH29" s="165"/>
      <c r="FI29" s="165"/>
    </row>
    <row r="30" spans="1:165" s="165" customFormat="1" ht="15" outlineLevel="1" x14ac:dyDescent="0.25">
      <c r="A30" s="257" t="s">
        <v>44</v>
      </c>
      <c r="B30" s="244" t="s">
        <v>93</v>
      </c>
      <c r="C30" s="230">
        <v>307352.45</v>
      </c>
      <c r="D30" s="143">
        <v>0</v>
      </c>
      <c r="E30" s="143">
        <v>0</v>
      </c>
      <c r="F30" s="143">
        <v>27661.55</v>
      </c>
      <c r="G30" s="143">
        <v>335014</v>
      </c>
      <c r="H30" s="144">
        <f t="shared" si="16"/>
        <v>6147.049</v>
      </c>
      <c r="I30" s="145">
        <f t="shared" si="17"/>
        <v>55323.440999999999</v>
      </c>
      <c r="J30" s="145">
        <f t="shared" si="18"/>
        <v>153676.22500000001</v>
      </c>
      <c r="K30" s="145">
        <f t="shared" si="19"/>
        <v>92205.735000000001</v>
      </c>
      <c r="L30" s="145">
        <f t="shared" si="20"/>
        <v>307352.45</v>
      </c>
      <c r="M30" s="144">
        <f t="shared" si="21"/>
        <v>0</v>
      </c>
      <c r="N30" s="145">
        <f t="shared" si="22"/>
        <v>0</v>
      </c>
      <c r="O30" s="145">
        <f t="shared" si="23"/>
        <v>0</v>
      </c>
      <c r="P30" s="145">
        <f t="shared" si="24"/>
        <v>0</v>
      </c>
      <c r="Q30" s="145">
        <f t="shared" si="25"/>
        <v>0</v>
      </c>
      <c r="R30" s="144">
        <f t="shared" si="26"/>
        <v>0</v>
      </c>
      <c r="S30" s="145">
        <f t="shared" si="27"/>
        <v>0</v>
      </c>
      <c r="T30" s="145">
        <f t="shared" si="28"/>
        <v>0</v>
      </c>
      <c r="U30" s="145">
        <f t="shared" si="29"/>
        <v>0</v>
      </c>
      <c r="V30" s="145">
        <f t="shared" si="30"/>
        <v>0</v>
      </c>
      <c r="W30" s="144">
        <f t="shared" si="31"/>
        <v>553.23099999999999</v>
      </c>
      <c r="X30" s="145">
        <f t="shared" si="32"/>
        <v>4979.0789999999997</v>
      </c>
      <c r="Y30" s="145">
        <f t="shared" si="33"/>
        <v>13830.775</v>
      </c>
      <c r="Z30" s="145">
        <f t="shared" si="34"/>
        <v>8298.4650000000001</v>
      </c>
      <c r="AA30" s="145">
        <f t="shared" si="35"/>
        <v>27661.55</v>
      </c>
      <c r="AB30" s="144">
        <f t="shared" si="36"/>
        <v>6700.28</v>
      </c>
      <c r="AC30" s="144">
        <f t="shared" si="36"/>
        <v>60302.52</v>
      </c>
      <c r="AD30" s="144">
        <f t="shared" si="36"/>
        <v>167507</v>
      </c>
      <c r="AE30" s="144">
        <f t="shared" si="36"/>
        <v>100504.2</v>
      </c>
      <c r="AF30" s="145">
        <f t="shared" si="37"/>
        <v>335014</v>
      </c>
      <c r="AG30" s="162"/>
      <c r="AH30" s="163">
        <f t="shared" ref="AH30:AS30" si="84">SUM(AH31:AH31)</f>
        <v>558.35666666666668</v>
      </c>
      <c r="AI30" s="163">
        <f t="shared" si="84"/>
        <v>558.35666666666668</v>
      </c>
      <c r="AJ30" s="163">
        <f t="shared" si="84"/>
        <v>558.35666666666668</v>
      </c>
      <c r="AK30" s="163">
        <f t="shared" si="84"/>
        <v>558.35666666666668</v>
      </c>
      <c r="AL30" s="163">
        <f t="shared" si="84"/>
        <v>558.35666666666668</v>
      </c>
      <c r="AM30" s="163">
        <f t="shared" si="84"/>
        <v>558.35666666666668</v>
      </c>
      <c r="AN30" s="163">
        <f t="shared" si="84"/>
        <v>558.35666666666668</v>
      </c>
      <c r="AO30" s="163">
        <f t="shared" si="84"/>
        <v>558.35666666666668</v>
      </c>
      <c r="AP30" s="163">
        <f t="shared" si="84"/>
        <v>558.35666666666668</v>
      </c>
      <c r="AQ30" s="163">
        <f t="shared" si="84"/>
        <v>558.35666666666668</v>
      </c>
      <c r="AR30" s="163">
        <f t="shared" si="84"/>
        <v>558.35666666666668</v>
      </c>
      <c r="AS30" s="163">
        <f t="shared" si="84"/>
        <v>558.35666666666668</v>
      </c>
      <c r="AT30" s="149">
        <f t="shared" si="48"/>
        <v>6700.28</v>
      </c>
      <c r="AU30" s="151">
        <f t="shared" ref="AU30:BF30" si="85">SUM(AU31:AU31)</f>
        <v>5025.21</v>
      </c>
      <c r="AV30" s="151">
        <f t="shared" si="85"/>
        <v>5025.21</v>
      </c>
      <c r="AW30" s="151">
        <f t="shared" si="85"/>
        <v>5025.21</v>
      </c>
      <c r="AX30" s="151">
        <f t="shared" si="85"/>
        <v>5025.21</v>
      </c>
      <c r="AY30" s="151">
        <f t="shared" si="85"/>
        <v>5025.21</v>
      </c>
      <c r="AZ30" s="151">
        <f t="shared" si="85"/>
        <v>5025.21</v>
      </c>
      <c r="BA30" s="151">
        <f t="shared" si="85"/>
        <v>5025.21</v>
      </c>
      <c r="BB30" s="151">
        <f t="shared" si="85"/>
        <v>5025.21</v>
      </c>
      <c r="BC30" s="151">
        <f t="shared" si="85"/>
        <v>5025.21</v>
      </c>
      <c r="BD30" s="151">
        <f t="shared" si="85"/>
        <v>5025.21</v>
      </c>
      <c r="BE30" s="151">
        <f t="shared" si="85"/>
        <v>5025.21</v>
      </c>
      <c r="BF30" s="151">
        <f t="shared" si="85"/>
        <v>5025.21</v>
      </c>
      <c r="BG30" s="149">
        <f t="shared" si="72"/>
        <v>60302.52</v>
      </c>
      <c r="BH30" s="151">
        <f t="shared" ref="BH30:BS30" si="86">SUM(BH31:BH31)</f>
        <v>13958.916666666666</v>
      </c>
      <c r="BI30" s="151">
        <f t="shared" si="86"/>
        <v>13958.916666666666</v>
      </c>
      <c r="BJ30" s="151">
        <f t="shared" si="86"/>
        <v>13958.916666666666</v>
      </c>
      <c r="BK30" s="151">
        <f t="shared" si="86"/>
        <v>13958.916666666666</v>
      </c>
      <c r="BL30" s="151">
        <f t="shared" si="86"/>
        <v>13958.916666666666</v>
      </c>
      <c r="BM30" s="151">
        <f t="shared" si="86"/>
        <v>13958.916666666666</v>
      </c>
      <c r="BN30" s="151">
        <f t="shared" si="86"/>
        <v>13958.916666666666</v>
      </c>
      <c r="BO30" s="151">
        <f t="shared" si="86"/>
        <v>13958.916666666666</v>
      </c>
      <c r="BP30" s="151">
        <f t="shared" si="86"/>
        <v>13958.916666666666</v>
      </c>
      <c r="BQ30" s="151">
        <f t="shared" si="86"/>
        <v>13958.916666666666</v>
      </c>
      <c r="BR30" s="151">
        <f t="shared" si="86"/>
        <v>13958.916666666666</v>
      </c>
      <c r="BS30" s="151">
        <f t="shared" si="86"/>
        <v>13958.916666666666</v>
      </c>
      <c r="BT30" s="149">
        <f>SUM(BH30:BS30)</f>
        <v>167507</v>
      </c>
      <c r="BU30" s="151">
        <f t="shared" ref="BU30:CF30" si="87">SUM(BU31:BU31)</f>
        <v>8375.35</v>
      </c>
      <c r="BV30" s="151">
        <f t="shared" si="87"/>
        <v>8375.35</v>
      </c>
      <c r="BW30" s="151">
        <f t="shared" si="87"/>
        <v>8375.35</v>
      </c>
      <c r="BX30" s="151">
        <f t="shared" si="87"/>
        <v>8375.35</v>
      </c>
      <c r="BY30" s="151">
        <f t="shared" si="87"/>
        <v>8375.35</v>
      </c>
      <c r="BZ30" s="151">
        <f t="shared" si="87"/>
        <v>8375.35</v>
      </c>
      <c r="CA30" s="151">
        <f t="shared" si="87"/>
        <v>8375.35</v>
      </c>
      <c r="CB30" s="151">
        <f t="shared" si="87"/>
        <v>8375.35</v>
      </c>
      <c r="CC30" s="151">
        <f t="shared" si="87"/>
        <v>8375.35</v>
      </c>
      <c r="CD30" s="151">
        <f t="shared" si="87"/>
        <v>8375.35</v>
      </c>
      <c r="CE30" s="151">
        <f t="shared" si="87"/>
        <v>8375.35</v>
      </c>
      <c r="CF30" s="151">
        <f t="shared" si="87"/>
        <v>8375.35</v>
      </c>
      <c r="CG30" s="149">
        <f>SUM(BU30:CF30)</f>
        <v>100504.20000000003</v>
      </c>
      <c r="CH30" s="151">
        <f t="shared" si="8"/>
        <v>335014</v>
      </c>
      <c r="CI30" s="164"/>
      <c r="CJ30" s="151">
        <f t="shared" si="9"/>
        <v>0</v>
      </c>
      <c r="CK30" s="262" t="str">
        <f t="shared" si="46"/>
        <v>P</v>
      </c>
    </row>
    <row r="31" spans="1:165" s="168" customFormat="1" ht="16.5" outlineLevel="2" x14ac:dyDescent="0.25">
      <c r="A31" s="257" t="s">
        <v>45</v>
      </c>
      <c r="B31" s="288" t="s">
        <v>98</v>
      </c>
      <c r="C31" s="289">
        <v>307352.45</v>
      </c>
      <c r="D31" s="143">
        <v>0</v>
      </c>
      <c r="E31" s="143">
        <v>0</v>
      </c>
      <c r="F31" s="290">
        <v>27661.55</v>
      </c>
      <c r="G31" s="143">
        <v>335014</v>
      </c>
      <c r="H31" s="144">
        <f t="shared" si="16"/>
        <v>6147.049</v>
      </c>
      <c r="I31" s="145">
        <f t="shared" si="17"/>
        <v>55323.440999999999</v>
      </c>
      <c r="J31" s="145">
        <f t="shared" si="18"/>
        <v>153676.22500000001</v>
      </c>
      <c r="K31" s="145">
        <f t="shared" si="19"/>
        <v>92205.735000000001</v>
      </c>
      <c r="L31" s="145">
        <f t="shared" si="20"/>
        <v>307352.45</v>
      </c>
      <c r="M31" s="144">
        <f t="shared" si="21"/>
        <v>0</v>
      </c>
      <c r="N31" s="145">
        <f t="shared" si="22"/>
        <v>0</v>
      </c>
      <c r="O31" s="145">
        <f t="shared" si="23"/>
        <v>0</v>
      </c>
      <c r="P31" s="145">
        <f t="shared" si="24"/>
        <v>0</v>
      </c>
      <c r="Q31" s="145">
        <f t="shared" si="25"/>
        <v>0</v>
      </c>
      <c r="R31" s="144">
        <f t="shared" si="26"/>
        <v>0</v>
      </c>
      <c r="S31" s="145">
        <f t="shared" si="27"/>
        <v>0</v>
      </c>
      <c r="T31" s="145">
        <f t="shared" si="28"/>
        <v>0</v>
      </c>
      <c r="U31" s="145">
        <f t="shared" si="29"/>
        <v>0</v>
      </c>
      <c r="V31" s="145">
        <f t="shared" si="30"/>
        <v>0</v>
      </c>
      <c r="W31" s="144">
        <f t="shared" si="31"/>
        <v>553.23099999999999</v>
      </c>
      <c r="X31" s="145">
        <f t="shared" si="32"/>
        <v>4979.0789999999997</v>
      </c>
      <c r="Y31" s="145">
        <f t="shared" si="33"/>
        <v>13830.775</v>
      </c>
      <c r="Z31" s="145">
        <f t="shared" si="34"/>
        <v>8298.4650000000001</v>
      </c>
      <c r="AA31" s="145">
        <f t="shared" si="35"/>
        <v>27661.55</v>
      </c>
      <c r="AB31" s="144">
        <f t="shared" si="36"/>
        <v>6700.28</v>
      </c>
      <c r="AC31" s="144">
        <f t="shared" si="36"/>
        <v>60302.52</v>
      </c>
      <c r="AD31" s="144">
        <f t="shared" si="36"/>
        <v>167507</v>
      </c>
      <c r="AE31" s="144">
        <f t="shared" si="36"/>
        <v>100504.2</v>
      </c>
      <c r="AF31" s="145">
        <f t="shared" si="37"/>
        <v>335014</v>
      </c>
      <c r="AG31" s="162"/>
      <c r="AH31" s="126">
        <f>$AB31/12</f>
        <v>558.35666666666668</v>
      </c>
      <c r="AI31" s="126">
        <f>$AB31/12</f>
        <v>558.35666666666668</v>
      </c>
      <c r="AJ31" s="126">
        <f t="shared" ref="AJ31:AS31" si="88">$AB31/12</f>
        <v>558.35666666666668</v>
      </c>
      <c r="AK31" s="126">
        <f t="shared" si="88"/>
        <v>558.35666666666668</v>
      </c>
      <c r="AL31" s="126">
        <f t="shared" si="88"/>
        <v>558.35666666666668</v>
      </c>
      <c r="AM31" s="126">
        <f t="shared" si="88"/>
        <v>558.35666666666668</v>
      </c>
      <c r="AN31" s="126">
        <f t="shared" si="88"/>
        <v>558.35666666666668</v>
      </c>
      <c r="AO31" s="126">
        <f t="shared" si="88"/>
        <v>558.35666666666668</v>
      </c>
      <c r="AP31" s="126">
        <f t="shared" si="88"/>
        <v>558.35666666666668</v>
      </c>
      <c r="AQ31" s="126">
        <f t="shared" si="88"/>
        <v>558.35666666666668</v>
      </c>
      <c r="AR31" s="126">
        <f t="shared" si="88"/>
        <v>558.35666666666668</v>
      </c>
      <c r="AS31" s="126">
        <f t="shared" si="88"/>
        <v>558.35666666666668</v>
      </c>
      <c r="AT31" s="149">
        <f t="shared" si="48"/>
        <v>6700.28</v>
      </c>
      <c r="AU31" s="150">
        <f>$AC31/12</f>
        <v>5025.21</v>
      </c>
      <c r="AV31" s="150">
        <f t="shared" ref="AV31:BF31" si="89">$AC31/12</f>
        <v>5025.21</v>
      </c>
      <c r="AW31" s="150">
        <f t="shared" si="89"/>
        <v>5025.21</v>
      </c>
      <c r="AX31" s="150">
        <f t="shared" si="89"/>
        <v>5025.21</v>
      </c>
      <c r="AY31" s="150">
        <f t="shared" si="89"/>
        <v>5025.21</v>
      </c>
      <c r="AZ31" s="150">
        <f t="shared" si="89"/>
        <v>5025.21</v>
      </c>
      <c r="BA31" s="150">
        <f t="shared" si="89"/>
        <v>5025.21</v>
      </c>
      <c r="BB31" s="150">
        <f t="shared" si="89"/>
        <v>5025.21</v>
      </c>
      <c r="BC31" s="150">
        <f t="shared" si="89"/>
        <v>5025.21</v>
      </c>
      <c r="BD31" s="150">
        <f t="shared" si="89"/>
        <v>5025.21</v>
      </c>
      <c r="BE31" s="150">
        <f t="shared" si="89"/>
        <v>5025.21</v>
      </c>
      <c r="BF31" s="150">
        <f t="shared" si="89"/>
        <v>5025.21</v>
      </c>
      <c r="BG31" s="149">
        <f t="shared" si="72"/>
        <v>60302.52</v>
      </c>
      <c r="BH31" s="150">
        <f>$AD31/12</f>
        <v>13958.916666666666</v>
      </c>
      <c r="BI31" s="150">
        <f t="shared" ref="BI31:BS31" si="90">$AD31/12</f>
        <v>13958.916666666666</v>
      </c>
      <c r="BJ31" s="150">
        <f t="shared" si="90"/>
        <v>13958.916666666666</v>
      </c>
      <c r="BK31" s="150">
        <f t="shared" si="90"/>
        <v>13958.916666666666</v>
      </c>
      <c r="BL31" s="150">
        <f t="shared" si="90"/>
        <v>13958.916666666666</v>
      </c>
      <c r="BM31" s="150">
        <f t="shared" si="90"/>
        <v>13958.916666666666</v>
      </c>
      <c r="BN31" s="150">
        <f t="shared" si="90"/>
        <v>13958.916666666666</v>
      </c>
      <c r="BO31" s="150">
        <f t="shared" si="90"/>
        <v>13958.916666666666</v>
      </c>
      <c r="BP31" s="150">
        <f t="shared" si="90"/>
        <v>13958.916666666666</v>
      </c>
      <c r="BQ31" s="150">
        <f t="shared" si="90"/>
        <v>13958.916666666666</v>
      </c>
      <c r="BR31" s="150">
        <f t="shared" si="90"/>
        <v>13958.916666666666</v>
      </c>
      <c r="BS31" s="150">
        <f t="shared" si="90"/>
        <v>13958.916666666666</v>
      </c>
      <c r="BT31" s="149">
        <f t="shared" ref="BT31:BT68" si="91">SUM(BH31:BS31)</f>
        <v>167507</v>
      </c>
      <c r="BU31" s="150">
        <f>$AE31/12</f>
        <v>8375.35</v>
      </c>
      <c r="BV31" s="150">
        <f t="shared" ref="BV31:CF31" si="92">$AE31/12</f>
        <v>8375.35</v>
      </c>
      <c r="BW31" s="150">
        <f t="shared" si="92"/>
        <v>8375.35</v>
      </c>
      <c r="BX31" s="150">
        <f t="shared" si="92"/>
        <v>8375.35</v>
      </c>
      <c r="BY31" s="150">
        <f t="shared" si="92"/>
        <v>8375.35</v>
      </c>
      <c r="BZ31" s="150">
        <f t="shared" si="92"/>
        <v>8375.35</v>
      </c>
      <c r="CA31" s="150">
        <f t="shared" si="92"/>
        <v>8375.35</v>
      </c>
      <c r="CB31" s="150">
        <f t="shared" si="92"/>
        <v>8375.35</v>
      </c>
      <c r="CC31" s="150">
        <f t="shared" si="92"/>
        <v>8375.35</v>
      </c>
      <c r="CD31" s="150">
        <f t="shared" si="92"/>
        <v>8375.35</v>
      </c>
      <c r="CE31" s="150">
        <f t="shared" si="92"/>
        <v>8375.35</v>
      </c>
      <c r="CF31" s="150">
        <f t="shared" si="92"/>
        <v>8375.35</v>
      </c>
      <c r="CG31" s="149">
        <f t="shared" ref="CG31:CG68" si="93">SUM(BU31:CF31)</f>
        <v>100504.20000000003</v>
      </c>
      <c r="CH31" s="151">
        <f t="shared" si="8"/>
        <v>335014</v>
      </c>
      <c r="CI31" s="164"/>
      <c r="CJ31" s="151">
        <f t="shared" si="9"/>
        <v>0</v>
      </c>
      <c r="CK31" s="262" t="str">
        <f t="shared" si="46"/>
        <v>P</v>
      </c>
      <c r="CL31" s="165"/>
      <c r="CM31" s="165"/>
      <c r="CN31" s="165"/>
      <c r="CO31" s="165"/>
      <c r="CP31" s="165"/>
      <c r="CQ31" s="165"/>
      <c r="CR31" s="165"/>
      <c r="CS31" s="165"/>
      <c r="CT31" s="165"/>
      <c r="CU31" s="165"/>
      <c r="CV31" s="165"/>
      <c r="CW31" s="165"/>
      <c r="CX31" s="165"/>
      <c r="CY31" s="165"/>
      <c r="CZ31" s="165"/>
      <c r="DA31" s="165"/>
      <c r="DB31" s="165"/>
      <c r="DC31" s="165"/>
      <c r="DD31" s="165"/>
      <c r="DE31" s="165"/>
      <c r="DF31" s="165"/>
      <c r="DG31" s="165"/>
      <c r="DH31" s="165"/>
      <c r="DI31" s="165"/>
      <c r="DJ31" s="165"/>
      <c r="DK31" s="165"/>
      <c r="DL31" s="165"/>
      <c r="DM31" s="165"/>
      <c r="DN31" s="165"/>
      <c r="DO31" s="165"/>
      <c r="DP31" s="165"/>
      <c r="DQ31" s="165"/>
      <c r="DR31" s="165"/>
      <c r="DS31" s="165"/>
      <c r="DT31" s="165"/>
      <c r="DU31" s="165"/>
      <c r="DV31" s="165"/>
      <c r="DW31" s="165"/>
      <c r="DX31" s="165"/>
      <c r="DY31" s="165"/>
      <c r="DZ31" s="165"/>
      <c r="EA31" s="165"/>
      <c r="EB31" s="165"/>
      <c r="EC31" s="165"/>
      <c r="ED31" s="165"/>
      <c r="EE31" s="165"/>
      <c r="EF31" s="165"/>
      <c r="EG31" s="165"/>
      <c r="EH31" s="165"/>
      <c r="EI31" s="165"/>
      <c r="EJ31" s="165"/>
      <c r="EK31" s="165"/>
      <c r="EL31" s="165"/>
      <c r="EM31" s="165"/>
      <c r="EN31" s="165"/>
      <c r="EO31" s="165"/>
      <c r="EP31" s="165"/>
      <c r="EQ31" s="165"/>
      <c r="ER31" s="165"/>
      <c r="ES31" s="165"/>
      <c r="ET31" s="165"/>
      <c r="EU31" s="165"/>
      <c r="EV31" s="165"/>
      <c r="EW31" s="165"/>
      <c r="EX31" s="165"/>
      <c r="EY31" s="165"/>
      <c r="EZ31" s="165"/>
      <c r="FA31" s="165"/>
      <c r="FB31" s="165"/>
      <c r="FC31" s="165"/>
      <c r="FD31" s="165"/>
      <c r="FE31" s="165"/>
      <c r="FF31" s="165"/>
      <c r="FG31" s="165"/>
      <c r="FH31" s="165"/>
      <c r="FI31" s="165"/>
    </row>
    <row r="32" spans="1:165" s="165" customFormat="1" ht="15" outlineLevel="1" x14ac:dyDescent="0.25">
      <c r="A32" s="257" t="s">
        <v>46</v>
      </c>
      <c r="B32" s="244" t="s">
        <v>96</v>
      </c>
      <c r="C32" s="230">
        <v>91743.17</v>
      </c>
      <c r="D32" s="143">
        <v>0</v>
      </c>
      <c r="E32" s="143">
        <v>0</v>
      </c>
      <c r="F32" s="143">
        <v>8256.84</v>
      </c>
      <c r="G32" s="143">
        <v>100000.01</v>
      </c>
      <c r="H32" s="144">
        <f t="shared" si="16"/>
        <v>1834.8634</v>
      </c>
      <c r="I32" s="145">
        <f t="shared" si="17"/>
        <v>16513.7706</v>
      </c>
      <c r="J32" s="145">
        <f t="shared" si="18"/>
        <v>45871.584999999999</v>
      </c>
      <c r="K32" s="145">
        <f t="shared" si="19"/>
        <v>27522.950999999997</v>
      </c>
      <c r="L32" s="145">
        <f t="shared" si="20"/>
        <v>91743.17</v>
      </c>
      <c r="M32" s="144">
        <f t="shared" si="21"/>
        <v>0</v>
      </c>
      <c r="N32" s="145">
        <f t="shared" si="22"/>
        <v>0</v>
      </c>
      <c r="O32" s="145">
        <f t="shared" si="23"/>
        <v>0</v>
      </c>
      <c r="P32" s="145">
        <f t="shared" si="24"/>
        <v>0</v>
      </c>
      <c r="Q32" s="145">
        <f t="shared" si="25"/>
        <v>0</v>
      </c>
      <c r="R32" s="144">
        <f t="shared" si="26"/>
        <v>0</v>
      </c>
      <c r="S32" s="145">
        <f t="shared" si="27"/>
        <v>0</v>
      </c>
      <c r="T32" s="145">
        <f t="shared" si="28"/>
        <v>0</v>
      </c>
      <c r="U32" s="145">
        <f t="shared" si="29"/>
        <v>0</v>
      </c>
      <c r="V32" s="145">
        <f t="shared" si="30"/>
        <v>0</v>
      </c>
      <c r="W32" s="144">
        <f t="shared" si="31"/>
        <v>165.13679999999999</v>
      </c>
      <c r="X32" s="145">
        <f t="shared" si="32"/>
        <v>1486.2311999999999</v>
      </c>
      <c r="Y32" s="145">
        <f t="shared" si="33"/>
        <v>4128.42</v>
      </c>
      <c r="Z32" s="145">
        <f t="shared" si="34"/>
        <v>2477.0520000000001</v>
      </c>
      <c r="AA32" s="145">
        <f t="shared" si="35"/>
        <v>8256.84</v>
      </c>
      <c r="AB32" s="144">
        <f t="shared" si="36"/>
        <v>2000.0001999999999</v>
      </c>
      <c r="AC32" s="144">
        <f t="shared" si="36"/>
        <v>18000.001799999998</v>
      </c>
      <c r="AD32" s="144">
        <f t="shared" si="36"/>
        <v>50000.004999999997</v>
      </c>
      <c r="AE32" s="144">
        <f t="shared" si="36"/>
        <v>30000.002999999997</v>
      </c>
      <c r="AF32" s="145">
        <f t="shared" si="37"/>
        <v>100000.01</v>
      </c>
      <c r="AG32" s="162"/>
      <c r="AH32" s="163">
        <f>AH33</f>
        <v>166.66668333333334</v>
      </c>
      <c r="AI32" s="163">
        <f t="shared" ref="AI32:AS32" si="94">AI33</f>
        <v>166.66668333333334</v>
      </c>
      <c r="AJ32" s="163">
        <f t="shared" si="94"/>
        <v>166.66668333333334</v>
      </c>
      <c r="AK32" s="163">
        <f t="shared" si="94"/>
        <v>166.66668333333334</v>
      </c>
      <c r="AL32" s="163">
        <f t="shared" si="94"/>
        <v>166.66668333333334</v>
      </c>
      <c r="AM32" s="163">
        <f t="shared" si="94"/>
        <v>166.66668333333334</v>
      </c>
      <c r="AN32" s="163">
        <f t="shared" si="94"/>
        <v>166.66668333333334</v>
      </c>
      <c r="AO32" s="163">
        <f t="shared" si="94"/>
        <v>166.66668333333334</v>
      </c>
      <c r="AP32" s="163">
        <f t="shared" si="94"/>
        <v>166.66668333333334</v>
      </c>
      <c r="AQ32" s="163">
        <f t="shared" si="94"/>
        <v>166.66668333333334</v>
      </c>
      <c r="AR32" s="163">
        <f t="shared" si="94"/>
        <v>166.66668333333334</v>
      </c>
      <c r="AS32" s="163">
        <f t="shared" si="94"/>
        <v>166.66668333333334</v>
      </c>
      <c r="AT32" s="149">
        <f t="shared" si="48"/>
        <v>2000.0002000000002</v>
      </c>
      <c r="AU32" s="151">
        <f>AU33</f>
        <v>1500.0001499999998</v>
      </c>
      <c r="AV32" s="151">
        <f t="shared" ref="AV32:BF32" si="95">AV33</f>
        <v>1500.0001499999998</v>
      </c>
      <c r="AW32" s="151">
        <f t="shared" si="95"/>
        <v>1500.0001499999998</v>
      </c>
      <c r="AX32" s="151">
        <f t="shared" si="95"/>
        <v>1500.0001499999998</v>
      </c>
      <c r="AY32" s="151">
        <f t="shared" si="95"/>
        <v>1500.0001499999998</v>
      </c>
      <c r="AZ32" s="151">
        <f t="shared" si="95"/>
        <v>1500.0001499999998</v>
      </c>
      <c r="BA32" s="151">
        <f t="shared" si="95"/>
        <v>1500.0001499999998</v>
      </c>
      <c r="BB32" s="151">
        <f t="shared" si="95"/>
        <v>1500.0001499999998</v>
      </c>
      <c r="BC32" s="151">
        <f t="shared" si="95"/>
        <v>1500.0001499999998</v>
      </c>
      <c r="BD32" s="151">
        <f t="shared" si="95"/>
        <v>1500.0001499999998</v>
      </c>
      <c r="BE32" s="151">
        <f t="shared" si="95"/>
        <v>1500.0001499999998</v>
      </c>
      <c r="BF32" s="151">
        <f t="shared" si="95"/>
        <v>1500.0001499999998</v>
      </c>
      <c r="BG32" s="149">
        <f t="shared" si="72"/>
        <v>18000.001799999998</v>
      </c>
      <c r="BH32" s="151">
        <f>BH33</f>
        <v>4166.6670833333328</v>
      </c>
      <c r="BI32" s="151">
        <f t="shared" ref="BI32:BS32" si="96">BI33</f>
        <v>4166.6670833333328</v>
      </c>
      <c r="BJ32" s="151">
        <f t="shared" si="96"/>
        <v>4166.6670833333328</v>
      </c>
      <c r="BK32" s="151">
        <f t="shared" si="96"/>
        <v>4166.6670833333328</v>
      </c>
      <c r="BL32" s="151">
        <f t="shared" si="96"/>
        <v>4166.6670833333328</v>
      </c>
      <c r="BM32" s="151">
        <f t="shared" si="96"/>
        <v>4166.6670833333328</v>
      </c>
      <c r="BN32" s="151">
        <f t="shared" si="96"/>
        <v>4166.6670833333328</v>
      </c>
      <c r="BO32" s="151">
        <f t="shared" si="96"/>
        <v>4166.6670833333328</v>
      </c>
      <c r="BP32" s="151">
        <f t="shared" si="96"/>
        <v>4166.6670833333328</v>
      </c>
      <c r="BQ32" s="151">
        <f t="shared" si="96"/>
        <v>4166.6670833333328</v>
      </c>
      <c r="BR32" s="151">
        <f t="shared" si="96"/>
        <v>4166.6670833333328</v>
      </c>
      <c r="BS32" s="151">
        <f t="shared" si="96"/>
        <v>4166.6670833333328</v>
      </c>
      <c r="BT32" s="149">
        <f t="shared" si="91"/>
        <v>50000.004999999997</v>
      </c>
      <c r="BU32" s="151">
        <f>BU33</f>
        <v>2500.0002499999996</v>
      </c>
      <c r="BV32" s="151">
        <f t="shared" ref="BV32:CF32" si="97">BV33</f>
        <v>2500.0002499999996</v>
      </c>
      <c r="BW32" s="151">
        <f t="shared" si="97"/>
        <v>2500.0002499999996</v>
      </c>
      <c r="BX32" s="151">
        <f t="shared" si="97"/>
        <v>2500.0002499999996</v>
      </c>
      <c r="BY32" s="151">
        <f t="shared" si="97"/>
        <v>2500.0002499999996</v>
      </c>
      <c r="BZ32" s="151">
        <f t="shared" si="97"/>
        <v>2500.0002499999996</v>
      </c>
      <c r="CA32" s="151">
        <f t="shared" si="97"/>
        <v>2500.0002499999996</v>
      </c>
      <c r="CB32" s="151">
        <f t="shared" si="97"/>
        <v>2500.0002499999996</v>
      </c>
      <c r="CC32" s="151">
        <f t="shared" si="97"/>
        <v>2500.0002499999996</v>
      </c>
      <c r="CD32" s="151">
        <f t="shared" si="97"/>
        <v>2500.0002499999996</v>
      </c>
      <c r="CE32" s="151">
        <f t="shared" si="97"/>
        <v>2500.0002499999996</v>
      </c>
      <c r="CF32" s="151">
        <f t="shared" si="97"/>
        <v>2500.0002499999996</v>
      </c>
      <c r="CG32" s="149">
        <f t="shared" si="93"/>
        <v>30000.003000000001</v>
      </c>
      <c r="CH32" s="151">
        <f t="shared" si="8"/>
        <v>100000.01</v>
      </c>
      <c r="CI32" s="164"/>
      <c r="CJ32" s="151">
        <f t="shared" si="9"/>
        <v>0</v>
      </c>
      <c r="CK32" s="262" t="str">
        <f t="shared" si="46"/>
        <v>P</v>
      </c>
    </row>
    <row r="33" spans="1:165" s="57" customFormat="1" ht="16.5" outlineLevel="1" x14ac:dyDescent="0.25">
      <c r="A33" s="258" t="s">
        <v>47</v>
      </c>
      <c r="B33" s="291" t="s">
        <v>132</v>
      </c>
      <c r="C33" s="292">
        <v>91743.17</v>
      </c>
      <c r="D33" s="293">
        <v>0</v>
      </c>
      <c r="E33" s="293">
        <v>0</v>
      </c>
      <c r="F33" s="294">
        <v>8256.84</v>
      </c>
      <c r="G33" s="293">
        <v>100000.01</v>
      </c>
      <c r="H33" s="81">
        <f t="shared" si="16"/>
        <v>1834.8634</v>
      </c>
      <c r="I33" s="82">
        <f t="shared" si="17"/>
        <v>16513.7706</v>
      </c>
      <c r="J33" s="82">
        <f t="shared" si="18"/>
        <v>45871.584999999999</v>
      </c>
      <c r="K33" s="82">
        <f t="shared" si="19"/>
        <v>27522.950999999997</v>
      </c>
      <c r="L33" s="82">
        <f t="shared" si="20"/>
        <v>91743.17</v>
      </c>
      <c r="M33" s="81">
        <f t="shared" si="21"/>
        <v>0</v>
      </c>
      <c r="N33" s="82">
        <f t="shared" si="22"/>
        <v>0</v>
      </c>
      <c r="O33" s="82">
        <f t="shared" si="23"/>
        <v>0</v>
      </c>
      <c r="P33" s="82">
        <f t="shared" si="24"/>
        <v>0</v>
      </c>
      <c r="Q33" s="82">
        <f t="shared" si="25"/>
        <v>0</v>
      </c>
      <c r="R33" s="81">
        <f t="shared" si="26"/>
        <v>0</v>
      </c>
      <c r="S33" s="82">
        <f t="shared" si="27"/>
        <v>0</v>
      </c>
      <c r="T33" s="82">
        <f t="shared" si="28"/>
        <v>0</v>
      </c>
      <c r="U33" s="82">
        <f t="shared" si="29"/>
        <v>0</v>
      </c>
      <c r="V33" s="82">
        <f t="shared" si="30"/>
        <v>0</v>
      </c>
      <c r="W33" s="81">
        <f t="shared" si="31"/>
        <v>165.13679999999999</v>
      </c>
      <c r="X33" s="82">
        <f t="shared" si="32"/>
        <v>1486.2311999999999</v>
      </c>
      <c r="Y33" s="82">
        <f t="shared" si="33"/>
        <v>4128.42</v>
      </c>
      <c r="Z33" s="82">
        <f t="shared" si="34"/>
        <v>2477.0520000000001</v>
      </c>
      <c r="AA33" s="82">
        <f t="shared" si="35"/>
        <v>8256.84</v>
      </c>
      <c r="AB33" s="81">
        <f t="shared" si="36"/>
        <v>2000.0001999999999</v>
      </c>
      <c r="AC33" s="81">
        <f t="shared" si="36"/>
        <v>18000.001799999998</v>
      </c>
      <c r="AD33" s="81">
        <f t="shared" si="36"/>
        <v>50000.004999999997</v>
      </c>
      <c r="AE33" s="81">
        <f t="shared" si="36"/>
        <v>30000.002999999997</v>
      </c>
      <c r="AF33" s="82">
        <f t="shared" si="37"/>
        <v>100000.01</v>
      </c>
      <c r="AG33" s="14"/>
      <c r="AH33" s="53">
        <f>$AB33/12</f>
        <v>166.66668333333334</v>
      </c>
      <c r="AI33" s="53">
        <f>$AB33/12</f>
        <v>166.66668333333334</v>
      </c>
      <c r="AJ33" s="53">
        <f t="shared" ref="AJ33:AS33" si="98">$AB33/12</f>
        <v>166.66668333333334</v>
      </c>
      <c r="AK33" s="53">
        <f t="shared" si="98"/>
        <v>166.66668333333334</v>
      </c>
      <c r="AL33" s="53">
        <f t="shared" si="98"/>
        <v>166.66668333333334</v>
      </c>
      <c r="AM33" s="53">
        <f t="shared" si="98"/>
        <v>166.66668333333334</v>
      </c>
      <c r="AN33" s="53">
        <f t="shared" si="98"/>
        <v>166.66668333333334</v>
      </c>
      <c r="AO33" s="53">
        <f t="shared" si="98"/>
        <v>166.66668333333334</v>
      </c>
      <c r="AP33" s="53">
        <f t="shared" si="98"/>
        <v>166.66668333333334</v>
      </c>
      <c r="AQ33" s="53">
        <f t="shared" si="98"/>
        <v>166.66668333333334</v>
      </c>
      <c r="AR33" s="53">
        <f t="shared" si="98"/>
        <v>166.66668333333334</v>
      </c>
      <c r="AS33" s="53">
        <f t="shared" si="98"/>
        <v>166.66668333333334</v>
      </c>
      <c r="AT33" s="169">
        <f>SUM(AH33:AS33)</f>
        <v>2000.0002000000002</v>
      </c>
      <c r="AU33" s="295">
        <f>$AC33/12</f>
        <v>1500.0001499999998</v>
      </c>
      <c r="AV33" s="295">
        <f t="shared" ref="AV33:BF33" si="99">$AC33/12</f>
        <v>1500.0001499999998</v>
      </c>
      <c r="AW33" s="295">
        <f t="shared" si="99"/>
        <v>1500.0001499999998</v>
      </c>
      <c r="AX33" s="295">
        <f t="shared" si="99"/>
        <v>1500.0001499999998</v>
      </c>
      <c r="AY33" s="295">
        <f t="shared" si="99"/>
        <v>1500.0001499999998</v>
      </c>
      <c r="AZ33" s="295">
        <f t="shared" si="99"/>
        <v>1500.0001499999998</v>
      </c>
      <c r="BA33" s="295">
        <f t="shared" si="99"/>
        <v>1500.0001499999998</v>
      </c>
      <c r="BB33" s="295">
        <f t="shared" si="99"/>
        <v>1500.0001499999998</v>
      </c>
      <c r="BC33" s="295">
        <f t="shared" si="99"/>
        <v>1500.0001499999998</v>
      </c>
      <c r="BD33" s="295">
        <f t="shared" si="99"/>
        <v>1500.0001499999998</v>
      </c>
      <c r="BE33" s="295">
        <f t="shared" si="99"/>
        <v>1500.0001499999998</v>
      </c>
      <c r="BF33" s="295">
        <f t="shared" si="99"/>
        <v>1500.0001499999998</v>
      </c>
      <c r="BG33" s="169">
        <f>SUM(AU33:BF33)</f>
        <v>18000.001799999998</v>
      </c>
      <c r="BH33" s="295">
        <f>$AD33/12</f>
        <v>4166.6670833333328</v>
      </c>
      <c r="BI33" s="295">
        <f t="shared" ref="BI33:BS33" si="100">$AD33/12</f>
        <v>4166.6670833333328</v>
      </c>
      <c r="BJ33" s="295">
        <f t="shared" si="100"/>
        <v>4166.6670833333328</v>
      </c>
      <c r="BK33" s="295">
        <f t="shared" si="100"/>
        <v>4166.6670833333328</v>
      </c>
      <c r="BL33" s="295">
        <f t="shared" si="100"/>
        <v>4166.6670833333328</v>
      </c>
      <c r="BM33" s="295">
        <f t="shared" si="100"/>
        <v>4166.6670833333328</v>
      </c>
      <c r="BN33" s="295">
        <f t="shared" si="100"/>
        <v>4166.6670833333328</v>
      </c>
      <c r="BO33" s="295">
        <f t="shared" si="100"/>
        <v>4166.6670833333328</v>
      </c>
      <c r="BP33" s="295">
        <f t="shared" si="100"/>
        <v>4166.6670833333328</v>
      </c>
      <c r="BQ33" s="295">
        <f t="shared" si="100"/>
        <v>4166.6670833333328</v>
      </c>
      <c r="BR33" s="295">
        <f t="shared" si="100"/>
        <v>4166.6670833333328</v>
      </c>
      <c r="BS33" s="295">
        <f t="shared" si="100"/>
        <v>4166.6670833333328</v>
      </c>
      <c r="BT33" s="169">
        <f t="shared" si="91"/>
        <v>50000.004999999997</v>
      </c>
      <c r="BU33" s="295">
        <f>$AE33/12</f>
        <v>2500.0002499999996</v>
      </c>
      <c r="BV33" s="295">
        <f t="shared" ref="BV33:CF33" si="101">$AE33/12</f>
        <v>2500.0002499999996</v>
      </c>
      <c r="BW33" s="295">
        <f t="shared" si="101"/>
        <v>2500.0002499999996</v>
      </c>
      <c r="BX33" s="295">
        <f t="shared" si="101"/>
        <v>2500.0002499999996</v>
      </c>
      <c r="BY33" s="295">
        <f t="shared" si="101"/>
        <v>2500.0002499999996</v>
      </c>
      <c r="BZ33" s="295">
        <f t="shared" si="101"/>
        <v>2500.0002499999996</v>
      </c>
      <c r="CA33" s="295">
        <f t="shared" si="101"/>
        <v>2500.0002499999996</v>
      </c>
      <c r="CB33" s="295">
        <f t="shared" si="101"/>
        <v>2500.0002499999996</v>
      </c>
      <c r="CC33" s="295">
        <f t="shared" si="101"/>
        <v>2500.0002499999996</v>
      </c>
      <c r="CD33" s="295">
        <f t="shared" si="101"/>
        <v>2500.0002499999996</v>
      </c>
      <c r="CE33" s="295">
        <f t="shared" si="101"/>
        <v>2500.0002499999996</v>
      </c>
      <c r="CF33" s="295">
        <f t="shared" si="101"/>
        <v>2500.0002499999996</v>
      </c>
      <c r="CG33" s="169">
        <f t="shared" si="93"/>
        <v>30000.003000000001</v>
      </c>
      <c r="CH33" s="125">
        <f t="shared" si="8"/>
        <v>100000.01</v>
      </c>
      <c r="CI33" s="12"/>
      <c r="CJ33" s="125">
        <f t="shared" si="9"/>
        <v>0</v>
      </c>
      <c r="CK33" s="262" t="str">
        <f t="shared" si="46"/>
        <v>P</v>
      </c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</row>
    <row r="34" spans="1:165" s="5" customFormat="1" ht="15" x14ac:dyDescent="0.25">
      <c r="A34" s="254">
        <v>2</v>
      </c>
      <c r="B34" s="296" t="s">
        <v>99</v>
      </c>
      <c r="C34" s="297">
        <v>89250000</v>
      </c>
      <c r="D34" s="80">
        <v>0</v>
      </c>
      <c r="E34" s="80">
        <v>30000000</v>
      </c>
      <c r="F34" s="80">
        <v>48250000</v>
      </c>
      <c r="G34" s="80">
        <v>167500000</v>
      </c>
      <c r="H34" s="81">
        <f t="shared" si="16"/>
        <v>1785000</v>
      </c>
      <c r="I34" s="82">
        <f t="shared" si="17"/>
        <v>16065000</v>
      </c>
      <c r="J34" s="82">
        <f t="shared" si="18"/>
        <v>44625000</v>
      </c>
      <c r="K34" s="82">
        <f t="shared" si="19"/>
        <v>26775000</v>
      </c>
      <c r="L34" s="82">
        <f t="shared" si="20"/>
        <v>89250000</v>
      </c>
      <c r="M34" s="81">
        <f t="shared" si="21"/>
        <v>0</v>
      </c>
      <c r="N34" s="82">
        <f t="shared" si="22"/>
        <v>0</v>
      </c>
      <c r="O34" s="82">
        <f t="shared" si="23"/>
        <v>0</v>
      </c>
      <c r="P34" s="82">
        <f t="shared" si="24"/>
        <v>0</v>
      </c>
      <c r="Q34" s="82">
        <f t="shared" si="25"/>
        <v>0</v>
      </c>
      <c r="R34" s="81">
        <f t="shared" si="26"/>
        <v>0</v>
      </c>
      <c r="S34" s="82">
        <f t="shared" si="27"/>
        <v>0</v>
      </c>
      <c r="T34" s="82">
        <f t="shared" si="28"/>
        <v>15000000</v>
      </c>
      <c r="U34" s="82">
        <f t="shared" si="29"/>
        <v>15000000</v>
      </c>
      <c r="V34" s="82">
        <f t="shared" si="30"/>
        <v>30000000</v>
      </c>
      <c r="W34" s="81">
        <f t="shared" si="31"/>
        <v>965000</v>
      </c>
      <c r="X34" s="82">
        <f t="shared" si="32"/>
        <v>8685000</v>
      </c>
      <c r="Y34" s="82">
        <f t="shared" si="33"/>
        <v>24125000</v>
      </c>
      <c r="Z34" s="82">
        <f t="shared" si="34"/>
        <v>14475000</v>
      </c>
      <c r="AA34" s="82">
        <f t="shared" si="35"/>
        <v>48250000</v>
      </c>
      <c r="AB34" s="81">
        <f t="shared" si="36"/>
        <v>2750000</v>
      </c>
      <c r="AC34" s="81">
        <f t="shared" si="36"/>
        <v>24750000</v>
      </c>
      <c r="AD34" s="81">
        <f t="shared" si="36"/>
        <v>83750000</v>
      </c>
      <c r="AE34" s="81">
        <f t="shared" si="36"/>
        <v>56250000</v>
      </c>
      <c r="AF34" s="82">
        <f t="shared" si="37"/>
        <v>167500000</v>
      </c>
      <c r="AG34" s="47"/>
      <c r="AH34" s="6">
        <f t="shared" ref="AH34:AS34" si="102">AH35+AH44</f>
        <v>229166.66666666669</v>
      </c>
      <c r="AI34" s="6">
        <f t="shared" si="102"/>
        <v>229166.66666666669</v>
      </c>
      <c r="AJ34" s="6">
        <f t="shared" si="102"/>
        <v>229166.66666666669</v>
      </c>
      <c r="AK34" s="6">
        <f t="shared" si="102"/>
        <v>229166.66666666669</v>
      </c>
      <c r="AL34" s="6">
        <f t="shared" si="102"/>
        <v>229166.66666666669</v>
      </c>
      <c r="AM34" s="6">
        <f t="shared" si="102"/>
        <v>229166.66666666669</v>
      </c>
      <c r="AN34" s="6">
        <f t="shared" si="102"/>
        <v>229166.66666666669</v>
      </c>
      <c r="AO34" s="6">
        <f t="shared" si="102"/>
        <v>229166.66666666669</v>
      </c>
      <c r="AP34" s="6">
        <f t="shared" si="102"/>
        <v>229166.66666666669</v>
      </c>
      <c r="AQ34" s="6">
        <f t="shared" si="102"/>
        <v>229166.66666666669</v>
      </c>
      <c r="AR34" s="6">
        <f t="shared" si="102"/>
        <v>229166.66666666669</v>
      </c>
      <c r="AS34" s="6">
        <f t="shared" si="102"/>
        <v>229166.66666666669</v>
      </c>
      <c r="AT34" s="124">
        <f t="shared" si="48"/>
        <v>2750000</v>
      </c>
      <c r="AU34" s="124">
        <f t="shared" ref="AU34:BF34" si="103">AU35+AU44</f>
        <v>2062499.9999999998</v>
      </c>
      <c r="AV34" s="124">
        <f t="shared" si="103"/>
        <v>2062499.9999999998</v>
      </c>
      <c r="AW34" s="124">
        <f t="shared" si="103"/>
        <v>2062499.9999999998</v>
      </c>
      <c r="AX34" s="124">
        <f t="shared" si="103"/>
        <v>2062499.9999999998</v>
      </c>
      <c r="AY34" s="124">
        <f t="shared" si="103"/>
        <v>2062499.9999999998</v>
      </c>
      <c r="AZ34" s="124">
        <f t="shared" si="103"/>
        <v>2062499.9999999998</v>
      </c>
      <c r="BA34" s="124">
        <f t="shared" si="103"/>
        <v>2062499.9999999998</v>
      </c>
      <c r="BB34" s="124">
        <f t="shared" si="103"/>
        <v>2062499.9999999998</v>
      </c>
      <c r="BC34" s="124">
        <f t="shared" si="103"/>
        <v>2062499.9999999998</v>
      </c>
      <c r="BD34" s="124">
        <f t="shared" si="103"/>
        <v>2062499.9999999998</v>
      </c>
      <c r="BE34" s="124">
        <f t="shared" si="103"/>
        <v>2062499.9999999998</v>
      </c>
      <c r="BF34" s="124">
        <f t="shared" si="103"/>
        <v>2062499.9999999998</v>
      </c>
      <c r="BG34" s="124">
        <f t="shared" ref="BG34:BG68" si="104">SUM(AU34:BF34)</f>
        <v>24749999.999999996</v>
      </c>
      <c r="BH34" s="124">
        <f t="shared" ref="BH34:BS34" si="105">BH35+BH44</f>
        <v>6979166.666666667</v>
      </c>
      <c r="BI34" s="124">
        <f t="shared" si="105"/>
        <v>6979166.666666667</v>
      </c>
      <c r="BJ34" s="124">
        <f t="shared" si="105"/>
        <v>6979166.666666667</v>
      </c>
      <c r="BK34" s="124">
        <f t="shared" si="105"/>
        <v>6979166.666666667</v>
      </c>
      <c r="BL34" s="124">
        <f t="shared" si="105"/>
        <v>6979166.666666667</v>
      </c>
      <c r="BM34" s="124">
        <f t="shared" si="105"/>
        <v>6979166.666666667</v>
      </c>
      <c r="BN34" s="124">
        <f t="shared" si="105"/>
        <v>6979166.666666667</v>
      </c>
      <c r="BO34" s="124">
        <f t="shared" si="105"/>
        <v>6979166.666666667</v>
      </c>
      <c r="BP34" s="124">
        <f t="shared" si="105"/>
        <v>6979166.666666667</v>
      </c>
      <c r="BQ34" s="124">
        <f t="shared" si="105"/>
        <v>6979166.666666667</v>
      </c>
      <c r="BR34" s="124">
        <f t="shared" si="105"/>
        <v>6979166.666666667</v>
      </c>
      <c r="BS34" s="124">
        <f t="shared" si="105"/>
        <v>6979166.666666667</v>
      </c>
      <c r="BT34" s="124">
        <f t="shared" si="91"/>
        <v>83750000</v>
      </c>
      <c r="BU34" s="124">
        <f t="shared" ref="BU34:CF34" si="106">BU35+BU44</f>
        <v>4687500</v>
      </c>
      <c r="BV34" s="124">
        <f t="shared" si="106"/>
        <v>4687500</v>
      </c>
      <c r="BW34" s="124">
        <f t="shared" si="106"/>
        <v>4687500</v>
      </c>
      <c r="BX34" s="124">
        <f t="shared" si="106"/>
        <v>4687500</v>
      </c>
      <c r="BY34" s="124">
        <f t="shared" si="106"/>
        <v>4687500</v>
      </c>
      <c r="BZ34" s="124">
        <f t="shared" si="106"/>
        <v>4687500</v>
      </c>
      <c r="CA34" s="124">
        <f t="shared" si="106"/>
        <v>4687500</v>
      </c>
      <c r="CB34" s="124">
        <f t="shared" si="106"/>
        <v>4687500</v>
      </c>
      <c r="CC34" s="124">
        <f t="shared" si="106"/>
        <v>4687500</v>
      </c>
      <c r="CD34" s="124">
        <f t="shared" si="106"/>
        <v>4687500</v>
      </c>
      <c r="CE34" s="124">
        <f t="shared" si="106"/>
        <v>4687500</v>
      </c>
      <c r="CF34" s="124">
        <f t="shared" si="106"/>
        <v>4687500</v>
      </c>
      <c r="CG34" s="124">
        <f t="shared" si="93"/>
        <v>56250000</v>
      </c>
      <c r="CH34" s="124">
        <f t="shared" si="8"/>
        <v>167500000</v>
      </c>
      <c r="CJ34" s="124">
        <f t="shared" si="9"/>
        <v>0</v>
      </c>
      <c r="CK34" s="262" t="str">
        <f t="shared" si="46"/>
        <v>P</v>
      </c>
    </row>
    <row r="35" spans="1:165" s="183" customFormat="1" ht="15" x14ac:dyDescent="0.25">
      <c r="A35" s="255" t="s">
        <v>79</v>
      </c>
      <c r="B35" s="286" t="s">
        <v>100</v>
      </c>
      <c r="C35" s="287">
        <v>85004257</v>
      </c>
      <c r="D35" s="129">
        <v>0</v>
      </c>
      <c r="E35" s="129">
        <v>28572859</v>
      </c>
      <c r="F35" s="129">
        <v>45954682</v>
      </c>
      <c r="G35" s="129">
        <v>159531798</v>
      </c>
      <c r="H35" s="130">
        <f t="shared" si="16"/>
        <v>1700085.1400000001</v>
      </c>
      <c r="I35" s="131">
        <f t="shared" si="17"/>
        <v>15300766.26</v>
      </c>
      <c r="J35" s="131">
        <f t="shared" si="18"/>
        <v>42502128.5</v>
      </c>
      <c r="K35" s="131">
        <f t="shared" si="19"/>
        <v>25501277.099999998</v>
      </c>
      <c r="L35" s="131">
        <f t="shared" si="20"/>
        <v>85004257</v>
      </c>
      <c r="M35" s="130">
        <f t="shared" si="21"/>
        <v>0</v>
      </c>
      <c r="N35" s="131">
        <f t="shared" si="22"/>
        <v>0</v>
      </c>
      <c r="O35" s="131">
        <f t="shared" si="23"/>
        <v>0</v>
      </c>
      <c r="P35" s="131">
        <f t="shared" si="24"/>
        <v>0</v>
      </c>
      <c r="Q35" s="131">
        <f t="shared" si="25"/>
        <v>0</v>
      </c>
      <c r="R35" s="130">
        <f t="shared" si="26"/>
        <v>0</v>
      </c>
      <c r="S35" s="131">
        <f t="shared" si="27"/>
        <v>0</v>
      </c>
      <c r="T35" s="131">
        <f t="shared" si="28"/>
        <v>14286429.5</v>
      </c>
      <c r="U35" s="131">
        <f t="shared" si="29"/>
        <v>14286429.5</v>
      </c>
      <c r="V35" s="131">
        <f t="shared" si="30"/>
        <v>28572859</v>
      </c>
      <c r="W35" s="130">
        <f t="shared" si="31"/>
        <v>919093.64</v>
      </c>
      <c r="X35" s="131">
        <f t="shared" si="32"/>
        <v>8271842.7599999998</v>
      </c>
      <c r="Y35" s="131">
        <f t="shared" si="33"/>
        <v>22977341</v>
      </c>
      <c r="Z35" s="131">
        <f t="shared" si="34"/>
        <v>13786404.6</v>
      </c>
      <c r="AA35" s="131">
        <f t="shared" si="35"/>
        <v>45954682</v>
      </c>
      <c r="AB35" s="130">
        <f t="shared" si="36"/>
        <v>2619178.7800000003</v>
      </c>
      <c r="AC35" s="130">
        <f t="shared" si="36"/>
        <v>23572609.02</v>
      </c>
      <c r="AD35" s="130">
        <f t="shared" si="36"/>
        <v>79765899</v>
      </c>
      <c r="AE35" s="130">
        <f t="shared" si="36"/>
        <v>53574111.199999996</v>
      </c>
      <c r="AF35" s="131">
        <f t="shared" si="37"/>
        <v>159531798</v>
      </c>
      <c r="AG35" s="181"/>
      <c r="AH35" s="175">
        <f t="shared" ref="AH35:AS35" si="107">AH36+AH38+AH40+AH42</f>
        <v>218264.89833333335</v>
      </c>
      <c r="AI35" s="175">
        <f t="shared" si="107"/>
        <v>218264.89833333335</v>
      </c>
      <c r="AJ35" s="175">
        <f t="shared" si="107"/>
        <v>218264.89833333335</v>
      </c>
      <c r="AK35" s="175">
        <f t="shared" si="107"/>
        <v>218264.89833333335</v>
      </c>
      <c r="AL35" s="175">
        <f t="shared" si="107"/>
        <v>218264.89833333335</v>
      </c>
      <c r="AM35" s="175">
        <f t="shared" si="107"/>
        <v>218264.89833333335</v>
      </c>
      <c r="AN35" s="175">
        <f t="shared" si="107"/>
        <v>218264.89833333335</v>
      </c>
      <c r="AO35" s="175">
        <f t="shared" si="107"/>
        <v>218264.89833333335</v>
      </c>
      <c r="AP35" s="175">
        <f t="shared" si="107"/>
        <v>218264.89833333335</v>
      </c>
      <c r="AQ35" s="175">
        <f t="shared" si="107"/>
        <v>218264.89833333335</v>
      </c>
      <c r="AR35" s="175">
        <f t="shared" si="107"/>
        <v>218264.89833333335</v>
      </c>
      <c r="AS35" s="175">
        <f t="shared" si="107"/>
        <v>218264.89833333335</v>
      </c>
      <c r="AT35" s="175">
        <f t="shared" si="48"/>
        <v>2619178.7800000007</v>
      </c>
      <c r="AU35" s="175">
        <f t="shared" ref="AU35:BF35" si="108">AU36+AU38+AU40+AU42</f>
        <v>1964384.0849999997</v>
      </c>
      <c r="AV35" s="175">
        <f t="shared" si="108"/>
        <v>1964384.0849999997</v>
      </c>
      <c r="AW35" s="175">
        <f t="shared" si="108"/>
        <v>1964384.0849999997</v>
      </c>
      <c r="AX35" s="175">
        <f t="shared" si="108"/>
        <v>1964384.0849999997</v>
      </c>
      <c r="AY35" s="175">
        <f t="shared" si="108"/>
        <v>1964384.0849999997</v>
      </c>
      <c r="AZ35" s="175">
        <f t="shared" si="108"/>
        <v>1964384.0849999997</v>
      </c>
      <c r="BA35" s="175">
        <f t="shared" si="108"/>
        <v>1964384.0849999997</v>
      </c>
      <c r="BB35" s="175">
        <f t="shared" si="108"/>
        <v>1964384.0849999997</v>
      </c>
      <c r="BC35" s="175">
        <f t="shared" si="108"/>
        <v>1964384.0849999997</v>
      </c>
      <c r="BD35" s="175">
        <f t="shared" si="108"/>
        <v>1964384.0849999997</v>
      </c>
      <c r="BE35" s="175">
        <f t="shared" si="108"/>
        <v>1964384.0849999997</v>
      </c>
      <c r="BF35" s="175">
        <f t="shared" si="108"/>
        <v>1964384.0849999997</v>
      </c>
      <c r="BG35" s="175">
        <f t="shared" si="104"/>
        <v>23572609.02</v>
      </c>
      <c r="BH35" s="175">
        <f t="shared" ref="BH35:BS35" si="109">BH36+BH38+BH40+BH42</f>
        <v>6647158.25</v>
      </c>
      <c r="BI35" s="175">
        <f t="shared" si="109"/>
        <v>6647158.25</v>
      </c>
      <c r="BJ35" s="175">
        <f t="shared" si="109"/>
        <v>6647158.25</v>
      </c>
      <c r="BK35" s="175">
        <f t="shared" si="109"/>
        <v>6647158.25</v>
      </c>
      <c r="BL35" s="175">
        <f t="shared" si="109"/>
        <v>6647158.25</v>
      </c>
      <c r="BM35" s="175">
        <f t="shared" si="109"/>
        <v>6647158.25</v>
      </c>
      <c r="BN35" s="175">
        <f t="shared" si="109"/>
        <v>6647158.25</v>
      </c>
      <c r="BO35" s="175">
        <f t="shared" si="109"/>
        <v>6647158.25</v>
      </c>
      <c r="BP35" s="175">
        <f t="shared" si="109"/>
        <v>6647158.25</v>
      </c>
      <c r="BQ35" s="175">
        <f t="shared" si="109"/>
        <v>6647158.25</v>
      </c>
      <c r="BR35" s="175">
        <f t="shared" si="109"/>
        <v>6647158.25</v>
      </c>
      <c r="BS35" s="175">
        <f t="shared" si="109"/>
        <v>6647158.25</v>
      </c>
      <c r="BT35" s="175">
        <f t="shared" si="91"/>
        <v>79765899</v>
      </c>
      <c r="BU35" s="175">
        <f t="shared" ref="BU35:CF35" si="110">BU36+BU38+BU40+BU42</f>
        <v>4464509.2666666666</v>
      </c>
      <c r="BV35" s="175">
        <f t="shared" si="110"/>
        <v>4464509.2666666666</v>
      </c>
      <c r="BW35" s="175">
        <f t="shared" si="110"/>
        <v>4464509.2666666666</v>
      </c>
      <c r="BX35" s="175">
        <f t="shared" si="110"/>
        <v>4464509.2666666666</v>
      </c>
      <c r="BY35" s="175">
        <f t="shared" si="110"/>
        <v>4464509.2666666666</v>
      </c>
      <c r="BZ35" s="175">
        <f t="shared" si="110"/>
        <v>4464509.2666666666</v>
      </c>
      <c r="CA35" s="175">
        <f t="shared" si="110"/>
        <v>4464509.2666666666</v>
      </c>
      <c r="CB35" s="175">
        <f t="shared" si="110"/>
        <v>4464509.2666666666</v>
      </c>
      <c r="CC35" s="175">
        <f t="shared" si="110"/>
        <v>4464509.2666666666</v>
      </c>
      <c r="CD35" s="175">
        <f t="shared" si="110"/>
        <v>4464509.2666666666</v>
      </c>
      <c r="CE35" s="175">
        <f t="shared" si="110"/>
        <v>4464509.2666666666</v>
      </c>
      <c r="CF35" s="175">
        <f t="shared" si="110"/>
        <v>4464509.2666666666</v>
      </c>
      <c r="CG35" s="175">
        <f t="shared" si="93"/>
        <v>53574111.199999996</v>
      </c>
      <c r="CH35" s="175">
        <f t="shared" si="8"/>
        <v>159531798</v>
      </c>
      <c r="CI35" s="182"/>
      <c r="CJ35" s="175">
        <f t="shared" si="9"/>
        <v>0</v>
      </c>
      <c r="CK35" s="262" t="str">
        <f>IF(CJ35=0,"P","V")</f>
        <v>P</v>
      </c>
    </row>
    <row r="36" spans="1:165" s="183" customFormat="1" ht="15" outlineLevel="1" x14ac:dyDescent="0.25">
      <c r="A36" s="256" t="s">
        <v>48</v>
      </c>
      <c r="B36" s="241" t="s">
        <v>95</v>
      </c>
      <c r="C36" s="226">
        <v>36009072</v>
      </c>
      <c r="D36" s="172">
        <v>0</v>
      </c>
      <c r="E36" s="172">
        <v>12103889.539999999</v>
      </c>
      <c r="F36" s="172">
        <v>19467089.190000001</v>
      </c>
      <c r="G36" s="172">
        <v>67580050.730000004</v>
      </c>
      <c r="H36" s="173">
        <f t="shared" si="16"/>
        <v>720181.44000000006</v>
      </c>
      <c r="I36" s="174">
        <f t="shared" si="17"/>
        <v>6481632.96</v>
      </c>
      <c r="J36" s="174">
        <f t="shared" si="18"/>
        <v>18004536</v>
      </c>
      <c r="K36" s="174">
        <f t="shared" si="19"/>
        <v>10802721.6</v>
      </c>
      <c r="L36" s="174">
        <f t="shared" si="20"/>
        <v>36009072</v>
      </c>
      <c r="M36" s="173">
        <f t="shared" si="21"/>
        <v>0</v>
      </c>
      <c r="N36" s="174">
        <f t="shared" si="22"/>
        <v>0</v>
      </c>
      <c r="O36" s="174">
        <f t="shared" si="23"/>
        <v>0</v>
      </c>
      <c r="P36" s="174">
        <f t="shared" si="24"/>
        <v>0</v>
      </c>
      <c r="Q36" s="174">
        <f t="shared" si="25"/>
        <v>0</v>
      </c>
      <c r="R36" s="173">
        <f t="shared" si="26"/>
        <v>0</v>
      </c>
      <c r="S36" s="174">
        <f t="shared" si="27"/>
        <v>0</v>
      </c>
      <c r="T36" s="174">
        <f t="shared" si="28"/>
        <v>6051944.7699999996</v>
      </c>
      <c r="U36" s="174">
        <f t="shared" si="29"/>
        <v>6051944.7699999996</v>
      </c>
      <c r="V36" s="174">
        <f t="shared" si="30"/>
        <v>12103889.539999999</v>
      </c>
      <c r="W36" s="173">
        <f t="shared" si="31"/>
        <v>389341.78380000003</v>
      </c>
      <c r="X36" s="174">
        <f t="shared" si="32"/>
        <v>3504076.0542000001</v>
      </c>
      <c r="Y36" s="174">
        <f t="shared" si="33"/>
        <v>9733544.5950000007</v>
      </c>
      <c r="Z36" s="174">
        <f t="shared" si="34"/>
        <v>5840126.7570000002</v>
      </c>
      <c r="AA36" s="174">
        <f t="shared" si="35"/>
        <v>19467089.190000001</v>
      </c>
      <c r="AB36" s="173">
        <f t="shared" si="36"/>
        <v>1109523.2238</v>
      </c>
      <c r="AC36" s="173">
        <f t="shared" si="36"/>
        <v>9985709.0142000001</v>
      </c>
      <c r="AD36" s="173">
        <f t="shared" si="36"/>
        <v>33790025.365000002</v>
      </c>
      <c r="AE36" s="173">
        <f t="shared" si="36"/>
        <v>22694793.126999997</v>
      </c>
      <c r="AF36" s="174">
        <f t="shared" si="37"/>
        <v>67580050.729999989</v>
      </c>
      <c r="AG36" s="181"/>
      <c r="AH36" s="175">
        <f t="shared" ref="AH36:AS36" si="111">SUM(AH37:AH37)</f>
        <v>92460.268649999998</v>
      </c>
      <c r="AI36" s="175">
        <f t="shared" si="111"/>
        <v>92460.268649999998</v>
      </c>
      <c r="AJ36" s="175">
        <f t="shared" si="111"/>
        <v>92460.268649999998</v>
      </c>
      <c r="AK36" s="175">
        <f t="shared" si="111"/>
        <v>92460.268649999998</v>
      </c>
      <c r="AL36" s="175">
        <f t="shared" si="111"/>
        <v>92460.268649999998</v>
      </c>
      <c r="AM36" s="175">
        <f t="shared" si="111"/>
        <v>92460.268649999998</v>
      </c>
      <c r="AN36" s="175">
        <f t="shared" si="111"/>
        <v>92460.268649999998</v>
      </c>
      <c r="AO36" s="175">
        <f t="shared" si="111"/>
        <v>92460.268649999998</v>
      </c>
      <c r="AP36" s="175">
        <f t="shared" si="111"/>
        <v>92460.268649999998</v>
      </c>
      <c r="AQ36" s="175">
        <f t="shared" si="111"/>
        <v>92460.268649999998</v>
      </c>
      <c r="AR36" s="175">
        <f t="shared" si="111"/>
        <v>92460.268649999998</v>
      </c>
      <c r="AS36" s="175">
        <f t="shared" si="111"/>
        <v>92460.268649999998</v>
      </c>
      <c r="AT36" s="175">
        <f t="shared" si="48"/>
        <v>1109523.2238</v>
      </c>
      <c r="AU36" s="175">
        <f t="shared" ref="AU36:BF36" si="112">SUM(AU37:AU37)</f>
        <v>832142.41784999997</v>
      </c>
      <c r="AV36" s="175">
        <f t="shared" si="112"/>
        <v>832142.41784999997</v>
      </c>
      <c r="AW36" s="175">
        <f t="shared" si="112"/>
        <v>832142.41784999997</v>
      </c>
      <c r="AX36" s="175">
        <f t="shared" si="112"/>
        <v>832142.41784999997</v>
      </c>
      <c r="AY36" s="175">
        <f t="shared" si="112"/>
        <v>832142.41784999997</v>
      </c>
      <c r="AZ36" s="175">
        <f t="shared" si="112"/>
        <v>832142.41784999997</v>
      </c>
      <c r="BA36" s="175">
        <f t="shared" si="112"/>
        <v>832142.41784999997</v>
      </c>
      <c r="BB36" s="175">
        <f t="shared" si="112"/>
        <v>832142.41784999997</v>
      </c>
      <c r="BC36" s="175">
        <f t="shared" si="112"/>
        <v>832142.41784999997</v>
      </c>
      <c r="BD36" s="175">
        <f t="shared" si="112"/>
        <v>832142.41784999997</v>
      </c>
      <c r="BE36" s="175">
        <f t="shared" si="112"/>
        <v>832142.41784999997</v>
      </c>
      <c r="BF36" s="175">
        <f t="shared" si="112"/>
        <v>832142.41784999997</v>
      </c>
      <c r="BG36" s="175">
        <f t="shared" si="104"/>
        <v>9985709.0142000001</v>
      </c>
      <c r="BH36" s="175">
        <f t="shared" ref="BH36:BS36" si="113">SUM(BH37:BH37)</f>
        <v>2815835.4470833335</v>
      </c>
      <c r="BI36" s="175">
        <f t="shared" si="113"/>
        <v>2815835.4470833335</v>
      </c>
      <c r="BJ36" s="175">
        <f t="shared" si="113"/>
        <v>2815835.4470833335</v>
      </c>
      <c r="BK36" s="175">
        <f t="shared" si="113"/>
        <v>2815835.4470833335</v>
      </c>
      <c r="BL36" s="175">
        <f t="shared" si="113"/>
        <v>2815835.4470833335</v>
      </c>
      <c r="BM36" s="175">
        <f t="shared" si="113"/>
        <v>2815835.4470833335</v>
      </c>
      <c r="BN36" s="175">
        <f t="shared" si="113"/>
        <v>2815835.4470833335</v>
      </c>
      <c r="BO36" s="175">
        <f t="shared" si="113"/>
        <v>2815835.4470833335</v>
      </c>
      <c r="BP36" s="175">
        <f t="shared" si="113"/>
        <v>2815835.4470833335</v>
      </c>
      <c r="BQ36" s="175">
        <f t="shared" si="113"/>
        <v>2815835.4470833335</v>
      </c>
      <c r="BR36" s="175">
        <f t="shared" si="113"/>
        <v>2815835.4470833335</v>
      </c>
      <c r="BS36" s="175">
        <f t="shared" si="113"/>
        <v>2815835.4470833335</v>
      </c>
      <c r="BT36" s="175">
        <f t="shared" si="91"/>
        <v>33790025.364999995</v>
      </c>
      <c r="BU36" s="175">
        <f t="shared" ref="BU36:CF36" si="114">SUM(BU37:BU37)</f>
        <v>1891232.760583333</v>
      </c>
      <c r="BV36" s="175">
        <f t="shared" si="114"/>
        <v>1891232.760583333</v>
      </c>
      <c r="BW36" s="175">
        <f t="shared" si="114"/>
        <v>1891232.760583333</v>
      </c>
      <c r="BX36" s="175">
        <f t="shared" si="114"/>
        <v>1891232.760583333</v>
      </c>
      <c r="BY36" s="175">
        <f t="shared" si="114"/>
        <v>1891232.760583333</v>
      </c>
      <c r="BZ36" s="175">
        <f t="shared" si="114"/>
        <v>1891232.760583333</v>
      </c>
      <c r="CA36" s="175">
        <f t="shared" si="114"/>
        <v>1891232.760583333</v>
      </c>
      <c r="CB36" s="175">
        <f t="shared" si="114"/>
        <v>1891232.760583333</v>
      </c>
      <c r="CC36" s="175">
        <f t="shared" si="114"/>
        <v>1891232.760583333</v>
      </c>
      <c r="CD36" s="175">
        <f t="shared" si="114"/>
        <v>1891232.760583333</v>
      </c>
      <c r="CE36" s="175">
        <f t="shared" si="114"/>
        <v>1891232.760583333</v>
      </c>
      <c r="CF36" s="175">
        <f t="shared" si="114"/>
        <v>1891232.760583333</v>
      </c>
      <c r="CG36" s="175">
        <f t="shared" si="93"/>
        <v>22694793.127</v>
      </c>
      <c r="CH36" s="175">
        <f t="shared" si="8"/>
        <v>67580050.729999989</v>
      </c>
      <c r="CI36" s="182"/>
      <c r="CJ36" s="175">
        <f t="shared" si="9"/>
        <v>0</v>
      </c>
      <c r="CK36" s="262" t="str">
        <f t="shared" ref="CK36:CK52" si="115">IF(CJ36=0,"P","V")</f>
        <v>P</v>
      </c>
    </row>
    <row r="37" spans="1:165" s="186" customFormat="1" ht="16.5" outlineLevel="2" x14ac:dyDescent="0.25">
      <c r="A37" s="256" t="s">
        <v>49</v>
      </c>
      <c r="B37" s="241" t="s">
        <v>125</v>
      </c>
      <c r="C37" s="282">
        <v>36009072</v>
      </c>
      <c r="D37" s="172">
        <v>0</v>
      </c>
      <c r="E37" s="283">
        <v>12103889.539999999</v>
      </c>
      <c r="F37" s="283">
        <v>19467089.190000001</v>
      </c>
      <c r="G37" s="172">
        <v>67580050.730000004</v>
      </c>
      <c r="H37" s="173">
        <f t="shared" si="16"/>
        <v>720181.44000000006</v>
      </c>
      <c r="I37" s="174">
        <f t="shared" si="17"/>
        <v>6481632.96</v>
      </c>
      <c r="J37" s="174">
        <f t="shared" si="18"/>
        <v>18004536</v>
      </c>
      <c r="K37" s="174">
        <f t="shared" si="19"/>
        <v>10802721.6</v>
      </c>
      <c r="L37" s="174">
        <f t="shared" si="20"/>
        <v>36009072</v>
      </c>
      <c r="M37" s="173">
        <f t="shared" si="21"/>
        <v>0</v>
      </c>
      <c r="N37" s="174">
        <f t="shared" si="22"/>
        <v>0</v>
      </c>
      <c r="O37" s="174">
        <f t="shared" si="23"/>
        <v>0</v>
      </c>
      <c r="P37" s="174">
        <f t="shared" si="24"/>
        <v>0</v>
      </c>
      <c r="Q37" s="174">
        <f t="shared" si="25"/>
        <v>0</v>
      </c>
      <c r="R37" s="173">
        <f t="shared" si="26"/>
        <v>0</v>
      </c>
      <c r="S37" s="174">
        <f t="shared" si="27"/>
        <v>0</v>
      </c>
      <c r="T37" s="174">
        <f t="shared" si="28"/>
        <v>6051944.7699999996</v>
      </c>
      <c r="U37" s="174">
        <f t="shared" si="29"/>
        <v>6051944.7699999996</v>
      </c>
      <c r="V37" s="174">
        <f t="shared" si="30"/>
        <v>12103889.539999999</v>
      </c>
      <c r="W37" s="173">
        <f t="shared" si="31"/>
        <v>389341.78380000003</v>
      </c>
      <c r="X37" s="174">
        <f t="shared" si="32"/>
        <v>3504076.0542000001</v>
      </c>
      <c r="Y37" s="174">
        <f t="shared" si="33"/>
        <v>9733544.5950000007</v>
      </c>
      <c r="Z37" s="174">
        <f t="shared" si="34"/>
        <v>5840126.7570000002</v>
      </c>
      <c r="AA37" s="174">
        <f t="shared" si="35"/>
        <v>19467089.190000001</v>
      </c>
      <c r="AB37" s="173">
        <f t="shared" si="36"/>
        <v>1109523.2238</v>
      </c>
      <c r="AC37" s="173">
        <f t="shared" si="36"/>
        <v>9985709.0142000001</v>
      </c>
      <c r="AD37" s="173">
        <f t="shared" si="36"/>
        <v>33790025.365000002</v>
      </c>
      <c r="AE37" s="173">
        <f t="shared" si="36"/>
        <v>22694793.126999997</v>
      </c>
      <c r="AF37" s="174">
        <f t="shared" si="37"/>
        <v>67580050.729999989</v>
      </c>
      <c r="AG37" s="181"/>
      <c r="AH37" s="175">
        <f>$AB37/12</f>
        <v>92460.268649999998</v>
      </c>
      <c r="AI37" s="175">
        <f>$AB37/12</f>
        <v>92460.268649999998</v>
      </c>
      <c r="AJ37" s="175">
        <f t="shared" ref="AJ37:AS37" si="116">$AB37/12</f>
        <v>92460.268649999998</v>
      </c>
      <c r="AK37" s="175">
        <f t="shared" si="116"/>
        <v>92460.268649999998</v>
      </c>
      <c r="AL37" s="175">
        <f t="shared" si="116"/>
        <v>92460.268649999998</v>
      </c>
      <c r="AM37" s="175">
        <f t="shared" si="116"/>
        <v>92460.268649999998</v>
      </c>
      <c r="AN37" s="175">
        <f t="shared" si="116"/>
        <v>92460.268649999998</v>
      </c>
      <c r="AO37" s="175">
        <f t="shared" si="116"/>
        <v>92460.268649999998</v>
      </c>
      <c r="AP37" s="175">
        <f t="shared" si="116"/>
        <v>92460.268649999998</v>
      </c>
      <c r="AQ37" s="175">
        <f t="shared" si="116"/>
        <v>92460.268649999998</v>
      </c>
      <c r="AR37" s="175">
        <f t="shared" si="116"/>
        <v>92460.268649999998</v>
      </c>
      <c r="AS37" s="175">
        <f t="shared" si="116"/>
        <v>92460.268649999998</v>
      </c>
      <c r="AT37" s="175">
        <f t="shared" si="48"/>
        <v>1109523.2238</v>
      </c>
      <c r="AU37" s="175">
        <f>$AC37/12</f>
        <v>832142.41784999997</v>
      </c>
      <c r="AV37" s="175">
        <f t="shared" ref="AV37:BF37" si="117">$AC37/12</f>
        <v>832142.41784999997</v>
      </c>
      <c r="AW37" s="175">
        <f t="shared" si="117"/>
        <v>832142.41784999997</v>
      </c>
      <c r="AX37" s="175">
        <f t="shared" si="117"/>
        <v>832142.41784999997</v>
      </c>
      <c r="AY37" s="175">
        <f t="shared" si="117"/>
        <v>832142.41784999997</v>
      </c>
      <c r="AZ37" s="175">
        <f t="shared" si="117"/>
        <v>832142.41784999997</v>
      </c>
      <c r="BA37" s="175">
        <f t="shared" si="117"/>
        <v>832142.41784999997</v>
      </c>
      <c r="BB37" s="175">
        <f t="shared" si="117"/>
        <v>832142.41784999997</v>
      </c>
      <c r="BC37" s="175">
        <f t="shared" si="117"/>
        <v>832142.41784999997</v>
      </c>
      <c r="BD37" s="175">
        <f t="shared" si="117"/>
        <v>832142.41784999997</v>
      </c>
      <c r="BE37" s="175">
        <f t="shared" si="117"/>
        <v>832142.41784999997</v>
      </c>
      <c r="BF37" s="175">
        <f t="shared" si="117"/>
        <v>832142.41784999997</v>
      </c>
      <c r="BG37" s="175">
        <f t="shared" si="104"/>
        <v>9985709.0142000001</v>
      </c>
      <c r="BH37" s="175">
        <f>$AD37/12</f>
        <v>2815835.4470833335</v>
      </c>
      <c r="BI37" s="175">
        <f t="shared" ref="BI37:BS37" si="118">$AD37/12</f>
        <v>2815835.4470833335</v>
      </c>
      <c r="BJ37" s="175">
        <f t="shared" si="118"/>
        <v>2815835.4470833335</v>
      </c>
      <c r="BK37" s="175">
        <f t="shared" si="118"/>
        <v>2815835.4470833335</v>
      </c>
      <c r="BL37" s="175">
        <f t="shared" si="118"/>
        <v>2815835.4470833335</v>
      </c>
      <c r="BM37" s="175">
        <f t="shared" si="118"/>
        <v>2815835.4470833335</v>
      </c>
      <c r="BN37" s="175">
        <f t="shared" si="118"/>
        <v>2815835.4470833335</v>
      </c>
      <c r="BO37" s="175">
        <f t="shared" si="118"/>
        <v>2815835.4470833335</v>
      </c>
      <c r="BP37" s="175">
        <f t="shared" si="118"/>
        <v>2815835.4470833335</v>
      </c>
      <c r="BQ37" s="175">
        <f t="shared" si="118"/>
        <v>2815835.4470833335</v>
      </c>
      <c r="BR37" s="175">
        <f t="shared" si="118"/>
        <v>2815835.4470833335</v>
      </c>
      <c r="BS37" s="175">
        <f t="shared" si="118"/>
        <v>2815835.4470833335</v>
      </c>
      <c r="BT37" s="175">
        <f t="shared" si="91"/>
        <v>33790025.364999995</v>
      </c>
      <c r="BU37" s="175">
        <f>$AE37/12</f>
        <v>1891232.760583333</v>
      </c>
      <c r="BV37" s="175">
        <f t="shared" ref="BV37:CF37" si="119">$AE37/12</f>
        <v>1891232.760583333</v>
      </c>
      <c r="BW37" s="175">
        <f t="shared" si="119"/>
        <v>1891232.760583333</v>
      </c>
      <c r="BX37" s="175">
        <f t="shared" si="119"/>
        <v>1891232.760583333</v>
      </c>
      <c r="BY37" s="175">
        <f t="shared" si="119"/>
        <v>1891232.760583333</v>
      </c>
      <c r="BZ37" s="175">
        <f t="shared" si="119"/>
        <v>1891232.760583333</v>
      </c>
      <c r="CA37" s="175">
        <f t="shared" si="119"/>
        <v>1891232.760583333</v>
      </c>
      <c r="CB37" s="175">
        <f t="shared" si="119"/>
        <v>1891232.760583333</v>
      </c>
      <c r="CC37" s="175">
        <f t="shared" si="119"/>
        <v>1891232.760583333</v>
      </c>
      <c r="CD37" s="175">
        <f t="shared" si="119"/>
        <v>1891232.760583333</v>
      </c>
      <c r="CE37" s="175">
        <f t="shared" si="119"/>
        <v>1891232.760583333</v>
      </c>
      <c r="CF37" s="175">
        <f t="shared" si="119"/>
        <v>1891232.760583333</v>
      </c>
      <c r="CG37" s="175">
        <f t="shared" si="93"/>
        <v>22694793.127</v>
      </c>
      <c r="CH37" s="175">
        <f t="shared" si="8"/>
        <v>67580050.729999989</v>
      </c>
      <c r="CI37" s="182"/>
      <c r="CJ37" s="175">
        <f t="shared" si="9"/>
        <v>0</v>
      </c>
      <c r="CK37" s="262" t="str">
        <f t="shared" si="115"/>
        <v>P</v>
      </c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  <c r="CY37" s="183"/>
      <c r="CZ37" s="183"/>
      <c r="DA37" s="183"/>
      <c r="DB37" s="183"/>
      <c r="DC37" s="183"/>
      <c r="DD37" s="183"/>
      <c r="DE37" s="183"/>
      <c r="DF37" s="183"/>
      <c r="DG37" s="183"/>
      <c r="DH37" s="183"/>
      <c r="DI37" s="183"/>
      <c r="DJ37" s="183"/>
      <c r="DK37" s="183"/>
      <c r="DL37" s="183"/>
      <c r="DM37" s="183"/>
      <c r="DN37" s="183"/>
      <c r="DO37" s="183"/>
      <c r="DP37" s="183"/>
      <c r="DQ37" s="183"/>
      <c r="DR37" s="183"/>
      <c r="DS37" s="183"/>
      <c r="DT37" s="183"/>
      <c r="DU37" s="183"/>
      <c r="DV37" s="183"/>
      <c r="DW37" s="183"/>
      <c r="DX37" s="183"/>
      <c r="DY37" s="183"/>
      <c r="DZ37" s="183"/>
      <c r="EA37" s="183"/>
      <c r="EB37" s="183"/>
      <c r="EC37" s="183"/>
      <c r="ED37" s="183"/>
      <c r="EE37" s="183"/>
      <c r="EF37" s="183"/>
      <c r="EG37" s="183"/>
      <c r="EH37" s="183"/>
      <c r="EI37" s="183"/>
      <c r="EJ37" s="183"/>
      <c r="EK37" s="183"/>
      <c r="EL37" s="183"/>
      <c r="EM37" s="183"/>
      <c r="EN37" s="183"/>
      <c r="EO37" s="183"/>
      <c r="EP37" s="183"/>
      <c r="EQ37" s="183"/>
      <c r="ER37" s="183"/>
      <c r="ES37" s="183"/>
      <c r="ET37" s="183"/>
      <c r="EU37" s="183"/>
      <c r="EV37" s="183"/>
      <c r="EW37" s="183"/>
      <c r="EX37" s="183"/>
      <c r="EY37" s="183"/>
      <c r="EZ37" s="183"/>
      <c r="FA37" s="183"/>
      <c r="FB37" s="183"/>
      <c r="FC37" s="183"/>
      <c r="FD37" s="183"/>
      <c r="FE37" s="183"/>
      <c r="FF37" s="183"/>
      <c r="FG37" s="183"/>
      <c r="FH37" s="183"/>
      <c r="FI37" s="183"/>
    </row>
    <row r="38" spans="1:165" s="183" customFormat="1" ht="15" outlineLevel="1" x14ac:dyDescent="0.25">
      <c r="A38" s="256" t="s">
        <v>50</v>
      </c>
      <c r="B38" s="241" t="s">
        <v>94</v>
      </c>
      <c r="C38" s="226">
        <v>24238630.5</v>
      </c>
      <c r="D38" s="172">
        <v>0</v>
      </c>
      <c r="E38" s="172">
        <v>8147438.6799999997</v>
      </c>
      <c r="F38" s="172">
        <v>13103797.34</v>
      </c>
      <c r="G38" s="172">
        <v>45489866.520000003</v>
      </c>
      <c r="H38" s="173">
        <f t="shared" si="16"/>
        <v>484772.61</v>
      </c>
      <c r="I38" s="174">
        <f t="shared" si="17"/>
        <v>4362953.49</v>
      </c>
      <c r="J38" s="174">
        <f t="shared" si="18"/>
        <v>12119315.25</v>
      </c>
      <c r="K38" s="174">
        <f t="shared" si="19"/>
        <v>7271589.1499999994</v>
      </c>
      <c r="L38" s="174">
        <f t="shared" si="20"/>
        <v>24238630.5</v>
      </c>
      <c r="M38" s="173">
        <f t="shared" si="21"/>
        <v>0</v>
      </c>
      <c r="N38" s="174">
        <f t="shared" si="22"/>
        <v>0</v>
      </c>
      <c r="O38" s="174">
        <f t="shared" si="23"/>
        <v>0</v>
      </c>
      <c r="P38" s="174">
        <f t="shared" si="24"/>
        <v>0</v>
      </c>
      <c r="Q38" s="174">
        <f t="shared" si="25"/>
        <v>0</v>
      </c>
      <c r="R38" s="173">
        <f t="shared" si="26"/>
        <v>0</v>
      </c>
      <c r="S38" s="174">
        <f t="shared" si="27"/>
        <v>0</v>
      </c>
      <c r="T38" s="174">
        <f t="shared" si="28"/>
        <v>4073719.34</v>
      </c>
      <c r="U38" s="174">
        <f t="shared" si="29"/>
        <v>4073719.34</v>
      </c>
      <c r="V38" s="174">
        <f t="shared" si="30"/>
        <v>8147438.6799999997</v>
      </c>
      <c r="W38" s="173">
        <f t="shared" si="31"/>
        <v>262075.94680000001</v>
      </c>
      <c r="X38" s="174">
        <f t="shared" si="32"/>
        <v>2358683.5211999998</v>
      </c>
      <c r="Y38" s="174">
        <f t="shared" si="33"/>
        <v>6551898.6699999999</v>
      </c>
      <c r="Z38" s="174">
        <f t="shared" si="34"/>
        <v>3931139.2019999996</v>
      </c>
      <c r="AA38" s="174">
        <f t="shared" si="35"/>
        <v>13103797.34</v>
      </c>
      <c r="AB38" s="173">
        <f t="shared" si="36"/>
        <v>746848.55680000002</v>
      </c>
      <c r="AC38" s="173">
        <f t="shared" si="36"/>
        <v>6721637.0111999996</v>
      </c>
      <c r="AD38" s="173">
        <f t="shared" si="36"/>
        <v>22744933.259999998</v>
      </c>
      <c r="AE38" s="173">
        <f t="shared" si="36"/>
        <v>15276447.691999998</v>
      </c>
      <c r="AF38" s="174">
        <f t="shared" si="37"/>
        <v>45489866.519999996</v>
      </c>
      <c r="AG38" s="181"/>
      <c r="AH38" s="175">
        <f t="shared" ref="AH38:AS38" si="120">SUM(AH39:AH39)</f>
        <v>62237.379733333335</v>
      </c>
      <c r="AI38" s="175">
        <f t="shared" si="120"/>
        <v>62237.379733333335</v>
      </c>
      <c r="AJ38" s="175">
        <f t="shared" si="120"/>
        <v>62237.379733333335</v>
      </c>
      <c r="AK38" s="175">
        <f t="shared" si="120"/>
        <v>62237.379733333335</v>
      </c>
      <c r="AL38" s="175">
        <f t="shared" si="120"/>
        <v>62237.379733333335</v>
      </c>
      <c r="AM38" s="175">
        <f t="shared" si="120"/>
        <v>62237.379733333335</v>
      </c>
      <c r="AN38" s="175">
        <f t="shared" si="120"/>
        <v>62237.379733333335</v>
      </c>
      <c r="AO38" s="175">
        <f t="shared" si="120"/>
        <v>62237.379733333335</v>
      </c>
      <c r="AP38" s="175">
        <f t="shared" si="120"/>
        <v>62237.379733333335</v>
      </c>
      <c r="AQ38" s="175">
        <f t="shared" si="120"/>
        <v>62237.379733333335</v>
      </c>
      <c r="AR38" s="175">
        <f t="shared" si="120"/>
        <v>62237.379733333335</v>
      </c>
      <c r="AS38" s="175">
        <f t="shared" si="120"/>
        <v>62237.379733333335</v>
      </c>
      <c r="AT38" s="175">
        <f t="shared" si="48"/>
        <v>746848.55680000025</v>
      </c>
      <c r="AU38" s="175">
        <f t="shared" ref="AU38:BF38" si="121">SUM(AU39:AU39)</f>
        <v>560136.41759999993</v>
      </c>
      <c r="AV38" s="175">
        <f t="shared" si="121"/>
        <v>560136.41759999993</v>
      </c>
      <c r="AW38" s="175">
        <f t="shared" si="121"/>
        <v>560136.41759999993</v>
      </c>
      <c r="AX38" s="175">
        <f t="shared" si="121"/>
        <v>560136.41759999993</v>
      </c>
      <c r="AY38" s="175">
        <f t="shared" si="121"/>
        <v>560136.41759999993</v>
      </c>
      <c r="AZ38" s="175">
        <f t="shared" si="121"/>
        <v>560136.41759999993</v>
      </c>
      <c r="BA38" s="175">
        <f t="shared" si="121"/>
        <v>560136.41759999993</v>
      </c>
      <c r="BB38" s="175">
        <f t="shared" si="121"/>
        <v>560136.41759999993</v>
      </c>
      <c r="BC38" s="175">
        <f t="shared" si="121"/>
        <v>560136.41759999993</v>
      </c>
      <c r="BD38" s="175">
        <f t="shared" si="121"/>
        <v>560136.41759999993</v>
      </c>
      <c r="BE38" s="175">
        <f t="shared" si="121"/>
        <v>560136.41759999993</v>
      </c>
      <c r="BF38" s="175">
        <f t="shared" si="121"/>
        <v>560136.41759999993</v>
      </c>
      <c r="BG38" s="175">
        <f t="shared" si="104"/>
        <v>6721637.0112000005</v>
      </c>
      <c r="BH38" s="175">
        <f t="shared" ref="BH38:BS38" si="122">SUM(BH39:BH39)</f>
        <v>1895411.1049999997</v>
      </c>
      <c r="BI38" s="175">
        <f t="shared" si="122"/>
        <v>1895411.1049999997</v>
      </c>
      <c r="BJ38" s="175">
        <f t="shared" si="122"/>
        <v>1895411.1049999997</v>
      </c>
      <c r="BK38" s="175">
        <f t="shared" si="122"/>
        <v>1895411.1049999997</v>
      </c>
      <c r="BL38" s="175">
        <f t="shared" si="122"/>
        <v>1895411.1049999997</v>
      </c>
      <c r="BM38" s="175">
        <f t="shared" si="122"/>
        <v>1895411.1049999997</v>
      </c>
      <c r="BN38" s="175">
        <f t="shared" si="122"/>
        <v>1895411.1049999997</v>
      </c>
      <c r="BO38" s="175">
        <f t="shared" si="122"/>
        <v>1895411.1049999997</v>
      </c>
      <c r="BP38" s="175">
        <f t="shared" si="122"/>
        <v>1895411.1049999997</v>
      </c>
      <c r="BQ38" s="175">
        <f t="shared" si="122"/>
        <v>1895411.1049999997</v>
      </c>
      <c r="BR38" s="175">
        <f t="shared" si="122"/>
        <v>1895411.1049999997</v>
      </c>
      <c r="BS38" s="175">
        <f t="shared" si="122"/>
        <v>1895411.1049999997</v>
      </c>
      <c r="BT38" s="175">
        <f t="shared" si="91"/>
        <v>22744933.260000002</v>
      </c>
      <c r="BU38" s="175">
        <f t="shared" ref="BU38:CF38" si="123">SUM(BU39:BU39)</f>
        <v>1273037.3076666666</v>
      </c>
      <c r="BV38" s="175">
        <f t="shared" si="123"/>
        <v>1273037.3076666666</v>
      </c>
      <c r="BW38" s="175">
        <f t="shared" si="123"/>
        <v>1273037.3076666666</v>
      </c>
      <c r="BX38" s="175">
        <f t="shared" si="123"/>
        <v>1273037.3076666666</v>
      </c>
      <c r="BY38" s="175">
        <f t="shared" si="123"/>
        <v>1273037.3076666666</v>
      </c>
      <c r="BZ38" s="175">
        <f t="shared" si="123"/>
        <v>1273037.3076666666</v>
      </c>
      <c r="CA38" s="175">
        <f t="shared" si="123"/>
        <v>1273037.3076666666</v>
      </c>
      <c r="CB38" s="175">
        <f t="shared" si="123"/>
        <v>1273037.3076666666</v>
      </c>
      <c r="CC38" s="175">
        <f t="shared" si="123"/>
        <v>1273037.3076666666</v>
      </c>
      <c r="CD38" s="175">
        <f t="shared" si="123"/>
        <v>1273037.3076666666</v>
      </c>
      <c r="CE38" s="175">
        <f t="shared" si="123"/>
        <v>1273037.3076666666</v>
      </c>
      <c r="CF38" s="175">
        <f t="shared" si="123"/>
        <v>1273037.3076666666</v>
      </c>
      <c r="CG38" s="175">
        <f t="shared" si="93"/>
        <v>15276447.692</v>
      </c>
      <c r="CH38" s="175">
        <f t="shared" si="8"/>
        <v>45489866.520000003</v>
      </c>
      <c r="CI38" s="182"/>
      <c r="CJ38" s="175">
        <f t="shared" si="9"/>
        <v>0</v>
      </c>
      <c r="CK38" s="262" t="str">
        <f t="shared" si="115"/>
        <v>P</v>
      </c>
    </row>
    <row r="39" spans="1:165" s="186" customFormat="1" ht="16.5" outlineLevel="3" x14ac:dyDescent="0.25">
      <c r="A39" s="256" t="s">
        <v>51</v>
      </c>
      <c r="B39" s="241" t="s">
        <v>133</v>
      </c>
      <c r="C39" s="282">
        <v>24238630.5</v>
      </c>
      <c r="D39" s="172">
        <v>0</v>
      </c>
      <c r="E39" s="283">
        <v>8147438.6799999997</v>
      </c>
      <c r="F39" s="283">
        <v>13103797.34</v>
      </c>
      <c r="G39" s="172">
        <v>45489866.520000003</v>
      </c>
      <c r="H39" s="173">
        <f t="shared" si="16"/>
        <v>484772.61</v>
      </c>
      <c r="I39" s="174">
        <f t="shared" si="17"/>
        <v>4362953.49</v>
      </c>
      <c r="J39" s="174">
        <f t="shared" si="18"/>
        <v>12119315.25</v>
      </c>
      <c r="K39" s="174">
        <f t="shared" si="19"/>
        <v>7271589.1499999994</v>
      </c>
      <c r="L39" s="174">
        <f t="shared" si="20"/>
        <v>24238630.5</v>
      </c>
      <c r="M39" s="173">
        <f t="shared" si="21"/>
        <v>0</v>
      </c>
      <c r="N39" s="174">
        <f t="shared" si="22"/>
        <v>0</v>
      </c>
      <c r="O39" s="174">
        <f t="shared" si="23"/>
        <v>0</v>
      </c>
      <c r="P39" s="174">
        <f t="shared" si="24"/>
        <v>0</v>
      </c>
      <c r="Q39" s="174">
        <f t="shared" si="25"/>
        <v>0</v>
      </c>
      <c r="R39" s="173">
        <f t="shared" si="26"/>
        <v>0</v>
      </c>
      <c r="S39" s="174">
        <f t="shared" si="27"/>
        <v>0</v>
      </c>
      <c r="T39" s="174">
        <f t="shared" si="28"/>
        <v>4073719.34</v>
      </c>
      <c r="U39" s="174">
        <f t="shared" si="29"/>
        <v>4073719.34</v>
      </c>
      <c r="V39" s="174">
        <f t="shared" si="30"/>
        <v>8147438.6799999997</v>
      </c>
      <c r="W39" s="173">
        <f t="shared" si="31"/>
        <v>262075.94680000001</v>
      </c>
      <c r="X39" s="174">
        <f t="shared" si="32"/>
        <v>2358683.5211999998</v>
      </c>
      <c r="Y39" s="174">
        <f t="shared" si="33"/>
        <v>6551898.6699999999</v>
      </c>
      <c r="Z39" s="174">
        <f t="shared" si="34"/>
        <v>3931139.2019999996</v>
      </c>
      <c r="AA39" s="174">
        <f t="shared" si="35"/>
        <v>13103797.34</v>
      </c>
      <c r="AB39" s="173">
        <f t="shared" si="36"/>
        <v>746848.55680000002</v>
      </c>
      <c r="AC39" s="173">
        <f t="shared" si="36"/>
        <v>6721637.0111999996</v>
      </c>
      <c r="AD39" s="173">
        <f t="shared" si="36"/>
        <v>22744933.259999998</v>
      </c>
      <c r="AE39" s="173">
        <f t="shared" si="36"/>
        <v>15276447.691999998</v>
      </c>
      <c r="AF39" s="174">
        <f t="shared" si="37"/>
        <v>45489866.519999996</v>
      </c>
      <c r="AG39" s="181"/>
      <c r="AH39" s="175">
        <f>$AB39/12</f>
        <v>62237.379733333335</v>
      </c>
      <c r="AI39" s="175">
        <f>$AB39/12</f>
        <v>62237.379733333335</v>
      </c>
      <c r="AJ39" s="175">
        <f t="shared" ref="AJ39:AS39" si="124">$AB39/12</f>
        <v>62237.379733333335</v>
      </c>
      <c r="AK39" s="175">
        <f t="shared" si="124"/>
        <v>62237.379733333335</v>
      </c>
      <c r="AL39" s="175">
        <f t="shared" si="124"/>
        <v>62237.379733333335</v>
      </c>
      <c r="AM39" s="175">
        <f t="shared" si="124"/>
        <v>62237.379733333335</v>
      </c>
      <c r="AN39" s="175">
        <f t="shared" si="124"/>
        <v>62237.379733333335</v>
      </c>
      <c r="AO39" s="175">
        <f t="shared" si="124"/>
        <v>62237.379733333335</v>
      </c>
      <c r="AP39" s="175">
        <f t="shared" si="124"/>
        <v>62237.379733333335</v>
      </c>
      <c r="AQ39" s="175">
        <f t="shared" si="124"/>
        <v>62237.379733333335</v>
      </c>
      <c r="AR39" s="175">
        <f t="shared" si="124"/>
        <v>62237.379733333335</v>
      </c>
      <c r="AS39" s="175">
        <f t="shared" si="124"/>
        <v>62237.379733333335</v>
      </c>
      <c r="AT39" s="175">
        <f t="shared" si="48"/>
        <v>746848.55680000025</v>
      </c>
      <c r="AU39" s="175">
        <f>$AC39/12</f>
        <v>560136.41759999993</v>
      </c>
      <c r="AV39" s="175">
        <f t="shared" ref="AV39:BF39" si="125">$AC39/12</f>
        <v>560136.41759999993</v>
      </c>
      <c r="AW39" s="175">
        <f t="shared" si="125"/>
        <v>560136.41759999993</v>
      </c>
      <c r="AX39" s="175">
        <f t="shared" si="125"/>
        <v>560136.41759999993</v>
      </c>
      <c r="AY39" s="175">
        <f t="shared" si="125"/>
        <v>560136.41759999993</v>
      </c>
      <c r="AZ39" s="175">
        <f t="shared" si="125"/>
        <v>560136.41759999993</v>
      </c>
      <c r="BA39" s="175">
        <f t="shared" si="125"/>
        <v>560136.41759999993</v>
      </c>
      <c r="BB39" s="175">
        <f t="shared" si="125"/>
        <v>560136.41759999993</v>
      </c>
      <c r="BC39" s="175">
        <f t="shared" si="125"/>
        <v>560136.41759999993</v>
      </c>
      <c r="BD39" s="175">
        <f t="shared" si="125"/>
        <v>560136.41759999993</v>
      </c>
      <c r="BE39" s="175">
        <f t="shared" si="125"/>
        <v>560136.41759999993</v>
      </c>
      <c r="BF39" s="175">
        <f t="shared" si="125"/>
        <v>560136.41759999993</v>
      </c>
      <c r="BG39" s="175">
        <f t="shared" si="104"/>
        <v>6721637.0112000005</v>
      </c>
      <c r="BH39" s="175">
        <f>$AD39/12</f>
        <v>1895411.1049999997</v>
      </c>
      <c r="BI39" s="175">
        <f t="shared" ref="BI39:BS39" si="126">$AD39/12</f>
        <v>1895411.1049999997</v>
      </c>
      <c r="BJ39" s="175">
        <f t="shared" si="126"/>
        <v>1895411.1049999997</v>
      </c>
      <c r="BK39" s="175">
        <f t="shared" si="126"/>
        <v>1895411.1049999997</v>
      </c>
      <c r="BL39" s="175">
        <f t="shared" si="126"/>
        <v>1895411.1049999997</v>
      </c>
      <c r="BM39" s="175">
        <f t="shared" si="126"/>
        <v>1895411.1049999997</v>
      </c>
      <c r="BN39" s="175">
        <f t="shared" si="126"/>
        <v>1895411.1049999997</v>
      </c>
      <c r="BO39" s="175">
        <f t="shared" si="126"/>
        <v>1895411.1049999997</v>
      </c>
      <c r="BP39" s="175">
        <f t="shared" si="126"/>
        <v>1895411.1049999997</v>
      </c>
      <c r="BQ39" s="175">
        <f t="shared" si="126"/>
        <v>1895411.1049999997</v>
      </c>
      <c r="BR39" s="175">
        <f t="shared" si="126"/>
        <v>1895411.1049999997</v>
      </c>
      <c r="BS39" s="175">
        <f t="shared" si="126"/>
        <v>1895411.1049999997</v>
      </c>
      <c r="BT39" s="175">
        <f t="shared" si="91"/>
        <v>22744933.260000002</v>
      </c>
      <c r="BU39" s="175">
        <f>$AE39/12</f>
        <v>1273037.3076666666</v>
      </c>
      <c r="BV39" s="175">
        <f t="shared" ref="BV39:CF39" si="127">$AE39/12</f>
        <v>1273037.3076666666</v>
      </c>
      <c r="BW39" s="175">
        <f t="shared" si="127"/>
        <v>1273037.3076666666</v>
      </c>
      <c r="BX39" s="175">
        <f t="shared" si="127"/>
        <v>1273037.3076666666</v>
      </c>
      <c r="BY39" s="175">
        <f t="shared" si="127"/>
        <v>1273037.3076666666</v>
      </c>
      <c r="BZ39" s="175">
        <f t="shared" si="127"/>
        <v>1273037.3076666666</v>
      </c>
      <c r="CA39" s="175">
        <f t="shared" si="127"/>
        <v>1273037.3076666666</v>
      </c>
      <c r="CB39" s="175">
        <f t="shared" si="127"/>
        <v>1273037.3076666666</v>
      </c>
      <c r="CC39" s="175">
        <f t="shared" si="127"/>
        <v>1273037.3076666666</v>
      </c>
      <c r="CD39" s="175">
        <f t="shared" si="127"/>
        <v>1273037.3076666666</v>
      </c>
      <c r="CE39" s="175">
        <f t="shared" si="127"/>
        <v>1273037.3076666666</v>
      </c>
      <c r="CF39" s="175">
        <f t="shared" si="127"/>
        <v>1273037.3076666666</v>
      </c>
      <c r="CG39" s="175">
        <f t="shared" si="93"/>
        <v>15276447.692</v>
      </c>
      <c r="CH39" s="175">
        <f t="shared" si="8"/>
        <v>45489866.520000003</v>
      </c>
      <c r="CI39" s="182"/>
      <c r="CJ39" s="175">
        <f t="shared" si="9"/>
        <v>0</v>
      </c>
      <c r="CK39" s="262" t="str">
        <f t="shared" si="115"/>
        <v>P</v>
      </c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  <c r="CY39" s="183"/>
      <c r="CZ39" s="183"/>
      <c r="DA39" s="183"/>
      <c r="DB39" s="183"/>
      <c r="DC39" s="183"/>
      <c r="DD39" s="183"/>
      <c r="DE39" s="183"/>
      <c r="DF39" s="183"/>
      <c r="DG39" s="183"/>
      <c r="DH39" s="183"/>
      <c r="DI39" s="183"/>
      <c r="DJ39" s="183"/>
      <c r="DK39" s="183"/>
      <c r="DL39" s="183"/>
      <c r="DM39" s="183"/>
      <c r="DN39" s="183"/>
      <c r="DO39" s="183"/>
      <c r="DP39" s="183"/>
      <c r="DQ39" s="183"/>
      <c r="DR39" s="183"/>
      <c r="DS39" s="183"/>
      <c r="DT39" s="183"/>
      <c r="DU39" s="183"/>
      <c r="DV39" s="183"/>
      <c r="DW39" s="183"/>
      <c r="DX39" s="183"/>
      <c r="DY39" s="183"/>
      <c r="DZ39" s="183"/>
      <c r="EA39" s="183"/>
      <c r="EB39" s="183"/>
      <c r="EC39" s="183"/>
      <c r="ED39" s="183"/>
      <c r="EE39" s="183"/>
      <c r="EF39" s="183"/>
      <c r="EG39" s="183"/>
      <c r="EH39" s="183"/>
      <c r="EI39" s="183"/>
      <c r="EJ39" s="183"/>
      <c r="EK39" s="183"/>
      <c r="EL39" s="183"/>
      <c r="EM39" s="183"/>
      <c r="EN39" s="183"/>
      <c r="EO39" s="183"/>
      <c r="EP39" s="183"/>
      <c r="EQ39" s="183"/>
      <c r="ER39" s="183"/>
      <c r="ES39" s="183"/>
      <c r="ET39" s="183"/>
      <c r="EU39" s="183"/>
      <c r="EV39" s="183"/>
      <c r="EW39" s="183"/>
      <c r="EX39" s="183"/>
      <c r="EY39" s="183"/>
      <c r="EZ39" s="183"/>
      <c r="FA39" s="183"/>
      <c r="FB39" s="183"/>
      <c r="FC39" s="183"/>
      <c r="FD39" s="183"/>
      <c r="FE39" s="183"/>
      <c r="FF39" s="183"/>
      <c r="FG39" s="183"/>
      <c r="FH39" s="183"/>
      <c r="FI39" s="183"/>
    </row>
    <row r="40" spans="1:165" s="183" customFormat="1" ht="15" outlineLevel="1" x14ac:dyDescent="0.25">
      <c r="A40" s="256" t="s">
        <v>52</v>
      </c>
      <c r="B40" s="241" t="s">
        <v>93</v>
      </c>
      <c r="C40" s="226">
        <v>18878321.390000001</v>
      </c>
      <c r="D40" s="172">
        <v>0</v>
      </c>
      <c r="E40" s="172">
        <v>6345654.1399999997</v>
      </c>
      <c r="F40" s="172">
        <v>10205927.17</v>
      </c>
      <c r="G40" s="172">
        <v>35429902.700000003</v>
      </c>
      <c r="H40" s="173">
        <f t="shared" si="16"/>
        <v>377566.4278</v>
      </c>
      <c r="I40" s="174">
        <f t="shared" si="17"/>
        <v>3398097.8501999998</v>
      </c>
      <c r="J40" s="174">
        <f t="shared" si="18"/>
        <v>9439160.6950000003</v>
      </c>
      <c r="K40" s="174">
        <f t="shared" si="19"/>
        <v>5663496.4170000004</v>
      </c>
      <c r="L40" s="174">
        <f t="shared" si="20"/>
        <v>18878321.390000001</v>
      </c>
      <c r="M40" s="173">
        <f t="shared" si="21"/>
        <v>0</v>
      </c>
      <c r="N40" s="174">
        <f t="shared" si="22"/>
        <v>0</v>
      </c>
      <c r="O40" s="174">
        <f t="shared" si="23"/>
        <v>0</v>
      </c>
      <c r="P40" s="174">
        <f t="shared" si="24"/>
        <v>0</v>
      </c>
      <c r="Q40" s="174">
        <f t="shared" si="25"/>
        <v>0</v>
      </c>
      <c r="R40" s="173">
        <f t="shared" si="26"/>
        <v>0</v>
      </c>
      <c r="S40" s="174">
        <f t="shared" si="27"/>
        <v>0</v>
      </c>
      <c r="T40" s="174">
        <f t="shared" si="28"/>
        <v>3172827.07</v>
      </c>
      <c r="U40" s="174">
        <f t="shared" si="29"/>
        <v>3172827.07</v>
      </c>
      <c r="V40" s="174">
        <f t="shared" si="30"/>
        <v>6345654.1399999997</v>
      </c>
      <c r="W40" s="173">
        <f t="shared" si="31"/>
        <v>204118.5434</v>
      </c>
      <c r="X40" s="174">
        <f t="shared" si="32"/>
        <v>1837066.8905999998</v>
      </c>
      <c r="Y40" s="174">
        <f t="shared" si="33"/>
        <v>5102963.585</v>
      </c>
      <c r="Z40" s="174">
        <f t="shared" si="34"/>
        <v>3061778.1510000001</v>
      </c>
      <c r="AA40" s="174">
        <f t="shared" si="35"/>
        <v>10205927.17</v>
      </c>
      <c r="AB40" s="173">
        <f t="shared" si="36"/>
        <v>581684.97120000003</v>
      </c>
      <c r="AC40" s="173">
        <f t="shared" si="36"/>
        <v>5235164.7407999998</v>
      </c>
      <c r="AD40" s="173">
        <f t="shared" si="36"/>
        <v>17714951.350000001</v>
      </c>
      <c r="AE40" s="173">
        <f t="shared" si="36"/>
        <v>11898101.638</v>
      </c>
      <c r="AF40" s="174">
        <f t="shared" si="37"/>
        <v>35429902.700000003</v>
      </c>
      <c r="AG40" s="181"/>
      <c r="AH40" s="175">
        <f t="shared" ref="AH40:AS40" si="128">SUM(AH41:AH41)</f>
        <v>48473.747600000002</v>
      </c>
      <c r="AI40" s="175">
        <f t="shared" si="128"/>
        <v>48473.747600000002</v>
      </c>
      <c r="AJ40" s="175">
        <f t="shared" si="128"/>
        <v>48473.747600000002</v>
      </c>
      <c r="AK40" s="175">
        <f t="shared" si="128"/>
        <v>48473.747600000002</v>
      </c>
      <c r="AL40" s="175">
        <f t="shared" si="128"/>
        <v>48473.747600000002</v>
      </c>
      <c r="AM40" s="175">
        <f t="shared" si="128"/>
        <v>48473.747600000002</v>
      </c>
      <c r="AN40" s="175">
        <f t="shared" si="128"/>
        <v>48473.747600000002</v>
      </c>
      <c r="AO40" s="175">
        <f t="shared" si="128"/>
        <v>48473.747600000002</v>
      </c>
      <c r="AP40" s="175">
        <f t="shared" si="128"/>
        <v>48473.747600000002</v>
      </c>
      <c r="AQ40" s="175">
        <f t="shared" si="128"/>
        <v>48473.747600000002</v>
      </c>
      <c r="AR40" s="175">
        <f t="shared" si="128"/>
        <v>48473.747600000002</v>
      </c>
      <c r="AS40" s="175">
        <f t="shared" si="128"/>
        <v>48473.747600000002</v>
      </c>
      <c r="AT40" s="175">
        <f t="shared" si="48"/>
        <v>581684.97120000003</v>
      </c>
      <c r="AU40" s="175">
        <f t="shared" ref="AU40:BF40" si="129">SUM(AU41:AU41)</f>
        <v>436263.72839999996</v>
      </c>
      <c r="AV40" s="175">
        <f t="shared" si="129"/>
        <v>436263.72839999996</v>
      </c>
      <c r="AW40" s="175">
        <f t="shared" si="129"/>
        <v>436263.72839999996</v>
      </c>
      <c r="AX40" s="175">
        <f t="shared" si="129"/>
        <v>436263.72839999996</v>
      </c>
      <c r="AY40" s="175">
        <f t="shared" si="129"/>
        <v>436263.72839999996</v>
      </c>
      <c r="AZ40" s="175">
        <f t="shared" si="129"/>
        <v>436263.72839999996</v>
      </c>
      <c r="BA40" s="175">
        <f t="shared" si="129"/>
        <v>436263.72839999996</v>
      </c>
      <c r="BB40" s="175">
        <f t="shared" si="129"/>
        <v>436263.72839999996</v>
      </c>
      <c r="BC40" s="175">
        <f t="shared" si="129"/>
        <v>436263.72839999996</v>
      </c>
      <c r="BD40" s="175">
        <f t="shared" si="129"/>
        <v>436263.72839999996</v>
      </c>
      <c r="BE40" s="175">
        <f t="shared" si="129"/>
        <v>436263.72839999996</v>
      </c>
      <c r="BF40" s="175">
        <f t="shared" si="129"/>
        <v>436263.72839999996</v>
      </c>
      <c r="BG40" s="175">
        <f t="shared" si="104"/>
        <v>5235164.7408000007</v>
      </c>
      <c r="BH40" s="175">
        <f t="shared" ref="BH40:BS40" si="130">SUM(BH41:BH41)</f>
        <v>1476245.9458333335</v>
      </c>
      <c r="BI40" s="175">
        <f t="shared" si="130"/>
        <v>1476245.9458333335</v>
      </c>
      <c r="BJ40" s="175">
        <f t="shared" si="130"/>
        <v>1476245.9458333335</v>
      </c>
      <c r="BK40" s="175">
        <f t="shared" si="130"/>
        <v>1476245.9458333335</v>
      </c>
      <c r="BL40" s="175">
        <f t="shared" si="130"/>
        <v>1476245.9458333335</v>
      </c>
      <c r="BM40" s="175">
        <f t="shared" si="130"/>
        <v>1476245.9458333335</v>
      </c>
      <c r="BN40" s="175">
        <f t="shared" si="130"/>
        <v>1476245.9458333335</v>
      </c>
      <c r="BO40" s="175">
        <f t="shared" si="130"/>
        <v>1476245.9458333335</v>
      </c>
      <c r="BP40" s="175">
        <f t="shared" si="130"/>
        <v>1476245.9458333335</v>
      </c>
      <c r="BQ40" s="175">
        <f t="shared" si="130"/>
        <v>1476245.9458333335</v>
      </c>
      <c r="BR40" s="175">
        <f t="shared" si="130"/>
        <v>1476245.9458333335</v>
      </c>
      <c r="BS40" s="175">
        <f t="shared" si="130"/>
        <v>1476245.9458333335</v>
      </c>
      <c r="BT40" s="175">
        <f t="shared" si="91"/>
        <v>17714951.349999998</v>
      </c>
      <c r="BU40" s="175">
        <f t="shared" ref="BU40:CF40" si="131">SUM(BU41:BU41)</f>
        <v>991508.46983333339</v>
      </c>
      <c r="BV40" s="175">
        <f t="shared" si="131"/>
        <v>991508.46983333339</v>
      </c>
      <c r="BW40" s="175">
        <f t="shared" si="131"/>
        <v>991508.46983333339</v>
      </c>
      <c r="BX40" s="175">
        <f t="shared" si="131"/>
        <v>991508.46983333339</v>
      </c>
      <c r="BY40" s="175">
        <f t="shared" si="131"/>
        <v>991508.46983333339</v>
      </c>
      <c r="BZ40" s="175">
        <f t="shared" si="131"/>
        <v>991508.46983333339</v>
      </c>
      <c r="CA40" s="175">
        <f t="shared" si="131"/>
        <v>991508.46983333339</v>
      </c>
      <c r="CB40" s="175">
        <f t="shared" si="131"/>
        <v>991508.46983333339</v>
      </c>
      <c r="CC40" s="175">
        <f t="shared" si="131"/>
        <v>991508.46983333339</v>
      </c>
      <c r="CD40" s="175">
        <f t="shared" si="131"/>
        <v>991508.46983333339</v>
      </c>
      <c r="CE40" s="175">
        <f t="shared" si="131"/>
        <v>991508.46983333339</v>
      </c>
      <c r="CF40" s="175">
        <f t="shared" si="131"/>
        <v>991508.46983333339</v>
      </c>
      <c r="CG40" s="175">
        <f t="shared" si="93"/>
        <v>11898101.637999998</v>
      </c>
      <c r="CH40" s="175">
        <f t="shared" si="8"/>
        <v>35429902.699999996</v>
      </c>
      <c r="CI40" s="182"/>
      <c r="CJ40" s="175">
        <f t="shared" si="9"/>
        <v>0</v>
      </c>
      <c r="CK40" s="262" t="str">
        <f t="shared" si="115"/>
        <v>P</v>
      </c>
    </row>
    <row r="41" spans="1:165" s="186" customFormat="1" ht="16.5" outlineLevel="2" x14ac:dyDescent="0.25">
      <c r="A41" s="256" t="s">
        <v>53</v>
      </c>
      <c r="B41" s="241" t="s">
        <v>101</v>
      </c>
      <c r="C41" s="282">
        <v>18878321.390000001</v>
      </c>
      <c r="D41" s="172">
        <v>0</v>
      </c>
      <c r="E41" s="283">
        <v>6345654.1399999997</v>
      </c>
      <c r="F41" s="283">
        <v>10205927.17</v>
      </c>
      <c r="G41" s="172">
        <v>35429902.700000003</v>
      </c>
      <c r="H41" s="173">
        <f t="shared" si="16"/>
        <v>377566.4278</v>
      </c>
      <c r="I41" s="174">
        <f t="shared" si="17"/>
        <v>3398097.8501999998</v>
      </c>
      <c r="J41" s="174">
        <f t="shared" si="18"/>
        <v>9439160.6950000003</v>
      </c>
      <c r="K41" s="174">
        <f t="shared" si="19"/>
        <v>5663496.4170000004</v>
      </c>
      <c r="L41" s="174">
        <f t="shared" si="20"/>
        <v>18878321.390000001</v>
      </c>
      <c r="M41" s="173">
        <f t="shared" si="21"/>
        <v>0</v>
      </c>
      <c r="N41" s="174">
        <f t="shared" si="22"/>
        <v>0</v>
      </c>
      <c r="O41" s="174">
        <f t="shared" si="23"/>
        <v>0</v>
      </c>
      <c r="P41" s="174">
        <f t="shared" si="24"/>
        <v>0</v>
      </c>
      <c r="Q41" s="174">
        <f t="shared" si="25"/>
        <v>0</v>
      </c>
      <c r="R41" s="173">
        <f t="shared" si="26"/>
        <v>0</v>
      </c>
      <c r="S41" s="174">
        <f t="shared" si="27"/>
        <v>0</v>
      </c>
      <c r="T41" s="174">
        <f t="shared" si="28"/>
        <v>3172827.07</v>
      </c>
      <c r="U41" s="174">
        <f t="shared" si="29"/>
        <v>3172827.07</v>
      </c>
      <c r="V41" s="174">
        <f t="shared" si="30"/>
        <v>6345654.1399999997</v>
      </c>
      <c r="W41" s="173">
        <f t="shared" si="31"/>
        <v>204118.5434</v>
      </c>
      <c r="X41" s="174">
        <f t="shared" si="32"/>
        <v>1837066.8905999998</v>
      </c>
      <c r="Y41" s="174">
        <f t="shared" si="33"/>
        <v>5102963.585</v>
      </c>
      <c r="Z41" s="174">
        <f t="shared" si="34"/>
        <v>3061778.1510000001</v>
      </c>
      <c r="AA41" s="174">
        <f t="shared" si="35"/>
        <v>10205927.17</v>
      </c>
      <c r="AB41" s="173">
        <f t="shared" si="36"/>
        <v>581684.97120000003</v>
      </c>
      <c r="AC41" s="173">
        <f t="shared" si="36"/>
        <v>5235164.7407999998</v>
      </c>
      <c r="AD41" s="173">
        <f t="shared" si="36"/>
        <v>17714951.350000001</v>
      </c>
      <c r="AE41" s="173">
        <f t="shared" si="36"/>
        <v>11898101.638</v>
      </c>
      <c r="AF41" s="174">
        <f t="shared" si="37"/>
        <v>35429902.700000003</v>
      </c>
      <c r="AG41" s="181"/>
      <c r="AH41" s="175">
        <f>$AB41/12</f>
        <v>48473.747600000002</v>
      </c>
      <c r="AI41" s="175">
        <f>$AB41/12</f>
        <v>48473.747600000002</v>
      </c>
      <c r="AJ41" s="175">
        <f t="shared" ref="AJ41:AS41" si="132">$AB41/12</f>
        <v>48473.747600000002</v>
      </c>
      <c r="AK41" s="175">
        <f t="shared" si="132"/>
        <v>48473.747600000002</v>
      </c>
      <c r="AL41" s="175">
        <f t="shared" si="132"/>
        <v>48473.747600000002</v>
      </c>
      <c r="AM41" s="175">
        <f t="shared" si="132"/>
        <v>48473.747600000002</v>
      </c>
      <c r="AN41" s="175">
        <f t="shared" si="132"/>
        <v>48473.747600000002</v>
      </c>
      <c r="AO41" s="175">
        <f t="shared" si="132"/>
        <v>48473.747600000002</v>
      </c>
      <c r="AP41" s="175">
        <f t="shared" si="132"/>
        <v>48473.747600000002</v>
      </c>
      <c r="AQ41" s="175">
        <f t="shared" si="132"/>
        <v>48473.747600000002</v>
      </c>
      <c r="AR41" s="175">
        <f t="shared" si="132"/>
        <v>48473.747600000002</v>
      </c>
      <c r="AS41" s="175">
        <f t="shared" si="132"/>
        <v>48473.747600000002</v>
      </c>
      <c r="AT41" s="175">
        <f t="shared" si="48"/>
        <v>581684.97120000003</v>
      </c>
      <c r="AU41" s="175">
        <f>$AC41/12</f>
        <v>436263.72839999996</v>
      </c>
      <c r="AV41" s="175">
        <f t="shared" ref="AV41:BF41" si="133">$AC41/12</f>
        <v>436263.72839999996</v>
      </c>
      <c r="AW41" s="175">
        <f t="shared" si="133"/>
        <v>436263.72839999996</v>
      </c>
      <c r="AX41" s="175">
        <f t="shared" si="133"/>
        <v>436263.72839999996</v>
      </c>
      <c r="AY41" s="175">
        <f t="shared" si="133"/>
        <v>436263.72839999996</v>
      </c>
      <c r="AZ41" s="175">
        <f t="shared" si="133"/>
        <v>436263.72839999996</v>
      </c>
      <c r="BA41" s="175">
        <f t="shared" si="133"/>
        <v>436263.72839999996</v>
      </c>
      <c r="BB41" s="175">
        <f t="shared" si="133"/>
        <v>436263.72839999996</v>
      </c>
      <c r="BC41" s="175">
        <f t="shared" si="133"/>
        <v>436263.72839999996</v>
      </c>
      <c r="BD41" s="175">
        <f t="shared" si="133"/>
        <v>436263.72839999996</v>
      </c>
      <c r="BE41" s="175">
        <f t="shared" si="133"/>
        <v>436263.72839999996</v>
      </c>
      <c r="BF41" s="175">
        <f t="shared" si="133"/>
        <v>436263.72839999996</v>
      </c>
      <c r="BG41" s="175">
        <f t="shared" si="104"/>
        <v>5235164.7408000007</v>
      </c>
      <c r="BH41" s="175">
        <f>$AD41/12</f>
        <v>1476245.9458333335</v>
      </c>
      <c r="BI41" s="175">
        <f t="shared" ref="BI41:BS41" si="134">$AD41/12</f>
        <v>1476245.9458333335</v>
      </c>
      <c r="BJ41" s="175">
        <f t="shared" si="134"/>
        <v>1476245.9458333335</v>
      </c>
      <c r="BK41" s="175">
        <f t="shared" si="134"/>
        <v>1476245.9458333335</v>
      </c>
      <c r="BL41" s="175">
        <f t="shared" si="134"/>
        <v>1476245.9458333335</v>
      </c>
      <c r="BM41" s="175">
        <f t="shared" si="134"/>
        <v>1476245.9458333335</v>
      </c>
      <c r="BN41" s="175">
        <f t="shared" si="134"/>
        <v>1476245.9458333335</v>
      </c>
      <c r="BO41" s="175">
        <f t="shared" si="134"/>
        <v>1476245.9458333335</v>
      </c>
      <c r="BP41" s="175">
        <f t="shared" si="134"/>
        <v>1476245.9458333335</v>
      </c>
      <c r="BQ41" s="175">
        <f t="shared" si="134"/>
        <v>1476245.9458333335</v>
      </c>
      <c r="BR41" s="175">
        <f t="shared" si="134"/>
        <v>1476245.9458333335</v>
      </c>
      <c r="BS41" s="175">
        <f t="shared" si="134"/>
        <v>1476245.9458333335</v>
      </c>
      <c r="BT41" s="175">
        <f t="shared" si="91"/>
        <v>17714951.349999998</v>
      </c>
      <c r="BU41" s="175">
        <f>$AE41/12</f>
        <v>991508.46983333339</v>
      </c>
      <c r="BV41" s="175">
        <f t="shared" ref="BV41:CF41" si="135">$AE41/12</f>
        <v>991508.46983333339</v>
      </c>
      <c r="BW41" s="175">
        <f t="shared" si="135"/>
        <v>991508.46983333339</v>
      </c>
      <c r="BX41" s="175">
        <f t="shared" si="135"/>
        <v>991508.46983333339</v>
      </c>
      <c r="BY41" s="175">
        <f t="shared" si="135"/>
        <v>991508.46983333339</v>
      </c>
      <c r="BZ41" s="175">
        <f t="shared" si="135"/>
        <v>991508.46983333339</v>
      </c>
      <c r="CA41" s="175">
        <f t="shared" si="135"/>
        <v>991508.46983333339</v>
      </c>
      <c r="CB41" s="175">
        <f t="shared" si="135"/>
        <v>991508.46983333339</v>
      </c>
      <c r="CC41" s="175">
        <f t="shared" si="135"/>
        <v>991508.46983333339</v>
      </c>
      <c r="CD41" s="175">
        <f t="shared" si="135"/>
        <v>991508.46983333339</v>
      </c>
      <c r="CE41" s="175">
        <f t="shared" si="135"/>
        <v>991508.46983333339</v>
      </c>
      <c r="CF41" s="175">
        <f t="shared" si="135"/>
        <v>991508.46983333339</v>
      </c>
      <c r="CG41" s="175">
        <f t="shared" si="93"/>
        <v>11898101.637999998</v>
      </c>
      <c r="CH41" s="175">
        <f t="shared" si="8"/>
        <v>35429902.699999996</v>
      </c>
      <c r="CI41" s="182"/>
      <c r="CJ41" s="175">
        <f t="shared" si="9"/>
        <v>0</v>
      </c>
      <c r="CK41" s="262" t="str">
        <f t="shared" si="115"/>
        <v>P</v>
      </c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  <c r="CY41" s="183"/>
      <c r="CZ41" s="183"/>
      <c r="DA41" s="183"/>
      <c r="DB41" s="183"/>
      <c r="DC41" s="183"/>
      <c r="DD41" s="183"/>
      <c r="DE41" s="183"/>
      <c r="DF41" s="183"/>
      <c r="DG41" s="183"/>
      <c r="DH41" s="183"/>
      <c r="DI41" s="183"/>
      <c r="DJ41" s="183"/>
      <c r="DK41" s="183"/>
      <c r="DL41" s="183"/>
      <c r="DM41" s="183"/>
      <c r="DN41" s="183"/>
      <c r="DO41" s="183"/>
      <c r="DP41" s="183"/>
      <c r="DQ41" s="183"/>
      <c r="DR41" s="183"/>
      <c r="DS41" s="183"/>
      <c r="DT41" s="183"/>
      <c r="DU41" s="183"/>
      <c r="DV41" s="183"/>
      <c r="DW41" s="183"/>
      <c r="DX41" s="183"/>
      <c r="DY41" s="183"/>
      <c r="DZ41" s="183"/>
      <c r="EA41" s="183"/>
      <c r="EB41" s="183"/>
      <c r="EC41" s="183"/>
      <c r="ED41" s="183"/>
      <c r="EE41" s="183"/>
      <c r="EF41" s="183"/>
      <c r="EG41" s="183"/>
      <c r="EH41" s="183"/>
      <c r="EI41" s="183"/>
      <c r="EJ41" s="183"/>
      <c r="EK41" s="183"/>
      <c r="EL41" s="183"/>
      <c r="EM41" s="183"/>
      <c r="EN41" s="183"/>
      <c r="EO41" s="183"/>
      <c r="EP41" s="183"/>
      <c r="EQ41" s="183"/>
      <c r="ER41" s="183"/>
      <c r="ES41" s="183"/>
      <c r="ET41" s="183"/>
      <c r="EU41" s="183"/>
      <c r="EV41" s="183"/>
      <c r="EW41" s="183"/>
      <c r="EX41" s="183"/>
      <c r="EY41" s="183"/>
      <c r="EZ41" s="183"/>
      <c r="FA41" s="183"/>
      <c r="FB41" s="183"/>
      <c r="FC41" s="183"/>
      <c r="FD41" s="183"/>
      <c r="FE41" s="183"/>
      <c r="FF41" s="183"/>
      <c r="FG41" s="183"/>
      <c r="FH41" s="183"/>
      <c r="FI41" s="183"/>
    </row>
    <row r="42" spans="1:165" s="183" customFormat="1" ht="15" outlineLevel="1" x14ac:dyDescent="0.25">
      <c r="A42" s="256" t="s">
        <v>54</v>
      </c>
      <c r="B42" s="241" t="s">
        <v>96</v>
      </c>
      <c r="C42" s="226">
        <v>5878233.1100000003</v>
      </c>
      <c r="D42" s="172">
        <v>0</v>
      </c>
      <c r="E42" s="172">
        <v>1975876.64</v>
      </c>
      <c r="F42" s="172">
        <v>3177868.3</v>
      </c>
      <c r="G42" s="172">
        <v>11031978.050000001</v>
      </c>
      <c r="H42" s="173">
        <f t="shared" si="16"/>
        <v>117564.66220000001</v>
      </c>
      <c r="I42" s="174">
        <f t="shared" si="17"/>
        <v>1058081.9598000001</v>
      </c>
      <c r="J42" s="174">
        <f t="shared" si="18"/>
        <v>2939116.5550000002</v>
      </c>
      <c r="K42" s="174">
        <f t="shared" si="19"/>
        <v>1763469.933</v>
      </c>
      <c r="L42" s="174">
        <f t="shared" si="20"/>
        <v>5878233.1100000003</v>
      </c>
      <c r="M42" s="173">
        <f t="shared" si="21"/>
        <v>0</v>
      </c>
      <c r="N42" s="174">
        <f t="shared" si="22"/>
        <v>0</v>
      </c>
      <c r="O42" s="174">
        <f t="shared" si="23"/>
        <v>0</v>
      </c>
      <c r="P42" s="174">
        <f t="shared" si="24"/>
        <v>0</v>
      </c>
      <c r="Q42" s="174">
        <f t="shared" si="25"/>
        <v>0</v>
      </c>
      <c r="R42" s="173">
        <f t="shared" si="26"/>
        <v>0</v>
      </c>
      <c r="S42" s="174">
        <f t="shared" si="27"/>
        <v>0</v>
      </c>
      <c r="T42" s="174">
        <f t="shared" si="28"/>
        <v>987938.32</v>
      </c>
      <c r="U42" s="174">
        <f t="shared" si="29"/>
        <v>987938.32</v>
      </c>
      <c r="V42" s="174">
        <f t="shared" si="30"/>
        <v>1975876.64</v>
      </c>
      <c r="W42" s="173">
        <f t="shared" si="31"/>
        <v>63557.365999999995</v>
      </c>
      <c r="X42" s="174">
        <f t="shared" si="32"/>
        <v>572016.29399999999</v>
      </c>
      <c r="Y42" s="174">
        <f t="shared" si="33"/>
        <v>1588934.15</v>
      </c>
      <c r="Z42" s="174">
        <f t="shared" si="34"/>
        <v>953360.48999999987</v>
      </c>
      <c r="AA42" s="174">
        <f t="shared" si="35"/>
        <v>3177868.3</v>
      </c>
      <c r="AB42" s="173">
        <f t="shared" si="36"/>
        <v>181122.0282</v>
      </c>
      <c r="AC42" s="173">
        <f t="shared" si="36"/>
        <v>1630098.2538000001</v>
      </c>
      <c r="AD42" s="173">
        <f t="shared" si="36"/>
        <v>5515989.0250000004</v>
      </c>
      <c r="AE42" s="173">
        <f t="shared" si="36"/>
        <v>3704768.7429999998</v>
      </c>
      <c r="AF42" s="174">
        <f t="shared" si="37"/>
        <v>11031978.050000001</v>
      </c>
      <c r="AG42" s="181"/>
      <c r="AH42" s="175">
        <f t="shared" ref="AH42:AS42" si="136">SUM(AH43:AH43)</f>
        <v>15093.502350000001</v>
      </c>
      <c r="AI42" s="175">
        <f t="shared" si="136"/>
        <v>15093.502350000001</v>
      </c>
      <c r="AJ42" s="175">
        <f t="shared" si="136"/>
        <v>15093.502350000001</v>
      </c>
      <c r="AK42" s="175">
        <f t="shared" si="136"/>
        <v>15093.502350000001</v>
      </c>
      <c r="AL42" s="175">
        <f t="shared" si="136"/>
        <v>15093.502350000001</v>
      </c>
      <c r="AM42" s="175">
        <f t="shared" si="136"/>
        <v>15093.502350000001</v>
      </c>
      <c r="AN42" s="175">
        <f t="shared" si="136"/>
        <v>15093.502350000001</v>
      </c>
      <c r="AO42" s="175">
        <f t="shared" si="136"/>
        <v>15093.502350000001</v>
      </c>
      <c r="AP42" s="175">
        <f t="shared" si="136"/>
        <v>15093.502350000001</v>
      </c>
      <c r="AQ42" s="175">
        <f t="shared" si="136"/>
        <v>15093.502350000001</v>
      </c>
      <c r="AR42" s="175">
        <f t="shared" si="136"/>
        <v>15093.502350000001</v>
      </c>
      <c r="AS42" s="175">
        <f t="shared" si="136"/>
        <v>15093.502350000001</v>
      </c>
      <c r="AT42" s="175">
        <f t="shared" si="48"/>
        <v>181122.02819999997</v>
      </c>
      <c r="AU42" s="175">
        <f t="shared" ref="AU42:BF42" si="137">SUM(AU43:AU43)</f>
        <v>135841.52115000002</v>
      </c>
      <c r="AV42" s="175">
        <f t="shared" si="137"/>
        <v>135841.52115000002</v>
      </c>
      <c r="AW42" s="175">
        <f t="shared" si="137"/>
        <v>135841.52115000002</v>
      </c>
      <c r="AX42" s="175">
        <f t="shared" si="137"/>
        <v>135841.52115000002</v>
      </c>
      <c r="AY42" s="175">
        <f t="shared" si="137"/>
        <v>135841.52115000002</v>
      </c>
      <c r="AZ42" s="175">
        <f t="shared" si="137"/>
        <v>135841.52115000002</v>
      </c>
      <c r="BA42" s="175">
        <f t="shared" si="137"/>
        <v>135841.52115000002</v>
      </c>
      <c r="BB42" s="175">
        <f t="shared" si="137"/>
        <v>135841.52115000002</v>
      </c>
      <c r="BC42" s="175">
        <f t="shared" si="137"/>
        <v>135841.52115000002</v>
      </c>
      <c r="BD42" s="175">
        <f t="shared" si="137"/>
        <v>135841.52115000002</v>
      </c>
      <c r="BE42" s="175">
        <f t="shared" si="137"/>
        <v>135841.52115000002</v>
      </c>
      <c r="BF42" s="175">
        <f t="shared" si="137"/>
        <v>135841.52115000002</v>
      </c>
      <c r="BG42" s="175">
        <f t="shared" si="104"/>
        <v>1630098.2537999998</v>
      </c>
      <c r="BH42" s="175">
        <f t="shared" ref="BH42:BS42" si="138">SUM(BH43:BH43)</f>
        <v>459665.75208333338</v>
      </c>
      <c r="BI42" s="175">
        <f t="shared" si="138"/>
        <v>459665.75208333338</v>
      </c>
      <c r="BJ42" s="175">
        <f t="shared" si="138"/>
        <v>459665.75208333338</v>
      </c>
      <c r="BK42" s="175">
        <f t="shared" si="138"/>
        <v>459665.75208333338</v>
      </c>
      <c r="BL42" s="175">
        <f t="shared" si="138"/>
        <v>459665.75208333338</v>
      </c>
      <c r="BM42" s="175">
        <f t="shared" si="138"/>
        <v>459665.75208333338</v>
      </c>
      <c r="BN42" s="175">
        <f t="shared" si="138"/>
        <v>459665.75208333338</v>
      </c>
      <c r="BO42" s="175">
        <f t="shared" si="138"/>
        <v>459665.75208333338</v>
      </c>
      <c r="BP42" s="175">
        <f t="shared" si="138"/>
        <v>459665.75208333338</v>
      </c>
      <c r="BQ42" s="175">
        <f t="shared" si="138"/>
        <v>459665.75208333338</v>
      </c>
      <c r="BR42" s="175">
        <f t="shared" si="138"/>
        <v>459665.75208333338</v>
      </c>
      <c r="BS42" s="175">
        <f t="shared" si="138"/>
        <v>459665.75208333338</v>
      </c>
      <c r="BT42" s="175">
        <f t="shared" si="91"/>
        <v>5515989.0249999994</v>
      </c>
      <c r="BU42" s="175">
        <f t="shared" ref="BU42:CF42" si="139">SUM(BU43:BU43)</f>
        <v>308730.72858333332</v>
      </c>
      <c r="BV42" s="175">
        <f t="shared" si="139"/>
        <v>308730.72858333332</v>
      </c>
      <c r="BW42" s="175">
        <f t="shared" si="139"/>
        <v>308730.72858333332</v>
      </c>
      <c r="BX42" s="175">
        <f t="shared" si="139"/>
        <v>308730.72858333332</v>
      </c>
      <c r="BY42" s="175">
        <f t="shared" si="139"/>
        <v>308730.72858333332</v>
      </c>
      <c r="BZ42" s="175">
        <f t="shared" si="139"/>
        <v>308730.72858333332</v>
      </c>
      <c r="CA42" s="175">
        <f t="shared" si="139"/>
        <v>308730.72858333332</v>
      </c>
      <c r="CB42" s="175">
        <f t="shared" si="139"/>
        <v>308730.72858333332</v>
      </c>
      <c r="CC42" s="175">
        <f t="shared" si="139"/>
        <v>308730.72858333332</v>
      </c>
      <c r="CD42" s="175">
        <f t="shared" si="139"/>
        <v>308730.72858333332</v>
      </c>
      <c r="CE42" s="175">
        <f t="shared" si="139"/>
        <v>308730.72858333332</v>
      </c>
      <c r="CF42" s="175">
        <f t="shared" si="139"/>
        <v>308730.72858333332</v>
      </c>
      <c r="CG42" s="175">
        <f t="shared" si="93"/>
        <v>3704768.7429999989</v>
      </c>
      <c r="CH42" s="175">
        <f t="shared" si="8"/>
        <v>11031978.049999997</v>
      </c>
      <c r="CI42" s="182"/>
      <c r="CJ42" s="175">
        <f t="shared" si="9"/>
        <v>0</v>
      </c>
      <c r="CK42" s="262" t="str">
        <f t="shared" si="115"/>
        <v>P</v>
      </c>
    </row>
    <row r="43" spans="1:165" s="186" customFormat="1" ht="16.5" outlineLevel="1" x14ac:dyDescent="0.25">
      <c r="A43" s="256" t="s">
        <v>55</v>
      </c>
      <c r="B43" s="241" t="s">
        <v>134</v>
      </c>
      <c r="C43" s="284">
        <v>5878233.1100000003</v>
      </c>
      <c r="D43" s="172">
        <v>0</v>
      </c>
      <c r="E43" s="285">
        <v>1975876.64</v>
      </c>
      <c r="F43" s="285">
        <v>3177868.3</v>
      </c>
      <c r="G43" s="172">
        <v>11031978.050000001</v>
      </c>
      <c r="H43" s="130">
        <f t="shared" si="16"/>
        <v>117564.66220000001</v>
      </c>
      <c r="I43" s="131">
        <f t="shared" si="17"/>
        <v>1058081.9598000001</v>
      </c>
      <c r="J43" s="131">
        <f t="shared" si="18"/>
        <v>2939116.5550000002</v>
      </c>
      <c r="K43" s="131">
        <f t="shared" si="19"/>
        <v>1763469.933</v>
      </c>
      <c r="L43" s="131">
        <f t="shared" si="20"/>
        <v>5878233.1100000003</v>
      </c>
      <c r="M43" s="130">
        <f t="shared" si="21"/>
        <v>0</v>
      </c>
      <c r="N43" s="131">
        <f t="shared" si="22"/>
        <v>0</v>
      </c>
      <c r="O43" s="131">
        <f t="shared" si="23"/>
        <v>0</v>
      </c>
      <c r="P43" s="131">
        <f t="shared" si="24"/>
        <v>0</v>
      </c>
      <c r="Q43" s="131">
        <f t="shared" si="25"/>
        <v>0</v>
      </c>
      <c r="R43" s="130">
        <f t="shared" si="26"/>
        <v>0</v>
      </c>
      <c r="S43" s="131">
        <f t="shared" si="27"/>
        <v>0</v>
      </c>
      <c r="T43" s="131">
        <f t="shared" si="28"/>
        <v>987938.32</v>
      </c>
      <c r="U43" s="131">
        <f t="shared" si="29"/>
        <v>987938.32</v>
      </c>
      <c r="V43" s="131">
        <f t="shared" si="30"/>
        <v>1975876.64</v>
      </c>
      <c r="W43" s="130">
        <f t="shared" si="31"/>
        <v>63557.365999999995</v>
      </c>
      <c r="X43" s="131">
        <f t="shared" si="32"/>
        <v>572016.29399999999</v>
      </c>
      <c r="Y43" s="131">
        <f t="shared" si="33"/>
        <v>1588934.15</v>
      </c>
      <c r="Z43" s="131">
        <f t="shared" si="34"/>
        <v>953360.48999999987</v>
      </c>
      <c r="AA43" s="131">
        <f t="shared" si="35"/>
        <v>3177868.3</v>
      </c>
      <c r="AB43" s="130">
        <f t="shared" si="36"/>
        <v>181122.0282</v>
      </c>
      <c r="AC43" s="130">
        <f t="shared" si="36"/>
        <v>1630098.2538000001</v>
      </c>
      <c r="AD43" s="130">
        <f t="shared" si="36"/>
        <v>5515989.0250000004</v>
      </c>
      <c r="AE43" s="130">
        <f t="shared" si="36"/>
        <v>3704768.7429999998</v>
      </c>
      <c r="AF43" s="131">
        <f t="shared" si="37"/>
        <v>11031978.050000001</v>
      </c>
      <c r="AG43" s="181"/>
      <c r="AH43" s="281">
        <f>$AB43/12</f>
        <v>15093.502350000001</v>
      </c>
      <c r="AI43" s="281">
        <f>$AB43/12</f>
        <v>15093.502350000001</v>
      </c>
      <c r="AJ43" s="281">
        <f t="shared" ref="AJ43:AS43" si="140">$AB43/12</f>
        <v>15093.502350000001</v>
      </c>
      <c r="AK43" s="281">
        <f t="shared" si="140"/>
        <v>15093.502350000001</v>
      </c>
      <c r="AL43" s="281">
        <f t="shared" si="140"/>
        <v>15093.502350000001</v>
      </c>
      <c r="AM43" s="281">
        <f t="shared" si="140"/>
        <v>15093.502350000001</v>
      </c>
      <c r="AN43" s="281">
        <f t="shared" si="140"/>
        <v>15093.502350000001</v>
      </c>
      <c r="AO43" s="281">
        <f t="shared" si="140"/>
        <v>15093.502350000001</v>
      </c>
      <c r="AP43" s="281">
        <f t="shared" si="140"/>
        <v>15093.502350000001</v>
      </c>
      <c r="AQ43" s="281">
        <f t="shared" si="140"/>
        <v>15093.502350000001</v>
      </c>
      <c r="AR43" s="281">
        <f t="shared" si="140"/>
        <v>15093.502350000001</v>
      </c>
      <c r="AS43" s="281">
        <f t="shared" si="140"/>
        <v>15093.502350000001</v>
      </c>
      <c r="AT43" s="175">
        <f t="shared" si="48"/>
        <v>181122.02819999997</v>
      </c>
      <c r="AU43" s="175">
        <f>$AC43/12</f>
        <v>135841.52115000002</v>
      </c>
      <c r="AV43" s="175">
        <f t="shared" ref="AV43:BF43" si="141">$AC43/12</f>
        <v>135841.52115000002</v>
      </c>
      <c r="AW43" s="175">
        <f t="shared" si="141"/>
        <v>135841.52115000002</v>
      </c>
      <c r="AX43" s="175">
        <f t="shared" si="141"/>
        <v>135841.52115000002</v>
      </c>
      <c r="AY43" s="175">
        <f t="shared" si="141"/>
        <v>135841.52115000002</v>
      </c>
      <c r="AZ43" s="175">
        <f t="shared" si="141"/>
        <v>135841.52115000002</v>
      </c>
      <c r="BA43" s="175">
        <f t="shared" si="141"/>
        <v>135841.52115000002</v>
      </c>
      <c r="BB43" s="175">
        <f t="shared" si="141"/>
        <v>135841.52115000002</v>
      </c>
      <c r="BC43" s="175">
        <f t="shared" si="141"/>
        <v>135841.52115000002</v>
      </c>
      <c r="BD43" s="175">
        <f t="shared" si="141"/>
        <v>135841.52115000002</v>
      </c>
      <c r="BE43" s="175">
        <f t="shared" si="141"/>
        <v>135841.52115000002</v>
      </c>
      <c r="BF43" s="175">
        <f t="shared" si="141"/>
        <v>135841.52115000002</v>
      </c>
      <c r="BG43" s="175">
        <f t="shared" si="104"/>
        <v>1630098.2537999998</v>
      </c>
      <c r="BH43" s="175">
        <f>$AD43/12</f>
        <v>459665.75208333338</v>
      </c>
      <c r="BI43" s="175">
        <f t="shared" ref="BI43:BS43" si="142">$AD43/12</f>
        <v>459665.75208333338</v>
      </c>
      <c r="BJ43" s="175">
        <f t="shared" si="142"/>
        <v>459665.75208333338</v>
      </c>
      <c r="BK43" s="175">
        <f t="shared" si="142"/>
        <v>459665.75208333338</v>
      </c>
      <c r="BL43" s="175">
        <f t="shared" si="142"/>
        <v>459665.75208333338</v>
      </c>
      <c r="BM43" s="175">
        <f t="shared" si="142"/>
        <v>459665.75208333338</v>
      </c>
      <c r="BN43" s="175">
        <f t="shared" si="142"/>
        <v>459665.75208333338</v>
      </c>
      <c r="BO43" s="175">
        <f t="shared" si="142"/>
        <v>459665.75208333338</v>
      </c>
      <c r="BP43" s="175">
        <f t="shared" si="142"/>
        <v>459665.75208333338</v>
      </c>
      <c r="BQ43" s="175">
        <f t="shared" si="142"/>
        <v>459665.75208333338</v>
      </c>
      <c r="BR43" s="175">
        <f t="shared" si="142"/>
        <v>459665.75208333338</v>
      </c>
      <c r="BS43" s="175">
        <f t="shared" si="142"/>
        <v>459665.75208333338</v>
      </c>
      <c r="BT43" s="175">
        <f t="shared" si="91"/>
        <v>5515989.0249999994</v>
      </c>
      <c r="BU43" s="175">
        <f>$AE43/12</f>
        <v>308730.72858333332</v>
      </c>
      <c r="BV43" s="175">
        <f t="shared" ref="BV43:CF43" si="143">$AE43/12</f>
        <v>308730.72858333332</v>
      </c>
      <c r="BW43" s="175">
        <f t="shared" si="143"/>
        <v>308730.72858333332</v>
      </c>
      <c r="BX43" s="175">
        <f t="shared" si="143"/>
        <v>308730.72858333332</v>
      </c>
      <c r="BY43" s="175">
        <f t="shared" si="143"/>
        <v>308730.72858333332</v>
      </c>
      <c r="BZ43" s="175">
        <f t="shared" si="143"/>
        <v>308730.72858333332</v>
      </c>
      <c r="CA43" s="175">
        <f t="shared" si="143"/>
        <v>308730.72858333332</v>
      </c>
      <c r="CB43" s="175">
        <f t="shared" si="143"/>
        <v>308730.72858333332</v>
      </c>
      <c r="CC43" s="175">
        <f t="shared" si="143"/>
        <v>308730.72858333332</v>
      </c>
      <c r="CD43" s="175">
        <f t="shared" si="143"/>
        <v>308730.72858333332</v>
      </c>
      <c r="CE43" s="175">
        <f t="shared" si="143"/>
        <v>308730.72858333332</v>
      </c>
      <c r="CF43" s="175">
        <f t="shared" si="143"/>
        <v>308730.72858333332</v>
      </c>
      <c r="CG43" s="175">
        <f t="shared" si="93"/>
        <v>3704768.7429999989</v>
      </c>
      <c r="CH43" s="175">
        <f t="shared" si="8"/>
        <v>11031978.049999997</v>
      </c>
      <c r="CI43" s="182"/>
      <c r="CJ43" s="281">
        <f t="shared" si="9"/>
        <v>0</v>
      </c>
      <c r="CK43" s="262" t="str">
        <f t="shared" si="115"/>
        <v>P</v>
      </c>
      <c r="CL43" s="183"/>
      <c r="CM43" s="183"/>
      <c r="CN43" s="183"/>
      <c r="CO43" s="183"/>
      <c r="CP43" s="183"/>
      <c r="CQ43" s="183"/>
      <c r="CR43" s="183"/>
      <c r="CS43" s="183"/>
      <c r="CT43" s="183"/>
      <c r="CU43" s="183"/>
      <c r="CV43" s="183"/>
      <c r="CW43" s="183"/>
      <c r="CX43" s="183"/>
      <c r="CY43" s="183"/>
      <c r="CZ43" s="183"/>
      <c r="DA43" s="183"/>
      <c r="DB43" s="183"/>
      <c r="DC43" s="183"/>
      <c r="DD43" s="183"/>
      <c r="DE43" s="183"/>
      <c r="DF43" s="183"/>
      <c r="DG43" s="183"/>
      <c r="DH43" s="183"/>
      <c r="DI43" s="183"/>
      <c r="DJ43" s="183"/>
      <c r="DK43" s="183"/>
      <c r="DL43" s="183"/>
      <c r="DM43" s="183"/>
      <c r="DN43" s="183"/>
      <c r="DO43" s="183"/>
      <c r="DP43" s="183"/>
      <c r="DQ43" s="183"/>
      <c r="DR43" s="183"/>
      <c r="DS43" s="183"/>
      <c r="DT43" s="183"/>
      <c r="DU43" s="183"/>
      <c r="DV43" s="183"/>
      <c r="DW43" s="183"/>
      <c r="DX43" s="183"/>
      <c r="DY43" s="183"/>
      <c r="DZ43" s="183"/>
      <c r="EA43" s="183"/>
      <c r="EB43" s="183"/>
      <c r="EC43" s="183"/>
      <c r="ED43" s="183"/>
      <c r="EE43" s="183"/>
      <c r="EF43" s="183"/>
      <c r="EG43" s="183"/>
      <c r="EH43" s="183"/>
      <c r="EI43" s="183"/>
      <c r="EJ43" s="183"/>
      <c r="EK43" s="183"/>
      <c r="EL43" s="183"/>
      <c r="EM43" s="183"/>
      <c r="EN43" s="183"/>
      <c r="EO43" s="183"/>
      <c r="EP43" s="183"/>
      <c r="EQ43" s="183"/>
      <c r="ER43" s="183"/>
      <c r="ES43" s="183"/>
      <c r="ET43" s="183"/>
      <c r="EU43" s="183"/>
      <c r="EV43" s="183"/>
      <c r="EW43" s="183"/>
      <c r="EX43" s="183"/>
      <c r="EY43" s="183"/>
      <c r="EZ43" s="183"/>
      <c r="FA43" s="183"/>
      <c r="FB43" s="183"/>
      <c r="FC43" s="183"/>
      <c r="FD43" s="183"/>
      <c r="FE43" s="183"/>
      <c r="FF43" s="183"/>
      <c r="FG43" s="183"/>
      <c r="FH43" s="183"/>
      <c r="FI43" s="183"/>
    </row>
    <row r="44" spans="1:165" s="183" customFormat="1" ht="15" x14ac:dyDescent="0.25">
      <c r="A44" s="255" t="s">
        <v>80</v>
      </c>
      <c r="B44" s="286" t="s">
        <v>102</v>
      </c>
      <c r="C44" s="287">
        <v>4245743</v>
      </c>
      <c r="D44" s="129">
        <v>0</v>
      </c>
      <c r="E44" s="129">
        <v>1427141</v>
      </c>
      <c r="F44" s="129">
        <v>2295318</v>
      </c>
      <c r="G44" s="129">
        <v>7968202</v>
      </c>
      <c r="H44" s="130">
        <f t="shared" si="16"/>
        <v>84914.86</v>
      </c>
      <c r="I44" s="131">
        <f t="shared" si="17"/>
        <v>764233.74</v>
      </c>
      <c r="J44" s="131">
        <f t="shared" si="18"/>
        <v>2122871.5</v>
      </c>
      <c r="K44" s="131">
        <f t="shared" si="19"/>
        <v>1273722.8999999999</v>
      </c>
      <c r="L44" s="131">
        <f t="shared" si="20"/>
        <v>4245743</v>
      </c>
      <c r="M44" s="130">
        <f t="shared" si="21"/>
        <v>0</v>
      </c>
      <c r="N44" s="131">
        <f t="shared" si="22"/>
        <v>0</v>
      </c>
      <c r="O44" s="131">
        <f t="shared" si="23"/>
        <v>0</v>
      </c>
      <c r="P44" s="131">
        <f t="shared" si="24"/>
        <v>0</v>
      </c>
      <c r="Q44" s="131">
        <f t="shared" si="25"/>
        <v>0</v>
      </c>
      <c r="R44" s="130">
        <f t="shared" si="26"/>
        <v>0</v>
      </c>
      <c r="S44" s="131">
        <f t="shared" si="27"/>
        <v>0</v>
      </c>
      <c r="T44" s="131">
        <f t="shared" si="28"/>
        <v>713570.5</v>
      </c>
      <c r="U44" s="131">
        <f t="shared" si="29"/>
        <v>713570.5</v>
      </c>
      <c r="V44" s="131">
        <f t="shared" si="30"/>
        <v>1427141</v>
      </c>
      <c r="W44" s="130">
        <f t="shared" si="31"/>
        <v>45906.36</v>
      </c>
      <c r="X44" s="131">
        <f t="shared" si="32"/>
        <v>413157.24</v>
      </c>
      <c r="Y44" s="131">
        <f t="shared" si="33"/>
        <v>1147659</v>
      </c>
      <c r="Z44" s="131">
        <f t="shared" si="34"/>
        <v>688595.4</v>
      </c>
      <c r="AA44" s="131">
        <f t="shared" si="35"/>
        <v>2295318</v>
      </c>
      <c r="AB44" s="130">
        <f t="shared" si="36"/>
        <v>130821.22</v>
      </c>
      <c r="AC44" s="130">
        <f t="shared" si="36"/>
        <v>1177390.98</v>
      </c>
      <c r="AD44" s="130">
        <f t="shared" si="36"/>
        <v>3984101</v>
      </c>
      <c r="AE44" s="130">
        <f t="shared" si="36"/>
        <v>2675888.7999999998</v>
      </c>
      <c r="AF44" s="131">
        <f t="shared" si="37"/>
        <v>7968202</v>
      </c>
      <c r="AG44" s="181"/>
      <c r="AH44" s="175">
        <f t="shared" ref="AH44:AS44" si="144">AH45+AH47+AH49+AH51</f>
        <v>10901.768333333333</v>
      </c>
      <c r="AI44" s="175">
        <f t="shared" si="144"/>
        <v>10901.768333333333</v>
      </c>
      <c r="AJ44" s="175">
        <f t="shared" si="144"/>
        <v>10901.768333333333</v>
      </c>
      <c r="AK44" s="175">
        <f t="shared" si="144"/>
        <v>10901.768333333333</v>
      </c>
      <c r="AL44" s="175">
        <f t="shared" si="144"/>
        <v>10901.768333333333</v>
      </c>
      <c r="AM44" s="175">
        <f t="shared" si="144"/>
        <v>10901.768333333333</v>
      </c>
      <c r="AN44" s="175">
        <f t="shared" si="144"/>
        <v>10901.768333333333</v>
      </c>
      <c r="AO44" s="175">
        <f t="shared" si="144"/>
        <v>10901.768333333333</v>
      </c>
      <c r="AP44" s="175">
        <f t="shared" si="144"/>
        <v>10901.768333333333</v>
      </c>
      <c r="AQ44" s="175">
        <f t="shared" si="144"/>
        <v>10901.768333333333</v>
      </c>
      <c r="AR44" s="175">
        <f t="shared" si="144"/>
        <v>10901.768333333333</v>
      </c>
      <c r="AS44" s="175">
        <f t="shared" si="144"/>
        <v>10901.768333333333</v>
      </c>
      <c r="AT44" s="175">
        <f t="shared" si="48"/>
        <v>130821.22000000003</v>
      </c>
      <c r="AU44" s="175">
        <f t="shared" ref="AU44:BF44" si="145">AU45+AU47+AU49+AU51</f>
        <v>98115.915000000008</v>
      </c>
      <c r="AV44" s="175">
        <f t="shared" si="145"/>
        <v>98115.915000000008</v>
      </c>
      <c r="AW44" s="175">
        <f t="shared" si="145"/>
        <v>98115.915000000008</v>
      </c>
      <c r="AX44" s="175">
        <f t="shared" si="145"/>
        <v>98115.915000000008</v>
      </c>
      <c r="AY44" s="175">
        <f t="shared" si="145"/>
        <v>98115.915000000008</v>
      </c>
      <c r="AZ44" s="175">
        <f t="shared" si="145"/>
        <v>98115.915000000008</v>
      </c>
      <c r="BA44" s="175">
        <f t="shared" si="145"/>
        <v>98115.915000000008</v>
      </c>
      <c r="BB44" s="175">
        <f t="shared" si="145"/>
        <v>98115.915000000008</v>
      </c>
      <c r="BC44" s="175">
        <f t="shared" si="145"/>
        <v>98115.915000000008</v>
      </c>
      <c r="BD44" s="175">
        <f t="shared" si="145"/>
        <v>98115.915000000008</v>
      </c>
      <c r="BE44" s="175">
        <f t="shared" si="145"/>
        <v>98115.915000000008</v>
      </c>
      <c r="BF44" s="175">
        <f t="shared" si="145"/>
        <v>98115.915000000008</v>
      </c>
      <c r="BG44" s="175">
        <f t="shared" si="104"/>
        <v>1177390.9800000002</v>
      </c>
      <c r="BH44" s="175">
        <f t="shared" ref="BH44:BS44" si="146">BH45+BH47+BH49+BH51</f>
        <v>332008.41666666669</v>
      </c>
      <c r="BI44" s="175">
        <f t="shared" si="146"/>
        <v>332008.41666666669</v>
      </c>
      <c r="BJ44" s="175">
        <f t="shared" si="146"/>
        <v>332008.41666666669</v>
      </c>
      <c r="BK44" s="175">
        <f t="shared" si="146"/>
        <v>332008.41666666669</v>
      </c>
      <c r="BL44" s="175">
        <f t="shared" si="146"/>
        <v>332008.41666666669</v>
      </c>
      <c r="BM44" s="175">
        <f t="shared" si="146"/>
        <v>332008.41666666669</v>
      </c>
      <c r="BN44" s="175">
        <f t="shared" si="146"/>
        <v>332008.41666666669</v>
      </c>
      <c r="BO44" s="175">
        <f t="shared" si="146"/>
        <v>332008.41666666669</v>
      </c>
      <c r="BP44" s="175">
        <f t="shared" si="146"/>
        <v>332008.41666666669</v>
      </c>
      <c r="BQ44" s="175">
        <f t="shared" si="146"/>
        <v>332008.41666666669</v>
      </c>
      <c r="BR44" s="175">
        <f t="shared" si="146"/>
        <v>332008.41666666669</v>
      </c>
      <c r="BS44" s="175">
        <f t="shared" si="146"/>
        <v>332008.41666666669</v>
      </c>
      <c r="BT44" s="175">
        <f t="shared" si="91"/>
        <v>3984100.9999999995</v>
      </c>
      <c r="BU44" s="175">
        <f t="shared" ref="BU44:CF44" si="147">BU45+BU47+BU49+BU51</f>
        <v>222990.73333333334</v>
      </c>
      <c r="BV44" s="175">
        <f t="shared" si="147"/>
        <v>222990.73333333334</v>
      </c>
      <c r="BW44" s="175">
        <f t="shared" si="147"/>
        <v>222990.73333333334</v>
      </c>
      <c r="BX44" s="175">
        <f t="shared" si="147"/>
        <v>222990.73333333334</v>
      </c>
      <c r="BY44" s="175">
        <f t="shared" si="147"/>
        <v>222990.73333333334</v>
      </c>
      <c r="BZ44" s="175">
        <f t="shared" si="147"/>
        <v>222990.73333333334</v>
      </c>
      <c r="CA44" s="175">
        <f t="shared" si="147"/>
        <v>222990.73333333334</v>
      </c>
      <c r="CB44" s="175">
        <f t="shared" si="147"/>
        <v>222990.73333333334</v>
      </c>
      <c r="CC44" s="175">
        <f t="shared" si="147"/>
        <v>222990.73333333334</v>
      </c>
      <c r="CD44" s="175">
        <f t="shared" si="147"/>
        <v>222990.73333333334</v>
      </c>
      <c r="CE44" s="175">
        <f t="shared" si="147"/>
        <v>222990.73333333334</v>
      </c>
      <c r="CF44" s="175">
        <f t="shared" si="147"/>
        <v>222990.73333333334</v>
      </c>
      <c r="CG44" s="175">
        <f t="shared" si="93"/>
        <v>2675888.8000000003</v>
      </c>
      <c r="CH44" s="175">
        <f t="shared" si="8"/>
        <v>7968202</v>
      </c>
      <c r="CI44" s="182"/>
      <c r="CJ44" s="175">
        <f t="shared" si="9"/>
        <v>0</v>
      </c>
      <c r="CK44" s="262" t="str">
        <f t="shared" si="115"/>
        <v>P</v>
      </c>
    </row>
    <row r="45" spans="1:165" s="165" customFormat="1" ht="15" outlineLevel="1" x14ac:dyDescent="0.25">
      <c r="A45" s="257" t="s">
        <v>56</v>
      </c>
      <c r="B45" s="244" t="s">
        <v>95</v>
      </c>
      <c r="C45" s="230">
        <v>1799819.57</v>
      </c>
      <c r="D45" s="143">
        <v>0</v>
      </c>
      <c r="E45" s="143">
        <v>604981.57999999996</v>
      </c>
      <c r="F45" s="143">
        <v>973011.85</v>
      </c>
      <c r="G45" s="143">
        <v>3377813</v>
      </c>
      <c r="H45" s="144">
        <f t="shared" si="16"/>
        <v>35996.3914</v>
      </c>
      <c r="I45" s="145">
        <f t="shared" si="17"/>
        <v>323967.52260000003</v>
      </c>
      <c r="J45" s="145">
        <f t="shared" si="18"/>
        <v>899909.78500000003</v>
      </c>
      <c r="K45" s="145">
        <f t="shared" si="19"/>
        <v>539945.87100000004</v>
      </c>
      <c r="L45" s="145">
        <f t="shared" si="20"/>
        <v>1799819.57</v>
      </c>
      <c r="M45" s="144">
        <f t="shared" si="21"/>
        <v>0</v>
      </c>
      <c r="N45" s="145">
        <f t="shared" si="22"/>
        <v>0</v>
      </c>
      <c r="O45" s="145">
        <f t="shared" si="23"/>
        <v>0</v>
      </c>
      <c r="P45" s="145">
        <f t="shared" si="24"/>
        <v>0</v>
      </c>
      <c r="Q45" s="145">
        <f t="shared" si="25"/>
        <v>0</v>
      </c>
      <c r="R45" s="144">
        <f t="shared" si="26"/>
        <v>0</v>
      </c>
      <c r="S45" s="145">
        <f t="shared" si="27"/>
        <v>0</v>
      </c>
      <c r="T45" s="145">
        <f t="shared" si="28"/>
        <v>302490.78999999998</v>
      </c>
      <c r="U45" s="145">
        <f t="shared" si="29"/>
        <v>302490.78999999998</v>
      </c>
      <c r="V45" s="145">
        <f t="shared" si="30"/>
        <v>604981.57999999996</v>
      </c>
      <c r="W45" s="144">
        <f t="shared" si="31"/>
        <v>19460.237000000001</v>
      </c>
      <c r="X45" s="145">
        <f t="shared" si="32"/>
        <v>175142.133</v>
      </c>
      <c r="Y45" s="145">
        <f t="shared" si="33"/>
        <v>486505.92499999999</v>
      </c>
      <c r="Z45" s="145">
        <f t="shared" si="34"/>
        <v>291903.55499999999</v>
      </c>
      <c r="AA45" s="145">
        <f t="shared" si="35"/>
        <v>973011.84999999986</v>
      </c>
      <c r="AB45" s="144">
        <f t="shared" si="36"/>
        <v>55456.628400000001</v>
      </c>
      <c r="AC45" s="144">
        <f t="shared" si="36"/>
        <v>499109.65560000006</v>
      </c>
      <c r="AD45" s="144">
        <f t="shared" si="36"/>
        <v>1688906.5</v>
      </c>
      <c r="AE45" s="144">
        <f t="shared" si="36"/>
        <v>1134340.216</v>
      </c>
      <c r="AF45" s="145">
        <f t="shared" si="37"/>
        <v>3377813</v>
      </c>
      <c r="AG45" s="162"/>
      <c r="AH45" s="163">
        <f t="shared" ref="AH45:AS45" si="148">SUM(AH46:AH46)</f>
        <v>4621.3856999999998</v>
      </c>
      <c r="AI45" s="163">
        <f t="shared" si="148"/>
        <v>4621.3856999999998</v>
      </c>
      <c r="AJ45" s="163">
        <f t="shared" si="148"/>
        <v>4621.3856999999998</v>
      </c>
      <c r="AK45" s="163">
        <f t="shared" si="148"/>
        <v>4621.3856999999998</v>
      </c>
      <c r="AL45" s="163">
        <f t="shared" si="148"/>
        <v>4621.3856999999998</v>
      </c>
      <c r="AM45" s="163">
        <f t="shared" si="148"/>
        <v>4621.3856999999998</v>
      </c>
      <c r="AN45" s="163">
        <f t="shared" si="148"/>
        <v>4621.3856999999998</v>
      </c>
      <c r="AO45" s="163">
        <f t="shared" si="148"/>
        <v>4621.3856999999998</v>
      </c>
      <c r="AP45" s="163">
        <f t="shared" si="148"/>
        <v>4621.3856999999998</v>
      </c>
      <c r="AQ45" s="163">
        <f t="shared" si="148"/>
        <v>4621.3856999999998</v>
      </c>
      <c r="AR45" s="163">
        <f t="shared" si="148"/>
        <v>4621.3856999999998</v>
      </c>
      <c r="AS45" s="163">
        <f t="shared" si="148"/>
        <v>4621.3856999999998</v>
      </c>
      <c r="AT45" s="149">
        <f t="shared" si="48"/>
        <v>55456.628399999994</v>
      </c>
      <c r="AU45" s="151">
        <f t="shared" ref="AU45:BF45" si="149">SUM(AU46:AU46)</f>
        <v>41592.471300000005</v>
      </c>
      <c r="AV45" s="151">
        <f t="shared" si="149"/>
        <v>41592.471300000005</v>
      </c>
      <c r="AW45" s="151">
        <f t="shared" si="149"/>
        <v>41592.471300000005</v>
      </c>
      <c r="AX45" s="151">
        <f t="shared" si="149"/>
        <v>41592.471300000005</v>
      </c>
      <c r="AY45" s="151">
        <f t="shared" si="149"/>
        <v>41592.471300000005</v>
      </c>
      <c r="AZ45" s="151">
        <f t="shared" si="149"/>
        <v>41592.471300000005</v>
      </c>
      <c r="BA45" s="151">
        <f t="shared" si="149"/>
        <v>41592.471300000005</v>
      </c>
      <c r="BB45" s="151">
        <f t="shared" si="149"/>
        <v>41592.471300000005</v>
      </c>
      <c r="BC45" s="151">
        <f t="shared" si="149"/>
        <v>41592.471300000005</v>
      </c>
      <c r="BD45" s="151">
        <f t="shared" si="149"/>
        <v>41592.471300000005</v>
      </c>
      <c r="BE45" s="151">
        <f t="shared" si="149"/>
        <v>41592.471300000005</v>
      </c>
      <c r="BF45" s="151">
        <f t="shared" si="149"/>
        <v>41592.471300000005</v>
      </c>
      <c r="BG45" s="149">
        <f t="shared" si="104"/>
        <v>499109.65559999994</v>
      </c>
      <c r="BH45" s="151">
        <f t="shared" ref="BH45:BS45" si="150">SUM(BH46:BH46)</f>
        <v>140742.20833333334</v>
      </c>
      <c r="BI45" s="151">
        <f t="shared" si="150"/>
        <v>140742.20833333334</v>
      </c>
      <c r="BJ45" s="151">
        <f t="shared" si="150"/>
        <v>140742.20833333334</v>
      </c>
      <c r="BK45" s="151">
        <f t="shared" si="150"/>
        <v>140742.20833333334</v>
      </c>
      <c r="BL45" s="151">
        <f t="shared" si="150"/>
        <v>140742.20833333334</v>
      </c>
      <c r="BM45" s="151">
        <f t="shared" si="150"/>
        <v>140742.20833333334</v>
      </c>
      <c r="BN45" s="151">
        <f t="shared" si="150"/>
        <v>140742.20833333334</v>
      </c>
      <c r="BO45" s="151">
        <f t="shared" si="150"/>
        <v>140742.20833333334</v>
      </c>
      <c r="BP45" s="151">
        <f t="shared" si="150"/>
        <v>140742.20833333334</v>
      </c>
      <c r="BQ45" s="151">
        <f t="shared" si="150"/>
        <v>140742.20833333334</v>
      </c>
      <c r="BR45" s="151">
        <f t="shared" si="150"/>
        <v>140742.20833333334</v>
      </c>
      <c r="BS45" s="151">
        <f t="shared" si="150"/>
        <v>140742.20833333334</v>
      </c>
      <c r="BT45" s="149">
        <f t="shared" si="91"/>
        <v>1688906.4999999998</v>
      </c>
      <c r="BU45" s="151">
        <f t="shared" ref="BU45:CF45" si="151">SUM(BU46:BU46)</f>
        <v>94528.351333333339</v>
      </c>
      <c r="BV45" s="151">
        <f t="shared" si="151"/>
        <v>94528.351333333339</v>
      </c>
      <c r="BW45" s="151">
        <f t="shared" si="151"/>
        <v>94528.351333333339</v>
      </c>
      <c r="BX45" s="151">
        <f t="shared" si="151"/>
        <v>94528.351333333339</v>
      </c>
      <c r="BY45" s="151">
        <f t="shared" si="151"/>
        <v>94528.351333333339</v>
      </c>
      <c r="BZ45" s="151">
        <f t="shared" si="151"/>
        <v>94528.351333333339</v>
      </c>
      <c r="CA45" s="151">
        <f t="shared" si="151"/>
        <v>94528.351333333339</v>
      </c>
      <c r="CB45" s="151">
        <f t="shared" si="151"/>
        <v>94528.351333333339</v>
      </c>
      <c r="CC45" s="151">
        <f t="shared" si="151"/>
        <v>94528.351333333339</v>
      </c>
      <c r="CD45" s="151">
        <f t="shared" si="151"/>
        <v>94528.351333333339</v>
      </c>
      <c r="CE45" s="151">
        <f t="shared" si="151"/>
        <v>94528.351333333339</v>
      </c>
      <c r="CF45" s="151">
        <f t="shared" si="151"/>
        <v>94528.351333333339</v>
      </c>
      <c r="CG45" s="149">
        <f t="shared" si="93"/>
        <v>1134340.2159999998</v>
      </c>
      <c r="CH45" s="151">
        <f t="shared" si="8"/>
        <v>3377813</v>
      </c>
      <c r="CI45" s="164"/>
      <c r="CJ45" s="151">
        <f t="shared" si="9"/>
        <v>0</v>
      </c>
      <c r="CK45" s="262" t="str">
        <f t="shared" si="115"/>
        <v>P</v>
      </c>
    </row>
    <row r="46" spans="1:165" s="168" customFormat="1" ht="16.5" outlineLevel="2" x14ac:dyDescent="0.25">
      <c r="A46" s="257" t="s">
        <v>57</v>
      </c>
      <c r="B46" s="288" t="s">
        <v>136</v>
      </c>
      <c r="C46" s="289">
        <v>1799819.57</v>
      </c>
      <c r="D46" s="143">
        <v>0</v>
      </c>
      <c r="E46" s="290">
        <v>604981.57999999996</v>
      </c>
      <c r="F46" s="290">
        <v>973011.85</v>
      </c>
      <c r="G46" s="143">
        <v>3377813</v>
      </c>
      <c r="H46" s="144">
        <f t="shared" si="16"/>
        <v>35996.3914</v>
      </c>
      <c r="I46" s="145">
        <f t="shared" si="17"/>
        <v>323967.52260000003</v>
      </c>
      <c r="J46" s="145">
        <f t="shared" si="18"/>
        <v>899909.78500000003</v>
      </c>
      <c r="K46" s="145">
        <f t="shared" si="19"/>
        <v>539945.87100000004</v>
      </c>
      <c r="L46" s="145">
        <f t="shared" si="20"/>
        <v>1799819.57</v>
      </c>
      <c r="M46" s="144">
        <f t="shared" si="21"/>
        <v>0</v>
      </c>
      <c r="N46" s="145">
        <f t="shared" si="22"/>
        <v>0</v>
      </c>
      <c r="O46" s="145">
        <f t="shared" si="23"/>
        <v>0</v>
      </c>
      <c r="P46" s="145">
        <f t="shared" si="24"/>
        <v>0</v>
      </c>
      <c r="Q46" s="145">
        <f t="shared" si="25"/>
        <v>0</v>
      </c>
      <c r="R46" s="144">
        <f t="shared" si="26"/>
        <v>0</v>
      </c>
      <c r="S46" s="145">
        <f t="shared" si="27"/>
        <v>0</v>
      </c>
      <c r="T46" s="145">
        <f t="shared" si="28"/>
        <v>302490.78999999998</v>
      </c>
      <c r="U46" s="145">
        <f t="shared" si="29"/>
        <v>302490.78999999998</v>
      </c>
      <c r="V46" s="145">
        <f t="shared" si="30"/>
        <v>604981.57999999996</v>
      </c>
      <c r="W46" s="144">
        <f t="shared" si="31"/>
        <v>19460.237000000001</v>
      </c>
      <c r="X46" s="145">
        <f t="shared" si="32"/>
        <v>175142.133</v>
      </c>
      <c r="Y46" s="145">
        <f t="shared" si="33"/>
        <v>486505.92499999999</v>
      </c>
      <c r="Z46" s="145">
        <f t="shared" si="34"/>
        <v>291903.55499999999</v>
      </c>
      <c r="AA46" s="145">
        <f t="shared" si="35"/>
        <v>973011.84999999986</v>
      </c>
      <c r="AB46" s="144">
        <f t="shared" si="36"/>
        <v>55456.628400000001</v>
      </c>
      <c r="AC46" s="144">
        <f t="shared" si="36"/>
        <v>499109.65560000006</v>
      </c>
      <c r="AD46" s="144">
        <f t="shared" si="36"/>
        <v>1688906.5</v>
      </c>
      <c r="AE46" s="144">
        <f t="shared" si="36"/>
        <v>1134340.216</v>
      </c>
      <c r="AF46" s="145">
        <f t="shared" si="37"/>
        <v>3377813</v>
      </c>
      <c r="AG46" s="162"/>
      <c r="AH46" s="126">
        <f>$AB46/12</f>
        <v>4621.3856999999998</v>
      </c>
      <c r="AI46" s="126">
        <f>$AB46/12</f>
        <v>4621.3856999999998</v>
      </c>
      <c r="AJ46" s="126">
        <f t="shared" ref="AJ46:AS46" si="152">$AB46/12</f>
        <v>4621.3856999999998</v>
      </c>
      <c r="AK46" s="126">
        <f t="shared" si="152"/>
        <v>4621.3856999999998</v>
      </c>
      <c r="AL46" s="126">
        <f t="shared" si="152"/>
        <v>4621.3856999999998</v>
      </c>
      <c r="AM46" s="126">
        <f t="shared" si="152"/>
        <v>4621.3856999999998</v>
      </c>
      <c r="AN46" s="126">
        <f t="shared" si="152"/>
        <v>4621.3856999999998</v>
      </c>
      <c r="AO46" s="126">
        <f t="shared" si="152"/>
        <v>4621.3856999999998</v>
      </c>
      <c r="AP46" s="126">
        <f t="shared" si="152"/>
        <v>4621.3856999999998</v>
      </c>
      <c r="AQ46" s="126">
        <f t="shared" si="152"/>
        <v>4621.3856999999998</v>
      </c>
      <c r="AR46" s="126">
        <f t="shared" si="152"/>
        <v>4621.3856999999998</v>
      </c>
      <c r="AS46" s="126">
        <f t="shared" si="152"/>
        <v>4621.3856999999998</v>
      </c>
      <c r="AT46" s="149">
        <f t="shared" si="48"/>
        <v>55456.628399999994</v>
      </c>
      <c r="AU46" s="150">
        <f>$AC46/12</f>
        <v>41592.471300000005</v>
      </c>
      <c r="AV46" s="150">
        <f t="shared" ref="AV46:BF46" si="153">$AC46/12</f>
        <v>41592.471300000005</v>
      </c>
      <c r="AW46" s="150">
        <f t="shared" si="153"/>
        <v>41592.471300000005</v>
      </c>
      <c r="AX46" s="150">
        <f t="shared" si="153"/>
        <v>41592.471300000005</v>
      </c>
      <c r="AY46" s="150">
        <f t="shared" si="153"/>
        <v>41592.471300000005</v>
      </c>
      <c r="AZ46" s="150">
        <f t="shared" si="153"/>
        <v>41592.471300000005</v>
      </c>
      <c r="BA46" s="150">
        <f t="shared" si="153"/>
        <v>41592.471300000005</v>
      </c>
      <c r="BB46" s="150">
        <f t="shared" si="153"/>
        <v>41592.471300000005</v>
      </c>
      <c r="BC46" s="150">
        <f t="shared" si="153"/>
        <v>41592.471300000005</v>
      </c>
      <c r="BD46" s="150">
        <f t="shared" si="153"/>
        <v>41592.471300000005</v>
      </c>
      <c r="BE46" s="150">
        <f t="shared" si="153"/>
        <v>41592.471300000005</v>
      </c>
      <c r="BF46" s="150">
        <f t="shared" si="153"/>
        <v>41592.471300000005</v>
      </c>
      <c r="BG46" s="149">
        <f t="shared" si="104"/>
        <v>499109.65559999994</v>
      </c>
      <c r="BH46" s="150">
        <f>$AD46/12</f>
        <v>140742.20833333334</v>
      </c>
      <c r="BI46" s="150">
        <f t="shared" ref="BI46:BS46" si="154">$AD46/12</f>
        <v>140742.20833333334</v>
      </c>
      <c r="BJ46" s="150">
        <f t="shared" si="154"/>
        <v>140742.20833333334</v>
      </c>
      <c r="BK46" s="150">
        <f t="shared" si="154"/>
        <v>140742.20833333334</v>
      </c>
      <c r="BL46" s="150">
        <f t="shared" si="154"/>
        <v>140742.20833333334</v>
      </c>
      <c r="BM46" s="150">
        <f t="shared" si="154"/>
        <v>140742.20833333334</v>
      </c>
      <c r="BN46" s="150">
        <f t="shared" si="154"/>
        <v>140742.20833333334</v>
      </c>
      <c r="BO46" s="150">
        <f t="shared" si="154"/>
        <v>140742.20833333334</v>
      </c>
      <c r="BP46" s="150">
        <f t="shared" si="154"/>
        <v>140742.20833333334</v>
      </c>
      <c r="BQ46" s="150">
        <f t="shared" si="154"/>
        <v>140742.20833333334</v>
      </c>
      <c r="BR46" s="150">
        <f t="shared" si="154"/>
        <v>140742.20833333334</v>
      </c>
      <c r="BS46" s="150">
        <f t="shared" si="154"/>
        <v>140742.20833333334</v>
      </c>
      <c r="BT46" s="149">
        <f t="shared" si="91"/>
        <v>1688906.4999999998</v>
      </c>
      <c r="BU46" s="150">
        <f>$AE46/12</f>
        <v>94528.351333333339</v>
      </c>
      <c r="BV46" s="150">
        <f t="shared" ref="BV46:CF46" si="155">$AE46/12</f>
        <v>94528.351333333339</v>
      </c>
      <c r="BW46" s="150">
        <f t="shared" si="155"/>
        <v>94528.351333333339</v>
      </c>
      <c r="BX46" s="150">
        <f t="shared" si="155"/>
        <v>94528.351333333339</v>
      </c>
      <c r="BY46" s="150">
        <f t="shared" si="155"/>
        <v>94528.351333333339</v>
      </c>
      <c r="BZ46" s="150">
        <f t="shared" si="155"/>
        <v>94528.351333333339</v>
      </c>
      <c r="CA46" s="150">
        <f t="shared" si="155"/>
        <v>94528.351333333339</v>
      </c>
      <c r="CB46" s="150">
        <f t="shared" si="155"/>
        <v>94528.351333333339</v>
      </c>
      <c r="CC46" s="150">
        <f t="shared" si="155"/>
        <v>94528.351333333339</v>
      </c>
      <c r="CD46" s="150">
        <f t="shared" si="155"/>
        <v>94528.351333333339</v>
      </c>
      <c r="CE46" s="150">
        <f t="shared" si="155"/>
        <v>94528.351333333339</v>
      </c>
      <c r="CF46" s="150">
        <f t="shared" si="155"/>
        <v>94528.351333333339</v>
      </c>
      <c r="CG46" s="149">
        <f t="shared" si="93"/>
        <v>1134340.2159999998</v>
      </c>
      <c r="CH46" s="151">
        <f t="shared" si="8"/>
        <v>3377813</v>
      </c>
      <c r="CI46" s="164"/>
      <c r="CJ46" s="151">
        <f t="shared" si="9"/>
        <v>0</v>
      </c>
      <c r="CK46" s="262" t="str">
        <f t="shared" si="115"/>
        <v>P</v>
      </c>
      <c r="CL46" s="165"/>
      <c r="CM46" s="165"/>
      <c r="CN46" s="165"/>
      <c r="CO46" s="165"/>
      <c r="CP46" s="165"/>
      <c r="CQ46" s="165"/>
      <c r="CR46" s="165"/>
      <c r="CS46" s="165"/>
      <c r="CT46" s="165"/>
      <c r="CU46" s="165"/>
      <c r="CV46" s="165"/>
      <c r="CW46" s="165"/>
      <c r="CX46" s="165"/>
      <c r="CY46" s="165"/>
      <c r="CZ46" s="165"/>
      <c r="DA46" s="165"/>
      <c r="DB46" s="165"/>
      <c r="DC46" s="165"/>
      <c r="DD46" s="165"/>
      <c r="DE46" s="165"/>
      <c r="DF46" s="165"/>
      <c r="DG46" s="165"/>
      <c r="DH46" s="165"/>
      <c r="DI46" s="165"/>
      <c r="DJ46" s="165"/>
      <c r="DK46" s="165"/>
      <c r="DL46" s="165"/>
      <c r="DM46" s="165"/>
      <c r="DN46" s="165"/>
      <c r="DO46" s="165"/>
      <c r="DP46" s="165"/>
      <c r="DQ46" s="165"/>
      <c r="DR46" s="165"/>
      <c r="DS46" s="165"/>
      <c r="DT46" s="165"/>
      <c r="DU46" s="165"/>
      <c r="DV46" s="165"/>
      <c r="DW46" s="165"/>
      <c r="DX46" s="165"/>
      <c r="DY46" s="165"/>
      <c r="DZ46" s="165"/>
      <c r="EA46" s="165"/>
      <c r="EB46" s="165"/>
      <c r="EC46" s="165"/>
      <c r="ED46" s="165"/>
      <c r="EE46" s="165"/>
      <c r="EF46" s="165"/>
      <c r="EG46" s="165"/>
      <c r="EH46" s="165"/>
      <c r="EI46" s="165"/>
      <c r="EJ46" s="165"/>
      <c r="EK46" s="165"/>
      <c r="EL46" s="165"/>
      <c r="EM46" s="165"/>
      <c r="EN46" s="165"/>
      <c r="EO46" s="165"/>
      <c r="EP46" s="165"/>
      <c r="EQ46" s="165"/>
      <c r="ER46" s="165"/>
      <c r="ES46" s="165"/>
      <c r="ET46" s="165"/>
      <c r="EU46" s="165"/>
      <c r="EV46" s="165"/>
      <c r="EW46" s="165"/>
      <c r="EX46" s="165"/>
      <c r="EY46" s="165"/>
      <c r="EZ46" s="165"/>
      <c r="FA46" s="165"/>
      <c r="FB46" s="165"/>
      <c r="FC46" s="165"/>
      <c r="FD46" s="165"/>
      <c r="FE46" s="165"/>
      <c r="FF46" s="165"/>
      <c r="FG46" s="165"/>
      <c r="FH46" s="165"/>
      <c r="FI46" s="165"/>
    </row>
    <row r="47" spans="1:165" s="165" customFormat="1" ht="15" outlineLevel="1" x14ac:dyDescent="0.25">
      <c r="A47" s="257" t="s">
        <v>58</v>
      </c>
      <c r="B47" s="244" t="s">
        <v>94</v>
      </c>
      <c r="C47" s="230">
        <v>1210033.79</v>
      </c>
      <c r="D47" s="143">
        <v>0</v>
      </c>
      <c r="E47" s="143">
        <v>406734.19</v>
      </c>
      <c r="F47" s="143">
        <v>654164.03</v>
      </c>
      <c r="G47" s="143">
        <v>2270932.0099999998</v>
      </c>
      <c r="H47" s="144">
        <f t="shared" si="16"/>
        <v>24200.675800000001</v>
      </c>
      <c r="I47" s="145">
        <f t="shared" si="17"/>
        <v>217806.0822</v>
      </c>
      <c r="J47" s="145">
        <f t="shared" si="18"/>
        <v>605016.89500000002</v>
      </c>
      <c r="K47" s="145">
        <f t="shared" si="19"/>
        <v>363010.13699999999</v>
      </c>
      <c r="L47" s="145">
        <f t="shared" si="20"/>
        <v>1210033.79</v>
      </c>
      <c r="M47" s="144">
        <f t="shared" si="21"/>
        <v>0</v>
      </c>
      <c r="N47" s="145">
        <f t="shared" si="22"/>
        <v>0</v>
      </c>
      <c r="O47" s="145">
        <f t="shared" si="23"/>
        <v>0</v>
      </c>
      <c r="P47" s="145">
        <f t="shared" si="24"/>
        <v>0</v>
      </c>
      <c r="Q47" s="145">
        <f t="shared" si="25"/>
        <v>0</v>
      </c>
      <c r="R47" s="144">
        <f t="shared" si="26"/>
        <v>0</v>
      </c>
      <c r="S47" s="145">
        <f t="shared" si="27"/>
        <v>0</v>
      </c>
      <c r="T47" s="145">
        <f t="shared" si="28"/>
        <v>203367.095</v>
      </c>
      <c r="U47" s="145">
        <f t="shared" si="29"/>
        <v>203367.095</v>
      </c>
      <c r="V47" s="145">
        <f t="shared" si="30"/>
        <v>406734.19</v>
      </c>
      <c r="W47" s="144">
        <f t="shared" si="31"/>
        <v>13083.2806</v>
      </c>
      <c r="X47" s="145">
        <f t="shared" si="32"/>
        <v>117749.5254</v>
      </c>
      <c r="Y47" s="145">
        <f t="shared" si="33"/>
        <v>327082.01500000001</v>
      </c>
      <c r="Z47" s="145">
        <f t="shared" si="34"/>
        <v>196249.209</v>
      </c>
      <c r="AA47" s="145">
        <f t="shared" si="35"/>
        <v>654164.03</v>
      </c>
      <c r="AB47" s="144">
        <f t="shared" si="36"/>
        <v>37283.956400000003</v>
      </c>
      <c r="AC47" s="144">
        <f t="shared" si="36"/>
        <v>335555.60759999999</v>
      </c>
      <c r="AD47" s="144">
        <f t="shared" si="36"/>
        <v>1135466.0049999999</v>
      </c>
      <c r="AE47" s="144">
        <f t="shared" si="36"/>
        <v>762626.44099999999</v>
      </c>
      <c r="AF47" s="145">
        <f t="shared" si="37"/>
        <v>2270932.0099999998</v>
      </c>
      <c r="AG47" s="162"/>
      <c r="AH47" s="163">
        <f t="shared" ref="AH47:AS47" si="156">SUM(AH48:AH48)</f>
        <v>3106.9963666666667</v>
      </c>
      <c r="AI47" s="163">
        <f t="shared" si="156"/>
        <v>3106.9963666666667</v>
      </c>
      <c r="AJ47" s="163">
        <f t="shared" si="156"/>
        <v>3106.9963666666667</v>
      </c>
      <c r="AK47" s="163">
        <f t="shared" si="156"/>
        <v>3106.9963666666667</v>
      </c>
      <c r="AL47" s="163">
        <f t="shared" si="156"/>
        <v>3106.9963666666667</v>
      </c>
      <c r="AM47" s="163">
        <f t="shared" si="156"/>
        <v>3106.9963666666667</v>
      </c>
      <c r="AN47" s="163">
        <f t="shared" si="156"/>
        <v>3106.9963666666667</v>
      </c>
      <c r="AO47" s="163">
        <f t="shared" si="156"/>
        <v>3106.9963666666667</v>
      </c>
      <c r="AP47" s="163">
        <f t="shared" si="156"/>
        <v>3106.9963666666667</v>
      </c>
      <c r="AQ47" s="163">
        <f t="shared" si="156"/>
        <v>3106.9963666666667</v>
      </c>
      <c r="AR47" s="163">
        <f t="shared" si="156"/>
        <v>3106.9963666666667</v>
      </c>
      <c r="AS47" s="163">
        <f t="shared" si="156"/>
        <v>3106.9963666666667</v>
      </c>
      <c r="AT47" s="149">
        <f t="shared" si="48"/>
        <v>37283.956400000003</v>
      </c>
      <c r="AU47" s="151">
        <f t="shared" ref="AU47:BF47" si="157">SUM(AU48:AU48)</f>
        <v>27962.9673</v>
      </c>
      <c r="AV47" s="151">
        <f t="shared" si="157"/>
        <v>27962.9673</v>
      </c>
      <c r="AW47" s="151">
        <f t="shared" si="157"/>
        <v>27962.9673</v>
      </c>
      <c r="AX47" s="151">
        <f t="shared" si="157"/>
        <v>27962.9673</v>
      </c>
      <c r="AY47" s="151">
        <f t="shared" si="157"/>
        <v>27962.9673</v>
      </c>
      <c r="AZ47" s="151">
        <f t="shared" si="157"/>
        <v>27962.9673</v>
      </c>
      <c r="BA47" s="151">
        <f t="shared" si="157"/>
        <v>27962.9673</v>
      </c>
      <c r="BB47" s="151">
        <f t="shared" si="157"/>
        <v>27962.9673</v>
      </c>
      <c r="BC47" s="151">
        <f t="shared" si="157"/>
        <v>27962.9673</v>
      </c>
      <c r="BD47" s="151">
        <f t="shared" si="157"/>
        <v>27962.9673</v>
      </c>
      <c r="BE47" s="151">
        <f t="shared" si="157"/>
        <v>27962.9673</v>
      </c>
      <c r="BF47" s="151">
        <f t="shared" si="157"/>
        <v>27962.9673</v>
      </c>
      <c r="BG47" s="149">
        <f t="shared" si="104"/>
        <v>335555.60759999999</v>
      </c>
      <c r="BH47" s="151">
        <f t="shared" ref="BH47:BS47" si="158">SUM(BH48:BH48)</f>
        <v>94622.167083333319</v>
      </c>
      <c r="BI47" s="151">
        <f t="shared" si="158"/>
        <v>94622.167083333319</v>
      </c>
      <c r="BJ47" s="151">
        <f t="shared" si="158"/>
        <v>94622.167083333319</v>
      </c>
      <c r="BK47" s="151">
        <f t="shared" si="158"/>
        <v>94622.167083333319</v>
      </c>
      <c r="BL47" s="151">
        <f t="shared" si="158"/>
        <v>94622.167083333319</v>
      </c>
      <c r="BM47" s="151">
        <f t="shared" si="158"/>
        <v>94622.167083333319</v>
      </c>
      <c r="BN47" s="151">
        <f t="shared" si="158"/>
        <v>94622.167083333319</v>
      </c>
      <c r="BO47" s="151">
        <f t="shared" si="158"/>
        <v>94622.167083333319</v>
      </c>
      <c r="BP47" s="151">
        <f t="shared" si="158"/>
        <v>94622.167083333319</v>
      </c>
      <c r="BQ47" s="151">
        <f t="shared" si="158"/>
        <v>94622.167083333319</v>
      </c>
      <c r="BR47" s="151">
        <f t="shared" si="158"/>
        <v>94622.167083333319</v>
      </c>
      <c r="BS47" s="151">
        <f t="shared" si="158"/>
        <v>94622.167083333319</v>
      </c>
      <c r="BT47" s="149">
        <f t="shared" si="91"/>
        <v>1135466.0050000001</v>
      </c>
      <c r="BU47" s="151">
        <f t="shared" ref="BU47:CF47" si="159">SUM(BU48:BU48)</f>
        <v>63552.203416666664</v>
      </c>
      <c r="BV47" s="151">
        <f t="shared" si="159"/>
        <v>63552.203416666664</v>
      </c>
      <c r="BW47" s="151">
        <f t="shared" si="159"/>
        <v>63552.203416666664</v>
      </c>
      <c r="BX47" s="151">
        <f t="shared" si="159"/>
        <v>63552.203416666664</v>
      </c>
      <c r="BY47" s="151">
        <f t="shared" si="159"/>
        <v>63552.203416666664</v>
      </c>
      <c r="BZ47" s="151">
        <f t="shared" si="159"/>
        <v>63552.203416666664</v>
      </c>
      <c r="CA47" s="151">
        <f t="shared" si="159"/>
        <v>63552.203416666664</v>
      </c>
      <c r="CB47" s="151">
        <f t="shared" si="159"/>
        <v>63552.203416666664</v>
      </c>
      <c r="CC47" s="151">
        <f t="shared" si="159"/>
        <v>63552.203416666664</v>
      </c>
      <c r="CD47" s="151">
        <f t="shared" si="159"/>
        <v>63552.203416666664</v>
      </c>
      <c r="CE47" s="151">
        <f t="shared" si="159"/>
        <v>63552.203416666664</v>
      </c>
      <c r="CF47" s="151">
        <f t="shared" si="159"/>
        <v>63552.203416666664</v>
      </c>
      <c r="CG47" s="149">
        <f t="shared" si="93"/>
        <v>762626.44100000011</v>
      </c>
      <c r="CH47" s="151">
        <f t="shared" si="8"/>
        <v>2270932.0100000002</v>
      </c>
      <c r="CI47" s="164"/>
      <c r="CJ47" s="151">
        <f t="shared" si="9"/>
        <v>0</v>
      </c>
      <c r="CK47" s="262" t="str">
        <f t="shared" si="115"/>
        <v>P</v>
      </c>
    </row>
    <row r="48" spans="1:165" s="168" customFormat="1" ht="16.5" outlineLevel="3" x14ac:dyDescent="0.25">
      <c r="A48" s="257" t="s">
        <v>59</v>
      </c>
      <c r="B48" s="288" t="s">
        <v>135</v>
      </c>
      <c r="C48" s="289">
        <v>1210033.79</v>
      </c>
      <c r="D48" s="143">
        <v>0</v>
      </c>
      <c r="E48" s="290">
        <v>406734.19</v>
      </c>
      <c r="F48" s="290">
        <v>654164.03</v>
      </c>
      <c r="G48" s="143">
        <v>2270932.0099999998</v>
      </c>
      <c r="H48" s="144">
        <f t="shared" si="16"/>
        <v>24200.675800000001</v>
      </c>
      <c r="I48" s="145">
        <f t="shared" si="17"/>
        <v>217806.0822</v>
      </c>
      <c r="J48" s="145">
        <f t="shared" si="18"/>
        <v>605016.89500000002</v>
      </c>
      <c r="K48" s="145">
        <f t="shared" si="19"/>
        <v>363010.13699999999</v>
      </c>
      <c r="L48" s="145">
        <f t="shared" si="20"/>
        <v>1210033.79</v>
      </c>
      <c r="M48" s="144">
        <f t="shared" si="21"/>
        <v>0</v>
      </c>
      <c r="N48" s="145">
        <f t="shared" si="22"/>
        <v>0</v>
      </c>
      <c r="O48" s="145">
        <f t="shared" si="23"/>
        <v>0</v>
      </c>
      <c r="P48" s="145">
        <f t="shared" si="24"/>
        <v>0</v>
      </c>
      <c r="Q48" s="145">
        <f t="shared" si="25"/>
        <v>0</v>
      </c>
      <c r="R48" s="144">
        <f t="shared" si="26"/>
        <v>0</v>
      </c>
      <c r="S48" s="145">
        <f t="shared" si="27"/>
        <v>0</v>
      </c>
      <c r="T48" s="145">
        <f t="shared" si="28"/>
        <v>203367.095</v>
      </c>
      <c r="U48" s="145">
        <f t="shared" si="29"/>
        <v>203367.095</v>
      </c>
      <c r="V48" s="145">
        <f t="shared" si="30"/>
        <v>406734.19</v>
      </c>
      <c r="W48" s="144">
        <f t="shared" si="31"/>
        <v>13083.2806</v>
      </c>
      <c r="X48" s="145">
        <f t="shared" si="32"/>
        <v>117749.5254</v>
      </c>
      <c r="Y48" s="145">
        <f t="shared" si="33"/>
        <v>327082.01500000001</v>
      </c>
      <c r="Z48" s="145">
        <f t="shared" si="34"/>
        <v>196249.209</v>
      </c>
      <c r="AA48" s="145">
        <f t="shared" si="35"/>
        <v>654164.03</v>
      </c>
      <c r="AB48" s="144">
        <f t="shared" si="36"/>
        <v>37283.956400000003</v>
      </c>
      <c r="AC48" s="144">
        <f t="shared" si="36"/>
        <v>335555.60759999999</v>
      </c>
      <c r="AD48" s="144">
        <f t="shared" si="36"/>
        <v>1135466.0049999999</v>
      </c>
      <c r="AE48" s="144">
        <f t="shared" si="36"/>
        <v>762626.44099999999</v>
      </c>
      <c r="AF48" s="145">
        <f t="shared" si="37"/>
        <v>2270932.0099999998</v>
      </c>
      <c r="AG48" s="162"/>
      <c r="AH48" s="126">
        <f>$AB48/12</f>
        <v>3106.9963666666667</v>
      </c>
      <c r="AI48" s="126">
        <f>$AB48/12</f>
        <v>3106.9963666666667</v>
      </c>
      <c r="AJ48" s="126">
        <f t="shared" ref="AJ48:AS48" si="160">$AB48/12</f>
        <v>3106.9963666666667</v>
      </c>
      <c r="AK48" s="126">
        <f t="shared" si="160"/>
        <v>3106.9963666666667</v>
      </c>
      <c r="AL48" s="126">
        <f t="shared" si="160"/>
        <v>3106.9963666666667</v>
      </c>
      <c r="AM48" s="126">
        <f t="shared" si="160"/>
        <v>3106.9963666666667</v>
      </c>
      <c r="AN48" s="126">
        <f t="shared" si="160"/>
        <v>3106.9963666666667</v>
      </c>
      <c r="AO48" s="126">
        <f t="shared" si="160"/>
        <v>3106.9963666666667</v>
      </c>
      <c r="AP48" s="126">
        <f t="shared" si="160"/>
        <v>3106.9963666666667</v>
      </c>
      <c r="AQ48" s="126">
        <f t="shared" si="160"/>
        <v>3106.9963666666667</v>
      </c>
      <c r="AR48" s="126">
        <f t="shared" si="160"/>
        <v>3106.9963666666667</v>
      </c>
      <c r="AS48" s="126">
        <f t="shared" si="160"/>
        <v>3106.9963666666667</v>
      </c>
      <c r="AT48" s="149">
        <f t="shared" si="48"/>
        <v>37283.956400000003</v>
      </c>
      <c r="AU48" s="150">
        <f>$AC48/12</f>
        <v>27962.9673</v>
      </c>
      <c r="AV48" s="150">
        <f t="shared" ref="AV48:BF48" si="161">$AC48/12</f>
        <v>27962.9673</v>
      </c>
      <c r="AW48" s="150">
        <f t="shared" si="161"/>
        <v>27962.9673</v>
      </c>
      <c r="AX48" s="150">
        <f t="shared" si="161"/>
        <v>27962.9673</v>
      </c>
      <c r="AY48" s="150">
        <f t="shared" si="161"/>
        <v>27962.9673</v>
      </c>
      <c r="AZ48" s="150">
        <f t="shared" si="161"/>
        <v>27962.9673</v>
      </c>
      <c r="BA48" s="150">
        <f t="shared" si="161"/>
        <v>27962.9673</v>
      </c>
      <c r="BB48" s="150">
        <f t="shared" si="161"/>
        <v>27962.9673</v>
      </c>
      <c r="BC48" s="150">
        <f t="shared" si="161"/>
        <v>27962.9673</v>
      </c>
      <c r="BD48" s="150">
        <f t="shared" si="161"/>
        <v>27962.9673</v>
      </c>
      <c r="BE48" s="150">
        <f t="shared" si="161"/>
        <v>27962.9673</v>
      </c>
      <c r="BF48" s="150">
        <f t="shared" si="161"/>
        <v>27962.9673</v>
      </c>
      <c r="BG48" s="149">
        <f t="shared" si="104"/>
        <v>335555.60759999999</v>
      </c>
      <c r="BH48" s="150">
        <f>$AD48/12</f>
        <v>94622.167083333319</v>
      </c>
      <c r="BI48" s="150">
        <f t="shared" ref="BI48:BS48" si="162">$AD48/12</f>
        <v>94622.167083333319</v>
      </c>
      <c r="BJ48" s="150">
        <f t="shared" si="162"/>
        <v>94622.167083333319</v>
      </c>
      <c r="BK48" s="150">
        <f t="shared" si="162"/>
        <v>94622.167083333319</v>
      </c>
      <c r="BL48" s="150">
        <f t="shared" si="162"/>
        <v>94622.167083333319</v>
      </c>
      <c r="BM48" s="150">
        <f t="shared" si="162"/>
        <v>94622.167083333319</v>
      </c>
      <c r="BN48" s="150">
        <f t="shared" si="162"/>
        <v>94622.167083333319</v>
      </c>
      <c r="BO48" s="150">
        <f t="shared" si="162"/>
        <v>94622.167083333319</v>
      </c>
      <c r="BP48" s="150">
        <f t="shared" si="162"/>
        <v>94622.167083333319</v>
      </c>
      <c r="BQ48" s="150">
        <f t="shared" si="162"/>
        <v>94622.167083333319</v>
      </c>
      <c r="BR48" s="150">
        <f t="shared" si="162"/>
        <v>94622.167083333319</v>
      </c>
      <c r="BS48" s="150">
        <f t="shared" si="162"/>
        <v>94622.167083333319</v>
      </c>
      <c r="BT48" s="149">
        <f t="shared" si="91"/>
        <v>1135466.0050000001</v>
      </c>
      <c r="BU48" s="150">
        <f>$AE48/12</f>
        <v>63552.203416666664</v>
      </c>
      <c r="BV48" s="150">
        <f t="shared" ref="BV48:CF48" si="163">$AE48/12</f>
        <v>63552.203416666664</v>
      </c>
      <c r="BW48" s="150">
        <f t="shared" si="163"/>
        <v>63552.203416666664</v>
      </c>
      <c r="BX48" s="150">
        <f t="shared" si="163"/>
        <v>63552.203416666664</v>
      </c>
      <c r="BY48" s="150">
        <f t="shared" si="163"/>
        <v>63552.203416666664</v>
      </c>
      <c r="BZ48" s="150">
        <f t="shared" si="163"/>
        <v>63552.203416666664</v>
      </c>
      <c r="CA48" s="150">
        <f t="shared" si="163"/>
        <v>63552.203416666664</v>
      </c>
      <c r="CB48" s="150">
        <f t="shared" si="163"/>
        <v>63552.203416666664</v>
      </c>
      <c r="CC48" s="150">
        <f t="shared" si="163"/>
        <v>63552.203416666664</v>
      </c>
      <c r="CD48" s="150">
        <f t="shared" si="163"/>
        <v>63552.203416666664</v>
      </c>
      <c r="CE48" s="150">
        <f t="shared" si="163"/>
        <v>63552.203416666664</v>
      </c>
      <c r="CF48" s="150">
        <f t="shared" si="163"/>
        <v>63552.203416666664</v>
      </c>
      <c r="CG48" s="149">
        <f t="shared" si="93"/>
        <v>762626.44100000011</v>
      </c>
      <c r="CH48" s="151">
        <f t="shared" si="8"/>
        <v>2270932.0100000002</v>
      </c>
      <c r="CI48" s="164"/>
      <c r="CJ48" s="151">
        <f t="shared" si="9"/>
        <v>0</v>
      </c>
      <c r="CK48" s="262" t="str">
        <f t="shared" si="115"/>
        <v>P</v>
      </c>
      <c r="CL48" s="165"/>
      <c r="CM48" s="165"/>
      <c r="CN48" s="165"/>
      <c r="CO48" s="165"/>
      <c r="CP48" s="165"/>
      <c r="CQ48" s="165"/>
      <c r="CR48" s="165"/>
      <c r="CS48" s="165"/>
      <c r="CT48" s="165"/>
      <c r="CU48" s="165"/>
      <c r="CV48" s="165"/>
      <c r="CW48" s="165"/>
      <c r="CX48" s="165"/>
      <c r="CY48" s="165"/>
      <c r="CZ48" s="165"/>
      <c r="DA48" s="165"/>
      <c r="DB48" s="165"/>
      <c r="DC48" s="165"/>
      <c r="DD48" s="165"/>
      <c r="DE48" s="165"/>
      <c r="DF48" s="165"/>
      <c r="DG48" s="165"/>
      <c r="DH48" s="165"/>
      <c r="DI48" s="165"/>
      <c r="DJ48" s="165"/>
      <c r="DK48" s="165"/>
      <c r="DL48" s="165"/>
      <c r="DM48" s="165"/>
      <c r="DN48" s="165"/>
      <c r="DO48" s="165"/>
      <c r="DP48" s="165"/>
      <c r="DQ48" s="165"/>
      <c r="DR48" s="165"/>
      <c r="DS48" s="165"/>
      <c r="DT48" s="165"/>
      <c r="DU48" s="165"/>
      <c r="DV48" s="165"/>
      <c r="DW48" s="165"/>
      <c r="DX48" s="165"/>
      <c r="DY48" s="165"/>
      <c r="DZ48" s="165"/>
      <c r="EA48" s="165"/>
      <c r="EB48" s="165"/>
      <c r="EC48" s="165"/>
      <c r="ED48" s="165"/>
      <c r="EE48" s="165"/>
      <c r="EF48" s="165"/>
      <c r="EG48" s="165"/>
      <c r="EH48" s="165"/>
      <c r="EI48" s="165"/>
      <c r="EJ48" s="165"/>
      <c r="EK48" s="165"/>
      <c r="EL48" s="165"/>
      <c r="EM48" s="165"/>
      <c r="EN48" s="165"/>
      <c r="EO48" s="165"/>
      <c r="EP48" s="165"/>
      <c r="EQ48" s="165"/>
      <c r="ER48" s="165"/>
      <c r="ES48" s="165"/>
      <c r="ET48" s="165"/>
      <c r="EU48" s="165"/>
      <c r="EV48" s="165"/>
      <c r="EW48" s="165"/>
      <c r="EX48" s="165"/>
      <c r="EY48" s="165"/>
      <c r="EZ48" s="165"/>
      <c r="FA48" s="165"/>
      <c r="FB48" s="165"/>
      <c r="FC48" s="165"/>
      <c r="FD48" s="165"/>
      <c r="FE48" s="165"/>
      <c r="FF48" s="165"/>
      <c r="FG48" s="165"/>
      <c r="FH48" s="165"/>
      <c r="FI48" s="165"/>
    </row>
    <row r="49" spans="1:165" s="165" customFormat="1" ht="15" outlineLevel="1" x14ac:dyDescent="0.25">
      <c r="A49" s="257" t="s">
        <v>60</v>
      </c>
      <c r="B49" s="244" t="s">
        <v>93</v>
      </c>
      <c r="C49" s="230">
        <v>942438.34</v>
      </c>
      <c r="D49" s="143">
        <v>0</v>
      </c>
      <c r="E49" s="143">
        <v>316786.09999999998</v>
      </c>
      <c r="F49" s="143">
        <v>509497.56</v>
      </c>
      <c r="G49" s="143">
        <v>1768722</v>
      </c>
      <c r="H49" s="144">
        <f t="shared" si="16"/>
        <v>18848.766800000001</v>
      </c>
      <c r="I49" s="145">
        <f t="shared" si="17"/>
        <v>169638.90119999999</v>
      </c>
      <c r="J49" s="145">
        <f t="shared" si="18"/>
        <v>471219.17</v>
      </c>
      <c r="K49" s="145">
        <f t="shared" si="19"/>
        <v>282731.50199999998</v>
      </c>
      <c r="L49" s="145">
        <f t="shared" si="20"/>
        <v>942438.34</v>
      </c>
      <c r="M49" s="144">
        <f t="shared" si="21"/>
        <v>0</v>
      </c>
      <c r="N49" s="145">
        <f t="shared" si="22"/>
        <v>0</v>
      </c>
      <c r="O49" s="145">
        <f t="shared" si="23"/>
        <v>0</v>
      </c>
      <c r="P49" s="145">
        <f t="shared" si="24"/>
        <v>0</v>
      </c>
      <c r="Q49" s="145">
        <f t="shared" si="25"/>
        <v>0</v>
      </c>
      <c r="R49" s="144">
        <f t="shared" si="26"/>
        <v>0</v>
      </c>
      <c r="S49" s="145">
        <f t="shared" si="27"/>
        <v>0</v>
      </c>
      <c r="T49" s="145">
        <f t="shared" si="28"/>
        <v>158393.04999999999</v>
      </c>
      <c r="U49" s="145">
        <f t="shared" si="29"/>
        <v>158393.04999999999</v>
      </c>
      <c r="V49" s="145">
        <f t="shared" si="30"/>
        <v>316786.09999999998</v>
      </c>
      <c r="W49" s="144">
        <f t="shared" si="31"/>
        <v>10189.9512</v>
      </c>
      <c r="X49" s="145">
        <f t="shared" si="32"/>
        <v>91709.560799999992</v>
      </c>
      <c r="Y49" s="145">
        <f t="shared" si="33"/>
        <v>254748.78</v>
      </c>
      <c r="Z49" s="145">
        <f t="shared" si="34"/>
        <v>152849.26799999998</v>
      </c>
      <c r="AA49" s="145">
        <f t="shared" si="35"/>
        <v>509497.56</v>
      </c>
      <c r="AB49" s="144">
        <f t="shared" si="36"/>
        <v>29038.718000000001</v>
      </c>
      <c r="AC49" s="144">
        <f t="shared" si="36"/>
        <v>261348.462</v>
      </c>
      <c r="AD49" s="144">
        <f t="shared" si="36"/>
        <v>884361</v>
      </c>
      <c r="AE49" s="144">
        <f t="shared" si="36"/>
        <v>593973.81999999995</v>
      </c>
      <c r="AF49" s="145">
        <f t="shared" si="37"/>
        <v>1768722</v>
      </c>
      <c r="AG49" s="162"/>
      <c r="AH49" s="163">
        <f t="shared" ref="AH49:AS49" si="164">SUM(AH50:AH50)</f>
        <v>2419.8931666666667</v>
      </c>
      <c r="AI49" s="163">
        <f t="shared" si="164"/>
        <v>2419.8931666666667</v>
      </c>
      <c r="AJ49" s="163">
        <f t="shared" si="164"/>
        <v>2419.8931666666667</v>
      </c>
      <c r="AK49" s="163">
        <f t="shared" si="164"/>
        <v>2419.8931666666667</v>
      </c>
      <c r="AL49" s="163">
        <f t="shared" si="164"/>
        <v>2419.8931666666667</v>
      </c>
      <c r="AM49" s="163">
        <f t="shared" si="164"/>
        <v>2419.8931666666667</v>
      </c>
      <c r="AN49" s="163">
        <f t="shared" si="164"/>
        <v>2419.8931666666667</v>
      </c>
      <c r="AO49" s="163">
        <f t="shared" si="164"/>
        <v>2419.8931666666667</v>
      </c>
      <c r="AP49" s="163">
        <f t="shared" si="164"/>
        <v>2419.8931666666667</v>
      </c>
      <c r="AQ49" s="163">
        <f t="shared" si="164"/>
        <v>2419.8931666666667</v>
      </c>
      <c r="AR49" s="163">
        <f t="shared" si="164"/>
        <v>2419.8931666666667</v>
      </c>
      <c r="AS49" s="163">
        <f t="shared" si="164"/>
        <v>2419.8931666666667</v>
      </c>
      <c r="AT49" s="149">
        <f t="shared" si="48"/>
        <v>29038.718000000008</v>
      </c>
      <c r="AU49" s="151">
        <f t="shared" ref="AU49:BF49" si="165">SUM(AU50:AU50)</f>
        <v>21779.038499999999</v>
      </c>
      <c r="AV49" s="151">
        <f t="shared" si="165"/>
        <v>21779.038499999999</v>
      </c>
      <c r="AW49" s="151">
        <f t="shared" si="165"/>
        <v>21779.038499999999</v>
      </c>
      <c r="AX49" s="151">
        <f t="shared" si="165"/>
        <v>21779.038499999999</v>
      </c>
      <c r="AY49" s="151">
        <f t="shared" si="165"/>
        <v>21779.038499999999</v>
      </c>
      <c r="AZ49" s="151">
        <f t="shared" si="165"/>
        <v>21779.038499999999</v>
      </c>
      <c r="BA49" s="151">
        <f t="shared" si="165"/>
        <v>21779.038499999999</v>
      </c>
      <c r="BB49" s="151">
        <f t="shared" si="165"/>
        <v>21779.038499999999</v>
      </c>
      <c r="BC49" s="151">
        <f t="shared" si="165"/>
        <v>21779.038499999999</v>
      </c>
      <c r="BD49" s="151">
        <f t="shared" si="165"/>
        <v>21779.038499999999</v>
      </c>
      <c r="BE49" s="151">
        <f t="shared" si="165"/>
        <v>21779.038499999999</v>
      </c>
      <c r="BF49" s="151">
        <f t="shared" si="165"/>
        <v>21779.038499999999</v>
      </c>
      <c r="BG49" s="149">
        <f t="shared" si="104"/>
        <v>261348.46199999997</v>
      </c>
      <c r="BH49" s="151">
        <f t="shared" ref="BH49:BS49" si="166">SUM(BH50:BH50)</f>
        <v>73696.75</v>
      </c>
      <c r="BI49" s="151">
        <f t="shared" si="166"/>
        <v>73696.75</v>
      </c>
      <c r="BJ49" s="151">
        <f t="shared" si="166"/>
        <v>73696.75</v>
      </c>
      <c r="BK49" s="151">
        <f t="shared" si="166"/>
        <v>73696.75</v>
      </c>
      <c r="BL49" s="151">
        <f t="shared" si="166"/>
        <v>73696.75</v>
      </c>
      <c r="BM49" s="151">
        <f t="shared" si="166"/>
        <v>73696.75</v>
      </c>
      <c r="BN49" s="151">
        <f t="shared" si="166"/>
        <v>73696.75</v>
      </c>
      <c r="BO49" s="151">
        <f t="shared" si="166"/>
        <v>73696.75</v>
      </c>
      <c r="BP49" s="151">
        <f t="shared" si="166"/>
        <v>73696.75</v>
      </c>
      <c r="BQ49" s="151">
        <f t="shared" si="166"/>
        <v>73696.75</v>
      </c>
      <c r="BR49" s="151">
        <f t="shared" si="166"/>
        <v>73696.75</v>
      </c>
      <c r="BS49" s="151">
        <f t="shared" si="166"/>
        <v>73696.75</v>
      </c>
      <c r="BT49" s="149">
        <f t="shared" si="91"/>
        <v>884361</v>
      </c>
      <c r="BU49" s="151">
        <f t="shared" ref="BU49:CF49" si="167">SUM(BU50:BU50)</f>
        <v>49497.818333333329</v>
      </c>
      <c r="BV49" s="151">
        <f t="shared" si="167"/>
        <v>49497.818333333329</v>
      </c>
      <c r="BW49" s="151">
        <f t="shared" si="167"/>
        <v>49497.818333333329</v>
      </c>
      <c r="BX49" s="151">
        <f t="shared" si="167"/>
        <v>49497.818333333329</v>
      </c>
      <c r="BY49" s="151">
        <f t="shared" si="167"/>
        <v>49497.818333333329</v>
      </c>
      <c r="BZ49" s="151">
        <f t="shared" si="167"/>
        <v>49497.818333333329</v>
      </c>
      <c r="CA49" s="151">
        <f t="shared" si="167"/>
        <v>49497.818333333329</v>
      </c>
      <c r="CB49" s="151">
        <f t="shared" si="167"/>
        <v>49497.818333333329</v>
      </c>
      <c r="CC49" s="151">
        <f t="shared" si="167"/>
        <v>49497.818333333329</v>
      </c>
      <c r="CD49" s="151">
        <f t="shared" si="167"/>
        <v>49497.818333333329</v>
      </c>
      <c r="CE49" s="151">
        <f t="shared" si="167"/>
        <v>49497.818333333329</v>
      </c>
      <c r="CF49" s="151">
        <f t="shared" si="167"/>
        <v>49497.818333333329</v>
      </c>
      <c r="CG49" s="149">
        <f t="shared" si="93"/>
        <v>593973.82000000007</v>
      </c>
      <c r="CH49" s="151">
        <f t="shared" si="8"/>
        <v>1768722</v>
      </c>
      <c r="CI49" s="164"/>
      <c r="CJ49" s="151">
        <f t="shared" si="9"/>
        <v>0</v>
      </c>
      <c r="CK49" s="262" t="str">
        <f t="shared" si="115"/>
        <v>P</v>
      </c>
    </row>
    <row r="50" spans="1:165" s="168" customFormat="1" ht="16.5" outlineLevel="2" x14ac:dyDescent="0.25">
      <c r="A50" s="257" t="s">
        <v>61</v>
      </c>
      <c r="B50" s="288" t="s">
        <v>137</v>
      </c>
      <c r="C50" s="289">
        <v>942438.34</v>
      </c>
      <c r="D50" s="143">
        <v>0</v>
      </c>
      <c r="E50" s="290">
        <v>316786.09999999998</v>
      </c>
      <c r="F50" s="290">
        <v>509497.56</v>
      </c>
      <c r="G50" s="143">
        <v>1768722</v>
      </c>
      <c r="H50" s="144">
        <f t="shared" si="16"/>
        <v>18848.766800000001</v>
      </c>
      <c r="I50" s="145">
        <f t="shared" si="17"/>
        <v>169638.90119999999</v>
      </c>
      <c r="J50" s="145">
        <f t="shared" si="18"/>
        <v>471219.17</v>
      </c>
      <c r="K50" s="145">
        <f t="shared" si="19"/>
        <v>282731.50199999998</v>
      </c>
      <c r="L50" s="145">
        <f t="shared" si="20"/>
        <v>942438.34</v>
      </c>
      <c r="M50" s="144">
        <f t="shared" si="21"/>
        <v>0</v>
      </c>
      <c r="N50" s="145">
        <f t="shared" si="22"/>
        <v>0</v>
      </c>
      <c r="O50" s="145">
        <f t="shared" si="23"/>
        <v>0</v>
      </c>
      <c r="P50" s="145">
        <f t="shared" si="24"/>
        <v>0</v>
      </c>
      <c r="Q50" s="145">
        <f t="shared" si="25"/>
        <v>0</v>
      </c>
      <c r="R50" s="144">
        <f t="shared" si="26"/>
        <v>0</v>
      </c>
      <c r="S50" s="145">
        <f t="shared" si="27"/>
        <v>0</v>
      </c>
      <c r="T50" s="145">
        <f t="shared" si="28"/>
        <v>158393.04999999999</v>
      </c>
      <c r="U50" s="145">
        <f t="shared" si="29"/>
        <v>158393.04999999999</v>
      </c>
      <c r="V50" s="145">
        <f t="shared" si="30"/>
        <v>316786.09999999998</v>
      </c>
      <c r="W50" s="144">
        <f t="shared" si="31"/>
        <v>10189.9512</v>
      </c>
      <c r="X50" s="145">
        <f t="shared" si="32"/>
        <v>91709.560799999992</v>
      </c>
      <c r="Y50" s="145">
        <f t="shared" si="33"/>
        <v>254748.78</v>
      </c>
      <c r="Z50" s="145">
        <f t="shared" si="34"/>
        <v>152849.26799999998</v>
      </c>
      <c r="AA50" s="145">
        <f t="shared" si="35"/>
        <v>509497.56</v>
      </c>
      <c r="AB50" s="144">
        <f t="shared" si="36"/>
        <v>29038.718000000001</v>
      </c>
      <c r="AC50" s="144">
        <f t="shared" si="36"/>
        <v>261348.462</v>
      </c>
      <c r="AD50" s="144">
        <f t="shared" si="36"/>
        <v>884361</v>
      </c>
      <c r="AE50" s="144">
        <f t="shared" si="36"/>
        <v>593973.81999999995</v>
      </c>
      <c r="AF50" s="145">
        <f t="shared" si="37"/>
        <v>1768722</v>
      </c>
      <c r="AG50" s="162"/>
      <c r="AH50" s="126">
        <f>$AB50/12</f>
        <v>2419.8931666666667</v>
      </c>
      <c r="AI50" s="126">
        <f>$AB50/12</f>
        <v>2419.8931666666667</v>
      </c>
      <c r="AJ50" s="126">
        <f t="shared" ref="AJ50:AS50" si="168">$AB50/12</f>
        <v>2419.8931666666667</v>
      </c>
      <c r="AK50" s="126">
        <f t="shared" si="168"/>
        <v>2419.8931666666667</v>
      </c>
      <c r="AL50" s="126">
        <f t="shared" si="168"/>
        <v>2419.8931666666667</v>
      </c>
      <c r="AM50" s="126">
        <f t="shared" si="168"/>
        <v>2419.8931666666667</v>
      </c>
      <c r="AN50" s="126">
        <f t="shared" si="168"/>
        <v>2419.8931666666667</v>
      </c>
      <c r="AO50" s="126">
        <f t="shared" si="168"/>
        <v>2419.8931666666667</v>
      </c>
      <c r="AP50" s="126">
        <f t="shared" si="168"/>
        <v>2419.8931666666667</v>
      </c>
      <c r="AQ50" s="126">
        <f t="shared" si="168"/>
        <v>2419.8931666666667</v>
      </c>
      <c r="AR50" s="126">
        <f t="shared" si="168"/>
        <v>2419.8931666666667</v>
      </c>
      <c r="AS50" s="126">
        <f t="shared" si="168"/>
        <v>2419.8931666666667</v>
      </c>
      <c r="AT50" s="149">
        <f t="shared" si="48"/>
        <v>29038.718000000008</v>
      </c>
      <c r="AU50" s="150">
        <f>$AC50/12</f>
        <v>21779.038499999999</v>
      </c>
      <c r="AV50" s="150">
        <f t="shared" ref="AV50:BF50" si="169">$AC50/12</f>
        <v>21779.038499999999</v>
      </c>
      <c r="AW50" s="150">
        <f t="shared" si="169"/>
        <v>21779.038499999999</v>
      </c>
      <c r="AX50" s="150">
        <f t="shared" si="169"/>
        <v>21779.038499999999</v>
      </c>
      <c r="AY50" s="150">
        <f t="shared" si="169"/>
        <v>21779.038499999999</v>
      </c>
      <c r="AZ50" s="150">
        <f t="shared" si="169"/>
        <v>21779.038499999999</v>
      </c>
      <c r="BA50" s="150">
        <f t="shared" si="169"/>
        <v>21779.038499999999</v>
      </c>
      <c r="BB50" s="150">
        <f t="shared" si="169"/>
        <v>21779.038499999999</v>
      </c>
      <c r="BC50" s="150">
        <f t="shared" si="169"/>
        <v>21779.038499999999</v>
      </c>
      <c r="BD50" s="150">
        <f t="shared" si="169"/>
        <v>21779.038499999999</v>
      </c>
      <c r="BE50" s="150">
        <f t="shared" si="169"/>
        <v>21779.038499999999</v>
      </c>
      <c r="BF50" s="150">
        <f t="shared" si="169"/>
        <v>21779.038499999999</v>
      </c>
      <c r="BG50" s="149">
        <f t="shared" si="104"/>
        <v>261348.46199999997</v>
      </c>
      <c r="BH50" s="150">
        <f>$AD50/12</f>
        <v>73696.75</v>
      </c>
      <c r="BI50" s="150">
        <f t="shared" ref="BI50:BS50" si="170">$AD50/12</f>
        <v>73696.75</v>
      </c>
      <c r="BJ50" s="150">
        <f t="shared" si="170"/>
        <v>73696.75</v>
      </c>
      <c r="BK50" s="150">
        <f t="shared" si="170"/>
        <v>73696.75</v>
      </c>
      <c r="BL50" s="150">
        <f t="shared" si="170"/>
        <v>73696.75</v>
      </c>
      <c r="BM50" s="150">
        <f t="shared" si="170"/>
        <v>73696.75</v>
      </c>
      <c r="BN50" s="150">
        <f t="shared" si="170"/>
        <v>73696.75</v>
      </c>
      <c r="BO50" s="150">
        <f t="shared" si="170"/>
        <v>73696.75</v>
      </c>
      <c r="BP50" s="150">
        <f t="shared" si="170"/>
        <v>73696.75</v>
      </c>
      <c r="BQ50" s="150">
        <f t="shared" si="170"/>
        <v>73696.75</v>
      </c>
      <c r="BR50" s="150">
        <f t="shared" si="170"/>
        <v>73696.75</v>
      </c>
      <c r="BS50" s="150">
        <f t="shared" si="170"/>
        <v>73696.75</v>
      </c>
      <c r="BT50" s="149">
        <f t="shared" si="91"/>
        <v>884361</v>
      </c>
      <c r="BU50" s="150">
        <f>$AE50/12</f>
        <v>49497.818333333329</v>
      </c>
      <c r="BV50" s="150">
        <f t="shared" ref="BV50:CF50" si="171">$AE50/12</f>
        <v>49497.818333333329</v>
      </c>
      <c r="BW50" s="150">
        <f t="shared" si="171"/>
        <v>49497.818333333329</v>
      </c>
      <c r="BX50" s="150">
        <f t="shared" si="171"/>
        <v>49497.818333333329</v>
      </c>
      <c r="BY50" s="150">
        <f t="shared" si="171"/>
        <v>49497.818333333329</v>
      </c>
      <c r="BZ50" s="150">
        <f t="shared" si="171"/>
        <v>49497.818333333329</v>
      </c>
      <c r="CA50" s="150">
        <f t="shared" si="171"/>
        <v>49497.818333333329</v>
      </c>
      <c r="CB50" s="150">
        <f t="shared" si="171"/>
        <v>49497.818333333329</v>
      </c>
      <c r="CC50" s="150">
        <f t="shared" si="171"/>
        <v>49497.818333333329</v>
      </c>
      <c r="CD50" s="150">
        <f t="shared" si="171"/>
        <v>49497.818333333329</v>
      </c>
      <c r="CE50" s="150">
        <f t="shared" si="171"/>
        <v>49497.818333333329</v>
      </c>
      <c r="CF50" s="150">
        <f t="shared" si="171"/>
        <v>49497.818333333329</v>
      </c>
      <c r="CG50" s="149">
        <f t="shared" si="93"/>
        <v>593973.82000000007</v>
      </c>
      <c r="CH50" s="151">
        <f t="shared" si="8"/>
        <v>1768722</v>
      </c>
      <c r="CI50" s="164"/>
      <c r="CJ50" s="151">
        <f t="shared" si="9"/>
        <v>0</v>
      </c>
      <c r="CK50" s="262" t="str">
        <f t="shared" si="115"/>
        <v>P</v>
      </c>
      <c r="CL50" s="165"/>
      <c r="CM50" s="165"/>
      <c r="CN50" s="165"/>
      <c r="CO50" s="165"/>
      <c r="CP50" s="165"/>
      <c r="CQ50" s="165"/>
      <c r="CR50" s="165"/>
      <c r="CS50" s="165"/>
      <c r="CT50" s="165"/>
      <c r="CU50" s="165"/>
      <c r="CV50" s="165"/>
      <c r="CW50" s="165"/>
      <c r="CX50" s="165"/>
      <c r="CY50" s="165"/>
      <c r="CZ50" s="165"/>
      <c r="DA50" s="165"/>
      <c r="DB50" s="165"/>
      <c r="DC50" s="165"/>
      <c r="DD50" s="165"/>
      <c r="DE50" s="165"/>
      <c r="DF50" s="165"/>
      <c r="DG50" s="165"/>
      <c r="DH50" s="165"/>
      <c r="DI50" s="165"/>
      <c r="DJ50" s="165"/>
      <c r="DK50" s="165"/>
      <c r="DL50" s="165"/>
      <c r="DM50" s="165"/>
      <c r="DN50" s="165"/>
      <c r="DO50" s="165"/>
      <c r="DP50" s="165"/>
      <c r="DQ50" s="165"/>
      <c r="DR50" s="165"/>
      <c r="DS50" s="165"/>
      <c r="DT50" s="165"/>
      <c r="DU50" s="165"/>
      <c r="DV50" s="165"/>
      <c r="DW50" s="165"/>
      <c r="DX50" s="165"/>
      <c r="DY50" s="165"/>
      <c r="DZ50" s="165"/>
      <c r="EA50" s="165"/>
      <c r="EB50" s="165"/>
      <c r="EC50" s="165"/>
      <c r="ED50" s="165"/>
      <c r="EE50" s="165"/>
      <c r="EF50" s="165"/>
      <c r="EG50" s="165"/>
      <c r="EH50" s="165"/>
      <c r="EI50" s="165"/>
      <c r="EJ50" s="165"/>
      <c r="EK50" s="165"/>
      <c r="EL50" s="165"/>
      <c r="EM50" s="165"/>
      <c r="EN50" s="165"/>
      <c r="EO50" s="165"/>
      <c r="EP50" s="165"/>
      <c r="EQ50" s="165"/>
      <c r="ER50" s="165"/>
      <c r="ES50" s="165"/>
      <c r="ET50" s="165"/>
      <c r="EU50" s="165"/>
      <c r="EV50" s="165"/>
      <c r="EW50" s="165"/>
      <c r="EX50" s="165"/>
      <c r="EY50" s="165"/>
      <c r="EZ50" s="165"/>
      <c r="FA50" s="165"/>
      <c r="FB50" s="165"/>
      <c r="FC50" s="165"/>
      <c r="FD50" s="165"/>
      <c r="FE50" s="165"/>
      <c r="FF50" s="165"/>
      <c r="FG50" s="165"/>
      <c r="FH50" s="165"/>
      <c r="FI50" s="165"/>
    </row>
    <row r="51" spans="1:165" s="165" customFormat="1" ht="15" outlineLevel="1" x14ac:dyDescent="0.25">
      <c r="A51" s="257" t="s">
        <v>62</v>
      </c>
      <c r="B51" s="244" t="s">
        <v>96</v>
      </c>
      <c r="C51" s="230">
        <v>293451.3</v>
      </c>
      <c r="D51" s="143">
        <v>0</v>
      </c>
      <c r="E51" s="143">
        <v>98639.13</v>
      </c>
      <c r="F51" s="143">
        <v>158644.56</v>
      </c>
      <c r="G51" s="143">
        <v>550734.99</v>
      </c>
      <c r="H51" s="144">
        <f t="shared" si="16"/>
        <v>5869.0259999999998</v>
      </c>
      <c r="I51" s="145">
        <f t="shared" si="17"/>
        <v>52821.233999999997</v>
      </c>
      <c r="J51" s="145">
        <f t="shared" si="18"/>
        <v>146725.65</v>
      </c>
      <c r="K51" s="145">
        <f t="shared" si="19"/>
        <v>88035.39</v>
      </c>
      <c r="L51" s="145">
        <f t="shared" si="20"/>
        <v>293451.3</v>
      </c>
      <c r="M51" s="144">
        <f t="shared" si="21"/>
        <v>0</v>
      </c>
      <c r="N51" s="145">
        <f t="shared" si="22"/>
        <v>0</v>
      </c>
      <c r="O51" s="145">
        <f t="shared" si="23"/>
        <v>0</v>
      </c>
      <c r="P51" s="145">
        <f t="shared" si="24"/>
        <v>0</v>
      </c>
      <c r="Q51" s="145">
        <f t="shared" si="25"/>
        <v>0</v>
      </c>
      <c r="R51" s="144">
        <f t="shared" si="26"/>
        <v>0</v>
      </c>
      <c r="S51" s="145">
        <f t="shared" si="27"/>
        <v>0</v>
      </c>
      <c r="T51" s="145">
        <f t="shared" si="28"/>
        <v>49319.565000000002</v>
      </c>
      <c r="U51" s="145">
        <f t="shared" si="29"/>
        <v>49319.565000000002</v>
      </c>
      <c r="V51" s="145">
        <f t="shared" si="30"/>
        <v>98639.13</v>
      </c>
      <c r="W51" s="144">
        <f t="shared" si="31"/>
        <v>3172.8912</v>
      </c>
      <c r="X51" s="145">
        <f t="shared" si="32"/>
        <v>28556.020799999998</v>
      </c>
      <c r="Y51" s="145">
        <f t="shared" si="33"/>
        <v>79322.28</v>
      </c>
      <c r="Z51" s="145">
        <f t="shared" si="34"/>
        <v>47593.367999999995</v>
      </c>
      <c r="AA51" s="145">
        <f t="shared" si="35"/>
        <v>158644.56</v>
      </c>
      <c r="AB51" s="144">
        <f t="shared" si="36"/>
        <v>9041.9171999999999</v>
      </c>
      <c r="AC51" s="144">
        <f t="shared" si="36"/>
        <v>81377.254799999995</v>
      </c>
      <c r="AD51" s="144">
        <f t="shared" si="36"/>
        <v>275367.495</v>
      </c>
      <c r="AE51" s="144">
        <f t="shared" si="36"/>
        <v>184948.323</v>
      </c>
      <c r="AF51" s="145">
        <f t="shared" si="37"/>
        <v>550734.99</v>
      </c>
      <c r="AG51" s="162"/>
      <c r="AH51" s="163">
        <f t="shared" ref="AH51:AS51" si="172">SUM(AH52:AH52)</f>
        <v>753.49310000000003</v>
      </c>
      <c r="AI51" s="163">
        <f t="shared" si="172"/>
        <v>753.49310000000003</v>
      </c>
      <c r="AJ51" s="163">
        <f t="shared" si="172"/>
        <v>753.49310000000003</v>
      </c>
      <c r="AK51" s="163">
        <f t="shared" si="172"/>
        <v>753.49310000000003</v>
      </c>
      <c r="AL51" s="163">
        <f t="shared" si="172"/>
        <v>753.49310000000003</v>
      </c>
      <c r="AM51" s="163">
        <f t="shared" si="172"/>
        <v>753.49310000000003</v>
      </c>
      <c r="AN51" s="163">
        <f t="shared" si="172"/>
        <v>753.49310000000003</v>
      </c>
      <c r="AO51" s="163">
        <f t="shared" si="172"/>
        <v>753.49310000000003</v>
      </c>
      <c r="AP51" s="163">
        <f t="shared" si="172"/>
        <v>753.49310000000003</v>
      </c>
      <c r="AQ51" s="163">
        <f t="shared" si="172"/>
        <v>753.49310000000003</v>
      </c>
      <c r="AR51" s="163">
        <f t="shared" si="172"/>
        <v>753.49310000000003</v>
      </c>
      <c r="AS51" s="163">
        <f t="shared" si="172"/>
        <v>753.49310000000003</v>
      </c>
      <c r="AT51" s="149">
        <f t="shared" si="48"/>
        <v>9041.917199999998</v>
      </c>
      <c r="AU51" s="151">
        <f t="shared" ref="AU51:BF51" si="173">SUM(AU52:AU52)</f>
        <v>6781.4378999999999</v>
      </c>
      <c r="AV51" s="151">
        <f t="shared" si="173"/>
        <v>6781.4378999999999</v>
      </c>
      <c r="AW51" s="151">
        <f t="shared" si="173"/>
        <v>6781.4378999999999</v>
      </c>
      <c r="AX51" s="151">
        <f t="shared" si="173"/>
        <v>6781.4378999999999</v>
      </c>
      <c r="AY51" s="151">
        <f t="shared" si="173"/>
        <v>6781.4378999999999</v>
      </c>
      <c r="AZ51" s="151">
        <f t="shared" si="173"/>
        <v>6781.4378999999999</v>
      </c>
      <c r="BA51" s="151">
        <f t="shared" si="173"/>
        <v>6781.4378999999999</v>
      </c>
      <c r="BB51" s="151">
        <f t="shared" si="173"/>
        <v>6781.4378999999999</v>
      </c>
      <c r="BC51" s="151">
        <f t="shared" si="173"/>
        <v>6781.4378999999999</v>
      </c>
      <c r="BD51" s="151">
        <f t="shared" si="173"/>
        <v>6781.4378999999999</v>
      </c>
      <c r="BE51" s="151">
        <f t="shared" si="173"/>
        <v>6781.4378999999999</v>
      </c>
      <c r="BF51" s="151">
        <f t="shared" si="173"/>
        <v>6781.4378999999999</v>
      </c>
      <c r="BG51" s="149">
        <f t="shared" si="104"/>
        <v>81377.254799999995</v>
      </c>
      <c r="BH51" s="151">
        <f t="shared" ref="BH51:BS51" si="174">SUM(BH52:BH52)</f>
        <v>22947.291249999998</v>
      </c>
      <c r="BI51" s="151">
        <f t="shared" si="174"/>
        <v>22947.291249999998</v>
      </c>
      <c r="BJ51" s="151">
        <f t="shared" si="174"/>
        <v>22947.291249999998</v>
      </c>
      <c r="BK51" s="151">
        <f t="shared" si="174"/>
        <v>22947.291249999998</v>
      </c>
      <c r="BL51" s="151">
        <f t="shared" si="174"/>
        <v>22947.291249999998</v>
      </c>
      <c r="BM51" s="151">
        <f t="shared" si="174"/>
        <v>22947.291249999998</v>
      </c>
      <c r="BN51" s="151">
        <f t="shared" si="174"/>
        <v>22947.291249999998</v>
      </c>
      <c r="BO51" s="151">
        <f t="shared" si="174"/>
        <v>22947.291249999998</v>
      </c>
      <c r="BP51" s="151">
        <f t="shared" si="174"/>
        <v>22947.291249999998</v>
      </c>
      <c r="BQ51" s="151">
        <f t="shared" si="174"/>
        <v>22947.291249999998</v>
      </c>
      <c r="BR51" s="151">
        <f t="shared" si="174"/>
        <v>22947.291249999998</v>
      </c>
      <c r="BS51" s="151">
        <f t="shared" si="174"/>
        <v>22947.291249999998</v>
      </c>
      <c r="BT51" s="149">
        <f t="shared" si="91"/>
        <v>275367.49500000005</v>
      </c>
      <c r="BU51" s="151">
        <f t="shared" ref="BU51:CF51" si="175">SUM(BU52:BU52)</f>
        <v>15412.36025</v>
      </c>
      <c r="BV51" s="151">
        <f t="shared" si="175"/>
        <v>15412.36025</v>
      </c>
      <c r="BW51" s="151">
        <f t="shared" si="175"/>
        <v>15412.36025</v>
      </c>
      <c r="BX51" s="151">
        <f t="shared" si="175"/>
        <v>15412.36025</v>
      </c>
      <c r="BY51" s="151">
        <f t="shared" si="175"/>
        <v>15412.36025</v>
      </c>
      <c r="BZ51" s="151">
        <f t="shared" si="175"/>
        <v>15412.36025</v>
      </c>
      <c r="CA51" s="151">
        <f t="shared" si="175"/>
        <v>15412.36025</v>
      </c>
      <c r="CB51" s="151">
        <f t="shared" si="175"/>
        <v>15412.36025</v>
      </c>
      <c r="CC51" s="151">
        <f t="shared" si="175"/>
        <v>15412.36025</v>
      </c>
      <c r="CD51" s="151">
        <f t="shared" si="175"/>
        <v>15412.36025</v>
      </c>
      <c r="CE51" s="151">
        <f t="shared" si="175"/>
        <v>15412.36025</v>
      </c>
      <c r="CF51" s="151">
        <f t="shared" si="175"/>
        <v>15412.36025</v>
      </c>
      <c r="CG51" s="149">
        <f t="shared" si="93"/>
        <v>184948.323</v>
      </c>
      <c r="CH51" s="151">
        <f t="shared" si="8"/>
        <v>550734.99</v>
      </c>
      <c r="CI51" s="164"/>
      <c r="CJ51" s="151">
        <f t="shared" si="9"/>
        <v>0</v>
      </c>
      <c r="CK51" s="262" t="str">
        <f t="shared" si="115"/>
        <v>P</v>
      </c>
    </row>
    <row r="52" spans="1:165" s="57" customFormat="1" ht="16.5" outlineLevel="1" x14ac:dyDescent="0.25">
      <c r="A52" s="258" t="s">
        <v>63</v>
      </c>
      <c r="B52" s="288" t="s">
        <v>138</v>
      </c>
      <c r="C52" s="292">
        <v>293451.3</v>
      </c>
      <c r="D52" s="293">
        <v>0</v>
      </c>
      <c r="E52" s="294">
        <v>98639.13</v>
      </c>
      <c r="F52" s="294">
        <v>158644.56</v>
      </c>
      <c r="G52" s="293">
        <v>550734.99</v>
      </c>
      <c r="H52" s="81">
        <f t="shared" si="16"/>
        <v>5869.0259999999998</v>
      </c>
      <c r="I52" s="82">
        <f t="shared" si="17"/>
        <v>52821.233999999997</v>
      </c>
      <c r="J52" s="82">
        <f t="shared" si="18"/>
        <v>146725.65</v>
      </c>
      <c r="K52" s="82">
        <f t="shared" si="19"/>
        <v>88035.39</v>
      </c>
      <c r="L52" s="82">
        <f t="shared" si="20"/>
        <v>293451.3</v>
      </c>
      <c r="M52" s="81">
        <f t="shared" si="21"/>
        <v>0</v>
      </c>
      <c r="N52" s="82">
        <f t="shared" si="22"/>
        <v>0</v>
      </c>
      <c r="O52" s="82">
        <f t="shared" si="23"/>
        <v>0</v>
      </c>
      <c r="P52" s="82">
        <f t="shared" si="24"/>
        <v>0</v>
      </c>
      <c r="Q52" s="82">
        <f t="shared" si="25"/>
        <v>0</v>
      </c>
      <c r="R52" s="81">
        <f t="shared" si="26"/>
        <v>0</v>
      </c>
      <c r="S52" s="82">
        <f t="shared" si="27"/>
        <v>0</v>
      </c>
      <c r="T52" s="82">
        <f t="shared" si="28"/>
        <v>49319.565000000002</v>
      </c>
      <c r="U52" s="82">
        <f t="shared" si="29"/>
        <v>49319.565000000002</v>
      </c>
      <c r="V52" s="82">
        <f t="shared" si="30"/>
        <v>98639.13</v>
      </c>
      <c r="W52" s="81">
        <f t="shared" si="31"/>
        <v>3172.8912</v>
      </c>
      <c r="X52" s="82">
        <f t="shared" si="32"/>
        <v>28556.020799999998</v>
      </c>
      <c r="Y52" s="82">
        <f t="shared" si="33"/>
        <v>79322.28</v>
      </c>
      <c r="Z52" s="82">
        <f t="shared" si="34"/>
        <v>47593.367999999995</v>
      </c>
      <c r="AA52" s="82">
        <f t="shared" si="35"/>
        <v>158644.56</v>
      </c>
      <c r="AB52" s="81">
        <f t="shared" si="36"/>
        <v>9041.9171999999999</v>
      </c>
      <c r="AC52" s="81">
        <f t="shared" si="36"/>
        <v>81377.254799999995</v>
      </c>
      <c r="AD52" s="81">
        <f t="shared" si="36"/>
        <v>275367.495</v>
      </c>
      <c r="AE52" s="81">
        <f t="shared" si="36"/>
        <v>184948.323</v>
      </c>
      <c r="AF52" s="82">
        <f t="shared" si="37"/>
        <v>550734.99</v>
      </c>
      <c r="AG52" s="14"/>
      <c r="AH52" s="53">
        <f>$AB52/12</f>
        <v>753.49310000000003</v>
      </c>
      <c r="AI52" s="53">
        <f>$AB52/12</f>
        <v>753.49310000000003</v>
      </c>
      <c r="AJ52" s="53">
        <f t="shared" ref="AJ52:AS52" si="176">$AB52/12</f>
        <v>753.49310000000003</v>
      </c>
      <c r="AK52" s="53">
        <f t="shared" si="176"/>
        <v>753.49310000000003</v>
      </c>
      <c r="AL52" s="53">
        <f t="shared" si="176"/>
        <v>753.49310000000003</v>
      </c>
      <c r="AM52" s="53">
        <f t="shared" si="176"/>
        <v>753.49310000000003</v>
      </c>
      <c r="AN52" s="53">
        <f t="shared" si="176"/>
        <v>753.49310000000003</v>
      </c>
      <c r="AO52" s="53">
        <f t="shared" si="176"/>
        <v>753.49310000000003</v>
      </c>
      <c r="AP52" s="53">
        <f t="shared" si="176"/>
        <v>753.49310000000003</v>
      </c>
      <c r="AQ52" s="53">
        <f t="shared" si="176"/>
        <v>753.49310000000003</v>
      </c>
      <c r="AR52" s="53">
        <f t="shared" si="176"/>
        <v>753.49310000000003</v>
      </c>
      <c r="AS52" s="53">
        <f t="shared" si="176"/>
        <v>753.49310000000003</v>
      </c>
      <c r="AT52" s="169">
        <f t="shared" si="48"/>
        <v>9041.917199999998</v>
      </c>
      <c r="AU52" s="295">
        <f>$AC52/12</f>
        <v>6781.4378999999999</v>
      </c>
      <c r="AV52" s="295">
        <f t="shared" ref="AV52:BF52" si="177">$AC52/12</f>
        <v>6781.4378999999999</v>
      </c>
      <c r="AW52" s="295">
        <f t="shared" si="177"/>
        <v>6781.4378999999999</v>
      </c>
      <c r="AX52" s="295">
        <f t="shared" si="177"/>
        <v>6781.4378999999999</v>
      </c>
      <c r="AY52" s="295">
        <f t="shared" si="177"/>
        <v>6781.4378999999999</v>
      </c>
      <c r="AZ52" s="295">
        <f t="shared" si="177"/>
        <v>6781.4378999999999</v>
      </c>
      <c r="BA52" s="295">
        <f t="shared" si="177"/>
        <v>6781.4378999999999</v>
      </c>
      <c r="BB52" s="295">
        <f t="shared" si="177"/>
        <v>6781.4378999999999</v>
      </c>
      <c r="BC52" s="295">
        <f t="shared" si="177"/>
        <v>6781.4378999999999</v>
      </c>
      <c r="BD52" s="295">
        <f t="shared" si="177"/>
        <v>6781.4378999999999</v>
      </c>
      <c r="BE52" s="295">
        <f t="shared" si="177"/>
        <v>6781.4378999999999</v>
      </c>
      <c r="BF52" s="295">
        <f t="shared" si="177"/>
        <v>6781.4378999999999</v>
      </c>
      <c r="BG52" s="169">
        <f t="shared" si="104"/>
        <v>81377.254799999995</v>
      </c>
      <c r="BH52" s="295">
        <f>$AD52/12</f>
        <v>22947.291249999998</v>
      </c>
      <c r="BI52" s="295">
        <f t="shared" ref="BI52:BS52" si="178">$AD52/12</f>
        <v>22947.291249999998</v>
      </c>
      <c r="BJ52" s="295">
        <f t="shared" si="178"/>
        <v>22947.291249999998</v>
      </c>
      <c r="BK52" s="295">
        <f t="shared" si="178"/>
        <v>22947.291249999998</v>
      </c>
      <c r="BL52" s="295">
        <f t="shared" si="178"/>
        <v>22947.291249999998</v>
      </c>
      <c r="BM52" s="295">
        <f t="shared" si="178"/>
        <v>22947.291249999998</v>
      </c>
      <c r="BN52" s="295">
        <f t="shared" si="178"/>
        <v>22947.291249999998</v>
      </c>
      <c r="BO52" s="295">
        <f t="shared" si="178"/>
        <v>22947.291249999998</v>
      </c>
      <c r="BP52" s="295">
        <f t="shared" si="178"/>
        <v>22947.291249999998</v>
      </c>
      <c r="BQ52" s="295">
        <f t="shared" si="178"/>
        <v>22947.291249999998</v>
      </c>
      <c r="BR52" s="295">
        <f t="shared" si="178"/>
        <v>22947.291249999998</v>
      </c>
      <c r="BS52" s="295">
        <f t="shared" si="178"/>
        <v>22947.291249999998</v>
      </c>
      <c r="BT52" s="169">
        <f t="shared" si="91"/>
        <v>275367.49500000005</v>
      </c>
      <c r="BU52" s="295">
        <f>$AE52/12</f>
        <v>15412.36025</v>
      </c>
      <c r="BV52" s="295">
        <f t="shared" ref="BV52:CF52" si="179">$AE52/12</f>
        <v>15412.36025</v>
      </c>
      <c r="BW52" s="295">
        <f t="shared" si="179"/>
        <v>15412.36025</v>
      </c>
      <c r="BX52" s="295">
        <f t="shared" si="179"/>
        <v>15412.36025</v>
      </c>
      <c r="BY52" s="295">
        <f t="shared" si="179"/>
        <v>15412.36025</v>
      </c>
      <c r="BZ52" s="295">
        <f t="shared" si="179"/>
        <v>15412.36025</v>
      </c>
      <c r="CA52" s="295">
        <f t="shared" si="179"/>
        <v>15412.36025</v>
      </c>
      <c r="CB52" s="295">
        <f t="shared" si="179"/>
        <v>15412.36025</v>
      </c>
      <c r="CC52" s="295">
        <f t="shared" si="179"/>
        <v>15412.36025</v>
      </c>
      <c r="CD52" s="295">
        <f t="shared" si="179"/>
        <v>15412.36025</v>
      </c>
      <c r="CE52" s="295">
        <f t="shared" si="179"/>
        <v>15412.36025</v>
      </c>
      <c r="CF52" s="295">
        <f t="shared" si="179"/>
        <v>15412.36025</v>
      </c>
      <c r="CG52" s="169">
        <f t="shared" si="93"/>
        <v>184948.323</v>
      </c>
      <c r="CH52" s="125">
        <f t="shared" si="8"/>
        <v>550734.99</v>
      </c>
      <c r="CI52" s="12"/>
      <c r="CJ52" s="125">
        <f t="shared" si="9"/>
        <v>0</v>
      </c>
      <c r="CK52" s="262" t="str">
        <f t="shared" si="115"/>
        <v>P</v>
      </c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</row>
    <row r="53" spans="1:165" s="5" customFormat="1" ht="15" x14ac:dyDescent="0.25">
      <c r="A53" s="254">
        <v>3</v>
      </c>
      <c r="B53" s="296" t="s">
        <v>64</v>
      </c>
      <c r="C53" s="297">
        <v>8000000</v>
      </c>
      <c r="D53" s="80">
        <v>2500000</v>
      </c>
      <c r="E53" s="80">
        <v>0</v>
      </c>
      <c r="F53" s="80">
        <v>0</v>
      </c>
      <c r="G53" s="80">
        <v>10500000</v>
      </c>
      <c r="H53" s="81">
        <f t="shared" si="16"/>
        <v>160000</v>
      </c>
      <c r="I53" s="82">
        <f t="shared" si="17"/>
        <v>1440000</v>
      </c>
      <c r="J53" s="82">
        <f t="shared" si="18"/>
        <v>4000000</v>
      </c>
      <c r="K53" s="82">
        <f t="shared" si="19"/>
        <v>2400000</v>
      </c>
      <c r="L53" s="82">
        <f t="shared" si="20"/>
        <v>8000000</v>
      </c>
      <c r="M53" s="81">
        <f t="shared" si="21"/>
        <v>50000</v>
      </c>
      <c r="N53" s="82">
        <f t="shared" si="22"/>
        <v>450000</v>
      </c>
      <c r="O53" s="82">
        <f t="shared" si="23"/>
        <v>1250000</v>
      </c>
      <c r="P53" s="82">
        <f t="shared" si="24"/>
        <v>750000</v>
      </c>
      <c r="Q53" s="82">
        <f t="shared" si="25"/>
        <v>2500000</v>
      </c>
      <c r="R53" s="81">
        <f t="shared" si="26"/>
        <v>0</v>
      </c>
      <c r="S53" s="82">
        <f t="shared" si="27"/>
        <v>0</v>
      </c>
      <c r="T53" s="82">
        <f t="shared" si="28"/>
        <v>0</v>
      </c>
      <c r="U53" s="82">
        <f t="shared" si="29"/>
        <v>0</v>
      </c>
      <c r="V53" s="82">
        <f t="shared" si="30"/>
        <v>0</v>
      </c>
      <c r="W53" s="81">
        <f t="shared" si="31"/>
        <v>0</v>
      </c>
      <c r="X53" s="82">
        <f t="shared" si="32"/>
        <v>0</v>
      </c>
      <c r="Y53" s="82">
        <f t="shared" si="33"/>
        <v>0</v>
      </c>
      <c r="Z53" s="82">
        <f t="shared" si="34"/>
        <v>0</v>
      </c>
      <c r="AA53" s="82">
        <f t="shared" si="35"/>
        <v>0</v>
      </c>
      <c r="AB53" s="81">
        <f t="shared" si="36"/>
        <v>210000</v>
      </c>
      <c r="AC53" s="81">
        <f t="shared" si="36"/>
        <v>1890000</v>
      </c>
      <c r="AD53" s="81">
        <f t="shared" si="36"/>
        <v>5250000</v>
      </c>
      <c r="AE53" s="81">
        <f t="shared" si="36"/>
        <v>3150000</v>
      </c>
      <c r="AF53" s="82">
        <f t="shared" si="37"/>
        <v>10500000</v>
      </c>
      <c r="AG53" s="47"/>
      <c r="AH53" s="6">
        <f t="shared" ref="AH53:CG53" si="180">SUM(AH54,AH56,AH60,AH62)</f>
        <v>17500</v>
      </c>
      <c r="AI53" s="6">
        <f t="shared" si="180"/>
        <v>17500</v>
      </c>
      <c r="AJ53" s="6">
        <f t="shared" si="180"/>
        <v>17500</v>
      </c>
      <c r="AK53" s="6">
        <f t="shared" si="180"/>
        <v>17500</v>
      </c>
      <c r="AL53" s="6">
        <f t="shared" si="180"/>
        <v>17500</v>
      </c>
      <c r="AM53" s="6">
        <f t="shared" si="180"/>
        <v>17500</v>
      </c>
      <c r="AN53" s="6">
        <f t="shared" si="180"/>
        <v>17500</v>
      </c>
      <c r="AO53" s="6">
        <f t="shared" si="180"/>
        <v>17500</v>
      </c>
      <c r="AP53" s="6">
        <f t="shared" si="180"/>
        <v>17500</v>
      </c>
      <c r="AQ53" s="6">
        <f t="shared" si="180"/>
        <v>17500</v>
      </c>
      <c r="AR53" s="6">
        <f t="shared" si="180"/>
        <v>17500</v>
      </c>
      <c r="AS53" s="6">
        <f t="shared" si="180"/>
        <v>17500</v>
      </c>
      <c r="AT53" s="124">
        <f t="shared" si="180"/>
        <v>210000.00000000003</v>
      </c>
      <c r="AU53" s="124">
        <f t="shared" si="180"/>
        <v>157500</v>
      </c>
      <c r="AV53" s="124">
        <f t="shared" si="180"/>
        <v>157500</v>
      </c>
      <c r="AW53" s="124">
        <f t="shared" si="180"/>
        <v>157500</v>
      </c>
      <c r="AX53" s="124">
        <f t="shared" si="180"/>
        <v>157500</v>
      </c>
      <c r="AY53" s="124">
        <f t="shared" si="180"/>
        <v>157500</v>
      </c>
      <c r="AZ53" s="124">
        <f t="shared" si="180"/>
        <v>157500</v>
      </c>
      <c r="BA53" s="124">
        <f t="shared" si="180"/>
        <v>157500</v>
      </c>
      <c r="BB53" s="124">
        <f t="shared" si="180"/>
        <v>157500</v>
      </c>
      <c r="BC53" s="124">
        <f t="shared" si="180"/>
        <v>157500</v>
      </c>
      <c r="BD53" s="124">
        <f t="shared" si="180"/>
        <v>157500</v>
      </c>
      <c r="BE53" s="124">
        <f t="shared" si="180"/>
        <v>157500</v>
      </c>
      <c r="BF53" s="124">
        <f t="shared" si="180"/>
        <v>157500</v>
      </c>
      <c r="BG53" s="124">
        <f t="shared" si="180"/>
        <v>1890000</v>
      </c>
      <c r="BH53" s="124">
        <f t="shared" si="180"/>
        <v>437500</v>
      </c>
      <c r="BI53" s="124">
        <f t="shared" si="180"/>
        <v>437500</v>
      </c>
      <c r="BJ53" s="124">
        <f t="shared" si="180"/>
        <v>437500</v>
      </c>
      <c r="BK53" s="124">
        <f t="shared" si="180"/>
        <v>437500</v>
      </c>
      <c r="BL53" s="124">
        <f t="shared" si="180"/>
        <v>437500</v>
      </c>
      <c r="BM53" s="124">
        <f t="shared" si="180"/>
        <v>437500</v>
      </c>
      <c r="BN53" s="124">
        <f t="shared" si="180"/>
        <v>437500</v>
      </c>
      <c r="BO53" s="124">
        <f t="shared" si="180"/>
        <v>437500</v>
      </c>
      <c r="BP53" s="124">
        <f t="shared" si="180"/>
        <v>437500</v>
      </c>
      <c r="BQ53" s="124">
        <f t="shared" si="180"/>
        <v>437500</v>
      </c>
      <c r="BR53" s="124">
        <f t="shared" si="180"/>
        <v>437500</v>
      </c>
      <c r="BS53" s="124">
        <f t="shared" si="180"/>
        <v>437500</v>
      </c>
      <c r="BT53" s="124">
        <f t="shared" si="180"/>
        <v>5250000</v>
      </c>
      <c r="BU53" s="124">
        <f t="shared" si="180"/>
        <v>262500</v>
      </c>
      <c r="BV53" s="124">
        <f t="shared" si="180"/>
        <v>262500</v>
      </c>
      <c r="BW53" s="124">
        <f t="shared" si="180"/>
        <v>262500</v>
      </c>
      <c r="BX53" s="124">
        <f t="shared" si="180"/>
        <v>262500</v>
      </c>
      <c r="BY53" s="124">
        <f t="shared" si="180"/>
        <v>262500</v>
      </c>
      <c r="BZ53" s="124">
        <f t="shared" si="180"/>
        <v>262500</v>
      </c>
      <c r="CA53" s="124">
        <f t="shared" si="180"/>
        <v>262500</v>
      </c>
      <c r="CB53" s="124">
        <f t="shared" si="180"/>
        <v>262500</v>
      </c>
      <c r="CC53" s="124">
        <f t="shared" si="180"/>
        <v>262500</v>
      </c>
      <c r="CD53" s="124">
        <f t="shared" si="180"/>
        <v>262500</v>
      </c>
      <c r="CE53" s="124">
        <f t="shared" si="180"/>
        <v>262500</v>
      </c>
      <c r="CF53" s="124">
        <f t="shared" si="180"/>
        <v>262500</v>
      </c>
      <c r="CG53" s="124">
        <f t="shared" si="180"/>
        <v>3150000</v>
      </c>
      <c r="CH53" s="124">
        <f t="shared" si="8"/>
        <v>10500000</v>
      </c>
      <c r="CJ53" s="124">
        <f t="shared" si="9"/>
        <v>0</v>
      </c>
      <c r="CK53" s="262" t="str">
        <f>IF(CJ53=0,"P","V")</f>
        <v>P</v>
      </c>
    </row>
    <row r="54" spans="1:165" s="171" customFormat="1" ht="15" x14ac:dyDescent="0.25">
      <c r="A54" s="255" t="s">
        <v>81</v>
      </c>
      <c r="B54" s="286" t="s">
        <v>103</v>
      </c>
      <c r="C54" s="287">
        <v>7000000</v>
      </c>
      <c r="D54" s="129">
        <v>0</v>
      </c>
      <c r="E54" s="129">
        <v>0</v>
      </c>
      <c r="F54" s="129">
        <v>0</v>
      </c>
      <c r="G54" s="129">
        <v>7000000</v>
      </c>
      <c r="H54" s="130">
        <f t="shared" si="16"/>
        <v>140000</v>
      </c>
      <c r="I54" s="131">
        <f t="shared" si="17"/>
        <v>1260000</v>
      </c>
      <c r="J54" s="131">
        <f t="shared" si="18"/>
        <v>3500000</v>
      </c>
      <c r="K54" s="131">
        <f t="shared" si="19"/>
        <v>2100000</v>
      </c>
      <c r="L54" s="131">
        <f t="shared" si="20"/>
        <v>7000000</v>
      </c>
      <c r="M54" s="130">
        <f t="shared" si="21"/>
        <v>0</v>
      </c>
      <c r="N54" s="131">
        <f t="shared" si="22"/>
        <v>0</v>
      </c>
      <c r="O54" s="131">
        <f t="shared" si="23"/>
        <v>0</v>
      </c>
      <c r="P54" s="131">
        <f t="shared" si="24"/>
        <v>0</v>
      </c>
      <c r="Q54" s="131">
        <f t="shared" si="25"/>
        <v>0</v>
      </c>
      <c r="R54" s="130">
        <f t="shared" si="26"/>
        <v>0</v>
      </c>
      <c r="S54" s="131">
        <f t="shared" si="27"/>
        <v>0</v>
      </c>
      <c r="T54" s="131">
        <f t="shared" si="28"/>
        <v>0</v>
      </c>
      <c r="U54" s="131">
        <f t="shared" si="29"/>
        <v>0</v>
      </c>
      <c r="V54" s="131">
        <f t="shared" si="30"/>
        <v>0</v>
      </c>
      <c r="W54" s="130">
        <f t="shared" si="31"/>
        <v>0</v>
      </c>
      <c r="X54" s="131">
        <f t="shared" si="32"/>
        <v>0</v>
      </c>
      <c r="Y54" s="131">
        <f t="shared" si="33"/>
        <v>0</v>
      </c>
      <c r="Z54" s="131">
        <f t="shared" si="34"/>
        <v>0</v>
      </c>
      <c r="AA54" s="131">
        <f t="shared" si="35"/>
        <v>0</v>
      </c>
      <c r="AB54" s="130">
        <f t="shared" si="36"/>
        <v>140000</v>
      </c>
      <c r="AC54" s="130">
        <f t="shared" si="36"/>
        <v>1260000</v>
      </c>
      <c r="AD54" s="130">
        <f t="shared" si="36"/>
        <v>3500000</v>
      </c>
      <c r="AE54" s="130">
        <f t="shared" si="36"/>
        <v>2100000</v>
      </c>
      <c r="AF54" s="131">
        <f t="shared" si="37"/>
        <v>7000000</v>
      </c>
      <c r="AG54" s="170"/>
      <c r="AH54" s="175">
        <f t="shared" ref="AH54:AS54" si="181">SUM(AH55:AH55)</f>
        <v>11666.666666666666</v>
      </c>
      <c r="AI54" s="175">
        <f t="shared" si="181"/>
        <v>11666.666666666666</v>
      </c>
      <c r="AJ54" s="175">
        <f t="shared" si="181"/>
        <v>11666.666666666666</v>
      </c>
      <c r="AK54" s="175">
        <f t="shared" si="181"/>
        <v>11666.666666666666</v>
      </c>
      <c r="AL54" s="175">
        <f t="shared" si="181"/>
        <v>11666.666666666666</v>
      </c>
      <c r="AM54" s="175">
        <f t="shared" si="181"/>
        <v>11666.666666666666</v>
      </c>
      <c r="AN54" s="175">
        <f t="shared" si="181"/>
        <v>11666.666666666666</v>
      </c>
      <c r="AO54" s="175">
        <f t="shared" si="181"/>
        <v>11666.666666666666</v>
      </c>
      <c r="AP54" s="175">
        <f t="shared" si="181"/>
        <v>11666.666666666666</v>
      </c>
      <c r="AQ54" s="175">
        <f t="shared" si="181"/>
        <v>11666.666666666666</v>
      </c>
      <c r="AR54" s="175">
        <f t="shared" si="181"/>
        <v>11666.666666666666</v>
      </c>
      <c r="AS54" s="175">
        <f t="shared" si="181"/>
        <v>11666.666666666666</v>
      </c>
      <c r="AT54" s="175">
        <f t="shared" si="48"/>
        <v>140000.00000000003</v>
      </c>
      <c r="AU54" s="175">
        <f t="shared" ref="AU54:BF54" si="182">SUM(AU55:AU55)</f>
        <v>105000</v>
      </c>
      <c r="AV54" s="175">
        <f t="shared" si="182"/>
        <v>105000</v>
      </c>
      <c r="AW54" s="175">
        <f t="shared" si="182"/>
        <v>105000</v>
      </c>
      <c r="AX54" s="175">
        <f t="shared" si="182"/>
        <v>105000</v>
      </c>
      <c r="AY54" s="175">
        <f t="shared" si="182"/>
        <v>105000</v>
      </c>
      <c r="AZ54" s="175">
        <f t="shared" si="182"/>
        <v>105000</v>
      </c>
      <c r="BA54" s="175">
        <f t="shared" si="182"/>
        <v>105000</v>
      </c>
      <c r="BB54" s="175">
        <f t="shared" si="182"/>
        <v>105000</v>
      </c>
      <c r="BC54" s="175">
        <f t="shared" si="182"/>
        <v>105000</v>
      </c>
      <c r="BD54" s="175">
        <f t="shared" si="182"/>
        <v>105000</v>
      </c>
      <c r="BE54" s="175">
        <f t="shared" si="182"/>
        <v>105000</v>
      </c>
      <c r="BF54" s="175">
        <f t="shared" si="182"/>
        <v>105000</v>
      </c>
      <c r="BG54" s="175">
        <f t="shared" si="104"/>
        <v>1260000</v>
      </c>
      <c r="BH54" s="175">
        <f t="shared" ref="BH54:BS54" si="183">SUM(BH55:BH55)</f>
        <v>291666.66666666669</v>
      </c>
      <c r="BI54" s="175">
        <f t="shared" si="183"/>
        <v>291666.66666666669</v>
      </c>
      <c r="BJ54" s="175">
        <f t="shared" si="183"/>
        <v>291666.66666666669</v>
      </c>
      <c r="BK54" s="175">
        <f t="shared" si="183"/>
        <v>291666.66666666669</v>
      </c>
      <c r="BL54" s="175">
        <f t="shared" si="183"/>
        <v>291666.66666666669</v>
      </c>
      <c r="BM54" s="175">
        <f t="shared" si="183"/>
        <v>291666.66666666669</v>
      </c>
      <c r="BN54" s="175">
        <f t="shared" si="183"/>
        <v>291666.66666666669</v>
      </c>
      <c r="BO54" s="175">
        <f t="shared" si="183"/>
        <v>291666.66666666669</v>
      </c>
      <c r="BP54" s="175">
        <f t="shared" si="183"/>
        <v>291666.66666666669</v>
      </c>
      <c r="BQ54" s="175">
        <f t="shared" si="183"/>
        <v>291666.66666666669</v>
      </c>
      <c r="BR54" s="175">
        <f t="shared" si="183"/>
        <v>291666.66666666669</v>
      </c>
      <c r="BS54" s="175">
        <f t="shared" si="183"/>
        <v>291666.66666666669</v>
      </c>
      <c r="BT54" s="175">
        <f t="shared" si="91"/>
        <v>3499999.9999999995</v>
      </c>
      <c r="BU54" s="175">
        <f t="shared" ref="BU54:CF54" si="184">SUM(BU55:BU55)</f>
        <v>175000</v>
      </c>
      <c r="BV54" s="175">
        <f t="shared" si="184"/>
        <v>175000</v>
      </c>
      <c r="BW54" s="175">
        <f t="shared" si="184"/>
        <v>175000</v>
      </c>
      <c r="BX54" s="175">
        <f t="shared" si="184"/>
        <v>175000</v>
      </c>
      <c r="BY54" s="175">
        <f t="shared" si="184"/>
        <v>175000</v>
      </c>
      <c r="BZ54" s="175">
        <f t="shared" si="184"/>
        <v>175000</v>
      </c>
      <c r="CA54" s="175">
        <f t="shared" si="184"/>
        <v>175000</v>
      </c>
      <c r="CB54" s="175">
        <f t="shared" si="184"/>
        <v>175000</v>
      </c>
      <c r="CC54" s="175">
        <f t="shared" si="184"/>
        <v>175000</v>
      </c>
      <c r="CD54" s="175">
        <f t="shared" si="184"/>
        <v>175000</v>
      </c>
      <c r="CE54" s="175">
        <f t="shared" si="184"/>
        <v>175000</v>
      </c>
      <c r="CF54" s="175">
        <f t="shared" si="184"/>
        <v>175000</v>
      </c>
      <c r="CG54" s="175">
        <f t="shared" si="93"/>
        <v>2100000</v>
      </c>
      <c r="CH54" s="175">
        <f t="shared" si="8"/>
        <v>7000000</v>
      </c>
      <c r="CI54" s="187"/>
      <c r="CJ54" s="175">
        <f t="shared" si="9"/>
        <v>0</v>
      </c>
      <c r="CK54" s="262" t="str">
        <f>IF(CJ54=0,"P","V")</f>
        <v>P</v>
      </c>
    </row>
    <row r="55" spans="1:165" s="190" customFormat="1" ht="15" outlineLevel="1" x14ac:dyDescent="0.25">
      <c r="A55" s="255" t="s">
        <v>65</v>
      </c>
      <c r="B55" s="244" t="s">
        <v>104</v>
      </c>
      <c r="C55" s="287">
        <v>7000000</v>
      </c>
      <c r="D55" s="129">
        <v>0</v>
      </c>
      <c r="E55" s="129">
        <v>0</v>
      </c>
      <c r="F55" s="129">
        <v>0</v>
      </c>
      <c r="G55" s="129">
        <v>7000000</v>
      </c>
      <c r="H55" s="130">
        <f t="shared" si="16"/>
        <v>140000</v>
      </c>
      <c r="I55" s="131">
        <f t="shared" si="17"/>
        <v>1260000</v>
      </c>
      <c r="J55" s="131">
        <f t="shared" si="18"/>
        <v>3500000</v>
      </c>
      <c r="K55" s="131">
        <f t="shared" si="19"/>
        <v>2100000</v>
      </c>
      <c r="L55" s="131">
        <f t="shared" si="20"/>
        <v>7000000</v>
      </c>
      <c r="M55" s="130">
        <f t="shared" si="21"/>
        <v>0</v>
      </c>
      <c r="N55" s="131">
        <f t="shared" si="22"/>
        <v>0</v>
      </c>
      <c r="O55" s="131">
        <f t="shared" si="23"/>
        <v>0</v>
      </c>
      <c r="P55" s="131">
        <f t="shared" si="24"/>
        <v>0</v>
      </c>
      <c r="Q55" s="131">
        <f t="shared" si="25"/>
        <v>0</v>
      </c>
      <c r="R55" s="130">
        <f t="shared" si="26"/>
        <v>0</v>
      </c>
      <c r="S55" s="131">
        <f t="shared" si="27"/>
        <v>0</v>
      </c>
      <c r="T55" s="131">
        <f t="shared" si="28"/>
        <v>0</v>
      </c>
      <c r="U55" s="131">
        <f t="shared" si="29"/>
        <v>0</v>
      </c>
      <c r="V55" s="131">
        <f t="shared" si="30"/>
        <v>0</v>
      </c>
      <c r="W55" s="130">
        <f t="shared" si="31"/>
        <v>0</v>
      </c>
      <c r="X55" s="131">
        <f t="shared" si="32"/>
        <v>0</v>
      </c>
      <c r="Y55" s="131">
        <f t="shared" si="33"/>
        <v>0</v>
      </c>
      <c r="Z55" s="131">
        <f t="shared" si="34"/>
        <v>0</v>
      </c>
      <c r="AA55" s="131">
        <f t="shared" si="35"/>
        <v>0</v>
      </c>
      <c r="AB55" s="130">
        <f t="shared" si="36"/>
        <v>140000</v>
      </c>
      <c r="AC55" s="130">
        <f t="shared" si="36"/>
        <v>1260000</v>
      </c>
      <c r="AD55" s="130">
        <f t="shared" si="36"/>
        <v>3500000</v>
      </c>
      <c r="AE55" s="130">
        <f t="shared" si="36"/>
        <v>2100000</v>
      </c>
      <c r="AF55" s="131">
        <f t="shared" si="37"/>
        <v>7000000</v>
      </c>
      <c r="AG55" s="204"/>
      <c r="AH55" s="175">
        <f>$AB55/12</f>
        <v>11666.666666666666</v>
      </c>
      <c r="AI55" s="175">
        <f>$AB55/12</f>
        <v>11666.666666666666</v>
      </c>
      <c r="AJ55" s="175">
        <f t="shared" ref="AJ55:AS55" si="185">$AB55/12</f>
        <v>11666.666666666666</v>
      </c>
      <c r="AK55" s="175">
        <f t="shared" si="185"/>
        <v>11666.666666666666</v>
      </c>
      <c r="AL55" s="175">
        <f t="shared" si="185"/>
        <v>11666.666666666666</v>
      </c>
      <c r="AM55" s="175">
        <f t="shared" si="185"/>
        <v>11666.666666666666</v>
      </c>
      <c r="AN55" s="175">
        <f t="shared" si="185"/>
        <v>11666.666666666666</v>
      </c>
      <c r="AO55" s="175">
        <f t="shared" si="185"/>
        <v>11666.666666666666</v>
      </c>
      <c r="AP55" s="175">
        <f t="shared" si="185"/>
        <v>11666.666666666666</v>
      </c>
      <c r="AQ55" s="175">
        <f t="shared" si="185"/>
        <v>11666.666666666666</v>
      </c>
      <c r="AR55" s="175">
        <f t="shared" si="185"/>
        <v>11666.666666666666</v>
      </c>
      <c r="AS55" s="175">
        <f t="shared" si="185"/>
        <v>11666.666666666666</v>
      </c>
      <c r="AT55" s="175">
        <f t="shared" si="48"/>
        <v>140000.00000000003</v>
      </c>
      <c r="AU55" s="175">
        <f>$AC55/12</f>
        <v>105000</v>
      </c>
      <c r="AV55" s="175">
        <f t="shared" ref="AV55:BF55" si="186">$AC55/12</f>
        <v>105000</v>
      </c>
      <c r="AW55" s="175">
        <f t="shared" si="186"/>
        <v>105000</v>
      </c>
      <c r="AX55" s="175">
        <f t="shared" si="186"/>
        <v>105000</v>
      </c>
      <c r="AY55" s="175">
        <f t="shared" si="186"/>
        <v>105000</v>
      </c>
      <c r="AZ55" s="175">
        <f t="shared" si="186"/>
        <v>105000</v>
      </c>
      <c r="BA55" s="175">
        <f t="shared" si="186"/>
        <v>105000</v>
      </c>
      <c r="BB55" s="175">
        <f t="shared" si="186"/>
        <v>105000</v>
      </c>
      <c r="BC55" s="175">
        <f t="shared" si="186"/>
        <v>105000</v>
      </c>
      <c r="BD55" s="175">
        <f t="shared" si="186"/>
        <v>105000</v>
      </c>
      <c r="BE55" s="175">
        <f t="shared" si="186"/>
        <v>105000</v>
      </c>
      <c r="BF55" s="175">
        <f t="shared" si="186"/>
        <v>105000</v>
      </c>
      <c r="BG55" s="175">
        <f t="shared" si="104"/>
        <v>1260000</v>
      </c>
      <c r="BH55" s="175">
        <f>$AD55/12</f>
        <v>291666.66666666669</v>
      </c>
      <c r="BI55" s="175">
        <f t="shared" ref="BI55:BS55" si="187">$AD55/12</f>
        <v>291666.66666666669</v>
      </c>
      <c r="BJ55" s="175">
        <f t="shared" si="187"/>
        <v>291666.66666666669</v>
      </c>
      <c r="BK55" s="175">
        <f t="shared" si="187"/>
        <v>291666.66666666669</v>
      </c>
      <c r="BL55" s="175">
        <f t="shared" si="187"/>
        <v>291666.66666666669</v>
      </c>
      <c r="BM55" s="175">
        <f t="shared" si="187"/>
        <v>291666.66666666669</v>
      </c>
      <c r="BN55" s="175">
        <f t="shared" si="187"/>
        <v>291666.66666666669</v>
      </c>
      <c r="BO55" s="175">
        <f t="shared" si="187"/>
        <v>291666.66666666669</v>
      </c>
      <c r="BP55" s="175">
        <f t="shared" si="187"/>
        <v>291666.66666666669</v>
      </c>
      <c r="BQ55" s="175">
        <f t="shared" si="187"/>
        <v>291666.66666666669</v>
      </c>
      <c r="BR55" s="175">
        <f t="shared" si="187"/>
        <v>291666.66666666669</v>
      </c>
      <c r="BS55" s="175">
        <f t="shared" si="187"/>
        <v>291666.66666666669</v>
      </c>
      <c r="BT55" s="175">
        <f t="shared" si="91"/>
        <v>3499999.9999999995</v>
      </c>
      <c r="BU55" s="175">
        <f>$AE55/12</f>
        <v>175000</v>
      </c>
      <c r="BV55" s="175">
        <f t="shared" ref="BV55:CF55" si="188">$AE55/12</f>
        <v>175000</v>
      </c>
      <c r="BW55" s="175">
        <f t="shared" si="188"/>
        <v>175000</v>
      </c>
      <c r="BX55" s="175">
        <f t="shared" si="188"/>
        <v>175000</v>
      </c>
      <c r="BY55" s="175">
        <f t="shared" si="188"/>
        <v>175000</v>
      </c>
      <c r="BZ55" s="175">
        <f t="shared" si="188"/>
        <v>175000</v>
      </c>
      <c r="CA55" s="175">
        <f t="shared" si="188"/>
        <v>175000</v>
      </c>
      <c r="CB55" s="175">
        <f t="shared" si="188"/>
        <v>175000</v>
      </c>
      <c r="CC55" s="175">
        <f t="shared" si="188"/>
        <v>175000</v>
      </c>
      <c r="CD55" s="175">
        <f t="shared" si="188"/>
        <v>175000</v>
      </c>
      <c r="CE55" s="175">
        <f t="shared" si="188"/>
        <v>175000</v>
      </c>
      <c r="CF55" s="175">
        <f t="shared" si="188"/>
        <v>175000</v>
      </c>
      <c r="CG55" s="175">
        <f t="shared" si="93"/>
        <v>2100000</v>
      </c>
      <c r="CH55" s="175">
        <f t="shared" si="8"/>
        <v>7000000</v>
      </c>
      <c r="CI55" s="194"/>
      <c r="CJ55" s="175">
        <f t="shared" si="9"/>
        <v>0</v>
      </c>
      <c r="CK55" s="262" t="str">
        <f t="shared" ref="CK55:CK68" si="189">IF(CJ55=0,"P","V")</f>
        <v>P</v>
      </c>
      <c r="CL55" s="195"/>
      <c r="CM55" s="195"/>
      <c r="CN55" s="195"/>
      <c r="CO55" s="195"/>
      <c r="CP55" s="195"/>
      <c r="CQ55" s="195"/>
      <c r="CR55" s="195"/>
      <c r="CS55" s="195"/>
      <c r="CT55" s="195"/>
      <c r="CU55" s="195"/>
      <c r="CV55" s="195"/>
      <c r="CW55" s="195"/>
      <c r="CX55" s="195"/>
      <c r="CY55" s="195"/>
      <c r="CZ55" s="195"/>
      <c r="DA55" s="195"/>
      <c r="DB55" s="195"/>
      <c r="DC55" s="195"/>
      <c r="DD55" s="195"/>
      <c r="DE55" s="195"/>
      <c r="DF55" s="195"/>
      <c r="DG55" s="195"/>
      <c r="DH55" s="195"/>
      <c r="DI55" s="195"/>
      <c r="DJ55" s="195"/>
      <c r="DK55" s="195"/>
      <c r="DL55" s="195"/>
      <c r="DM55" s="195"/>
      <c r="DN55" s="195"/>
      <c r="DO55" s="195"/>
      <c r="DP55" s="195"/>
      <c r="DQ55" s="195"/>
      <c r="DR55" s="195"/>
      <c r="DS55" s="195"/>
      <c r="DT55" s="195"/>
      <c r="DU55" s="195"/>
      <c r="DV55" s="195"/>
      <c r="DW55" s="195"/>
      <c r="DX55" s="195"/>
      <c r="DY55" s="195"/>
      <c r="DZ55" s="195"/>
      <c r="EA55" s="195"/>
      <c r="EB55" s="195"/>
      <c r="EC55" s="195"/>
      <c r="ED55" s="195"/>
      <c r="EE55" s="195"/>
      <c r="EF55" s="195"/>
      <c r="EG55" s="195"/>
      <c r="EH55" s="195"/>
      <c r="EI55" s="195"/>
      <c r="EJ55" s="195"/>
      <c r="EK55" s="195"/>
      <c r="EL55" s="195"/>
      <c r="EM55" s="195"/>
      <c r="EN55" s="195"/>
      <c r="EO55" s="195"/>
      <c r="EP55" s="195"/>
      <c r="EQ55" s="195"/>
      <c r="ER55" s="195"/>
      <c r="ES55" s="195"/>
      <c r="ET55" s="195"/>
      <c r="EU55" s="195"/>
      <c r="EV55" s="195"/>
      <c r="EW55" s="195"/>
      <c r="EX55" s="195"/>
      <c r="EY55" s="195"/>
      <c r="EZ55" s="195"/>
      <c r="FA55" s="195"/>
      <c r="FB55" s="195"/>
      <c r="FC55" s="195"/>
      <c r="FD55" s="195"/>
      <c r="FE55" s="195"/>
      <c r="FF55" s="195"/>
      <c r="FG55" s="195"/>
      <c r="FH55" s="195"/>
      <c r="FI55" s="195"/>
    </row>
    <row r="56" spans="1:165" s="171" customFormat="1" ht="15" x14ac:dyDescent="0.25">
      <c r="A56" s="255" t="s">
        <v>82</v>
      </c>
      <c r="B56" s="286" t="s">
        <v>105</v>
      </c>
      <c r="C56" s="287">
        <v>1000000</v>
      </c>
      <c r="D56" s="129">
        <v>0</v>
      </c>
      <c r="E56" s="129">
        <v>0</v>
      </c>
      <c r="F56" s="129">
        <v>0</v>
      </c>
      <c r="G56" s="129">
        <v>1000000</v>
      </c>
      <c r="H56" s="130">
        <f t="shared" si="16"/>
        <v>20000</v>
      </c>
      <c r="I56" s="131">
        <f t="shared" si="17"/>
        <v>180000</v>
      </c>
      <c r="J56" s="131">
        <f t="shared" si="18"/>
        <v>500000</v>
      </c>
      <c r="K56" s="131">
        <f t="shared" si="19"/>
        <v>300000</v>
      </c>
      <c r="L56" s="131">
        <f t="shared" si="20"/>
        <v>1000000</v>
      </c>
      <c r="M56" s="130">
        <f t="shared" si="21"/>
        <v>0</v>
      </c>
      <c r="N56" s="131">
        <f t="shared" si="22"/>
        <v>0</v>
      </c>
      <c r="O56" s="131">
        <f t="shared" si="23"/>
        <v>0</v>
      </c>
      <c r="P56" s="131">
        <f t="shared" si="24"/>
        <v>0</v>
      </c>
      <c r="Q56" s="131">
        <f t="shared" si="25"/>
        <v>0</v>
      </c>
      <c r="R56" s="130">
        <f t="shared" si="26"/>
        <v>0</v>
      </c>
      <c r="S56" s="131">
        <f t="shared" si="27"/>
        <v>0</v>
      </c>
      <c r="T56" s="131">
        <f t="shared" si="28"/>
        <v>0</v>
      </c>
      <c r="U56" s="131">
        <f t="shared" si="29"/>
        <v>0</v>
      </c>
      <c r="V56" s="131">
        <f t="shared" si="30"/>
        <v>0</v>
      </c>
      <c r="W56" s="130">
        <f t="shared" si="31"/>
        <v>0</v>
      </c>
      <c r="X56" s="131">
        <f t="shared" si="32"/>
        <v>0</v>
      </c>
      <c r="Y56" s="131">
        <f t="shared" si="33"/>
        <v>0</v>
      </c>
      <c r="Z56" s="131">
        <f t="shared" si="34"/>
        <v>0</v>
      </c>
      <c r="AA56" s="131">
        <f t="shared" si="35"/>
        <v>0</v>
      </c>
      <c r="AB56" s="130">
        <f t="shared" si="36"/>
        <v>20000</v>
      </c>
      <c r="AC56" s="130">
        <f t="shared" si="36"/>
        <v>180000</v>
      </c>
      <c r="AD56" s="130">
        <f t="shared" si="36"/>
        <v>500000</v>
      </c>
      <c r="AE56" s="130">
        <f t="shared" si="36"/>
        <v>300000</v>
      </c>
      <c r="AF56" s="131">
        <f t="shared" si="37"/>
        <v>1000000</v>
      </c>
      <c r="AG56" s="170"/>
      <c r="AH56" s="175">
        <f>SUM(AH57:AH59)</f>
        <v>1666.6666666666667</v>
      </c>
      <c r="AI56" s="175">
        <f t="shared" ref="AI56:AS56" si="190">SUM(AI57:AI59)</f>
        <v>1666.6666666666667</v>
      </c>
      <c r="AJ56" s="175">
        <f t="shared" si="190"/>
        <v>1666.6666666666667</v>
      </c>
      <c r="AK56" s="175">
        <f t="shared" si="190"/>
        <v>1666.6666666666667</v>
      </c>
      <c r="AL56" s="175">
        <f t="shared" si="190"/>
        <v>1666.6666666666667</v>
      </c>
      <c r="AM56" s="175">
        <f t="shared" si="190"/>
        <v>1666.6666666666667</v>
      </c>
      <c r="AN56" s="175">
        <f t="shared" si="190"/>
        <v>1666.6666666666667</v>
      </c>
      <c r="AO56" s="175">
        <f t="shared" si="190"/>
        <v>1666.6666666666667</v>
      </c>
      <c r="AP56" s="175">
        <f t="shared" si="190"/>
        <v>1666.6666666666667</v>
      </c>
      <c r="AQ56" s="175">
        <f t="shared" si="190"/>
        <v>1666.6666666666667</v>
      </c>
      <c r="AR56" s="175">
        <f t="shared" si="190"/>
        <v>1666.6666666666667</v>
      </c>
      <c r="AS56" s="175">
        <f t="shared" si="190"/>
        <v>1666.6666666666667</v>
      </c>
      <c r="AT56" s="175">
        <f>SUM(AH56:AS56)</f>
        <v>20000</v>
      </c>
      <c r="AU56" s="175">
        <f>SUM(AU57:AU59)</f>
        <v>15000</v>
      </c>
      <c r="AV56" s="175">
        <f t="shared" ref="AV56:BF56" si="191">SUM(AV57:AV59)</f>
        <v>15000</v>
      </c>
      <c r="AW56" s="175">
        <f t="shared" si="191"/>
        <v>15000</v>
      </c>
      <c r="AX56" s="175">
        <f t="shared" si="191"/>
        <v>15000</v>
      </c>
      <c r="AY56" s="175">
        <f t="shared" si="191"/>
        <v>15000</v>
      </c>
      <c r="AZ56" s="175">
        <f t="shared" si="191"/>
        <v>15000</v>
      </c>
      <c r="BA56" s="175">
        <f t="shared" si="191"/>
        <v>15000</v>
      </c>
      <c r="BB56" s="175">
        <f t="shared" si="191"/>
        <v>15000</v>
      </c>
      <c r="BC56" s="175">
        <f t="shared" si="191"/>
        <v>15000</v>
      </c>
      <c r="BD56" s="175">
        <f t="shared" si="191"/>
        <v>15000</v>
      </c>
      <c r="BE56" s="175">
        <f t="shared" si="191"/>
        <v>15000</v>
      </c>
      <c r="BF56" s="175">
        <f t="shared" si="191"/>
        <v>15000</v>
      </c>
      <c r="BG56" s="175">
        <f t="shared" si="104"/>
        <v>180000</v>
      </c>
      <c r="BH56" s="175">
        <f>SUM(BH57:BH59)</f>
        <v>41666.666666666672</v>
      </c>
      <c r="BI56" s="175">
        <f t="shared" ref="BI56:BS56" si="192">SUM(BI57:BI59)</f>
        <v>41666.666666666672</v>
      </c>
      <c r="BJ56" s="175">
        <f t="shared" si="192"/>
        <v>41666.666666666672</v>
      </c>
      <c r="BK56" s="175">
        <f t="shared" si="192"/>
        <v>41666.666666666672</v>
      </c>
      <c r="BL56" s="175">
        <f t="shared" si="192"/>
        <v>41666.666666666672</v>
      </c>
      <c r="BM56" s="175">
        <f t="shared" si="192"/>
        <v>41666.666666666672</v>
      </c>
      <c r="BN56" s="175">
        <f t="shared" si="192"/>
        <v>41666.666666666672</v>
      </c>
      <c r="BO56" s="175">
        <f t="shared" si="192"/>
        <v>41666.666666666672</v>
      </c>
      <c r="BP56" s="175">
        <f t="shared" si="192"/>
        <v>41666.666666666672</v>
      </c>
      <c r="BQ56" s="175">
        <f t="shared" si="192"/>
        <v>41666.666666666672</v>
      </c>
      <c r="BR56" s="175">
        <f t="shared" si="192"/>
        <v>41666.666666666672</v>
      </c>
      <c r="BS56" s="175">
        <f t="shared" si="192"/>
        <v>41666.666666666672</v>
      </c>
      <c r="BT56" s="175">
        <f t="shared" si="91"/>
        <v>500000.00000000017</v>
      </c>
      <c r="BU56" s="175">
        <f>SUM(BU57:BU59)</f>
        <v>25000</v>
      </c>
      <c r="BV56" s="175">
        <f t="shared" ref="BV56:CF56" si="193">SUM(BV57:BV59)</f>
        <v>25000</v>
      </c>
      <c r="BW56" s="175">
        <f t="shared" si="193"/>
        <v>25000</v>
      </c>
      <c r="BX56" s="175">
        <f t="shared" si="193"/>
        <v>25000</v>
      </c>
      <c r="BY56" s="175">
        <f t="shared" si="193"/>
        <v>25000</v>
      </c>
      <c r="BZ56" s="175">
        <f t="shared" si="193"/>
        <v>25000</v>
      </c>
      <c r="CA56" s="175">
        <f t="shared" si="193"/>
        <v>25000</v>
      </c>
      <c r="CB56" s="175">
        <f t="shared" si="193"/>
        <v>25000</v>
      </c>
      <c r="CC56" s="175">
        <f t="shared" si="193"/>
        <v>25000</v>
      </c>
      <c r="CD56" s="175">
        <f t="shared" si="193"/>
        <v>25000</v>
      </c>
      <c r="CE56" s="175">
        <f t="shared" si="193"/>
        <v>25000</v>
      </c>
      <c r="CF56" s="175">
        <f t="shared" si="193"/>
        <v>25000</v>
      </c>
      <c r="CG56" s="175">
        <f t="shared" si="93"/>
        <v>300000</v>
      </c>
      <c r="CH56" s="175">
        <f t="shared" si="8"/>
        <v>1000000.0000000002</v>
      </c>
      <c r="CI56" s="187"/>
      <c r="CJ56" s="175">
        <f t="shared" si="9"/>
        <v>0</v>
      </c>
      <c r="CK56" s="262" t="str">
        <f t="shared" si="189"/>
        <v>P</v>
      </c>
    </row>
    <row r="57" spans="1:165" s="193" customFormat="1" ht="28.5" outlineLevel="1" x14ac:dyDescent="0.25">
      <c r="A57" s="255" t="s">
        <v>66</v>
      </c>
      <c r="B57" s="244" t="s">
        <v>106</v>
      </c>
      <c r="C57" s="284">
        <v>136000</v>
      </c>
      <c r="D57" s="129">
        <v>0</v>
      </c>
      <c r="E57" s="129">
        <v>0</v>
      </c>
      <c r="F57" s="129">
        <v>0</v>
      </c>
      <c r="G57" s="129">
        <v>136000</v>
      </c>
      <c r="H57" s="130">
        <f t="shared" si="16"/>
        <v>2720</v>
      </c>
      <c r="I57" s="131">
        <f t="shared" si="17"/>
        <v>24480</v>
      </c>
      <c r="J57" s="131">
        <f t="shared" si="18"/>
        <v>68000</v>
      </c>
      <c r="K57" s="131">
        <f t="shared" si="19"/>
        <v>40800</v>
      </c>
      <c r="L57" s="131">
        <f t="shared" si="20"/>
        <v>136000</v>
      </c>
      <c r="M57" s="130">
        <f t="shared" si="21"/>
        <v>0</v>
      </c>
      <c r="N57" s="131">
        <f t="shared" si="22"/>
        <v>0</v>
      </c>
      <c r="O57" s="131">
        <f t="shared" si="23"/>
        <v>0</v>
      </c>
      <c r="P57" s="131">
        <f t="shared" si="24"/>
        <v>0</v>
      </c>
      <c r="Q57" s="131">
        <f t="shared" si="25"/>
        <v>0</v>
      </c>
      <c r="R57" s="130">
        <f t="shared" si="26"/>
        <v>0</v>
      </c>
      <c r="S57" s="131">
        <f t="shared" si="27"/>
        <v>0</v>
      </c>
      <c r="T57" s="131">
        <f t="shared" si="28"/>
        <v>0</v>
      </c>
      <c r="U57" s="131">
        <f t="shared" si="29"/>
        <v>0</v>
      </c>
      <c r="V57" s="131">
        <f t="shared" si="30"/>
        <v>0</v>
      </c>
      <c r="W57" s="130">
        <f t="shared" si="31"/>
        <v>0</v>
      </c>
      <c r="X57" s="131">
        <f t="shared" si="32"/>
        <v>0</v>
      </c>
      <c r="Y57" s="131">
        <f t="shared" si="33"/>
        <v>0</v>
      </c>
      <c r="Z57" s="131">
        <f t="shared" si="34"/>
        <v>0</v>
      </c>
      <c r="AA57" s="131">
        <f t="shared" si="35"/>
        <v>0</v>
      </c>
      <c r="AB57" s="130">
        <f t="shared" si="36"/>
        <v>2720</v>
      </c>
      <c r="AC57" s="130">
        <f t="shared" si="36"/>
        <v>24480</v>
      </c>
      <c r="AD57" s="130">
        <f t="shared" si="36"/>
        <v>68000</v>
      </c>
      <c r="AE57" s="130">
        <f t="shared" si="36"/>
        <v>40800</v>
      </c>
      <c r="AF57" s="131">
        <f t="shared" si="37"/>
        <v>136000</v>
      </c>
      <c r="AG57" s="170"/>
      <c r="AH57" s="175">
        <f t="shared" ref="AH57:AS59" si="194">$AB57/12</f>
        <v>226.66666666666666</v>
      </c>
      <c r="AI57" s="175">
        <f t="shared" si="194"/>
        <v>226.66666666666666</v>
      </c>
      <c r="AJ57" s="175">
        <f t="shared" si="194"/>
        <v>226.66666666666666</v>
      </c>
      <c r="AK57" s="175">
        <f t="shared" si="194"/>
        <v>226.66666666666666</v>
      </c>
      <c r="AL57" s="175">
        <f t="shared" si="194"/>
        <v>226.66666666666666</v>
      </c>
      <c r="AM57" s="175">
        <f t="shared" si="194"/>
        <v>226.66666666666666</v>
      </c>
      <c r="AN57" s="175">
        <f t="shared" si="194"/>
        <v>226.66666666666666</v>
      </c>
      <c r="AO57" s="175">
        <f t="shared" si="194"/>
        <v>226.66666666666666</v>
      </c>
      <c r="AP57" s="175">
        <f t="shared" si="194"/>
        <v>226.66666666666666</v>
      </c>
      <c r="AQ57" s="175">
        <f t="shared" si="194"/>
        <v>226.66666666666666</v>
      </c>
      <c r="AR57" s="175">
        <f t="shared" si="194"/>
        <v>226.66666666666666</v>
      </c>
      <c r="AS57" s="175">
        <f t="shared" si="194"/>
        <v>226.66666666666666</v>
      </c>
      <c r="AT57" s="175">
        <f t="shared" si="48"/>
        <v>2720</v>
      </c>
      <c r="AU57" s="175">
        <f>$AC57/12</f>
        <v>2040</v>
      </c>
      <c r="AV57" s="175">
        <f t="shared" ref="AV57:BF59" si="195">$AC57/12</f>
        <v>2040</v>
      </c>
      <c r="AW57" s="175">
        <f t="shared" si="195"/>
        <v>2040</v>
      </c>
      <c r="AX57" s="175">
        <f t="shared" si="195"/>
        <v>2040</v>
      </c>
      <c r="AY57" s="175">
        <f t="shared" si="195"/>
        <v>2040</v>
      </c>
      <c r="AZ57" s="175">
        <f t="shared" si="195"/>
        <v>2040</v>
      </c>
      <c r="BA57" s="175">
        <f t="shared" si="195"/>
        <v>2040</v>
      </c>
      <c r="BB57" s="175">
        <f t="shared" si="195"/>
        <v>2040</v>
      </c>
      <c r="BC57" s="175">
        <f t="shared" si="195"/>
        <v>2040</v>
      </c>
      <c r="BD57" s="175">
        <f t="shared" si="195"/>
        <v>2040</v>
      </c>
      <c r="BE57" s="175">
        <f t="shared" si="195"/>
        <v>2040</v>
      </c>
      <c r="BF57" s="175">
        <f t="shared" si="195"/>
        <v>2040</v>
      </c>
      <c r="BG57" s="175">
        <f t="shared" si="104"/>
        <v>24480</v>
      </c>
      <c r="BH57" s="175">
        <f>$AD57/12</f>
        <v>5666.666666666667</v>
      </c>
      <c r="BI57" s="175">
        <f t="shared" ref="BI57:BS59" si="196">$AD57/12</f>
        <v>5666.666666666667</v>
      </c>
      <c r="BJ57" s="175">
        <f t="shared" si="196"/>
        <v>5666.666666666667</v>
      </c>
      <c r="BK57" s="175">
        <f t="shared" si="196"/>
        <v>5666.666666666667</v>
      </c>
      <c r="BL57" s="175">
        <f t="shared" si="196"/>
        <v>5666.666666666667</v>
      </c>
      <c r="BM57" s="175">
        <f t="shared" si="196"/>
        <v>5666.666666666667</v>
      </c>
      <c r="BN57" s="175">
        <f t="shared" si="196"/>
        <v>5666.666666666667</v>
      </c>
      <c r="BO57" s="175">
        <f t="shared" si="196"/>
        <v>5666.666666666667</v>
      </c>
      <c r="BP57" s="175">
        <f t="shared" si="196"/>
        <v>5666.666666666667</v>
      </c>
      <c r="BQ57" s="175">
        <f t="shared" si="196"/>
        <v>5666.666666666667</v>
      </c>
      <c r="BR57" s="175">
        <f t="shared" si="196"/>
        <v>5666.666666666667</v>
      </c>
      <c r="BS57" s="175">
        <f t="shared" si="196"/>
        <v>5666.666666666667</v>
      </c>
      <c r="BT57" s="175">
        <f t="shared" si="91"/>
        <v>67999.999999999985</v>
      </c>
      <c r="BU57" s="175">
        <f>$AE57/12</f>
        <v>3400</v>
      </c>
      <c r="BV57" s="175">
        <f t="shared" ref="BV57:CF59" si="197">$AE57/12</f>
        <v>3400</v>
      </c>
      <c r="BW57" s="175">
        <f t="shared" si="197"/>
        <v>3400</v>
      </c>
      <c r="BX57" s="175">
        <f t="shared" si="197"/>
        <v>3400</v>
      </c>
      <c r="BY57" s="175">
        <f t="shared" si="197"/>
        <v>3400</v>
      </c>
      <c r="BZ57" s="175">
        <f t="shared" si="197"/>
        <v>3400</v>
      </c>
      <c r="CA57" s="175">
        <f t="shared" si="197"/>
        <v>3400</v>
      </c>
      <c r="CB57" s="175">
        <f t="shared" si="197"/>
        <v>3400</v>
      </c>
      <c r="CC57" s="175">
        <f t="shared" si="197"/>
        <v>3400</v>
      </c>
      <c r="CD57" s="175">
        <f t="shared" si="197"/>
        <v>3400</v>
      </c>
      <c r="CE57" s="175">
        <f t="shared" si="197"/>
        <v>3400</v>
      </c>
      <c r="CF57" s="175">
        <f t="shared" si="197"/>
        <v>3400</v>
      </c>
      <c r="CG57" s="175">
        <f t="shared" si="93"/>
        <v>40800</v>
      </c>
      <c r="CH57" s="175">
        <f t="shared" si="8"/>
        <v>136000</v>
      </c>
      <c r="CI57" s="187"/>
      <c r="CJ57" s="175">
        <f t="shared" si="9"/>
        <v>0</v>
      </c>
      <c r="CK57" s="262" t="str">
        <f t="shared" si="189"/>
        <v>P</v>
      </c>
      <c r="CL57" s="171"/>
      <c r="CM57" s="171"/>
      <c r="CN57" s="171"/>
      <c r="CO57" s="171"/>
      <c r="CP57" s="171"/>
      <c r="CQ57" s="171"/>
      <c r="CR57" s="171"/>
      <c r="CS57" s="171"/>
      <c r="CT57" s="171"/>
      <c r="CU57" s="171"/>
      <c r="CV57" s="171"/>
      <c r="CW57" s="171"/>
      <c r="CX57" s="171"/>
      <c r="CY57" s="171"/>
      <c r="CZ57" s="171"/>
      <c r="DA57" s="171"/>
      <c r="DB57" s="171"/>
      <c r="DC57" s="171"/>
      <c r="DD57" s="171"/>
      <c r="DE57" s="171"/>
      <c r="DF57" s="171"/>
      <c r="DG57" s="171"/>
      <c r="DH57" s="171"/>
      <c r="DI57" s="171"/>
      <c r="DJ57" s="171"/>
      <c r="DK57" s="171"/>
      <c r="DL57" s="171"/>
      <c r="DM57" s="171"/>
      <c r="DN57" s="171"/>
      <c r="DO57" s="171"/>
      <c r="DP57" s="171"/>
      <c r="DQ57" s="171"/>
      <c r="DR57" s="171"/>
      <c r="DS57" s="171"/>
      <c r="DT57" s="171"/>
      <c r="DU57" s="171"/>
      <c r="DV57" s="171"/>
      <c r="DW57" s="171"/>
      <c r="DX57" s="171"/>
      <c r="DY57" s="171"/>
      <c r="DZ57" s="171"/>
      <c r="EA57" s="171"/>
      <c r="EB57" s="171"/>
      <c r="EC57" s="171"/>
      <c r="ED57" s="171"/>
      <c r="EE57" s="171"/>
      <c r="EF57" s="171"/>
      <c r="EG57" s="171"/>
      <c r="EH57" s="171"/>
      <c r="EI57" s="171"/>
      <c r="EJ57" s="171"/>
      <c r="EK57" s="171"/>
      <c r="EL57" s="171"/>
      <c r="EM57" s="171"/>
      <c r="EN57" s="171"/>
      <c r="EO57" s="171"/>
      <c r="EP57" s="171"/>
      <c r="EQ57" s="171"/>
      <c r="ER57" s="171"/>
      <c r="ES57" s="171"/>
      <c r="ET57" s="171"/>
      <c r="EU57" s="171"/>
      <c r="EV57" s="171"/>
      <c r="EW57" s="171"/>
      <c r="EX57" s="171"/>
      <c r="EY57" s="171"/>
      <c r="EZ57" s="171"/>
      <c r="FA57" s="171"/>
      <c r="FB57" s="171"/>
      <c r="FC57" s="171"/>
      <c r="FD57" s="171"/>
      <c r="FE57" s="171"/>
      <c r="FF57" s="171"/>
      <c r="FG57" s="171"/>
      <c r="FH57" s="171"/>
      <c r="FI57" s="171"/>
    </row>
    <row r="58" spans="1:165" s="193" customFormat="1" ht="16.5" outlineLevel="1" x14ac:dyDescent="0.25">
      <c r="A58" s="255" t="s">
        <v>107</v>
      </c>
      <c r="B58" s="244" t="s">
        <v>108</v>
      </c>
      <c r="C58" s="284">
        <v>576000</v>
      </c>
      <c r="D58" s="129">
        <v>0</v>
      </c>
      <c r="E58" s="129">
        <v>0</v>
      </c>
      <c r="F58" s="129">
        <v>0</v>
      </c>
      <c r="G58" s="129">
        <v>576000</v>
      </c>
      <c r="H58" s="130">
        <f t="shared" si="16"/>
        <v>11520</v>
      </c>
      <c r="I58" s="131">
        <f t="shared" si="17"/>
        <v>103680</v>
      </c>
      <c r="J58" s="131">
        <f t="shared" si="18"/>
        <v>288000</v>
      </c>
      <c r="K58" s="131">
        <f t="shared" si="19"/>
        <v>172800</v>
      </c>
      <c r="L58" s="131">
        <f t="shared" si="20"/>
        <v>576000</v>
      </c>
      <c r="M58" s="130">
        <f t="shared" si="21"/>
        <v>0</v>
      </c>
      <c r="N58" s="131">
        <f t="shared" si="22"/>
        <v>0</v>
      </c>
      <c r="O58" s="131">
        <f t="shared" si="23"/>
        <v>0</v>
      </c>
      <c r="P58" s="131">
        <f t="shared" si="24"/>
        <v>0</v>
      </c>
      <c r="Q58" s="131">
        <f t="shared" si="25"/>
        <v>0</v>
      </c>
      <c r="R58" s="130">
        <f t="shared" si="26"/>
        <v>0</v>
      </c>
      <c r="S58" s="131">
        <f t="shared" si="27"/>
        <v>0</v>
      </c>
      <c r="T58" s="131">
        <f t="shared" si="28"/>
        <v>0</v>
      </c>
      <c r="U58" s="131">
        <f t="shared" si="29"/>
        <v>0</v>
      </c>
      <c r="V58" s="131">
        <f t="shared" si="30"/>
        <v>0</v>
      </c>
      <c r="W58" s="130">
        <f t="shared" si="31"/>
        <v>0</v>
      </c>
      <c r="X58" s="131">
        <f t="shared" si="32"/>
        <v>0</v>
      </c>
      <c r="Y58" s="131">
        <f t="shared" si="33"/>
        <v>0</v>
      </c>
      <c r="Z58" s="131">
        <f t="shared" si="34"/>
        <v>0</v>
      </c>
      <c r="AA58" s="131">
        <f t="shared" si="35"/>
        <v>0</v>
      </c>
      <c r="AB58" s="130">
        <f t="shared" si="36"/>
        <v>11520</v>
      </c>
      <c r="AC58" s="130">
        <f t="shared" si="36"/>
        <v>103680</v>
      </c>
      <c r="AD58" s="130">
        <f t="shared" si="36"/>
        <v>288000</v>
      </c>
      <c r="AE58" s="130">
        <f t="shared" si="36"/>
        <v>172800</v>
      </c>
      <c r="AF58" s="131">
        <f t="shared" si="37"/>
        <v>576000</v>
      </c>
      <c r="AG58" s="170"/>
      <c r="AH58" s="175">
        <f t="shared" si="194"/>
        <v>960</v>
      </c>
      <c r="AI58" s="175">
        <f t="shared" si="194"/>
        <v>960</v>
      </c>
      <c r="AJ58" s="175">
        <f t="shared" si="194"/>
        <v>960</v>
      </c>
      <c r="AK58" s="175">
        <f t="shared" si="194"/>
        <v>960</v>
      </c>
      <c r="AL58" s="175">
        <f t="shared" si="194"/>
        <v>960</v>
      </c>
      <c r="AM58" s="175">
        <f t="shared" si="194"/>
        <v>960</v>
      </c>
      <c r="AN58" s="175">
        <f t="shared" si="194"/>
        <v>960</v>
      </c>
      <c r="AO58" s="175">
        <f t="shared" si="194"/>
        <v>960</v>
      </c>
      <c r="AP58" s="175">
        <f t="shared" si="194"/>
        <v>960</v>
      </c>
      <c r="AQ58" s="175">
        <f t="shared" si="194"/>
        <v>960</v>
      </c>
      <c r="AR58" s="175">
        <f t="shared" si="194"/>
        <v>960</v>
      </c>
      <c r="AS58" s="175">
        <f t="shared" si="194"/>
        <v>960</v>
      </c>
      <c r="AT58" s="175">
        <f t="shared" si="48"/>
        <v>11520</v>
      </c>
      <c r="AU58" s="175">
        <f>$AC58/12</f>
        <v>8640</v>
      </c>
      <c r="AV58" s="175">
        <f t="shared" si="195"/>
        <v>8640</v>
      </c>
      <c r="AW58" s="175">
        <f t="shared" si="195"/>
        <v>8640</v>
      </c>
      <c r="AX58" s="175">
        <f t="shared" si="195"/>
        <v>8640</v>
      </c>
      <c r="AY58" s="175">
        <f t="shared" si="195"/>
        <v>8640</v>
      </c>
      <c r="AZ58" s="175">
        <f t="shared" si="195"/>
        <v>8640</v>
      </c>
      <c r="BA58" s="175">
        <f t="shared" si="195"/>
        <v>8640</v>
      </c>
      <c r="BB58" s="175">
        <f t="shared" si="195"/>
        <v>8640</v>
      </c>
      <c r="BC58" s="175">
        <f t="shared" si="195"/>
        <v>8640</v>
      </c>
      <c r="BD58" s="175">
        <f t="shared" si="195"/>
        <v>8640</v>
      </c>
      <c r="BE58" s="175">
        <f t="shared" si="195"/>
        <v>8640</v>
      </c>
      <c r="BF58" s="175">
        <f t="shared" si="195"/>
        <v>8640</v>
      </c>
      <c r="BG58" s="175">
        <f t="shared" si="104"/>
        <v>103680</v>
      </c>
      <c r="BH58" s="175">
        <f>$AD58/12</f>
        <v>24000</v>
      </c>
      <c r="BI58" s="175">
        <f t="shared" si="196"/>
        <v>24000</v>
      </c>
      <c r="BJ58" s="175">
        <f t="shared" si="196"/>
        <v>24000</v>
      </c>
      <c r="BK58" s="175">
        <f t="shared" si="196"/>
        <v>24000</v>
      </c>
      <c r="BL58" s="175">
        <f t="shared" si="196"/>
        <v>24000</v>
      </c>
      <c r="BM58" s="175">
        <f t="shared" si="196"/>
        <v>24000</v>
      </c>
      <c r="BN58" s="175">
        <f t="shared" si="196"/>
        <v>24000</v>
      </c>
      <c r="BO58" s="175">
        <f t="shared" si="196"/>
        <v>24000</v>
      </c>
      <c r="BP58" s="175">
        <f t="shared" si="196"/>
        <v>24000</v>
      </c>
      <c r="BQ58" s="175">
        <f t="shared" si="196"/>
        <v>24000</v>
      </c>
      <c r="BR58" s="175">
        <f t="shared" si="196"/>
        <v>24000</v>
      </c>
      <c r="BS58" s="175">
        <f t="shared" si="196"/>
        <v>24000</v>
      </c>
      <c r="BT58" s="175">
        <f t="shared" si="91"/>
        <v>288000</v>
      </c>
      <c r="BU58" s="175">
        <f>$AE58/12</f>
        <v>14400</v>
      </c>
      <c r="BV58" s="175">
        <f t="shared" si="197"/>
        <v>14400</v>
      </c>
      <c r="BW58" s="175">
        <f t="shared" si="197"/>
        <v>14400</v>
      </c>
      <c r="BX58" s="175">
        <f t="shared" si="197"/>
        <v>14400</v>
      </c>
      <c r="BY58" s="175">
        <f t="shared" si="197"/>
        <v>14400</v>
      </c>
      <c r="BZ58" s="175">
        <f t="shared" si="197"/>
        <v>14400</v>
      </c>
      <c r="CA58" s="175">
        <f t="shared" si="197"/>
        <v>14400</v>
      </c>
      <c r="CB58" s="175">
        <f t="shared" si="197"/>
        <v>14400</v>
      </c>
      <c r="CC58" s="175">
        <f t="shared" si="197"/>
        <v>14400</v>
      </c>
      <c r="CD58" s="175">
        <f t="shared" si="197"/>
        <v>14400</v>
      </c>
      <c r="CE58" s="175">
        <f t="shared" si="197"/>
        <v>14400</v>
      </c>
      <c r="CF58" s="175">
        <f t="shared" si="197"/>
        <v>14400</v>
      </c>
      <c r="CG58" s="175">
        <f t="shared" si="93"/>
        <v>172800</v>
      </c>
      <c r="CH58" s="175">
        <f t="shared" si="8"/>
        <v>576000</v>
      </c>
      <c r="CI58" s="187"/>
      <c r="CJ58" s="175">
        <f t="shared" si="9"/>
        <v>0</v>
      </c>
      <c r="CK58" s="262" t="str">
        <f t="shared" si="189"/>
        <v>P</v>
      </c>
      <c r="CL58" s="171"/>
      <c r="CM58" s="171"/>
      <c r="CN58" s="171"/>
      <c r="CO58" s="171"/>
      <c r="CP58" s="171"/>
      <c r="CQ58" s="171"/>
      <c r="CR58" s="171"/>
      <c r="CS58" s="171"/>
      <c r="CT58" s="171"/>
      <c r="CU58" s="171"/>
      <c r="CV58" s="171"/>
      <c r="CW58" s="171"/>
      <c r="CX58" s="171"/>
      <c r="CY58" s="171"/>
      <c r="CZ58" s="171"/>
      <c r="DA58" s="171"/>
      <c r="DB58" s="171"/>
      <c r="DC58" s="171"/>
      <c r="DD58" s="171"/>
      <c r="DE58" s="171"/>
      <c r="DF58" s="171"/>
      <c r="DG58" s="171"/>
      <c r="DH58" s="171"/>
      <c r="DI58" s="171"/>
      <c r="DJ58" s="171"/>
      <c r="DK58" s="171"/>
      <c r="DL58" s="171"/>
      <c r="DM58" s="171"/>
      <c r="DN58" s="171"/>
      <c r="DO58" s="171"/>
      <c r="DP58" s="171"/>
      <c r="DQ58" s="171"/>
      <c r="DR58" s="171"/>
      <c r="DS58" s="171"/>
      <c r="DT58" s="171"/>
      <c r="DU58" s="171"/>
      <c r="DV58" s="171"/>
      <c r="DW58" s="171"/>
      <c r="DX58" s="171"/>
      <c r="DY58" s="171"/>
      <c r="DZ58" s="171"/>
      <c r="EA58" s="171"/>
      <c r="EB58" s="171"/>
      <c r="EC58" s="171"/>
      <c r="ED58" s="171"/>
      <c r="EE58" s="171"/>
      <c r="EF58" s="171"/>
      <c r="EG58" s="171"/>
      <c r="EH58" s="171"/>
      <c r="EI58" s="171"/>
      <c r="EJ58" s="171"/>
      <c r="EK58" s="171"/>
      <c r="EL58" s="171"/>
      <c r="EM58" s="171"/>
      <c r="EN58" s="171"/>
      <c r="EO58" s="171"/>
      <c r="EP58" s="171"/>
      <c r="EQ58" s="171"/>
      <c r="ER58" s="171"/>
      <c r="ES58" s="171"/>
      <c r="ET58" s="171"/>
      <c r="EU58" s="171"/>
      <c r="EV58" s="171"/>
      <c r="EW58" s="171"/>
      <c r="EX58" s="171"/>
      <c r="EY58" s="171"/>
      <c r="EZ58" s="171"/>
      <c r="FA58" s="171"/>
      <c r="FB58" s="171"/>
      <c r="FC58" s="171"/>
      <c r="FD58" s="171"/>
      <c r="FE58" s="171"/>
      <c r="FF58" s="171"/>
      <c r="FG58" s="171"/>
      <c r="FH58" s="171"/>
      <c r="FI58" s="171"/>
    </row>
    <row r="59" spans="1:165" s="193" customFormat="1" ht="16.5" outlineLevel="1" x14ac:dyDescent="0.25">
      <c r="A59" s="255" t="s">
        <v>109</v>
      </c>
      <c r="B59" s="244" t="s">
        <v>110</v>
      </c>
      <c r="C59" s="284">
        <v>288000</v>
      </c>
      <c r="D59" s="129">
        <v>0</v>
      </c>
      <c r="E59" s="129">
        <v>0</v>
      </c>
      <c r="F59" s="129">
        <v>0</v>
      </c>
      <c r="G59" s="129">
        <v>288000</v>
      </c>
      <c r="H59" s="130">
        <f t="shared" si="16"/>
        <v>5760</v>
      </c>
      <c r="I59" s="131">
        <f t="shared" si="17"/>
        <v>51840</v>
      </c>
      <c r="J59" s="131">
        <f t="shared" si="18"/>
        <v>144000</v>
      </c>
      <c r="K59" s="131">
        <f t="shared" si="19"/>
        <v>86400</v>
      </c>
      <c r="L59" s="131">
        <f t="shared" si="20"/>
        <v>288000</v>
      </c>
      <c r="M59" s="130">
        <f t="shared" si="21"/>
        <v>0</v>
      </c>
      <c r="N59" s="131">
        <f t="shared" si="22"/>
        <v>0</v>
      </c>
      <c r="O59" s="131">
        <f t="shared" si="23"/>
        <v>0</v>
      </c>
      <c r="P59" s="131">
        <f t="shared" si="24"/>
        <v>0</v>
      </c>
      <c r="Q59" s="131">
        <f t="shared" si="25"/>
        <v>0</v>
      </c>
      <c r="R59" s="130">
        <f t="shared" si="26"/>
        <v>0</v>
      </c>
      <c r="S59" s="131">
        <f t="shared" si="27"/>
        <v>0</v>
      </c>
      <c r="T59" s="131">
        <f t="shared" si="28"/>
        <v>0</v>
      </c>
      <c r="U59" s="131">
        <f t="shared" si="29"/>
        <v>0</v>
      </c>
      <c r="V59" s="131">
        <f t="shared" si="30"/>
        <v>0</v>
      </c>
      <c r="W59" s="130">
        <f t="shared" si="31"/>
        <v>0</v>
      </c>
      <c r="X59" s="131">
        <f t="shared" si="32"/>
        <v>0</v>
      </c>
      <c r="Y59" s="131">
        <f t="shared" si="33"/>
        <v>0</v>
      </c>
      <c r="Z59" s="131">
        <f t="shared" si="34"/>
        <v>0</v>
      </c>
      <c r="AA59" s="131">
        <f t="shared" si="35"/>
        <v>0</v>
      </c>
      <c r="AB59" s="130">
        <f t="shared" si="36"/>
        <v>5760</v>
      </c>
      <c r="AC59" s="130">
        <f t="shared" si="36"/>
        <v>51840</v>
      </c>
      <c r="AD59" s="130">
        <f t="shared" si="36"/>
        <v>144000</v>
      </c>
      <c r="AE59" s="130">
        <f t="shared" si="36"/>
        <v>86400</v>
      </c>
      <c r="AF59" s="131">
        <f t="shared" si="37"/>
        <v>288000</v>
      </c>
      <c r="AG59" s="170"/>
      <c r="AH59" s="175">
        <f t="shared" si="194"/>
        <v>480</v>
      </c>
      <c r="AI59" s="175">
        <f t="shared" si="194"/>
        <v>480</v>
      </c>
      <c r="AJ59" s="175">
        <f t="shared" si="194"/>
        <v>480</v>
      </c>
      <c r="AK59" s="175">
        <f t="shared" si="194"/>
        <v>480</v>
      </c>
      <c r="AL59" s="175">
        <f t="shared" si="194"/>
        <v>480</v>
      </c>
      <c r="AM59" s="175">
        <f t="shared" si="194"/>
        <v>480</v>
      </c>
      <c r="AN59" s="175">
        <f t="shared" si="194"/>
        <v>480</v>
      </c>
      <c r="AO59" s="175">
        <f t="shared" si="194"/>
        <v>480</v>
      </c>
      <c r="AP59" s="175">
        <f t="shared" si="194"/>
        <v>480</v>
      </c>
      <c r="AQ59" s="175">
        <f t="shared" si="194"/>
        <v>480</v>
      </c>
      <c r="AR59" s="175">
        <f t="shared" si="194"/>
        <v>480</v>
      </c>
      <c r="AS59" s="175">
        <f t="shared" si="194"/>
        <v>480</v>
      </c>
      <c r="AT59" s="175">
        <f t="shared" si="48"/>
        <v>5760</v>
      </c>
      <c r="AU59" s="175">
        <f>$AC59/12</f>
        <v>4320</v>
      </c>
      <c r="AV59" s="175">
        <f t="shared" si="195"/>
        <v>4320</v>
      </c>
      <c r="AW59" s="175">
        <f t="shared" si="195"/>
        <v>4320</v>
      </c>
      <c r="AX59" s="175">
        <f t="shared" si="195"/>
        <v>4320</v>
      </c>
      <c r="AY59" s="175">
        <f t="shared" si="195"/>
        <v>4320</v>
      </c>
      <c r="AZ59" s="175">
        <f t="shared" si="195"/>
        <v>4320</v>
      </c>
      <c r="BA59" s="175">
        <f t="shared" si="195"/>
        <v>4320</v>
      </c>
      <c r="BB59" s="175">
        <f t="shared" si="195"/>
        <v>4320</v>
      </c>
      <c r="BC59" s="175">
        <f t="shared" si="195"/>
        <v>4320</v>
      </c>
      <c r="BD59" s="175">
        <f t="shared" si="195"/>
        <v>4320</v>
      </c>
      <c r="BE59" s="175">
        <f t="shared" si="195"/>
        <v>4320</v>
      </c>
      <c r="BF59" s="175">
        <f t="shared" si="195"/>
        <v>4320</v>
      </c>
      <c r="BG59" s="175">
        <f t="shared" si="104"/>
        <v>51840</v>
      </c>
      <c r="BH59" s="175">
        <f>$AD59/12</f>
        <v>12000</v>
      </c>
      <c r="BI59" s="175">
        <f t="shared" si="196"/>
        <v>12000</v>
      </c>
      <c r="BJ59" s="175">
        <f t="shared" si="196"/>
        <v>12000</v>
      </c>
      <c r="BK59" s="175">
        <f t="shared" si="196"/>
        <v>12000</v>
      </c>
      <c r="BL59" s="175">
        <f t="shared" si="196"/>
        <v>12000</v>
      </c>
      <c r="BM59" s="175">
        <f t="shared" si="196"/>
        <v>12000</v>
      </c>
      <c r="BN59" s="175">
        <f t="shared" si="196"/>
        <v>12000</v>
      </c>
      <c r="BO59" s="175">
        <f t="shared" si="196"/>
        <v>12000</v>
      </c>
      <c r="BP59" s="175">
        <f t="shared" si="196"/>
        <v>12000</v>
      </c>
      <c r="BQ59" s="175">
        <f t="shared" si="196"/>
        <v>12000</v>
      </c>
      <c r="BR59" s="175">
        <f t="shared" si="196"/>
        <v>12000</v>
      </c>
      <c r="BS59" s="175">
        <f t="shared" si="196"/>
        <v>12000</v>
      </c>
      <c r="BT59" s="175">
        <f t="shared" si="91"/>
        <v>144000</v>
      </c>
      <c r="BU59" s="175">
        <f>$AE59/12</f>
        <v>7200</v>
      </c>
      <c r="BV59" s="175">
        <f t="shared" si="197"/>
        <v>7200</v>
      </c>
      <c r="BW59" s="175">
        <f t="shared" si="197"/>
        <v>7200</v>
      </c>
      <c r="BX59" s="175">
        <f t="shared" si="197"/>
        <v>7200</v>
      </c>
      <c r="BY59" s="175">
        <f t="shared" si="197"/>
        <v>7200</v>
      </c>
      <c r="BZ59" s="175">
        <f t="shared" si="197"/>
        <v>7200</v>
      </c>
      <c r="CA59" s="175">
        <f t="shared" si="197"/>
        <v>7200</v>
      </c>
      <c r="CB59" s="175">
        <f t="shared" si="197"/>
        <v>7200</v>
      </c>
      <c r="CC59" s="175">
        <f t="shared" si="197"/>
        <v>7200</v>
      </c>
      <c r="CD59" s="175">
        <f t="shared" si="197"/>
        <v>7200</v>
      </c>
      <c r="CE59" s="175">
        <f t="shared" si="197"/>
        <v>7200</v>
      </c>
      <c r="CF59" s="175">
        <f t="shared" si="197"/>
        <v>7200</v>
      </c>
      <c r="CG59" s="175">
        <f t="shared" si="93"/>
        <v>86400</v>
      </c>
      <c r="CH59" s="175">
        <f t="shared" si="8"/>
        <v>288000</v>
      </c>
      <c r="CI59" s="187"/>
      <c r="CJ59" s="175">
        <f t="shared" si="9"/>
        <v>0</v>
      </c>
      <c r="CK59" s="262" t="str">
        <f t="shared" si="189"/>
        <v>P</v>
      </c>
      <c r="CL59" s="171"/>
      <c r="CM59" s="171"/>
      <c r="CN59" s="171"/>
      <c r="CO59" s="171"/>
      <c r="CP59" s="171"/>
      <c r="CQ59" s="171"/>
      <c r="CR59" s="171"/>
      <c r="CS59" s="171"/>
      <c r="CT59" s="171"/>
      <c r="CU59" s="171"/>
      <c r="CV59" s="171"/>
      <c r="CW59" s="171"/>
      <c r="CX59" s="171"/>
      <c r="CY59" s="171"/>
      <c r="CZ59" s="171"/>
      <c r="DA59" s="171"/>
      <c r="DB59" s="171"/>
      <c r="DC59" s="171"/>
      <c r="DD59" s="171"/>
      <c r="DE59" s="171"/>
      <c r="DF59" s="171"/>
      <c r="DG59" s="171"/>
      <c r="DH59" s="171"/>
      <c r="DI59" s="171"/>
      <c r="DJ59" s="171"/>
      <c r="DK59" s="171"/>
      <c r="DL59" s="171"/>
      <c r="DM59" s="171"/>
      <c r="DN59" s="171"/>
      <c r="DO59" s="171"/>
      <c r="DP59" s="171"/>
      <c r="DQ59" s="171"/>
      <c r="DR59" s="171"/>
      <c r="DS59" s="171"/>
      <c r="DT59" s="171"/>
      <c r="DU59" s="171"/>
      <c r="DV59" s="171"/>
      <c r="DW59" s="171"/>
      <c r="DX59" s="171"/>
      <c r="DY59" s="171"/>
      <c r="DZ59" s="171"/>
      <c r="EA59" s="171"/>
      <c r="EB59" s="171"/>
      <c r="EC59" s="171"/>
      <c r="ED59" s="171"/>
      <c r="EE59" s="171"/>
      <c r="EF59" s="171"/>
      <c r="EG59" s="171"/>
      <c r="EH59" s="171"/>
      <c r="EI59" s="171"/>
      <c r="EJ59" s="171"/>
      <c r="EK59" s="171"/>
      <c r="EL59" s="171"/>
      <c r="EM59" s="171"/>
      <c r="EN59" s="171"/>
      <c r="EO59" s="171"/>
      <c r="EP59" s="171"/>
      <c r="EQ59" s="171"/>
      <c r="ER59" s="171"/>
      <c r="ES59" s="171"/>
      <c r="ET59" s="171"/>
      <c r="EU59" s="171"/>
      <c r="EV59" s="171"/>
      <c r="EW59" s="171"/>
      <c r="EX59" s="171"/>
      <c r="EY59" s="171"/>
      <c r="EZ59" s="171"/>
      <c r="FA59" s="171"/>
      <c r="FB59" s="171"/>
      <c r="FC59" s="171"/>
      <c r="FD59" s="171"/>
      <c r="FE59" s="171"/>
      <c r="FF59" s="171"/>
      <c r="FG59" s="171"/>
      <c r="FH59" s="171"/>
      <c r="FI59" s="171"/>
    </row>
    <row r="60" spans="1:165" s="171" customFormat="1" ht="15" x14ac:dyDescent="0.25">
      <c r="A60" s="255" t="s">
        <v>83</v>
      </c>
      <c r="B60" s="286" t="s">
        <v>111</v>
      </c>
      <c r="C60" s="287">
        <v>0</v>
      </c>
      <c r="D60" s="129">
        <v>1250000</v>
      </c>
      <c r="E60" s="129">
        <v>0</v>
      </c>
      <c r="F60" s="129">
        <v>0</v>
      </c>
      <c r="G60" s="129">
        <v>1250000</v>
      </c>
      <c r="H60" s="130">
        <f t="shared" si="16"/>
        <v>0</v>
      </c>
      <c r="I60" s="131">
        <f t="shared" si="17"/>
        <v>0</v>
      </c>
      <c r="J60" s="131">
        <f t="shared" si="18"/>
        <v>0</v>
      </c>
      <c r="K60" s="131">
        <f t="shared" si="19"/>
        <v>0</v>
      </c>
      <c r="L60" s="131">
        <f t="shared" si="20"/>
        <v>0</v>
      </c>
      <c r="M60" s="130">
        <f t="shared" si="21"/>
        <v>25000</v>
      </c>
      <c r="N60" s="131">
        <f t="shared" si="22"/>
        <v>225000</v>
      </c>
      <c r="O60" s="131">
        <f t="shared" si="23"/>
        <v>625000</v>
      </c>
      <c r="P60" s="131">
        <f t="shared" si="24"/>
        <v>375000</v>
      </c>
      <c r="Q60" s="131">
        <f t="shared" si="25"/>
        <v>1250000</v>
      </c>
      <c r="R60" s="130">
        <f t="shared" si="26"/>
        <v>0</v>
      </c>
      <c r="S60" s="131">
        <f t="shared" si="27"/>
        <v>0</v>
      </c>
      <c r="T60" s="131">
        <f t="shared" si="28"/>
        <v>0</v>
      </c>
      <c r="U60" s="131">
        <f t="shared" si="29"/>
        <v>0</v>
      </c>
      <c r="V60" s="131">
        <f t="shared" si="30"/>
        <v>0</v>
      </c>
      <c r="W60" s="130">
        <f t="shared" si="31"/>
        <v>0</v>
      </c>
      <c r="X60" s="131">
        <f t="shared" si="32"/>
        <v>0</v>
      </c>
      <c r="Y60" s="131">
        <f t="shared" si="33"/>
        <v>0</v>
      </c>
      <c r="Z60" s="131">
        <f t="shared" si="34"/>
        <v>0</v>
      </c>
      <c r="AA60" s="131">
        <f t="shared" si="35"/>
        <v>0</v>
      </c>
      <c r="AB60" s="130">
        <f t="shared" si="36"/>
        <v>25000</v>
      </c>
      <c r="AC60" s="130">
        <f t="shared" si="36"/>
        <v>225000</v>
      </c>
      <c r="AD60" s="130">
        <f t="shared" si="36"/>
        <v>625000</v>
      </c>
      <c r="AE60" s="130">
        <f t="shared" si="36"/>
        <v>375000</v>
      </c>
      <c r="AF60" s="131">
        <f t="shared" si="37"/>
        <v>1250000</v>
      </c>
      <c r="AG60" s="170"/>
      <c r="AH60" s="175">
        <f>AH61</f>
        <v>2083.3333333333335</v>
      </c>
      <c r="AI60" s="175">
        <f t="shared" ref="AI60:AS60" si="198">AI61</f>
        <v>2083.3333333333335</v>
      </c>
      <c r="AJ60" s="175">
        <f t="shared" si="198"/>
        <v>2083.3333333333335</v>
      </c>
      <c r="AK60" s="175">
        <f t="shared" si="198"/>
        <v>2083.3333333333335</v>
      </c>
      <c r="AL60" s="175">
        <f t="shared" si="198"/>
        <v>2083.3333333333335</v>
      </c>
      <c r="AM60" s="175">
        <f t="shared" si="198"/>
        <v>2083.3333333333335</v>
      </c>
      <c r="AN60" s="175">
        <f t="shared" si="198"/>
        <v>2083.3333333333335</v>
      </c>
      <c r="AO60" s="175">
        <f t="shared" si="198"/>
        <v>2083.3333333333335</v>
      </c>
      <c r="AP60" s="175">
        <f t="shared" si="198"/>
        <v>2083.3333333333335</v>
      </c>
      <c r="AQ60" s="175">
        <f t="shared" si="198"/>
        <v>2083.3333333333335</v>
      </c>
      <c r="AR60" s="175">
        <f t="shared" si="198"/>
        <v>2083.3333333333335</v>
      </c>
      <c r="AS60" s="175">
        <f t="shared" si="198"/>
        <v>2083.3333333333335</v>
      </c>
      <c r="AT60" s="175">
        <f t="shared" si="48"/>
        <v>24999.999999999996</v>
      </c>
      <c r="AU60" s="175">
        <f>AU61</f>
        <v>18750</v>
      </c>
      <c r="AV60" s="175">
        <f t="shared" ref="AV60:BF60" si="199">AV61</f>
        <v>18750</v>
      </c>
      <c r="AW60" s="175">
        <f t="shared" si="199"/>
        <v>18750</v>
      </c>
      <c r="AX60" s="175">
        <f t="shared" si="199"/>
        <v>18750</v>
      </c>
      <c r="AY60" s="175">
        <f t="shared" si="199"/>
        <v>18750</v>
      </c>
      <c r="AZ60" s="175">
        <f t="shared" si="199"/>
        <v>18750</v>
      </c>
      <c r="BA60" s="175">
        <f t="shared" si="199"/>
        <v>18750</v>
      </c>
      <c r="BB60" s="175">
        <f t="shared" si="199"/>
        <v>18750</v>
      </c>
      <c r="BC60" s="175">
        <f t="shared" si="199"/>
        <v>18750</v>
      </c>
      <c r="BD60" s="175">
        <f t="shared" si="199"/>
        <v>18750</v>
      </c>
      <c r="BE60" s="175">
        <f t="shared" si="199"/>
        <v>18750</v>
      </c>
      <c r="BF60" s="175">
        <f t="shared" si="199"/>
        <v>18750</v>
      </c>
      <c r="BG60" s="175">
        <f t="shared" si="104"/>
        <v>225000</v>
      </c>
      <c r="BH60" s="175">
        <f>BH61</f>
        <v>52083.333333333336</v>
      </c>
      <c r="BI60" s="175">
        <f t="shared" ref="BI60:BS60" si="200">BI61</f>
        <v>52083.333333333336</v>
      </c>
      <c r="BJ60" s="175">
        <f t="shared" si="200"/>
        <v>52083.333333333336</v>
      </c>
      <c r="BK60" s="175">
        <f t="shared" si="200"/>
        <v>52083.333333333336</v>
      </c>
      <c r="BL60" s="175">
        <f t="shared" si="200"/>
        <v>52083.333333333336</v>
      </c>
      <c r="BM60" s="175">
        <f t="shared" si="200"/>
        <v>52083.333333333336</v>
      </c>
      <c r="BN60" s="175">
        <f t="shared" si="200"/>
        <v>52083.333333333336</v>
      </c>
      <c r="BO60" s="175">
        <f t="shared" si="200"/>
        <v>52083.333333333336</v>
      </c>
      <c r="BP60" s="175">
        <f t="shared" si="200"/>
        <v>52083.333333333336</v>
      </c>
      <c r="BQ60" s="175">
        <f t="shared" si="200"/>
        <v>52083.333333333336</v>
      </c>
      <c r="BR60" s="175">
        <f t="shared" si="200"/>
        <v>52083.333333333336</v>
      </c>
      <c r="BS60" s="175">
        <f t="shared" si="200"/>
        <v>52083.333333333336</v>
      </c>
      <c r="BT60" s="175">
        <f t="shared" si="91"/>
        <v>625000</v>
      </c>
      <c r="BU60" s="175">
        <f>BU61</f>
        <v>31250</v>
      </c>
      <c r="BV60" s="175">
        <f t="shared" ref="BV60:CF60" si="201">BV61</f>
        <v>31250</v>
      </c>
      <c r="BW60" s="175">
        <f t="shared" si="201"/>
        <v>31250</v>
      </c>
      <c r="BX60" s="175">
        <f t="shared" si="201"/>
        <v>31250</v>
      </c>
      <c r="BY60" s="175">
        <f t="shared" si="201"/>
        <v>31250</v>
      </c>
      <c r="BZ60" s="175">
        <f t="shared" si="201"/>
        <v>31250</v>
      </c>
      <c r="CA60" s="175">
        <f t="shared" si="201"/>
        <v>31250</v>
      </c>
      <c r="CB60" s="175">
        <f t="shared" si="201"/>
        <v>31250</v>
      </c>
      <c r="CC60" s="175">
        <f t="shared" si="201"/>
        <v>31250</v>
      </c>
      <c r="CD60" s="175">
        <f t="shared" si="201"/>
        <v>31250</v>
      </c>
      <c r="CE60" s="175">
        <f t="shared" si="201"/>
        <v>31250</v>
      </c>
      <c r="CF60" s="175">
        <f t="shared" si="201"/>
        <v>31250</v>
      </c>
      <c r="CG60" s="175">
        <f t="shared" si="93"/>
        <v>375000</v>
      </c>
      <c r="CH60" s="175">
        <f t="shared" si="8"/>
        <v>1250000</v>
      </c>
      <c r="CI60" s="187"/>
      <c r="CJ60" s="175">
        <f t="shared" si="9"/>
        <v>0</v>
      </c>
      <c r="CK60" s="262" t="str">
        <f t="shared" si="189"/>
        <v>P</v>
      </c>
    </row>
    <row r="61" spans="1:165" s="193" customFormat="1" ht="15" outlineLevel="1" x14ac:dyDescent="0.25">
      <c r="A61" s="255" t="s">
        <v>112</v>
      </c>
      <c r="B61" s="244" t="s">
        <v>113</v>
      </c>
      <c r="C61" s="287">
        <v>0</v>
      </c>
      <c r="D61" s="129">
        <v>1250000</v>
      </c>
      <c r="E61" s="129">
        <v>0</v>
      </c>
      <c r="F61" s="129">
        <v>0</v>
      </c>
      <c r="G61" s="129">
        <v>1250000</v>
      </c>
      <c r="H61" s="130">
        <f t="shared" si="16"/>
        <v>0</v>
      </c>
      <c r="I61" s="131">
        <f t="shared" si="17"/>
        <v>0</v>
      </c>
      <c r="J61" s="131">
        <f t="shared" si="18"/>
        <v>0</v>
      </c>
      <c r="K61" s="131">
        <f t="shared" si="19"/>
        <v>0</v>
      </c>
      <c r="L61" s="131">
        <f t="shared" si="20"/>
        <v>0</v>
      </c>
      <c r="M61" s="130">
        <f t="shared" si="21"/>
        <v>25000</v>
      </c>
      <c r="N61" s="131">
        <f t="shared" si="22"/>
        <v>225000</v>
      </c>
      <c r="O61" s="131">
        <f t="shared" si="23"/>
        <v>625000</v>
      </c>
      <c r="P61" s="131">
        <f t="shared" si="24"/>
        <v>375000</v>
      </c>
      <c r="Q61" s="131">
        <f t="shared" si="25"/>
        <v>1250000</v>
      </c>
      <c r="R61" s="130">
        <f t="shared" si="26"/>
        <v>0</v>
      </c>
      <c r="S61" s="131">
        <f t="shared" si="27"/>
        <v>0</v>
      </c>
      <c r="T61" s="131">
        <f t="shared" si="28"/>
        <v>0</v>
      </c>
      <c r="U61" s="131">
        <f t="shared" si="29"/>
        <v>0</v>
      </c>
      <c r="V61" s="131">
        <f t="shared" si="30"/>
        <v>0</v>
      </c>
      <c r="W61" s="130">
        <f t="shared" si="31"/>
        <v>0</v>
      </c>
      <c r="X61" s="131">
        <f t="shared" si="32"/>
        <v>0</v>
      </c>
      <c r="Y61" s="131">
        <f t="shared" si="33"/>
        <v>0</v>
      </c>
      <c r="Z61" s="131">
        <f t="shared" si="34"/>
        <v>0</v>
      </c>
      <c r="AA61" s="131">
        <f t="shared" si="35"/>
        <v>0</v>
      </c>
      <c r="AB61" s="130">
        <f t="shared" si="36"/>
        <v>25000</v>
      </c>
      <c r="AC61" s="130">
        <f t="shared" si="36"/>
        <v>225000</v>
      </c>
      <c r="AD61" s="130">
        <f t="shared" si="36"/>
        <v>625000</v>
      </c>
      <c r="AE61" s="130">
        <f t="shared" si="36"/>
        <v>375000</v>
      </c>
      <c r="AF61" s="131">
        <f t="shared" si="37"/>
        <v>1250000</v>
      </c>
      <c r="AG61" s="170"/>
      <c r="AH61" s="175">
        <f>$AB61/12</f>
        <v>2083.3333333333335</v>
      </c>
      <c r="AI61" s="175">
        <f>$AB61/12</f>
        <v>2083.3333333333335</v>
      </c>
      <c r="AJ61" s="175">
        <f t="shared" ref="AJ61:AS61" si="202">$AB61/12</f>
        <v>2083.3333333333335</v>
      </c>
      <c r="AK61" s="175">
        <f t="shared" si="202"/>
        <v>2083.3333333333335</v>
      </c>
      <c r="AL61" s="175">
        <f t="shared" si="202"/>
        <v>2083.3333333333335</v>
      </c>
      <c r="AM61" s="175">
        <f t="shared" si="202"/>
        <v>2083.3333333333335</v>
      </c>
      <c r="AN61" s="175">
        <f t="shared" si="202"/>
        <v>2083.3333333333335</v>
      </c>
      <c r="AO61" s="175">
        <f t="shared" si="202"/>
        <v>2083.3333333333335</v>
      </c>
      <c r="AP61" s="175">
        <f t="shared" si="202"/>
        <v>2083.3333333333335</v>
      </c>
      <c r="AQ61" s="175">
        <f t="shared" si="202"/>
        <v>2083.3333333333335</v>
      </c>
      <c r="AR61" s="175">
        <f t="shared" si="202"/>
        <v>2083.3333333333335</v>
      </c>
      <c r="AS61" s="175">
        <f t="shared" si="202"/>
        <v>2083.3333333333335</v>
      </c>
      <c r="AT61" s="175">
        <f t="shared" si="48"/>
        <v>24999.999999999996</v>
      </c>
      <c r="AU61" s="175">
        <f>$AC61/12</f>
        <v>18750</v>
      </c>
      <c r="AV61" s="175">
        <f t="shared" ref="AV61:BF61" si="203">$AC61/12</f>
        <v>18750</v>
      </c>
      <c r="AW61" s="175">
        <f t="shared" si="203"/>
        <v>18750</v>
      </c>
      <c r="AX61" s="175">
        <f t="shared" si="203"/>
        <v>18750</v>
      </c>
      <c r="AY61" s="175">
        <f t="shared" si="203"/>
        <v>18750</v>
      </c>
      <c r="AZ61" s="175">
        <f t="shared" si="203"/>
        <v>18750</v>
      </c>
      <c r="BA61" s="175">
        <f t="shared" si="203"/>
        <v>18750</v>
      </c>
      <c r="BB61" s="175">
        <f t="shared" si="203"/>
        <v>18750</v>
      </c>
      <c r="BC61" s="175">
        <f t="shared" si="203"/>
        <v>18750</v>
      </c>
      <c r="BD61" s="175">
        <f t="shared" si="203"/>
        <v>18750</v>
      </c>
      <c r="BE61" s="175">
        <f t="shared" si="203"/>
        <v>18750</v>
      </c>
      <c r="BF61" s="175">
        <f t="shared" si="203"/>
        <v>18750</v>
      </c>
      <c r="BG61" s="175">
        <f t="shared" si="104"/>
        <v>225000</v>
      </c>
      <c r="BH61" s="175">
        <f>$AD61/12</f>
        <v>52083.333333333336</v>
      </c>
      <c r="BI61" s="175">
        <f t="shared" ref="BI61:BS61" si="204">$AD61/12</f>
        <v>52083.333333333336</v>
      </c>
      <c r="BJ61" s="175">
        <f t="shared" si="204"/>
        <v>52083.333333333336</v>
      </c>
      <c r="BK61" s="175">
        <f t="shared" si="204"/>
        <v>52083.333333333336</v>
      </c>
      <c r="BL61" s="175">
        <f t="shared" si="204"/>
        <v>52083.333333333336</v>
      </c>
      <c r="BM61" s="175">
        <f t="shared" si="204"/>
        <v>52083.333333333336</v>
      </c>
      <c r="BN61" s="175">
        <f t="shared" si="204"/>
        <v>52083.333333333336</v>
      </c>
      <c r="BO61" s="175">
        <f t="shared" si="204"/>
        <v>52083.333333333336</v>
      </c>
      <c r="BP61" s="175">
        <f t="shared" si="204"/>
        <v>52083.333333333336</v>
      </c>
      <c r="BQ61" s="175">
        <f t="shared" si="204"/>
        <v>52083.333333333336</v>
      </c>
      <c r="BR61" s="175">
        <f t="shared" si="204"/>
        <v>52083.333333333336</v>
      </c>
      <c r="BS61" s="175">
        <f t="shared" si="204"/>
        <v>52083.333333333336</v>
      </c>
      <c r="BT61" s="175">
        <f t="shared" si="91"/>
        <v>625000</v>
      </c>
      <c r="BU61" s="175">
        <f>$AE61/12</f>
        <v>31250</v>
      </c>
      <c r="BV61" s="175">
        <f t="shared" ref="BV61:CF61" si="205">$AE61/12</f>
        <v>31250</v>
      </c>
      <c r="BW61" s="175">
        <f t="shared" si="205"/>
        <v>31250</v>
      </c>
      <c r="BX61" s="175">
        <f t="shared" si="205"/>
        <v>31250</v>
      </c>
      <c r="BY61" s="175">
        <f t="shared" si="205"/>
        <v>31250</v>
      </c>
      <c r="BZ61" s="175">
        <f t="shared" si="205"/>
        <v>31250</v>
      </c>
      <c r="CA61" s="175">
        <f t="shared" si="205"/>
        <v>31250</v>
      </c>
      <c r="CB61" s="175">
        <f t="shared" si="205"/>
        <v>31250</v>
      </c>
      <c r="CC61" s="175">
        <f t="shared" si="205"/>
        <v>31250</v>
      </c>
      <c r="CD61" s="175">
        <f t="shared" si="205"/>
        <v>31250</v>
      </c>
      <c r="CE61" s="175">
        <f t="shared" si="205"/>
        <v>31250</v>
      </c>
      <c r="CF61" s="175">
        <f t="shared" si="205"/>
        <v>31250</v>
      </c>
      <c r="CG61" s="175">
        <f t="shared" si="93"/>
        <v>375000</v>
      </c>
      <c r="CH61" s="175">
        <f t="shared" si="8"/>
        <v>1250000</v>
      </c>
      <c r="CI61" s="187"/>
      <c r="CJ61" s="175">
        <f t="shared" si="9"/>
        <v>0</v>
      </c>
      <c r="CK61" s="262" t="str">
        <f t="shared" si="189"/>
        <v>P</v>
      </c>
      <c r="CL61" s="171"/>
      <c r="CM61" s="171"/>
      <c r="CN61" s="171"/>
      <c r="CO61" s="171"/>
      <c r="CP61" s="171"/>
      <c r="CQ61" s="171"/>
      <c r="CR61" s="171"/>
      <c r="CS61" s="171"/>
      <c r="CT61" s="171"/>
      <c r="CU61" s="171"/>
      <c r="CV61" s="171"/>
      <c r="CW61" s="171"/>
      <c r="CX61" s="171"/>
      <c r="CY61" s="171"/>
      <c r="CZ61" s="171"/>
      <c r="DA61" s="171"/>
      <c r="DB61" s="171"/>
      <c r="DC61" s="171"/>
      <c r="DD61" s="171"/>
      <c r="DE61" s="171"/>
      <c r="DF61" s="171"/>
      <c r="DG61" s="171"/>
      <c r="DH61" s="171"/>
      <c r="DI61" s="171"/>
      <c r="DJ61" s="171"/>
      <c r="DK61" s="171"/>
      <c r="DL61" s="171"/>
      <c r="DM61" s="171"/>
      <c r="DN61" s="171"/>
      <c r="DO61" s="171"/>
      <c r="DP61" s="171"/>
      <c r="DQ61" s="171"/>
      <c r="DR61" s="171"/>
      <c r="DS61" s="171"/>
      <c r="DT61" s="171"/>
      <c r="DU61" s="171"/>
      <c r="DV61" s="171"/>
      <c r="DW61" s="171"/>
      <c r="DX61" s="171"/>
      <c r="DY61" s="171"/>
      <c r="DZ61" s="171"/>
      <c r="EA61" s="171"/>
      <c r="EB61" s="171"/>
      <c r="EC61" s="171"/>
      <c r="ED61" s="171"/>
      <c r="EE61" s="171"/>
      <c r="EF61" s="171"/>
      <c r="EG61" s="171"/>
      <c r="EH61" s="171"/>
      <c r="EI61" s="171"/>
      <c r="EJ61" s="171"/>
      <c r="EK61" s="171"/>
      <c r="EL61" s="171"/>
      <c r="EM61" s="171"/>
      <c r="EN61" s="171"/>
      <c r="EO61" s="171"/>
      <c r="EP61" s="171"/>
      <c r="EQ61" s="171"/>
      <c r="ER61" s="171"/>
      <c r="ES61" s="171"/>
      <c r="ET61" s="171"/>
      <c r="EU61" s="171"/>
      <c r="EV61" s="171"/>
      <c r="EW61" s="171"/>
      <c r="EX61" s="171"/>
      <c r="EY61" s="171"/>
      <c r="EZ61" s="171"/>
      <c r="FA61" s="171"/>
      <c r="FB61" s="171"/>
      <c r="FC61" s="171"/>
      <c r="FD61" s="171"/>
      <c r="FE61" s="171"/>
      <c r="FF61" s="171"/>
      <c r="FG61" s="171"/>
      <c r="FH61" s="171"/>
      <c r="FI61" s="171"/>
    </row>
    <row r="62" spans="1:165" s="171" customFormat="1" ht="15" x14ac:dyDescent="0.25">
      <c r="A62" s="255" t="s">
        <v>84</v>
      </c>
      <c r="B62" s="286" t="s">
        <v>114</v>
      </c>
      <c r="C62" s="287">
        <v>0</v>
      </c>
      <c r="D62" s="129">
        <v>1250000</v>
      </c>
      <c r="E62" s="129">
        <v>0</v>
      </c>
      <c r="F62" s="129">
        <v>0</v>
      </c>
      <c r="G62" s="129">
        <v>1250000</v>
      </c>
      <c r="H62" s="130">
        <f t="shared" si="16"/>
        <v>0</v>
      </c>
      <c r="I62" s="131">
        <f t="shared" si="17"/>
        <v>0</v>
      </c>
      <c r="J62" s="131">
        <f t="shared" si="18"/>
        <v>0</v>
      </c>
      <c r="K62" s="131">
        <f t="shared" si="19"/>
        <v>0</v>
      </c>
      <c r="L62" s="131">
        <f t="shared" si="20"/>
        <v>0</v>
      </c>
      <c r="M62" s="130">
        <f t="shared" si="21"/>
        <v>25000</v>
      </c>
      <c r="N62" s="131">
        <f t="shared" si="22"/>
        <v>225000</v>
      </c>
      <c r="O62" s="131">
        <f t="shared" si="23"/>
        <v>625000</v>
      </c>
      <c r="P62" s="131">
        <f t="shared" si="24"/>
        <v>375000</v>
      </c>
      <c r="Q62" s="131">
        <f t="shared" si="25"/>
        <v>1250000</v>
      </c>
      <c r="R62" s="130">
        <f t="shared" si="26"/>
        <v>0</v>
      </c>
      <c r="S62" s="131">
        <f t="shared" si="27"/>
        <v>0</v>
      </c>
      <c r="T62" s="131">
        <f t="shared" si="28"/>
        <v>0</v>
      </c>
      <c r="U62" s="131">
        <f t="shared" si="29"/>
        <v>0</v>
      </c>
      <c r="V62" s="131">
        <f t="shared" si="30"/>
        <v>0</v>
      </c>
      <c r="W62" s="130">
        <f t="shared" si="31"/>
        <v>0</v>
      </c>
      <c r="X62" s="131">
        <f t="shared" si="32"/>
        <v>0</v>
      </c>
      <c r="Y62" s="131">
        <f t="shared" si="33"/>
        <v>0</v>
      </c>
      <c r="Z62" s="131">
        <f t="shared" si="34"/>
        <v>0</v>
      </c>
      <c r="AA62" s="131">
        <f t="shared" si="35"/>
        <v>0</v>
      </c>
      <c r="AB62" s="130">
        <f t="shared" si="36"/>
        <v>25000</v>
      </c>
      <c r="AC62" s="130">
        <f t="shared" si="36"/>
        <v>225000</v>
      </c>
      <c r="AD62" s="130">
        <f t="shared" si="36"/>
        <v>625000</v>
      </c>
      <c r="AE62" s="130">
        <f t="shared" si="36"/>
        <v>375000</v>
      </c>
      <c r="AF62" s="131">
        <f t="shared" si="37"/>
        <v>1250000</v>
      </c>
      <c r="AG62" s="170"/>
      <c r="AH62" s="175">
        <f>SUM(AH63)</f>
        <v>2083.3333333333335</v>
      </c>
      <c r="AI62" s="175">
        <f t="shared" ref="AI62:CF62" si="206">SUM(AI63)</f>
        <v>2083.3333333333335</v>
      </c>
      <c r="AJ62" s="175">
        <f t="shared" si="206"/>
        <v>2083.3333333333335</v>
      </c>
      <c r="AK62" s="175">
        <f t="shared" si="206"/>
        <v>2083.3333333333335</v>
      </c>
      <c r="AL62" s="175">
        <f t="shared" si="206"/>
        <v>2083.3333333333335</v>
      </c>
      <c r="AM62" s="175">
        <f t="shared" si="206"/>
        <v>2083.3333333333335</v>
      </c>
      <c r="AN62" s="175">
        <f t="shared" si="206"/>
        <v>2083.3333333333335</v>
      </c>
      <c r="AO62" s="175">
        <f t="shared" si="206"/>
        <v>2083.3333333333335</v>
      </c>
      <c r="AP62" s="175">
        <f t="shared" si="206"/>
        <v>2083.3333333333335</v>
      </c>
      <c r="AQ62" s="175">
        <f t="shared" si="206"/>
        <v>2083.3333333333335</v>
      </c>
      <c r="AR62" s="175">
        <f t="shared" si="206"/>
        <v>2083.3333333333335</v>
      </c>
      <c r="AS62" s="175">
        <f t="shared" si="206"/>
        <v>2083.3333333333335</v>
      </c>
      <c r="AT62" s="175">
        <f>SUM(AH62:AS62)</f>
        <v>24999.999999999996</v>
      </c>
      <c r="AU62" s="175">
        <f t="shared" si="206"/>
        <v>18750</v>
      </c>
      <c r="AV62" s="175">
        <f t="shared" si="206"/>
        <v>18750</v>
      </c>
      <c r="AW62" s="175">
        <f t="shared" si="206"/>
        <v>18750</v>
      </c>
      <c r="AX62" s="175">
        <f t="shared" si="206"/>
        <v>18750</v>
      </c>
      <c r="AY62" s="175">
        <f t="shared" si="206"/>
        <v>18750</v>
      </c>
      <c r="AZ62" s="175">
        <f t="shared" si="206"/>
        <v>18750</v>
      </c>
      <c r="BA62" s="175">
        <f t="shared" si="206"/>
        <v>18750</v>
      </c>
      <c r="BB62" s="175">
        <f t="shared" si="206"/>
        <v>18750</v>
      </c>
      <c r="BC62" s="175">
        <f t="shared" si="206"/>
        <v>18750</v>
      </c>
      <c r="BD62" s="175">
        <f t="shared" si="206"/>
        <v>18750</v>
      </c>
      <c r="BE62" s="175">
        <f t="shared" si="206"/>
        <v>18750</v>
      </c>
      <c r="BF62" s="175">
        <f t="shared" si="206"/>
        <v>18750</v>
      </c>
      <c r="BG62" s="175">
        <f>SUM(AU62:BF62)</f>
        <v>225000</v>
      </c>
      <c r="BH62" s="175">
        <f t="shared" si="206"/>
        <v>52083.333333333336</v>
      </c>
      <c r="BI62" s="175">
        <f t="shared" si="206"/>
        <v>52083.333333333336</v>
      </c>
      <c r="BJ62" s="175">
        <f t="shared" si="206"/>
        <v>52083.333333333336</v>
      </c>
      <c r="BK62" s="175">
        <f t="shared" si="206"/>
        <v>52083.333333333336</v>
      </c>
      <c r="BL62" s="175">
        <f t="shared" si="206"/>
        <v>52083.333333333336</v>
      </c>
      <c r="BM62" s="175">
        <f t="shared" si="206"/>
        <v>52083.333333333336</v>
      </c>
      <c r="BN62" s="175">
        <f t="shared" si="206"/>
        <v>52083.333333333336</v>
      </c>
      <c r="BO62" s="175">
        <f t="shared" si="206"/>
        <v>52083.333333333336</v>
      </c>
      <c r="BP62" s="175">
        <f t="shared" si="206"/>
        <v>52083.333333333336</v>
      </c>
      <c r="BQ62" s="175">
        <f t="shared" si="206"/>
        <v>52083.333333333336</v>
      </c>
      <c r="BR62" s="175">
        <f t="shared" si="206"/>
        <v>52083.333333333336</v>
      </c>
      <c r="BS62" s="175">
        <f t="shared" si="206"/>
        <v>52083.333333333336</v>
      </c>
      <c r="BT62" s="175">
        <f>SUM(BH62:BS62)</f>
        <v>625000</v>
      </c>
      <c r="BU62" s="175">
        <f t="shared" si="206"/>
        <v>31250</v>
      </c>
      <c r="BV62" s="175">
        <f t="shared" si="206"/>
        <v>31250</v>
      </c>
      <c r="BW62" s="175">
        <f t="shared" si="206"/>
        <v>31250</v>
      </c>
      <c r="BX62" s="175">
        <f t="shared" si="206"/>
        <v>31250</v>
      </c>
      <c r="BY62" s="175">
        <f t="shared" si="206"/>
        <v>31250</v>
      </c>
      <c r="BZ62" s="175">
        <f t="shared" si="206"/>
        <v>31250</v>
      </c>
      <c r="CA62" s="175">
        <f t="shared" si="206"/>
        <v>31250</v>
      </c>
      <c r="CB62" s="175">
        <f t="shared" si="206"/>
        <v>31250</v>
      </c>
      <c r="CC62" s="175">
        <f t="shared" si="206"/>
        <v>31250</v>
      </c>
      <c r="CD62" s="175">
        <f t="shared" si="206"/>
        <v>31250</v>
      </c>
      <c r="CE62" s="175">
        <f t="shared" si="206"/>
        <v>31250</v>
      </c>
      <c r="CF62" s="175">
        <f t="shared" si="206"/>
        <v>31250</v>
      </c>
      <c r="CG62" s="175">
        <f>SUM(BU62:CF62)</f>
        <v>375000</v>
      </c>
      <c r="CH62" s="175">
        <f t="shared" si="8"/>
        <v>1250000</v>
      </c>
      <c r="CI62" s="187"/>
      <c r="CJ62" s="175">
        <f t="shared" si="9"/>
        <v>0</v>
      </c>
      <c r="CK62" s="262" t="str">
        <f t="shared" si="189"/>
        <v>P</v>
      </c>
    </row>
    <row r="63" spans="1:165" s="59" customFormat="1" ht="15" outlineLevel="1" x14ac:dyDescent="0.25">
      <c r="A63" s="258" t="s">
        <v>115</v>
      </c>
      <c r="B63" s="298" t="s">
        <v>116</v>
      </c>
      <c r="C63" s="299">
        <v>0</v>
      </c>
      <c r="D63" s="293">
        <v>1250000</v>
      </c>
      <c r="E63" s="293">
        <v>0</v>
      </c>
      <c r="F63" s="293">
        <v>0</v>
      </c>
      <c r="G63" s="293">
        <v>1250000</v>
      </c>
      <c r="H63" s="81">
        <f t="shared" si="16"/>
        <v>0</v>
      </c>
      <c r="I63" s="82">
        <f t="shared" si="17"/>
        <v>0</v>
      </c>
      <c r="J63" s="82">
        <f t="shared" si="18"/>
        <v>0</v>
      </c>
      <c r="K63" s="82">
        <f t="shared" si="19"/>
        <v>0</v>
      </c>
      <c r="L63" s="82">
        <f t="shared" si="20"/>
        <v>0</v>
      </c>
      <c r="M63" s="81">
        <f t="shared" si="21"/>
        <v>25000</v>
      </c>
      <c r="N63" s="82">
        <f t="shared" si="22"/>
        <v>225000</v>
      </c>
      <c r="O63" s="82">
        <f t="shared" si="23"/>
        <v>625000</v>
      </c>
      <c r="P63" s="82">
        <f t="shared" si="24"/>
        <v>375000</v>
      </c>
      <c r="Q63" s="82">
        <f t="shared" si="25"/>
        <v>1250000</v>
      </c>
      <c r="R63" s="81">
        <f t="shared" si="26"/>
        <v>0</v>
      </c>
      <c r="S63" s="82">
        <f t="shared" si="27"/>
        <v>0</v>
      </c>
      <c r="T63" s="82">
        <f t="shared" si="28"/>
        <v>0</v>
      </c>
      <c r="U63" s="82">
        <f t="shared" si="29"/>
        <v>0</v>
      </c>
      <c r="V63" s="82">
        <f t="shared" si="30"/>
        <v>0</v>
      </c>
      <c r="W63" s="81">
        <f t="shared" si="31"/>
        <v>0</v>
      </c>
      <c r="X63" s="82">
        <f t="shared" si="32"/>
        <v>0</v>
      </c>
      <c r="Y63" s="82">
        <f t="shared" si="33"/>
        <v>0</v>
      </c>
      <c r="Z63" s="82">
        <f t="shared" si="34"/>
        <v>0</v>
      </c>
      <c r="AA63" s="82">
        <f t="shared" si="35"/>
        <v>0</v>
      </c>
      <c r="AB63" s="81">
        <f t="shared" si="36"/>
        <v>25000</v>
      </c>
      <c r="AC63" s="81">
        <f t="shared" si="36"/>
        <v>225000</v>
      </c>
      <c r="AD63" s="81">
        <f t="shared" si="36"/>
        <v>625000</v>
      </c>
      <c r="AE63" s="81">
        <f t="shared" si="36"/>
        <v>375000</v>
      </c>
      <c r="AF63" s="82">
        <f t="shared" si="37"/>
        <v>1250000</v>
      </c>
      <c r="AG63" s="36"/>
      <c r="AH63" s="53">
        <f>$AB63/12</f>
        <v>2083.3333333333335</v>
      </c>
      <c r="AI63" s="53">
        <f>$AB63/12</f>
        <v>2083.3333333333335</v>
      </c>
      <c r="AJ63" s="53">
        <f t="shared" ref="AJ63:AS63" si="207">$AB63/12</f>
        <v>2083.3333333333335</v>
      </c>
      <c r="AK63" s="53">
        <f t="shared" si="207"/>
        <v>2083.3333333333335</v>
      </c>
      <c r="AL63" s="53">
        <f t="shared" si="207"/>
        <v>2083.3333333333335</v>
      </c>
      <c r="AM63" s="53">
        <f t="shared" si="207"/>
        <v>2083.3333333333335</v>
      </c>
      <c r="AN63" s="53">
        <f t="shared" si="207"/>
        <v>2083.3333333333335</v>
      </c>
      <c r="AO63" s="53">
        <f t="shared" si="207"/>
        <v>2083.3333333333335</v>
      </c>
      <c r="AP63" s="53">
        <f t="shared" si="207"/>
        <v>2083.3333333333335</v>
      </c>
      <c r="AQ63" s="53">
        <f t="shared" si="207"/>
        <v>2083.3333333333335</v>
      </c>
      <c r="AR63" s="53">
        <f t="shared" si="207"/>
        <v>2083.3333333333335</v>
      </c>
      <c r="AS63" s="53">
        <f t="shared" si="207"/>
        <v>2083.3333333333335</v>
      </c>
      <c r="AT63" s="155">
        <f>SUM(AH63:AS63)</f>
        <v>24999.999999999996</v>
      </c>
      <c r="AU63" s="295">
        <f>$AC63/12</f>
        <v>18750</v>
      </c>
      <c r="AV63" s="295">
        <f t="shared" ref="AV63:BF63" si="208">$AC63/12</f>
        <v>18750</v>
      </c>
      <c r="AW63" s="295">
        <f t="shared" si="208"/>
        <v>18750</v>
      </c>
      <c r="AX63" s="295">
        <f t="shared" si="208"/>
        <v>18750</v>
      </c>
      <c r="AY63" s="295">
        <f t="shared" si="208"/>
        <v>18750</v>
      </c>
      <c r="AZ63" s="295">
        <f t="shared" si="208"/>
        <v>18750</v>
      </c>
      <c r="BA63" s="295">
        <f t="shared" si="208"/>
        <v>18750</v>
      </c>
      <c r="BB63" s="295">
        <f t="shared" si="208"/>
        <v>18750</v>
      </c>
      <c r="BC63" s="295">
        <f t="shared" si="208"/>
        <v>18750</v>
      </c>
      <c r="BD63" s="295">
        <f t="shared" si="208"/>
        <v>18750</v>
      </c>
      <c r="BE63" s="295">
        <f t="shared" si="208"/>
        <v>18750</v>
      </c>
      <c r="BF63" s="295">
        <f t="shared" si="208"/>
        <v>18750</v>
      </c>
      <c r="BG63" s="155">
        <f>SUM(AU63:BF63)</f>
        <v>225000</v>
      </c>
      <c r="BH63" s="295">
        <f>$AD63/12</f>
        <v>52083.333333333336</v>
      </c>
      <c r="BI63" s="295">
        <f t="shared" ref="BI63:BS63" si="209">$AD63/12</f>
        <v>52083.333333333336</v>
      </c>
      <c r="BJ63" s="295">
        <f t="shared" si="209"/>
        <v>52083.333333333336</v>
      </c>
      <c r="BK63" s="295">
        <f t="shared" si="209"/>
        <v>52083.333333333336</v>
      </c>
      <c r="BL63" s="295">
        <f t="shared" si="209"/>
        <v>52083.333333333336</v>
      </c>
      <c r="BM63" s="295">
        <f t="shared" si="209"/>
        <v>52083.333333333336</v>
      </c>
      <c r="BN63" s="295">
        <f t="shared" si="209"/>
        <v>52083.333333333336</v>
      </c>
      <c r="BO63" s="295">
        <f t="shared" si="209"/>
        <v>52083.333333333336</v>
      </c>
      <c r="BP63" s="295">
        <f t="shared" si="209"/>
        <v>52083.333333333336</v>
      </c>
      <c r="BQ63" s="295">
        <f t="shared" si="209"/>
        <v>52083.333333333336</v>
      </c>
      <c r="BR63" s="295">
        <f t="shared" si="209"/>
        <v>52083.333333333336</v>
      </c>
      <c r="BS63" s="295">
        <f t="shared" si="209"/>
        <v>52083.333333333336</v>
      </c>
      <c r="BT63" s="155">
        <f>SUM(BH63:BS63)</f>
        <v>625000</v>
      </c>
      <c r="BU63" s="295">
        <f>$AE63/12</f>
        <v>31250</v>
      </c>
      <c r="BV63" s="295">
        <f t="shared" ref="BV63:CF63" si="210">$AE63/12</f>
        <v>31250</v>
      </c>
      <c r="BW63" s="295">
        <f t="shared" si="210"/>
        <v>31250</v>
      </c>
      <c r="BX63" s="295">
        <f t="shared" si="210"/>
        <v>31250</v>
      </c>
      <c r="BY63" s="295">
        <f t="shared" si="210"/>
        <v>31250</v>
      </c>
      <c r="BZ63" s="295">
        <f t="shared" si="210"/>
        <v>31250</v>
      </c>
      <c r="CA63" s="295">
        <f t="shared" si="210"/>
        <v>31250</v>
      </c>
      <c r="CB63" s="295">
        <f t="shared" si="210"/>
        <v>31250</v>
      </c>
      <c r="CC63" s="295">
        <f t="shared" si="210"/>
        <v>31250</v>
      </c>
      <c r="CD63" s="295">
        <f t="shared" si="210"/>
        <v>31250</v>
      </c>
      <c r="CE63" s="295">
        <f t="shared" si="210"/>
        <v>31250</v>
      </c>
      <c r="CF63" s="295">
        <f t="shared" si="210"/>
        <v>31250</v>
      </c>
      <c r="CG63" s="155">
        <f>SUM(BU63:CF63)</f>
        <v>375000</v>
      </c>
      <c r="CH63" s="125">
        <f t="shared" si="8"/>
        <v>1250000</v>
      </c>
      <c r="CI63" s="12"/>
      <c r="CJ63" s="125">
        <f t="shared" si="9"/>
        <v>0</v>
      </c>
      <c r="CK63" s="262" t="str">
        <f t="shared" si="189"/>
        <v>P</v>
      </c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</row>
    <row r="64" spans="1:165" s="5" customFormat="1" ht="15" x14ac:dyDescent="0.25">
      <c r="A64" s="254">
        <v>4</v>
      </c>
      <c r="B64" s="296" t="s">
        <v>67</v>
      </c>
      <c r="C64" s="297">
        <v>250000</v>
      </c>
      <c r="D64" s="80">
        <v>0</v>
      </c>
      <c r="E64" s="80">
        <v>0</v>
      </c>
      <c r="F64" s="80">
        <v>1550000</v>
      </c>
      <c r="G64" s="80">
        <v>1800000</v>
      </c>
      <c r="H64" s="81">
        <f t="shared" si="16"/>
        <v>5000</v>
      </c>
      <c r="I64" s="82">
        <f t="shared" si="17"/>
        <v>45000</v>
      </c>
      <c r="J64" s="82">
        <f t="shared" si="18"/>
        <v>125000</v>
      </c>
      <c r="K64" s="82">
        <f t="shared" si="19"/>
        <v>75000</v>
      </c>
      <c r="L64" s="82">
        <f t="shared" si="20"/>
        <v>250000</v>
      </c>
      <c r="M64" s="81">
        <f t="shared" si="21"/>
        <v>0</v>
      </c>
      <c r="N64" s="82">
        <f t="shared" si="22"/>
        <v>0</v>
      </c>
      <c r="O64" s="82">
        <f t="shared" si="23"/>
        <v>0</v>
      </c>
      <c r="P64" s="82">
        <f t="shared" si="24"/>
        <v>0</v>
      </c>
      <c r="Q64" s="82">
        <f t="shared" si="25"/>
        <v>0</v>
      </c>
      <c r="R64" s="81">
        <f t="shared" si="26"/>
        <v>0</v>
      </c>
      <c r="S64" s="82">
        <f t="shared" si="27"/>
        <v>0</v>
      </c>
      <c r="T64" s="82">
        <f t="shared" si="28"/>
        <v>0</v>
      </c>
      <c r="U64" s="82">
        <f t="shared" si="29"/>
        <v>0</v>
      </c>
      <c r="V64" s="82">
        <f t="shared" si="30"/>
        <v>0</v>
      </c>
      <c r="W64" s="81">
        <f t="shared" si="31"/>
        <v>31000</v>
      </c>
      <c r="X64" s="82">
        <f t="shared" si="32"/>
        <v>279000</v>
      </c>
      <c r="Y64" s="82">
        <f t="shared" si="33"/>
        <v>775000</v>
      </c>
      <c r="Z64" s="82">
        <f t="shared" si="34"/>
        <v>465000</v>
      </c>
      <c r="AA64" s="82">
        <f t="shared" si="35"/>
        <v>1550000</v>
      </c>
      <c r="AB64" s="81">
        <f t="shared" si="36"/>
        <v>36000</v>
      </c>
      <c r="AC64" s="81">
        <f t="shared" si="36"/>
        <v>324000</v>
      </c>
      <c r="AD64" s="81">
        <f t="shared" si="36"/>
        <v>900000</v>
      </c>
      <c r="AE64" s="81">
        <f t="shared" si="36"/>
        <v>540000</v>
      </c>
      <c r="AF64" s="82">
        <f t="shared" si="37"/>
        <v>1800000</v>
      </c>
      <c r="AG64" s="47"/>
      <c r="AH64" s="6">
        <f t="shared" ref="AH64:CG64" si="211">SUM(AH65,AH67,AH68)</f>
        <v>3000</v>
      </c>
      <c r="AI64" s="6">
        <f t="shared" si="211"/>
        <v>3000</v>
      </c>
      <c r="AJ64" s="6">
        <f t="shared" si="211"/>
        <v>3000</v>
      </c>
      <c r="AK64" s="6">
        <f t="shared" si="211"/>
        <v>3000</v>
      </c>
      <c r="AL64" s="6">
        <f t="shared" si="211"/>
        <v>3000</v>
      </c>
      <c r="AM64" s="6">
        <f t="shared" si="211"/>
        <v>3000</v>
      </c>
      <c r="AN64" s="6">
        <f t="shared" si="211"/>
        <v>3000</v>
      </c>
      <c r="AO64" s="6">
        <f t="shared" si="211"/>
        <v>3000</v>
      </c>
      <c r="AP64" s="6">
        <f t="shared" si="211"/>
        <v>3000</v>
      </c>
      <c r="AQ64" s="6">
        <f t="shared" si="211"/>
        <v>3000</v>
      </c>
      <c r="AR64" s="6">
        <f t="shared" si="211"/>
        <v>3000</v>
      </c>
      <c r="AS64" s="6">
        <f t="shared" si="211"/>
        <v>3000</v>
      </c>
      <c r="AT64" s="124">
        <f t="shared" si="211"/>
        <v>36000</v>
      </c>
      <c r="AU64" s="124">
        <f t="shared" si="211"/>
        <v>27000</v>
      </c>
      <c r="AV64" s="124">
        <f t="shared" si="211"/>
        <v>27000</v>
      </c>
      <c r="AW64" s="124">
        <f t="shared" si="211"/>
        <v>27000</v>
      </c>
      <c r="AX64" s="124">
        <f t="shared" si="211"/>
        <v>27000</v>
      </c>
      <c r="AY64" s="124">
        <f t="shared" si="211"/>
        <v>27000</v>
      </c>
      <c r="AZ64" s="124">
        <f t="shared" si="211"/>
        <v>27000</v>
      </c>
      <c r="BA64" s="124">
        <f t="shared" si="211"/>
        <v>27000</v>
      </c>
      <c r="BB64" s="124">
        <f t="shared" si="211"/>
        <v>27000</v>
      </c>
      <c r="BC64" s="124">
        <f t="shared" si="211"/>
        <v>27000</v>
      </c>
      <c r="BD64" s="124">
        <f t="shared" si="211"/>
        <v>27000</v>
      </c>
      <c r="BE64" s="124">
        <f t="shared" si="211"/>
        <v>27000</v>
      </c>
      <c r="BF64" s="124">
        <f t="shared" si="211"/>
        <v>27000</v>
      </c>
      <c r="BG64" s="124">
        <f t="shared" si="211"/>
        <v>324000</v>
      </c>
      <c r="BH64" s="124">
        <f t="shared" si="211"/>
        <v>75000</v>
      </c>
      <c r="BI64" s="124">
        <f t="shared" si="211"/>
        <v>75000</v>
      </c>
      <c r="BJ64" s="124">
        <f t="shared" si="211"/>
        <v>75000</v>
      </c>
      <c r="BK64" s="124">
        <f t="shared" si="211"/>
        <v>75000</v>
      </c>
      <c r="BL64" s="124">
        <f t="shared" si="211"/>
        <v>75000</v>
      </c>
      <c r="BM64" s="124">
        <f t="shared" si="211"/>
        <v>75000</v>
      </c>
      <c r="BN64" s="124">
        <f t="shared" si="211"/>
        <v>75000</v>
      </c>
      <c r="BO64" s="124">
        <f t="shared" si="211"/>
        <v>75000</v>
      </c>
      <c r="BP64" s="124">
        <f t="shared" si="211"/>
        <v>75000</v>
      </c>
      <c r="BQ64" s="124">
        <f t="shared" si="211"/>
        <v>75000</v>
      </c>
      <c r="BR64" s="124">
        <f t="shared" si="211"/>
        <v>75000</v>
      </c>
      <c r="BS64" s="124">
        <f t="shared" si="211"/>
        <v>75000</v>
      </c>
      <c r="BT64" s="124">
        <f t="shared" si="211"/>
        <v>900000</v>
      </c>
      <c r="BU64" s="124">
        <f t="shared" si="211"/>
        <v>45000</v>
      </c>
      <c r="BV64" s="124">
        <f t="shared" si="211"/>
        <v>45000</v>
      </c>
      <c r="BW64" s="124">
        <f t="shared" si="211"/>
        <v>45000</v>
      </c>
      <c r="BX64" s="124">
        <f t="shared" si="211"/>
        <v>45000</v>
      </c>
      <c r="BY64" s="124">
        <f t="shared" si="211"/>
        <v>45000</v>
      </c>
      <c r="BZ64" s="124">
        <f t="shared" si="211"/>
        <v>45000</v>
      </c>
      <c r="CA64" s="124">
        <f t="shared" si="211"/>
        <v>45000</v>
      </c>
      <c r="CB64" s="124">
        <f t="shared" si="211"/>
        <v>45000</v>
      </c>
      <c r="CC64" s="124">
        <f t="shared" si="211"/>
        <v>45000</v>
      </c>
      <c r="CD64" s="124">
        <f t="shared" si="211"/>
        <v>45000</v>
      </c>
      <c r="CE64" s="124">
        <f t="shared" si="211"/>
        <v>45000</v>
      </c>
      <c r="CF64" s="124">
        <f t="shared" si="211"/>
        <v>45000</v>
      </c>
      <c r="CG64" s="124">
        <f t="shared" si="211"/>
        <v>540000</v>
      </c>
      <c r="CH64" s="124">
        <f t="shared" si="8"/>
        <v>1800000</v>
      </c>
      <c r="CJ64" s="124">
        <f t="shared" si="9"/>
        <v>0</v>
      </c>
      <c r="CK64" s="262" t="str">
        <f t="shared" si="189"/>
        <v>P</v>
      </c>
    </row>
    <row r="65" spans="1:165" s="171" customFormat="1" ht="16.5" customHeight="1" x14ac:dyDescent="0.25">
      <c r="A65" s="259" t="s">
        <v>85</v>
      </c>
      <c r="B65" s="286" t="s">
        <v>117</v>
      </c>
      <c r="C65" s="237">
        <v>250000</v>
      </c>
      <c r="D65" s="203">
        <v>0</v>
      </c>
      <c r="E65" s="203">
        <v>0</v>
      </c>
      <c r="F65" s="203">
        <v>0</v>
      </c>
      <c r="G65" s="203">
        <v>250000</v>
      </c>
      <c r="H65" s="201">
        <f t="shared" si="16"/>
        <v>5000</v>
      </c>
      <c r="I65" s="202">
        <f>C65*$I$13</f>
        <v>45000</v>
      </c>
      <c r="J65" s="202">
        <f>C65*$J$13</f>
        <v>125000</v>
      </c>
      <c r="K65" s="202">
        <f>C65*$K$13</f>
        <v>75000</v>
      </c>
      <c r="L65" s="202">
        <f t="shared" si="20"/>
        <v>250000</v>
      </c>
      <c r="M65" s="201">
        <f t="shared" si="21"/>
        <v>0</v>
      </c>
      <c r="N65" s="202">
        <f t="shared" si="22"/>
        <v>0</v>
      </c>
      <c r="O65" s="202">
        <f t="shared" si="23"/>
        <v>0</v>
      </c>
      <c r="P65" s="202">
        <f t="shared" si="24"/>
        <v>0</v>
      </c>
      <c r="Q65" s="202">
        <f t="shared" si="25"/>
        <v>0</v>
      </c>
      <c r="R65" s="201">
        <f t="shared" si="26"/>
        <v>0</v>
      </c>
      <c r="S65" s="202">
        <f t="shared" si="27"/>
        <v>0</v>
      </c>
      <c r="T65" s="202">
        <f t="shared" si="28"/>
        <v>0</v>
      </c>
      <c r="U65" s="202">
        <f t="shared" si="29"/>
        <v>0</v>
      </c>
      <c r="V65" s="202">
        <f t="shared" si="30"/>
        <v>0</v>
      </c>
      <c r="W65" s="201">
        <f t="shared" si="31"/>
        <v>0</v>
      </c>
      <c r="X65" s="202">
        <f t="shared" si="32"/>
        <v>0</v>
      </c>
      <c r="Y65" s="202">
        <f t="shared" si="33"/>
        <v>0</v>
      </c>
      <c r="Z65" s="202">
        <f t="shared" si="34"/>
        <v>0</v>
      </c>
      <c r="AA65" s="202">
        <f t="shared" si="35"/>
        <v>0</v>
      </c>
      <c r="AB65" s="201">
        <f t="shared" si="36"/>
        <v>5000</v>
      </c>
      <c r="AC65" s="201">
        <f t="shared" si="36"/>
        <v>45000</v>
      </c>
      <c r="AD65" s="201">
        <f t="shared" si="36"/>
        <v>125000</v>
      </c>
      <c r="AE65" s="201">
        <f t="shared" si="36"/>
        <v>75000</v>
      </c>
      <c r="AF65" s="202">
        <f t="shared" si="37"/>
        <v>250000</v>
      </c>
      <c r="AG65" s="199"/>
      <c r="AH65" s="175">
        <f t="shared" ref="AH65:AS65" si="212">SUM(AH66:AH66)</f>
        <v>416.66666666666669</v>
      </c>
      <c r="AI65" s="175">
        <f t="shared" si="212"/>
        <v>416.66666666666669</v>
      </c>
      <c r="AJ65" s="175">
        <f t="shared" si="212"/>
        <v>416.66666666666669</v>
      </c>
      <c r="AK65" s="175">
        <f t="shared" si="212"/>
        <v>416.66666666666669</v>
      </c>
      <c r="AL65" s="175">
        <f t="shared" si="212"/>
        <v>416.66666666666669</v>
      </c>
      <c r="AM65" s="175">
        <f t="shared" si="212"/>
        <v>416.66666666666669</v>
      </c>
      <c r="AN65" s="175">
        <f t="shared" si="212"/>
        <v>416.66666666666669</v>
      </c>
      <c r="AO65" s="175">
        <f t="shared" si="212"/>
        <v>416.66666666666669</v>
      </c>
      <c r="AP65" s="175">
        <f t="shared" si="212"/>
        <v>416.66666666666669</v>
      </c>
      <c r="AQ65" s="175">
        <f t="shared" si="212"/>
        <v>416.66666666666669</v>
      </c>
      <c r="AR65" s="175">
        <f t="shared" si="212"/>
        <v>416.66666666666669</v>
      </c>
      <c r="AS65" s="175">
        <f t="shared" si="212"/>
        <v>416.66666666666669</v>
      </c>
      <c r="AT65" s="175">
        <f t="shared" si="48"/>
        <v>5000</v>
      </c>
      <c r="AU65" s="175">
        <f t="shared" ref="AU65:BF65" si="213">SUM(AU66:AU66)</f>
        <v>3750</v>
      </c>
      <c r="AV65" s="175">
        <f t="shared" si="213"/>
        <v>3750</v>
      </c>
      <c r="AW65" s="175">
        <f t="shared" si="213"/>
        <v>3750</v>
      </c>
      <c r="AX65" s="175">
        <f t="shared" si="213"/>
        <v>3750</v>
      </c>
      <c r="AY65" s="175">
        <f t="shared" si="213"/>
        <v>3750</v>
      </c>
      <c r="AZ65" s="175">
        <f t="shared" si="213"/>
        <v>3750</v>
      </c>
      <c r="BA65" s="175">
        <f t="shared" si="213"/>
        <v>3750</v>
      </c>
      <c r="BB65" s="175">
        <f t="shared" si="213"/>
        <v>3750</v>
      </c>
      <c r="BC65" s="175">
        <f t="shared" si="213"/>
        <v>3750</v>
      </c>
      <c r="BD65" s="175">
        <f t="shared" si="213"/>
        <v>3750</v>
      </c>
      <c r="BE65" s="175">
        <f t="shared" si="213"/>
        <v>3750</v>
      </c>
      <c r="BF65" s="175">
        <f t="shared" si="213"/>
        <v>3750</v>
      </c>
      <c r="BG65" s="175">
        <f t="shared" si="104"/>
        <v>45000</v>
      </c>
      <c r="BH65" s="175">
        <f t="shared" ref="BH65:BS65" si="214">SUM(BH66:BH66)</f>
        <v>10416.666666666666</v>
      </c>
      <c r="BI65" s="175">
        <f t="shared" si="214"/>
        <v>10416.666666666666</v>
      </c>
      <c r="BJ65" s="175">
        <f t="shared" si="214"/>
        <v>10416.666666666666</v>
      </c>
      <c r="BK65" s="175">
        <f t="shared" si="214"/>
        <v>10416.666666666666</v>
      </c>
      <c r="BL65" s="175">
        <f t="shared" si="214"/>
        <v>10416.666666666666</v>
      </c>
      <c r="BM65" s="175">
        <f t="shared" si="214"/>
        <v>10416.666666666666</v>
      </c>
      <c r="BN65" s="175">
        <f t="shared" si="214"/>
        <v>10416.666666666666</v>
      </c>
      <c r="BO65" s="175">
        <f t="shared" si="214"/>
        <v>10416.666666666666</v>
      </c>
      <c r="BP65" s="175">
        <f t="shared" si="214"/>
        <v>10416.666666666666</v>
      </c>
      <c r="BQ65" s="175">
        <f t="shared" si="214"/>
        <v>10416.666666666666</v>
      </c>
      <c r="BR65" s="175">
        <f t="shared" si="214"/>
        <v>10416.666666666666</v>
      </c>
      <c r="BS65" s="175">
        <f t="shared" si="214"/>
        <v>10416.666666666666</v>
      </c>
      <c r="BT65" s="175">
        <f t="shared" si="91"/>
        <v>125000.00000000001</v>
      </c>
      <c r="BU65" s="175">
        <f t="shared" ref="BU65:CF65" si="215">SUM(BU66:BU66)</f>
        <v>6250</v>
      </c>
      <c r="BV65" s="175">
        <f t="shared" si="215"/>
        <v>6250</v>
      </c>
      <c r="BW65" s="175">
        <f t="shared" si="215"/>
        <v>6250</v>
      </c>
      <c r="BX65" s="175">
        <f t="shared" si="215"/>
        <v>6250</v>
      </c>
      <c r="BY65" s="175">
        <f t="shared" si="215"/>
        <v>6250</v>
      </c>
      <c r="BZ65" s="175">
        <f t="shared" si="215"/>
        <v>6250</v>
      </c>
      <c r="CA65" s="175">
        <f t="shared" si="215"/>
        <v>6250</v>
      </c>
      <c r="CB65" s="175">
        <f t="shared" si="215"/>
        <v>6250</v>
      </c>
      <c r="CC65" s="175">
        <f t="shared" si="215"/>
        <v>6250</v>
      </c>
      <c r="CD65" s="175">
        <f t="shared" si="215"/>
        <v>6250</v>
      </c>
      <c r="CE65" s="175">
        <f t="shared" si="215"/>
        <v>6250</v>
      </c>
      <c r="CF65" s="175">
        <f t="shared" si="215"/>
        <v>6250</v>
      </c>
      <c r="CG65" s="175">
        <f t="shared" si="93"/>
        <v>75000</v>
      </c>
      <c r="CH65" s="175">
        <f t="shared" si="8"/>
        <v>250000</v>
      </c>
      <c r="CI65" s="187"/>
      <c r="CJ65" s="175">
        <f t="shared" si="9"/>
        <v>0</v>
      </c>
      <c r="CK65" s="262" t="str">
        <f t="shared" si="189"/>
        <v>P</v>
      </c>
    </row>
    <row r="66" spans="1:165" s="190" customFormat="1" ht="15" outlineLevel="1" x14ac:dyDescent="0.25">
      <c r="A66" s="259" t="s">
        <v>68</v>
      </c>
      <c r="B66" s="244" t="s">
        <v>123</v>
      </c>
      <c r="C66" s="237">
        <v>250000</v>
      </c>
      <c r="D66" s="203">
        <v>0</v>
      </c>
      <c r="E66" s="203">
        <v>0</v>
      </c>
      <c r="F66" s="203">
        <v>0</v>
      </c>
      <c r="G66" s="203">
        <v>250000</v>
      </c>
      <c r="H66" s="201">
        <f t="shared" si="16"/>
        <v>5000</v>
      </c>
      <c r="I66" s="202">
        <f>C66*$I$13</f>
        <v>45000</v>
      </c>
      <c r="J66" s="202">
        <f>C66*$J$13</f>
        <v>125000</v>
      </c>
      <c r="K66" s="202">
        <f>C66*$K$13</f>
        <v>75000</v>
      </c>
      <c r="L66" s="202">
        <f t="shared" si="20"/>
        <v>250000</v>
      </c>
      <c r="M66" s="201">
        <f t="shared" si="21"/>
        <v>0</v>
      </c>
      <c r="N66" s="202">
        <f t="shared" si="22"/>
        <v>0</v>
      </c>
      <c r="O66" s="202">
        <f t="shared" si="23"/>
        <v>0</v>
      </c>
      <c r="P66" s="202">
        <f t="shared" si="24"/>
        <v>0</v>
      </c>
      <c r="Q66" s="202">
        <f t="shared" si="25"/>
        <v>0</v>
      </c>
      <c r="R66" s="201">
        <f t="shared" si="26"/>
        <v>0</v>
      </c>
      <c r="S66" s="202">
        <f t="shared" si="27"/>
        <v>0</v>
      </c>
      <c r="T66" s="202">
        <f t="shared" si="28"/>
        <v>0</v>
      </c>
      <c r="U66" s="202">
        <f t="shared" si="29"/>
        <v>0</v>
      </c>
      <c r="V66" s="202">
        <f t="shared" si="30"/>
        <v>0</v>
      </c>
      <c r="W66" s="201">
        <f t="shared" si="31"/>
        <v>0</v>
      </c>
      <c r="X66" s="202">
        <f t="shared" si="32"/>
        <v>0</v>
      </c>
      <c r="Y66" s="202">
        <f t="shared" si="33"/>
        <v>0</v>
      </c>
      <c r="Z66" s="202">
        <f t="shared" si="34"/>
        <v>0</v>
      </c>
      <c r="AA66" s="202">
        <f t="shared" si="35"/>
        <v>0</v>
      </c>
      <c r="AB66" s="201">
        <f t="shared" si="36"/>
        <v>5000</v>
      </c>
      <c r="AC66" s="201">
        <f t="shared" si="36"/>
        <v>45000</v>
      </c>
      <c r="AD66" s="201">
        <f t="shared" si="36"/>
        <v>125000</v>
      </c>
      <c r="AE66" s="201">
        <f t="shared" si="36"/>
        <v>75000</v>
      </c>
      <c r="AF66" s="202">
        <f t="shared" si="37"/>
        <v>250000</v>
      </c>
      <c r="AG66" s="204"/>
      <c r="AH66" s="175">
        <f t="shared" ref="AH66:AS68" si="216">$AB66/12</f>
        <v>416.66666666666669</v>
      </c>
      <c r="AI66" s="175">
        <f t="shared" si="216"/>
        <v>416.66666666666669</v>
      </c>
      <c r="AJ66" s="175">
        <f t="shared" si="216"/>
        <v>416.66666666666669</v>
      </c>
      <c r="AK66" s="175">
        <f t="shared" si="216"/>
        <v>416.66666666666669</v>
      </c>
      <c r="AL66" s="175">
        <f t="shared" si="216"/>
        <v>416.66666666666669</v>
      </c>
      <c r="AM66" s="175">
        <f t="shared" si="216"/>
        <v>416.66666666666669</v>
      </c>
      <c r="AN66" s="175">
        <f t="shared" si="216"/>
        <v>416.66666666666669</v>
      </c>
      <c r="AO66" s="175">
        <f t="shared" si="216"/>
        <v>416.66666666666669</v>
      </c>
      <c r="AP66" s="175">
        <f t="shared" si="216"/>
        <v>416.66666666666669</v>
      </c>
      <c r="AQ66" s="175">
        <f t="shared" si="216"/>
        <v>416.66666666666669</v>
      </c>
      <c r="AR66" s="175">
        <f t="shared" si="216"/>
        <v>416.66666666666669</v>
      </c>
      <c r="AS66" s="175">
        <f t="shared" si="216"/>
        <v>416.66666666666669</v>
      </c>
      <c r="AT66" s="175">
        <f t="shared" si="48"/>
        <v>5000</v>
      </c>
      <c r="AU66" s="175">
        <f>$AC66/12</f>
        <v>3750</v>
      </c>
      <c r="AV66" s="175">
        <f t="shared" ref="AV66:BF68" si="217">$AC66/12</f>
        <v>3750</v>
      </c>
      <c r="AW66" s="175">
        <f t="shared" si="217"/>
        <v>3750</v>
      </c>
      <c r="AX66" s="175">
        <f t="shared" si="217"/>
        <v>3750</v>
      </c>
      <c r="AY66" s="175">
        <f t="shared" si="217"/>
        <v>3750</v>
      </c>
      <c r="AZ66" s="175">
        <f t="shared" si="217"/>
        <v>3750</v>
      </c>
      <c r="BA66" s="175">
        <f t="shared" si="217"/>
        <v>3750</v>
      </c>
      <c r="BB66" s="175">
        <f t="shared" si="217"/>
        <v>3750</v>
      </c>
      <c r="BC66" s="175">
        <f t="shared" si="217"/>
        <v>3750</v>
      </c>
      <c r="BD66" s="175">
        <f t="shared" si="217"/>
        <v>3750</v>
      </c>
      <c r="BE66" s="175">
        <f t="shared" si="217"/>
        <v>3750</v>
      </c>
      <c r="BF66" s="175">
        <f t="shared" si="217"/>
        <v>3750</v>
      </c>
      <c r="BG66" s="175">
        <f t="shared" si="104"/>
        <v>45000</v>
      </c>
      <c r="BH66" s="175">
        <f>$AD66/12</f>
        <v>10416.666666666666</v>
      </c>
      <c r="BI66" s="175">
        <f t="shared" ref="BI66:BS68" si="218">$AD66/12</f>
        <v>10416.666666666666</v>
      </c>
      <c r="BJ66" s="175">
        <f t="shared" si="218"/>
        <v>10416.666666666666</v>
      </c>
      <c r="BK66" s="175">
        <f t="shared" si="218"/>
        <v>10416.666666666666</v>
      </c>
      <c r="BL66" s="175">
        <f t="shared" si="218"/>
        <v>10416.666666666666</v>
      </c>
      <c r="BM66" s="175">
        <f t="shared" si="218"/>
        <v>10416.666666666666</v>
      </c>
      <c r="BN66" s="175">
        <f t="shared" si="218"/>
        <v>10416.666666666666</v>
      </c>
      <c r="BO66" s="175">
        <f t="shared" si="218"/>
        <v>10416.666666666666</v>
      </c>
      <c r="BP66" s="175">
        <f t="shared" si="218"/>
        <v>10416.666666666666</v>
      </c>
      <c r="BQ66" s="175">
        <f t="shared" si="218"/>
        <v>10416.666666666666</v>
      </c>
      <c r="BR66" s="175">
        <f t="shared" si="218"/>
        <v>10416.666666666666</v>
      </c>
      <c r="BS66" s="175">
        <f t="shared" si="218"/>
        <v>10416.666666666666</v>
      </c>
      <c r="BT66" s="175">
        <f t="shared" si="91"/>
        <v>125000.00000000001</v>
      </c>
      <c r="BU66" s="175">
        <f>$AE66/12</f>
        <v>6250</v>
      </c>
      <c r="BV66" s="175">
        <f t="shared" ref="BV66:CF68" si="219">$AE66/12</f>
        <v>6250</v>
      </c>
      <c r="BW66" s="175">
        <f t="shared" si="219"/>
        <v>6250</v>
      </c>
      <c r="BX66" s="175">
        <f t="shared" si="219"/>
        <v>6250</v>
      </c>
      <c r="BY66" s="175">
        <f t="shared" si="219"/>
        <v>6250</v>
      </c>
      <c r="BZ66" s="175">
        <f t="shared" si="219"/>
        <v>6250</v>
      </c>
      <c r="CA66" s="175">
        <f t="shared" si="219"/>
        <v>6250</v>
      </c>
      <c r="CB66" s="175">
        <f t="shared" si="219"/>
        <v>6250</v>
      </c>
      <c r="CC66" s="175">
        <f t="shared" si="219"/>
        <v>6250</v>
      </c>
      <c r="CD66" s="175">
        <f t="shared" si="219"/>
        <v>6250</v>
      </c>
      <c r="CE66" s="175">
        <f t="shared" si="219"/>
        <v>6250</v>
      </c>
      <c r="CF66" s="175">
        <f t="shared" si="219"/>
        <v>6250</v>
      </c>
      <c r="CG66" s="175">
        <f t="shared" si="93"/>
        <v>75000</v>
      </c>
      <c r="CH66" s="175">
        <f t="shared" si="8"/>
        <v>250000</v>
      </c>
      <c r="CI66" s="194"/>
      <c r="CJ66" s="175">
        <f t="shared" si="9"/>
        <v>0</v>
      </c>
      <c r="CK66" s="262" t="str">
        <f t="shared" si="189"/>
        <v>P</v>
      </c>
      <c r="CL66" s="195"/>
      <c r="CM66" s="195"/>
      <c r="CN66" s="195"/>
      <c r="CO66" s="195"/>
      <c r="CP66" s="195"/>
      <c r="CQ66" s="195"/>
      <c r="CR66" s="195"/>
      <c r="CS66" s="195"/>
      <c r="CT66" s="195"/>
      <c r="CU66" s="195"/>
      <c r="CV66" s="195"/>
      <c r="CW66" s="195"/>
      <c r="CX66" s="195"/>
      <c r="CY66" s="195"/>
      <c r="CZ66" s="195"/>
      <c r="DA66" s="195"/>
      <c r="DB66" s="195"/>
      <c r="DC66" s="195"/>
      <c r="DD66" s="195"/>
      <c r="DE66" s="195"/>
      <c r="DF66" s="195"/>
      <c r="DG66" s="195"/>
      <c r="DH66" s="195"/>
      <c r="DI66" s="195"/>
      <c r="DJ66" s="195"/>
      <c r="DK66" s="195"/>
      <c r="DL66" s="195"/>
      <c r="DM66" s="195"/>
      <c r="DN66" s="195"/>
      <c r="DO66" s="195"/>
      <c r="DP66" s="195"/>
      <c r="DQ66" s="195"/>
      <c r="DR66" s="195"/>
      <c r="DS66" s="195"/>
      <c r="DT66" s="195"/>
      <c r="DU66" s="195"/>
      <c r="DV66" s="195"/>
      <c r="DW66" s="195"/>
      <c r="DX66" s="195"/>
      <c r="DY66" s="195"/>
      <c r="DZ66" s="195"/>
      <c r="EA66" s="195"/>
      <c r="EB66" s="195"/>
      <c r="EC66" s="195"/>
      <c r="ED66" s="195"/>
      <c r="EE66" s="195"/>
      <c r="EF66" s="195"/>
      <c r="EG66" s="195"/>
      <c r="EH66" s="195"/>
      <c r="EI66" s="195"/>
      <c r="EJ66" s="195"/>
      <c r="EK66" s="195"/>
      <c r="EL66" s="195"/>
      <c r="EM66" s="195"/>
      <c r="EN66" s="195"/>
      <c r="EO66" s="195"/>
      <c r="EP66" s="195"/>
      <c r="EQ66" s="195"/>
      <c r="ER66" s="195"/>
      <c r="ES66" s="195"/>
      <c r="ET66" s="195"/>
      <c r="EU66" s="195"/>
      <c r="EV66" s="195"/>
      <c r="EW66" s="195"/>
      <c r="EX66" s="195"/>
      <c r="EY66" s="195"/>
      <c r="EZ66" s="195"/>
      <c r="FA66" s="195"/>
      <c r="FB66" s="195"/>
      <c r="FC66" s="195"/>
      <c r="FD66" s="195"/>
      <c r="FE66" s="195"/>
      <c r="FF66" s="195"/>
      <c r="FG66" s="195"/>
      <c r="FH66" s="195"/>
      <c r="FI66" s="195"/>
    </row>
    <row r="67" spans="1:165" s="193" customFormat="1" ht="15" x14ac:dyDescent="0.25">
      <c r="A67" s="260" t="s">
        <v>86</v>
      </c>
      <c r="B67" s="286" t="s">
        <v>118</v>
      </c>
      <c r="C67" s="236">
        <v>0</v>
      </c>
      <c r="D67" s="200">
        <v>0</v>
      </c>
      <c r="E67" s="200">
        <v>0</v>
      </c>
      <c r="F67" s="200">
        <v>800000</v>
      </c>
      <c r="G67" s="200">
        <v>800000</v>
      </c>
      <c r="H67" s="201">
        <f t="shared" si="16"/>
        <v>0</v>
      </c>
      <c r="I67" s="202">
        <f>C67*$I$13</f>
        <v>0</v>
      </c>
      <c r="J67" s="202">
        <f>C67*$J$13</f>
        <v>0</v>
      </c>
      <c r="K67" s="202">
        <f>C67*$K$13</f>
        <v>0</v>
      </c>
      <c r="L67" s="202">
        <f t="shared" si="20"/>
        <v>0</v>
      </c>
      <c r="M67" s="201">
        <f t="shared" si="21"/>
        <v>0</v>
      </c>
      <c r="N67" s="202">
        <f t="shared" si="22"/>
        <v>0</v>
      </c>
      <c r="O67" s="202">
        <f t="shared" si="23"/>
        <v>0</v>
      </c>
      <c r="P67" s="202">
        <f t="shared" si="24"/>
        <v>0</v>
      </c>
      <c r="Q67" s="202">
        <f t="shared" si="25"/>
        <v>0</v>
      </c>
      <c r="R67" s="201">
        <f t="shared" si="26"/>
        <v>0</v>
      </c>
      <c r="S67" s="202">
        <f t="shared" si="27"/>
        <v>0</v>
      </c>
      <c r="T67" s="202">
        <f t="shared" si="28"/>
        <v>0</v>
      </c>
      <c r="U67" s="202">
        <f t="shared" si="29"/>
        <v>0</v>
      </c>
      <c r="V67" s="202">
        <f t="shared" si="30"/>
        <v>0</v>
      </c>
      <c r="W67" s="201">
        <f t="shared" si="31"/>
        <v>16000</v>
      </c>
      <c r="X67" s="202">
        <f t="shared" si="32"/>
        <v>144000</v>
      </c>
      <c r="Y67" s="202">
        <f t="shared" si="33"/>
        <v>400000</v>
      </c>
      <c r="Z67" s="202">
        <f t="shared" si="34"/>
        <v>240000</v>
      </c>
      <c r="AA67" s="202">
        <f t="shared" si="35"/>
        <v>800000</v>
      </c>
      <c r="AB67" s="201">
        <f t="shared" si="36"/>
        <v>16000</v>
      </c>
      <c r="AC67" s="201">
        <f t="shared" si="36"/>
        <v>144000</v>
      </c>
      <c r="AD67" s="201">
        <f t="shared" si="36"/>
        <v>400000</v>
      </c>
      <c r="AE67" s="201">
        <f t="shared" si="36"/>
        <v>240000</v>
      </c>
      <c r="AF67" s="202">
        <f t="shared" si="37"/>
        <v>800000</v>
      </c>
      <c r="AG67" s="199"/>
      <c r="AH67" s="175">
        <f t="shared" si="216"/>
        <v>1333.3333333333333</v>
      </c>
      <c r="AI67" s="175">
        <f t="shared" si="216"/>
        <v>1333.3333333333333</v>
      </c>
      <c r="AJ67" s="175">
        <f t="shared" si="216"/>
        <v>1333.3333333333333</v>
      </c>
      <c r="AK67" s="175">
        <f t="shared" si="216"/>
        <v>1333.3333333333333</v>
      </c>
      <c r="AL67" s="175">
        <f t="shared" si="216"/>
        <v>1333.3333333333333</v>
      </c>
      <c r="AM67" s="175">
        <f t="shared" si="216"/>
        <v>1333.3333333333333</v>
      </c>
      <c r="AN67" s="175">
        <f t="shared" si="216"/>
        <v>1333.3333333333333</v>
      </c>
      <c r="AO67" s="175">
        <f t="shared" si="216"/>
        <v>1333.3333333333333</v>
      </c>
      <c r="AP67" s="175">
        <f t="shared" si="216"/>
        <v>1333.3333333333333</v>
      </c>
      <c r="AQ67" s="175">
        <f t="shared" si="216"/>
        <v>1333.3333333333333</v>
      </c>
      <c r="AR67" s="175">
        <f t="shared" si="216"/>
        <v>1333.3333333333333</v>
      </c>
      <c r="AS67" s="175">
        <f t="shared" si="216"/>
        <v>1333.3333333333333</v>
      </c>
      <c r="AT67" s="175">
        <f t="shared" si="48"/>
        <v>16000.000000000002</v>
      </c>
      <c r="AU67" s="175">
        <f>$AC67/12</f>
        <v>12000</v>
      </c>
      <c r="AV67" s="175">
        <f t="shared" si="217"/>
        <v>12000</v>
      </c>
      <c r="AW67" s="175">
        <f t="shared" si="217"/>
        <v>12000</v>
      </c>
      <c r="AX67" s="175">
        <f t="shared" si="217"/>
        <v>12000</v>
      </c>
      <c r="AY67" s="175">
        <f t="shared" si="217"/>
        <v>12000</v>
      </c>
      <c r="AZ67" s="175">
        <f t="shared" si="217"/>
        <v>12000</v>
      </c>
      <c r="BA67" s="175">
        <f t="shared" si="217"/>
        <v>12000</v>
      </c>
      <c r="BB67" s="175">
        <f t="shared" si="217"/>
        <v>12000</v>
      </c>
      <c r="BC67" s="175">
        <f t="shared" si="217"/>
        <v>12000</v>
      </c>
      <c r="BD67" s="175">
        <f t="shared" si="217"/>
        <v>12000</v>
      </c>
      <c r="BE67" s="175">
        <f t="shared" si="217"/>
        <v>12000</v>
      </c>
      <c r="BF67" s="175">
        <f t="shared" si="217"/>
        <v>12000</v>
      </c>
      <c r="BG67" s="175">
        <f t="shared" si="104"/>
        <v>144000</v>
      </c>
      <c r="BH67" s="175">
        <f>$AD67/12</f>
        <v>33333.333333333336</v>
      </c>
      <c r="BI67" s="175">
        <f t="shared" si="218"/>
        <v>33333.333333333336</v>
      </c>
      <c r="BJ67" s="175">
        <f t="shared" si="218"/>
        <v>33333.333333333336</v>
      </c>
      <c r="BK67" s="175">
        <f t="shared" si="218"/>
        <v>33333.333333333336</v>
      </c>
      <c r="BL67" s="175">
        <f t="shared" si="218"/>
        <v>33333.333333333336</v>
      </c>
      <c r="BM67" s="175">
        <f t="shared" si="218"/>
        <v>33333.333333333336</v>
      </c>
      <c r="BN67" s="175">
        <f t="shared" si="218"/>
        <v>33333.333333333336</v>
      </c>
      <c r="BO67" s="175">
        <f t="shared" si="218"/>
        <v>33333.333333333336</v>
      </c>
      <c r="BP67" s="175">
        <f t="shared" si="218"/>
        <v>33333.333333333336</v>
      </c>
      <c r="BQ67" s="175">
        <f t="shared" si="218"/>
        <v>33333.333333333336</v>
      </c>
      <c r="BR67" s="175">
        <f t="shared" si="218"/>
        <v>33333.333333333336</v>
      </c>
      <c r="BS67" s="175">
        <f t="shared" si="218"/>
        <v>33333.333333333336</v>
      </c>
      <c r="BT67" s="175">
        <f t="shared" si="91"/>
        <v>399999.99999999994</v>
      </c>
      <c r="BU67" s="175">
        <f>$AE67/12</f>
        <v>20000</v>
      </c>
      <c r="BV67" s="175">
        <f t="shared" si="219"/>
        <v>20000</v>
      </c>
      <c r="BW67" s="175">
        <f t="shared" si="219"/>
        <v>20000</v>
      </c>
      <c r="BX67" s="175">
        <f t="shared" si="219"/>
        <v>20000</v>
      </c>
      <c r="BY67" s="175">
        <f t="shared" si="219"/>
        <v>20000</v>
      </c>
      <c r="BZ67" s="175">
        <f t="shared" si="219"/>
        <v>20000</v>
      </c>
      <c r="CA67" s="175">
        <f t="shared" si="219"/>
        <v>20000</v>
      </c>
      <c r="CB67" s="175">
        <f t="shared" si="219"/>
        <v>20000</v>
      </c>
      <c r="CC67" s="175">
        <f t="shared" si="219"/>
        <v>20000</v>
      </c>
      <c r="CD67" s="175">
        <f t="shared" si="219"/>
        <v>20000</v>
      </c>
      <c r="CE67" s="175">
        <f t="shared" si="219"/>
        <v>20000</v>
      </c>
      <c r="CF67" s="175">
        <f t="shared" si="219"/>
        <v>20000</v>
      </c>
      <c r="CG67" s="175">
        <f t="shared" si="93"/>
        <v>240000</v>
      </c>
      <c r="CH67" s="175">
        <f t="shared" si="8"/>
        <v>800000</v>
      </c>
      <c r="CI67" s="187"/>
      <c r="CJ67" s="175">
        <f t="shared" si="9"/>
        <v>0</v>
      </c>
      <c r="CK67" s="262" t="str">
        <f t="shared" si="189"/>
        <v>P</v>
      </c>
      <c r="CL67" s="171"/>
      <c r="CM67" s="171"/>
      <c r="CN67" s="171"/>
      <c r="CO67" s="171"/>
      <c r="CP67" s="171"/>
      <c r="CQ67" s="171"/>
      <c r="CR67" s="171"/>
      <c r="CS67" s="171"/>
      <c r="CT67" s="171"/>
      <c r="CU67" s="171"/>
      <c r="CV67" s="171"/>
      <c r="CW67" s="171"/>
      <c r="CX67" s="171"/>
      <c r="CY67" s="171"/>
      <c r="CZ67" s="171"/>
      <c r="DA67" s="171"/>
      <c r="DB67" s="171"/>
      <c r="DC67" s="171"/>
      <c r="DD67" s="171"/>
      <c r="DE67" s="171"/>
      <c r="DF67" s="171"/>
      <c r="DG67" s="171"/>
      <c r="DH67" s="171"/>
      <c r="DI67" s="171"/>
      <c r="DJ67" s="171"/>
      <c r="DK67" s="171"/>
      <c r="DL67" s="171"/>
      <c r="DM67" s="171"/>
      <c r="DN67" s="171"/>
      <c r="DO67" s="171"/>
      <c r="DP67" s="171"/>
      <c r="DQ67" s="171"/>
      <c r="DR67" s="171"/>
      <c r="DS67" s="171"/>
      <c r="DT67" s="171"/>
      <c r="DU67" s="171"/>
      <c r="DV67" s="171"/>
      <c r="DW67" s="171"/>
      <c r="DX67" s="171"/>
      <c r="DY67" s="171"/>
      <c r="DZ67" s="171"/>
      <c r="EA67" s="171"/>
      <c r="EB67" s="171"/>
      <c r="EC67" s="171"/>
      <c r="ED67" s="171"/>
      <c r="EE67" s="171"/>
      <c r="EF67" s="171"/>
      <c r="EG67" s="171"/>
      <c r="EH67" s="171"/>
      <c r="EI67" s="171"/>
      <c r="EJ67" s="171"/>
      <c r="EK67" s="171"/>
      <c r="EL67" s="171"/>
      <c r="EM67" s="171"/>
      <c r="EN67" s="171"/>
      <c r="EO67" s="171"/>
      <c r="EP67" s="171"/>
      <c r="EQ67" s="171"/>
      <c r="ER67" s="171"/>
      <c r="ES67" s="171"/>
      <c r="ET67" s="171"/>
      <c r="EU67" s="171"/>
      <c r="EV67" s="171"/>
      <c r="EW67" s="171"/>
      <c r="EX67" s="171"/>
      <c r="EY67" s="171"/>
      <c r="EZ67" s="171"/>
      <c r="FA67" s="171"/>
      <c r="FB67" s="171"/>
      <c r="FC67" s="171"/>
      <c r="FD67" s="171"/>
      <c r="FE67" s="171"/>
      <c r="FF67" s="171"/>
      <c r="FG67" s="171"/>
      <c r="FH67" s="171"/>
      <c r="FI67" s="171"/>
    </row>
    <row r="68" spans="1:165" s="190" customFormat="1" ht="15" x14ac:dyDescent="0.25">
      <c r="A68" s="259" t="s">
        <v>87</v>
      </c>
      <c r="B68" s="286" t="s">
        <v>119</v>
      </c>
      <c r="C68" s="237">
        <v>0</v>
      </c>
      <c r="D68" s="203">
        <v>0</v>
      </c>
      <c r="E68" s="203">
        <v>0</v>
      </c>
      <c r="F68" s="203">
        <v>750000</v>
      </c>
      <c r="G68" s="203">
        <v>750000</v>
      </c>
      <c r="H68" s="201">
        <f t="shared" si="16"/>
        <v>0</v>
      </c>
      <c r="I68" s="202">
        <f>C68*$I$13</f>
        <v>0</v>
      </c>
      <c r="J68" s="202">
        <f>C68*$J$13</f>
        <v>0</v>
      </c>
      <c r="K68" s="202">
        <f>C68*$K$13</f>
        <v>0</v>
      </c>
      <c r="L68" s="202">
        <f t="shared" si="20"/>
        <v>0</v>
      </c>
      <c r="M68" s="201">
        <f t="shared" si="21"/>
        <v>0</v>
      </c>
      <c r="N68" s="202">
        <f t="shared" si="22"/>
        <v>0</v>
      </c>
      <c r="O68" s="202">
        <f t="shared" si="23"/>
        <v>0</v>
      </c>
      <c r="P68" s="202">
        <f t="shared" si="24"/>
        <v>0</v>
      </c>
      <c r="Q68" s="202">
        <f t="shared" si="25"/>
        <v>0</v>
      </c>
      <c r="R68" s="201">
        <f t="shared" si="26"/>
        <v>0</v>
      </c>
      <c r="S68" s="202">
        <f t="shared" si="27"/>
        <v>0</v>
      </c>
      <c r="T68" s="202">
        <f t="shared" si="28"/>
        <v>0</v>
      </c>
      <c r="U68" s="202">
        <f t="shared" si="29"/>
        <v>0</v>
      </c>
      <c r="V68" s="202">
        <f t="shared" si="30"/>
        <v>0</v>
      </c>
      <c r="W68" s="201">
        <f t="shared" si="31"/>
        <v>15000</v>
      </c>
      <c r="X68" s="202">
        <f t="shared" si="32"/>
        <v>135000</v>
      </c>
      <c r="Y68" s="202">
        <f t="shared" si="33"/>
        <v>375000</v>
      </c>
      <c r="Z68" s="202">
        <f t="shared" si="34"/>
        <v>225000</v>
      </c>
      <c r="AA68" s="202">
        <f t="shared" si="35"/>
        <v>750000</v>
      </c>
      <c r="AB68" s="201">
        <f t="shared" si="36"/>
        <v>15000</v>
      </c>
      <c r="AC68" s="201">
        <f t="shared" si="36"/>
        <v>135000</v>
      </c>
      <c r="AD68" s="201">
        <f t="shared" si="36"/>
        <v>375000</v>
      </c>
      <c r="AE68" s="201">
        <f t="shared" si="36"/>
        <v>225000</v>
      </c>
      <c r="AF68" s="202">
        <f t="shared" si="37"/>
        <v>750000</v>
      </c>
      <c r="AG68" s="204"/>
      <c r="AH68" s="175">
        <f t="shared" si="216"/>
        <v>1250</v>
      </c>
      <c r="AI68" s="175">
        <f t="shared" si="216"/>
        <v>1250</v>
      </c>
      <c r="AJ68" s="175">
        <f t="shared" si="216"/>
        <v>1250</v>
      </c>
      <c r="AK68" s="175">
        <f t="shared" si="216"/>
        <v>1250</v>
      </c>
      <c r="AL68" s="175">
        <f t="shared" si="216"/>
        <v>1250</v>
      </c>
      <c r="AM68" s="175">
        <f t="shared" si="216"/>
        <v>1250</v>
      </c>
      <c r="AN68" s="175">
        <f t="shared" si="216"/>
        <v>1250</v>
      </c>
      <c r="AO68" s="175">
        <f t="shared" si="216"/>
        <v>1250</v>
      </c>
      <c r="AP68" s="175">
        <f t="shared" si="216"/>
        <v>1250</v>
      </c>
      <c r="AQ68" s="175">
        <f t="shared" si="216"/>
        <v>1250</v>
      </c>
      <c r="AR68" s="175">
        <f t="shared" si="216"/>
        <v>1250</v>
      </c>
      <c r="AS68" s="175">
        <f t="shared" si="216"/>
        <v>1250</v>
      </c>
      <c r="AT68" s="175">
        <f t="shared" si="48"/>
        <v>15000</v>
      </c>
      <c r="AU68" s="175">
        <f>$AC68/12</f>
        <v>11250</v>
      </c>
      <c r="AV68" s="175">
        <f t="shared" si="217"/>
        <v>11250</v>
      </c>
      <c r="AW68" s="175">
        <f t="shared" si="217"/>
        <v>11250</v>
      </c>
      <c r="AX68" s="175">
        <f t="shared" si="217"/>
        <v>11250</v>
      </c>
      <c r="AY68" s="175">
        <f t="shared" si="217"/>
        <v>11250</v>
      </c>
      <c r="AZ68" s="175">
        <f t="shared" si="217"/>
        <v>11250</v>
      </c>
      <c r="BA68" s="175">
        <f t="shared" si="217"/>
        <v>11250</v>
      </c>
      <c r="BB68" s="175">
        <f t="shared" si="217"/>
        <v>11250</v>
      </c>
      <c r="BC68" s="175">
        <f t="shared" si="217"/>
        <v>11250</v>
      </c>
      <c r="BD68" s="175">
        <f t="shared" si="217"/>
        <v>11250</v>
      </c>
      <c r="BE68" s="175">
        <f t="shared" si="217"/>
        <v>11250</v>
      </c>
      <c r="BF68" s="175">
        <f t="shared" si="217"/>
        <v>11250</v>
      </c>
      <c r="BG68" s="175">
        <f t="shared" si="104"/>
        <v>135000</v>
      </c>
      <c r="BH68" s="175">
        <f>$AD68/12</f>
        <v>31250</v>
      </c>
      <c r="BI68" s="175">
        <f t="shared" si="218"/>
        <v>31250</v>
      </c>
      <c r="BJ68" s="175">
        <f t="shared" si="218"/>
        <v>31250</v>
      </c>
      <c r="BK68" s="175">
        <f t="shared" si="218"/>
        <v>31250</v>
      </c>
      <c r="BL68" s="175">
        <f t="shared" si="218"/>
        <v>31250</v>
      </c>
      <c r="BM68" s="175">
        <f t="shared" si="218"/>
        <v>31250</v>
      </c>
      <c r="BN68" s="175">
        <f t="shared" si="218"/>
        <v>31250</v>
      </c>
      <c r="BO68" s="175">
        <f t="shared" si="218"/>
        <v>31250</v>
      </c>
      <c r="BP68" s="175">
        <f t="shared" si="218"/>
        <v>31250</v>
      </c>
      <c r="BQ68" s="175">
        <f t="shared" si="218"/>
        <v>31250</v>
      </c>
      <c r="BR68" s="175">
        <f t="shared" si="218"/>
        <v>31250</v>
      </c>
      <c r="BS68" s="175">
        <f t="shared" si="218"/>
        <v>31250</v>
      </c>
      <c r="BT68" s="175">
        <f t="shared" si="91"/>
        <v>375000</v>
      </c>
      <c r="BU68" s="175">
        <f>$AE68/12</f>
        <v>18750</v>
      </c>
      <c r="BV68" s="175">
        <f t="shared" si="219"/>
        <v>18750</v>
      </c>
      <c r="BW68" s="175">
        <f t="shared" si="219"/>
        <v>18750</v>
      </c>
      <c r="BX68" s="175">
        <f t="shared" si="219"/>
        <v>18750</v>
      </c>
      <c r="BY68" s="175">
        <f t="shared" si="219"/>
        <v>18750</v>
      </c>
      <c r="BZ68" s="175">
        <f t="shared" si="219"/>
        <v>18750</v>
      </c>
      <c r="CA68" s="175">
        <f t="shared" si="219"/>
        <v>18750</v>
      </c>
      <c r="CB68" s="175">
        <f t="shared" si="219"/>
        <v>18750</v>
      </c>
      <c r="CC68" s="175">
        <f t="shared" si="219"/>
        <v>18750</v>
      </c>
      <c r="CD68" s="175">
        <f t="shared" si="219"/>
        <v>18750</v>
      </c>
      <c r="CE68" s="175">
        <f t="shared" si="219"/>
        <v>18750</v>
      </c>
      <c r="CF68" s="175">
        <f t="shared" si="219"/>
        <v>18750</v>
      </c>
      <c r="CG68" s="175">
        <f t="shared" si="93"/>
        <v>225000</v>
      </c>
      <c r="CH68" s="175">
        <f t="shared" si="8"/>
        <v>750000</v>
      </c>
      <c r="CI68" s="194"/>
      <c r="CJ68" s="175">
        <f t="shared" si="9"/>
        <v>0</v>
      </c>
      <c r="CK68" s="262" t="str">
        <f t="shared" si="189"/>
        <v>P</v>
      </c>
      <c r="CL68" s="195"/>
      <c r="CM68" s="195"/>
      <c r="CN68" s="195"/>
      <c r="CO68" s="195"/>
      <c r="CP68" s="195"/>
      <c r="CQ68" s="195"/>
      <c r="CR68" s="195"/>
      <c r="CS68" s="195"/>
      <c r="CT68" s="195"/>
      <c r="CU68" s="195"/>
      <c r="CV68" s="195"/>
      <c r="CW68" s="195"/>
      <c r="CX68" s="195"/>
      <c r="CY68" s="195"/>
      <c r="CZ68" s="195"/>
      <c r="DA68" s="195"/>
      <c r="DB68" s="195"/>
      <c r="DC68" s="195"/>
      <c r="DD68" s="195"/>
      <c r="DE68" s="195"/>
      <c r="DF68" s="195"/>
      <c r="DG68" s="195"/>
      <c r="DH68" s="195"/>
      <c r="DI68" s="195"/>
      <c r="DJ68" s="195"/>
      <c r="DK68" s="195"/>
      <c r="DL68" s="195"/>
      <c r="DM68" s="195"/>
      <c r="DN68" s="195"/>
      <c r="DO68" s="195"/>
      <c r="DP68" s="195"/>
      <c r="DQ68" s="195"/>
      <c r="DR68" s="195"/>
      <c r="DS68" s="195"/>
      <c r="DT68" s="195"/>
      <c r="DU68" s="195"/>
      <c r="DV68" s="195"/>
      <c r="DW68" s="195"/>
      <c r="DX68" s="195"/>
      <c r="DY68" s="195"/>
      <c r="DZ68" s="195"/>
      <c r="EA68" s="195"/>
      <c r="EB68" s="195"/>
      <c r="EC68" s="195"/>
      <c r="ED68" s="195"/>
      <c r="EE68" s="195"/>
      <c r="EF68" s="195"/>
      <c r="EG68" s="195"/>
      <c r="EH68" s="195"/>
      <c r="EI68" s="195"/>
      <c r="EJ68" s="195"/>
      <c r="EK68" s="195"/>
      <c r="EL68" s="195"/>
      <c r="EM68" s="195"/>
      <c r="EN68" s="195"/>
      <c r="EO68" s="195"/>
      <c r="EP68" s="195"/>
      <c r="EQ68" s="195"/>
      <c r="ER68" s="195"/>
      <c r="ES68" s="195"/>
      <c r="ET68" s="195"/>
      <c r="EU68" s="195"/>
      <c r="EV68" s="195"/>
      <c r="EW68" s="195"/>
      <c r="EX68" s="195"/>
      <c r="EY68" s="195"/>
      <c r="EZ68" s="195"/>
      <c r="FA68" s="195"/>
      <c r="FB68" s="195"/>
      <c r="FC68" s="195"/>
      <c r="FD68" s="195"/>
      <c r="FE68" s="195"/>
      <c r="FF68" s="195"/>
      <c r="FG68" s="195"/>
      <c r="FH68" s="195"/>
      <c r="FI68" s="195"/>
    </row>
    <row r="69" spans="1:165" ht="15" x14ac:dyDescent="0.2">
      <c r="H69" s="64"/>
      <c r="I69" s="64"/>
      <c r="J69" s="64"/>
      <c r="K69" s="64"/>
      <c r="M69" s="64"/>
      <c r="N69" s="64"/>
      <c r="O69" s="64"/>
      <c r="P69" s="64"/>
      <c r="R69" s="64"/>
      <c r="S69" s="64"/>
      <c r="T69" s="64"/>
      <c r="U69" s="64"/>
      <c r="W69" s="64"/>
      <c r="X69" s="64"/>
      <c r="Y69" s="64"/>
      <c r="Z69" s="64"/>
      <c r="AB69" s="64"/>
      <c r="AC69" s="64"/>
      <c r="AD69" s="64"/>
      <c r="AE69" s="64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45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45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45"/>
      <c r="CH69" s="11"/>
      <c r="CJ69" s="263"/>
      <c r="CK69" s="262"/>
    </row>
    <row r="70" spans="1:165" s="109" customFormat="1" ht="16.5" hidden="1" x14ac:dyDescent="0.3">
      <c r="A70" s="104"/>
      <c r="B70" s="105" t="s">
        <v>69</v>
      </c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7"/>
      <c r="AH70" s="108">
        <f>SUM(AH71:AH75)</f>
        <v>3432000</v>
      </c>
      <c r="AI70" s="108">
        <f t="shared" ref="AI70:AS70" si="220">SUM(AI71:AI75)</f>
        <v>0</v>
      </c>
      <c r="AJ70" s="108">
        <f t="shared" si="220"/>
        <v>0</v>
      </c>
      <c r="AK70" s="108">
        <f t="shared" si="220"/>
        <v>0</v>
      </c>
      <c r="AL70" s="108">
        <f t="shared" si="220"/>
        <v>0</v>
      </c>
      <c r="AM70" s="108">
        <f t="shared" si="220"/>
        <v>0</v>
      </c>
      <c r="AN70" s="108">
        <f t="shared" si="220"/>
        <v>0</v>
      </c>
      <c r="AO70" s="108">
        <f t="shared" si="220"/>
        <v>0</v>
      </c>
      <c r="AP70" s="108">
        <f t="shared" si="220"/>
        <v>0</v>
      </c>
      <c r="AQ70" s="108">
        <f t="shared" si="220"/>
        <v>0</v>
      </c>
      <c r="AR70" s="108">
        <f t="shared" si="220"/>
        <v>0</v>
      </c>
      <c r="AS70" s="108">
        <f t="shared" si="220"/>
        <v>0</v>
      </c>
      <c r="AT70" s="91">
        <f>SUM(AT71:AT75)</f>
        <v>3432000</v>
      </c>
      <c r="AU70" s="123">
        <f>SUM(AU71:AU75)</f>
        <v>30888000</v>
      </c>
      <c r="AV70" s="123">
        <f t="shared" ref="AV70:BF70" si="221">SUM(AV71:AV75)</f>
        <v>0</v>
      </c>
      <c r="AW70" s="123">
        <f t="shared" si="221"/>
        <v>0</v>
      </c>
      <c r="AX70" s="123">
        <f t="shared" si="221"/>
        <v>0</v>
      </c>
      <c r="AY70" s="123">
        <f t="shared" si="221"/>
        <v>0</v>
      </c>
      <c r="AZ70" s="123">
        <f t="shared" si="221"/>
        <v>0</v>
      </c>
      <c r="BA70" s="123">
        <f t="shared" si="221"/>
        <v>0</v>
      </c>
      <c r="BB70" s="123">
        <f t="shared" si="221"/>
        <v>0</v>
      </c>
      <c r="BC70" s="123">
        <f t="shared" si="221"/>
        <v>0</v>
      </c>
      <c r="BD70" s="123">
        <f t="shared" si="221"/>
        <v>0</v>
      </c>
      <c r="BE70" s="123">
        <f t="shared" si="221"/>
        <v>0</v>
      </c>
      <c r="BF70" s="123">
        <f t="shared" si="221"/>
        <v>0</v>
      </c>
      <c r="BG70" s="91">
        <f>SUM(BG71:BG75)</f>
        <v>30888000</v>
      </c>
      <c r="BH70" s="123">
        <f>SUM(BH71:BH75)</f>
        <v>100800000</v>
      </c>
      <c r="BI70" s="123">
        <f t="shared" ref="BI70:CF70" si="222">SUM(BI71:BI75)</f>
        <v>0</v>
      </c>
      <c r="BJ70" s="123">
        <f t="shared" si="222"/>
        <v>0</v>
      </c>
      <c r="BK70" s="123">
        <f t="shared" si="222"/>
        <v>0</v>
      </c>
      <c r="BL70" s="123">
        <f t="shared" si="222"/>
        <v>0</v>
      </c>
      <c r="BM70" s="123">
        <f t="shared" si="222"/>
        <v>0</v>
      </c>
      <c r="BN70" s="123">
        <f t="shared" si="222"/>
        <v>0</v>
      </c>
      <c r="BO70" s="123">
        <f t="shared" si="222"/>
        <v>0</v>
      </c>
      <c r="BP70" s="123">
        <f t="shared" si="222"/>
        <v>0</v>
      </c>
      <c r="BQ70" s="123">
        <f t="shared" si="222"/>
        <v>0</v>
      </c>
      <c r="BR70" s="123">
        <f t="shared" si="222"/>
        <v>0</v>
      </c>
      <c r="BS70" s="123">
        <f t="shared" si="222"/>
        <v>0</v>
      </c>
      <c r="BT70" s="91">
        <f t="shared" si="222"/>
        <v>100800000</v>
      </c>
      <c r="BU70" s="91">
        <f t="shared" si="222"/>
        <v>66480000</v>
      </c>
      <c r="BV70" s="91">
        <f t="shared" si="222"/>
        <v>0</v>
      </c>
      <c r="BW70" s="91">
        <f t="shared" si="222"/>
        <v>0</v>
      </c>
      <c r="BX70" s="91">
        <f t="shared" si="222"/>
        <v>0</v>
      </c>
      <c r="BY70" s="91">
        <f t="shared" si="222"/>
        <v>0</v>
      </c>
      <c r="BZ70" s="91">
        <f t="shared" si="222"/>
        <v>0</v>
      </c>
      <c r="CA70" s="91">
        <f t="shared" si="222"/>
        <v>0</v>
      </c>
      <c r="CB70" s="91">
        <f t="shared" si="222"/>
        <v>0</v>
      </c>
      <c r="CC70" s="91">
        <f t="shared" si="222"/>
        <v>0</v>
      </c>
      <c r="CD70" s="91">
        <f t="shared" si="222"/>
        <v>0</v>
      </c>
      <c r="CE70" s="91">
        <f t="shared" si="222"/>
        <v>0</v>
      </c>
      <c r="CF70" s="91">
        <f t="shared" si="222"/>
        <v>0</v>
      </c>
      <c r="CG70" s="91">
        <f>SUM(CG71:CG75)</f>
        <v>66480000</v>
      </c>
      <c r="CH70" s="91">
        <f t="shared" ref="CH70:CH75" si="223">AT70+BG70+BT70+CG70</f>
        <v>201600000</v>
      </c>
      <c r="CJ70" s="264"/>
      <c r="CK70" s="262" t="str">
        <f>IF(CJ70=0,"P","V")</f>
        <v>P</v>
      </c>
      <c r="CL70" s="110"/>
      <c r="CM70" s="110"/>
      <c r="CN70" s="110"/>
      <c r="CO70" s="110"/>
      <c r="CP70" s="110"/>
      <c r="CQ70" s="110"/>
      <c r="CR70" s="110"/>
      <c r="CS70" s="110"/>
      <c r="CT70" s="110"/>
    </row>
    <row r="71" spans="1:165" ht="15" hidden="1" x14ac:dyDescent="0.25">
      <c r="A71" s="38"/>
      <c r="B71" s="159" t="s">
        <v>70</v>
      </c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14"/>
      <c r="AH71" s="17"/>
      <c r="AI71" s="17"/>
      <c r="AJ71" s="17"/>
      <c r="AK71" s="17"/>
      <c r="AL71" s="17"/>
      <c r="AM71" s="17"/>
      <c r="AN71" s="15"/>
      <c r="AO71" s="15"/>
      <c r="AP71" s="15"/>
      <c r="AQ71" s="15"/>
      <c r="AR71" s="15"/>
      <c r="AS71" s="15"/>
      <c r="AT71" s="207">
        <f>SUM(AH71:AS71)</f>
        <v>0</v>
      </c>
      <c r="AU71" s="205"/>
      <c r="AV71" s="205"/>
      <c r="AW71" s="205"/>
      <c r="AX71" s="205"/>
      <c r="AY71" s="205"/>
      <c r="AZ71" s="205"/>
      <c r="BA71" s="206"/>
      <c r="BB71" s="206"/>
      <c r="BC71" s="206"/>
      <c r="BD71" s="206"/>
      <c r="BE71" s="206"/>
      <c r="BF71" s="206"/>
      <c r="BG71" s="207">
        <f>SUM(AU71:BF71)</f>
        <v>0</v>
      </c>
      <c r="BH71" s="205"/>
      <c r="BI71" s="205"/>
      <c r="BJ71" s="205"/>
      <c r="BK71" s="205"/>
      <c r="BL71" s="205"/>
      <c r="BM71" s="205"/>
      <c r="BN71" s="206"/>
      <c r="BO71" s="206"/>
      <c r="BP71" s="206"/>
      <c r="BQ71" s="206"/>
      <c r="BR71" s="206"/>
      <c r="BS71" s="206"/>
      <c r="BT71" s="207">
        <f>SUM(BH71:BS71)</f>
        <v>0</v>
      </c>
      <c r="BU71" s="205"/>
      <c r="BV71" s="205"/>
      <c r="BW71" s="205"/>
      <c r="BX71" s="205"/>
      <c r="BY71" s="205"/>
      <c r="BZ71" s="205"/>
      <c r="CA71" s="206"/>
      <c r="CB71" s="206"/>
      <c r="CC71" s="206"/>
      <c r="CD71" s="206"/>
      <c r="CE71" s="206"/>
      <c r="CF71" s="206"/>
      <c r="CG71" s="207">
        <f>SUM(BU71:CF71)</f>
        <v>0</v>
      </c>
      <c r="CH71" s="206">
        <f t="shared" si="223"/>
        <v>0</v>
      </c>
      <c r="CJ71" s="265"/>
      <c r="CK71" s="262"/>
    </row>
    <row r="72" spans="1:165" ht="15" hidden="1" x14ac:dyDescent="0.25">
      <c r="B72" s="159" t="s">
        <v>71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7"/>
      <c r="AH72" s="17">
        <v>2400000</v>
      </c>
      <c r="AI72" s="17"/>
      <c r="AJ72" s="17"/>
      <c r="AK72" s="17"/>
      <c r="AL72" s="17"/>
      <c r="AM72" s="15"/>
      <c r="AN72" s="15"/>
      <c r="AO72" s="15"/>
      <c r="AP72" s="15"/>
      <c r="AQ72" s="40"/>
      <c r="AR72" s="40"/>
      <c r="AS72" s="40"/>
      <c r="AT72" s="207">
        <f>SUM(AH72:AS72)</f>
        <v>2400000</v>
      </c>
      <c r="AU72" s="205">
        <v>21600000</v>
      </c>
      <c r="AV72" s="205"/>
      <c r="AW72" s="205"/>
      <c r="AX72" s="205"/>
      <c r="AY72" s="205"/>
      <c r="AZ72" s="205"/>
      <c r="BA72" s="206"/>
      <c r="BB72" s="206"/>
      <c r="BC72" s="206"/>
      <c r="BD72" s="207"/>
      <c r="BE72" s="207"/>
      <c r="BF72" s="207"/>
      <c r="BG72" s="207">
        <f>SUM(AU72:BF72)</f>
        <v>21600000</v>
      </c>
      <c r="BH72" s="205">
        <v>60000000</v>
      </c>
      <c r="BI72" s="205"/>
      <c r="BJ72" s="205"/>
      <c r="BK72" s="205"/>
      <c r="BL72" s="205"/>
      <c r="BM72" s="205"/>
      <c r="BN72" s="206"/>
      <c r="BO72" s="206"/>
      <c r="BP72" s="206"/>
      <c r="BQ72" s="207"/>
      <c r="BR72" s="207"/>
      <c r="BS72" s="207"/>
      <c r="BT72" s="207">
        <f>SUM(BH72:BS72)</f>
        <v>60000000</v>
      </c>
      <c r="BU72" s="205">
        <v>36000000</v>
      </c>
      <c r="BV72" s="205"/>
      <c r="BW72" s="205"/>
      <c r="BX72" s="205"/>
      <c r="BY72" s="205"/>
      <c r="BZ72" s="205"/>
      <c r="CA72" s="206"/>
      <c r="CB72" s="206"/>
      <c r="CC72" s="206"/>
      <c r="CD72" s="207"/>
      <c r="CE72" s="207"/>
      <c r="CF72" s="207"/>
      <c r="CG72" s="207">
        <f>SUM(BU72:CF72)</f>
        <v>36000000</v>
      </c>
      <c r="CH72" s="206">
        <f t="shared" si="223"/>
        <v>120000000</v>
      </c>
      <c r="CJ72" s="265"/>
      <c r="CK72" s="262" t="str">
        <f>IF(CJ72=0,"P","V")</f>
        <v>P</v>
      </c>
    </row>
    <row r="73" spans="1:165" ht="15" hidden="1" x14ac:dyDescent="0.25">
      <c r="B73" s="160" t="s">
        <v>72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37"/>
      <c r="AH73" s="17">
        <v>1032000</v>
      </c>
      <c r="AI73" s="17"/>
      <c r="AJ73" s="17"/>
      <c r="AK73" s="17"/>
      <c r="AL73" s="17"/>
      <c r="AM73" s="15"/>
      <c r="AN73" s="15"/>
      <c r="AO73" s="15"/>
      <c r="AP73" s="15"/>
      <c r="AQ73" s="15"/>
      <c r="AR73" s="15"/>
      <c r="AS73" s="15"/>
      <c r="AT73" s="207">
        <f>SUM(AH73:AS73)</f>
        <v>1032000</v>
      </c>
      <c r="AU73" s="205">
        <v>9288000</v>
      </c>
      <c r="AV73" s="205"/>
      <c r="AW73" s="205"/>
      <c r="AX73" s="205"/>
      <c r="AY73" s="205"/>
      <c r="AZ73" s="205"/>
      <c r="BA73" s="206"/>
      <c r="BB73" s="206"/>
      <c r="BC73" s="206"/>
      <c r="BD73" s="206"/>
      <c r="BE73" s="206"/>
      <c r="BF73" s="206"/>
      <c r="BG73" s="207">
        <f>SUM(AU73:BF73)</f>
        <v>9288000</v>
      </c>
      <c r="BH73" s="205">
        <v>25800000</v>
      </c>
      <c r="BI73" s="205"/>
      <c r="BJ73" s="205"/>
      <c r="BK73" s="205"/>
      <c r="BL73" s="205"/>
      <c r="BM73" s="205"/>
      <c r="BN73" s="206"/>
      <c r="BO73" s="206"/>
      <c r="BP73" s="206"/>
      <c r="BQ73" s="206"/>
      <c r="BR73" s="206"/>
      <c r="BS73" s="206"/>
      <c r="BT73" s="207">
        <f>SUM(BH73:BS73)</f>
        <v>25800000</v>
      </c>
      <c r="BU73" s="205">
        <v>15480000</v>
      </c>
      <c r="BV73" s="205"/>
      <c r="BW73" s="205"/>
      <c r="BX73" s="205"/>
      <c r="BY73" s="205"/>
      <c r="BZ73" s="205"/>
      <c r="CA73" s="206"/>
      <c r="CB73" s="206"/>
      <c r="CC73" s="206"/>
      <c r="CD73" s="206"/>
      <c r="CE73" s="206"/>
      <c r="CF73" s="206"/>
      <c r="CG73" s="207">
        <f>SUM(BU73:CF73)</f>
        <v>15480000</v>
      </c>
      <c r="CH73" s="206">
        <f t="shared" si="223"/>
        <v>51600000</v>
      </c>
      <c r="CJ73" s="265"/>
      <c r="CK73" s="262" t="str">
        <f t="shared" ref="CK73:CK74" si="224">IF(CJ73=0,"P","V")</f>
        <v>P</v>
      </c>
    </row>
    <row r="74" spans="1:165" ht="15" hidden="1" x14ac:dyDescent="0.25">
      <c r="B74" s="160" t="s">
        <v>76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14"/>
      <c r="AH74" s="17"/>
      <c r="AI74" s="17"/>
      <c r="AJ74" s="17"/>
      <c r="AK74" s="17"/>
      <c r="AL74" s="17"/>
      <c r="AM74" s="17"/>
      <c r="AN74" s="15"/>
      <c r="AO74" s="15"/>
      <c r="AP74" s="15"/>
      <c r="AQ74" s="15"/>
      <c r="AR74" s="15"/>
      <c r="AS74" s="15"/>
      <c r="AT74" s="207">
        <f>SUM(AH74:AS74)</f>
        <v>0</v>
      </c>
      <c r="AU74" s="205"/>
      <c r="AV74" s="205"/>
      <c r="AW74" s="205"/>
      <c r="AX74" s="205"/>
      <c r="AY74" s="205"/>
      <c r="AZ74" s="205"/>
      <c r="BA74" s="206"/>
      <c r="BB74" s="206"/>
      <c r="BC74" s="206"/>
      <c r="BD74" s="206"/>
      <c r="BE74" s="206"/>
      <c r="BF74" s="206"/>
      <c r="BG74" s="207">
        <f>SUM(AU74:BF74)</f>
        <v>0</v>
      </c>
      <c r="BH74" s="205">
        <v>15000000</v>
      </c>
      <c r="BI74" s="205"/>
      <c r="BJ74" s="205"/>
      <c r="BK74" s="205"/>
      <c r="BL74" s="205"/>
      <c r="BM74" s="205"/>
      <c r="BN74" s="206"/>
      <c r="BO74" s="206"/>
      <c r="BP74" s="206"/>
      <c r="BQ74" s="206"/>
      <c r="BR74" s="206"/>
      <c r="BS74" s="206"/>
      <c r="BT74" s="207">
        <f>SUM(BH74:BS74)</f>
        <v>15000000</v>
      </c>
      <c r="BU74" s="205">
        <v>15000000</v>
      </c>
      <c r="BV74" s="205"/>
      <c r="BW74" s="205"/>
      <c r="BX74" s="205"/>
      <c r="BY74" s="205"/>
      <c r="BZ74" s="205"/>
      <c r="CA74" s="206"/>
      <c r="CB74" s="206"/>
      <c r="CC74" s="206"/>
      <c r="CD74" s="206"/>
      <c r="CE74" s="206"/>
      <c r="CF74" s="206"/>
      <c r="CG74" s="207">
        <f>SUM(BU74:CF74)</f>
        <v>15000000</v>
      </c>
      <c r="CH74" s="206">
        <f t="shared" si="223"/>
        <v>30000000</v>
      </c>
      <c r="CJ74" s="265"/>
      <c r="CK74" s="262" t="str">
        <f t="shared" si="224"/>
        <v>P</v>
      </c>
    </row>
    <row r="75" spans="1:165" ht="15.75" hidden="1" thickBot="1" x14ac:dyDescent="0.3">
      <c r="B75" s="161" t="s">
        <v>73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37"/>
      <c r="AH75" s="17"/>
      <c r="AI75" s="17"/>
      <c r="AJ75" s="17"/>
      <c r="AK75" s="17"/>
      <c r="AL75" s="17"/>
      <c r="AM75" s="17"/>
      <c r="AN75" s="15"/>
      <c r="AO75" s="15"/>
      <c r="AP75" s="15"/>
      <c r="AQ75" s="15"/>
      <c r="AR75" s="15"/>
      <c r="AS75" s="15"/>
      <c r="AT75" s="208">
        <f>SUM(AH75:AS75)</f>
        <v>0</v>
      </c>
      <c r="AU75" s="205"/>
      <c r="AV75" s="205"/>
      <c r="AW75" s="205"/>
      <c r="AX75" s="205"/>
      <c r="AY75" s="205"/>
      <c r="AZ75" s="205"/>
      <c r="BA75" s="206"/>
      <c r="BB75" s="206"/>
      <c r="BC75" s="206"/>
      <c r="BD75" s="206"/>
      <c r="BE75" s="206"/>
      <c r="BF75" s="206"/>
      <c r="BG75" s="208">
        <f>SUM(AU75:BF75)</f>
        <v>0</v>
      </c>
      <c r="BH75" s="205"/>
      <c r="BI75" s="205"/>
      <c r="BJ75" s="205"/>
      <c r="BK75" s="205"/>
      <c r="BL75" s="205"/>
      <c r="BM75" s="205"/>
      <c r="BN75" s="206"/>
      <c r="BO75" s="206"/>
      <c r="BP75" s="206"/>
      <c r="BQ75" s="206"/>
      <c r="BR75" s="206"/>
      <c r="BS75" s="206"/>
      <c r="BT75" s="208">
        <f>SUM(BH75:BS75)</f>
        <v>0</v>
      </c>
      <c r="BU75" s="205"/>
      <c r="BV75" s="205"/>
      <c r="BW75" s="205"/>
      <c r="BX75" s="205"/>
      <c r="BY75" s="205"/>
      <c r="BZ75" s="205"/>
      <c r="CA75" s="206"/>
      <c r="CB75" s="206"/>
      <c r="CC75" s="206"/>
      <c r="CD75" s="206"/>
      <c r="CE75" s="206"/>
      <c r="CF75" s="206"/>
      <c r="CG75" s="208">
        <f>SUM(BU75:CF75)</f>
        <v>0</v>
      </c>
      <c r="CH75" s="206">
        <f t="shared" si="223"/>
        <v>0</v>
      </c>
      <c r="CJ75" s="266"/>
      <c r="CK75" s="262"/>
    </row>
    <row r="76" spans="1:165" ht="12.75" hidden="1" thickTop="1" x14ac:dyDescent="0.2"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45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45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45"/>
      <c r="CH76" s="11"/>
      <c r="CJ76" s="7"/>
    </row>
    <row r="77" spans="1:165" s="215" customFormat="1" ht="15" hidden="1" thickBot="1" x14ac:dyDescent="0.3">
      <c r="A77" s="209"/>
      <c r="B77" s="210" t="s">
        <v>74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2"/>
      <c r="AH77" s="213">
        <f t="shared" ref="AH77:BM77" si="225">AH9+AH70-AH13</f>
        <v>3146000</v>
      </c>
      <c r="AI77" s="213">
        <f t="shared" si="225"/>
        <v>2860000</v>
      </c>
      <c r="AJ77" s="213">
        <f t="shared" si="225"/>
        <v>2574000</v>
      </c>
      <c r="AK77" s="213">
        <f t="shared" si="225"/>
        <v>2288000</v>
      </c>
      <c r="AL77" s="213">
        <f t="shared" si="225"/>
        <v>2002000</v>
      </c>
      <c r="AM77" s="213">
        <f t="shared" si="225"/>
        <v>1716000</v>
      </c>
      <c r="AN77" s="83">
        <f t="shared" si="225"/>
        <v>1430000</v>
      </c>
      <c r="AO77" s="83">
        <f t="shared" si="225"/>
        <v>1144000</v>
      </c>
      <c r="AP77" s="83">
        <f t="shared" si="225"/>
        <v>858000</v>
      </c>
      <c r="AQ77" s="83">
        <f t="shared" si="225"/>
        <v>572000</v>
      </c>
      <c r="AR77" s="83">
        <f t="shared" si="225"/>
        <v>286000</v>
      </c>
      <c r="AS77" s="83">
        <f t="shared" si="225"/>
        <v>0</v>
      </c>
      <c r="AT77" s="83">
        <f t="shared" si="225"/>
        <v>0</v>
      </c>
      <c r="AU77" s="213">
        <f t="shared" si="225"/>
        <v>28314000</v>
      </c>
      <c r="AV77" s="213">
        <f t="shared" si="225"/>
        <v>25740000</v>
      </c>
      <c r="AW77" s="213">
        <f t="shared" si="225"/>
        <v>23166000</v>
      </c>
      <c r="AX77" s="213">
        <f t="shared" si="225"/>
        <v>20592000</v>
      </c>
      <c r="AY77" s="213">
        <f t="shared" si="225"/>
        <v>18018000</v>
      </c>
      <c r="AZ77" s="213">
        <f t="shared" si="225"/>
        <v>15444000</v>
      </c>
      <c r="BA77" s="83">
        <f t="shared" si="225"/>
        <v>12870000</v>
      </c>
      <c r="BB77" s="83">
        <f t="shared" si="225"/>
        <v>10296000</v>
      </c>
      <c r="BC77" s="83">
        <f t="shared" si="225"/>
        <v>7722000</v>
      </c>
      <c r="BD77" s="83">
        <f t="shared" si="225"/>
        <v>5148000</v>
      </c>
      <c r="BE77" s="83">
        <f t="shared" si="225"/>
        <v>2574000</v>
      </c>
      <c r="BF77" s="83">
        <f t="shared" si="225"/>
        <v>0</v>
      </c>
      <c r="BG77" s="83">
        <f t="shared" si="225"/>
        <v>0</v>
      </c>
      <c r="BH77" s="213">
        <f t="shared" si="225"/>
        <v>92400000</v>
      </c>
      <c r="BI77" s="213">
        <f t="shared" si="225"/>
        <v>84000000</v>
      </c>
      <c r="BJ77" s="213">
        <f t="shared" si="225"/>
        <v>75600000</v>
      </c>
      <c r="BK77" s="213">
        <f t="shared" si="225"/>
        <v>67200000</v>
      </c>
      <c r="BL77" s="213">
        <f t="shared" si="225"/>
        <v>58800000</v>
      </c>
      <c r="BM77" s="213">
        <f t="shared" si="225"/>
        <v>50400000</v>
      </c>
      <c r="BN77" s="83">
        <f t="shared" ref="BN77:CH77" si="226">BN9+BN70-BN13</f>
        <v>42000000</v>
      </c>
      <c r="BO77" s="83">
        <f t="shared" si="226"/>
        <v>33600000</v>
      </c>
      <c r="BP77" s="83">
        <f t="shared" si="226"/>
        <v>25200000</v>
      </c>
      <c r="BQ77" s="83">
        <f t="shared" si="226"/>
        <v>16800000</v>
      </c>
      <c r="BR77" s="83">
        <f t="shared" si="226"/>
        <v>8400000</v>
      </c>
      <c r="BS77" s="83">
        <f t="shared" si="226"/>
        <v>0</v>
      </c>
      <c r="BT77" s="83">
        <f t="shared" si="226"/>
        <v>0</v>
      </c>
      <c r="BU77" s="213">
        <f t="shared" si="226"/>
        <v>60940000</v>
      </c>
      <c r="BV77" s="213">
        <f t="shared" si="226"/>
        <v>55400000</v>
      </c>
      <c r="BW77" s="213">
        <f t="shared" si="226"/>
        <v>49860000</v>
      </c>
      <c r="BX77" s="213">
        <f t="shared" si="226"/>
        <v>44320000</v>
      </c>
      <c r="BY77" s="213">
        <f t="shared" si="226"/>
        <v>38780000</v>
      </c>
      <c r="BZ77" s="213">
        <f t="shared" si="226"/>
        <v>33240000</v>
      </c>
      <c r="CA77" s="83">
        <f t="shared" si="226"/>
        <v>27700000</v>
      </c>
      <c r="CB77" s="83">
        <f t="shared" si="226"/>
        <v>22160000</v>
      </c>
      <c r="CC77" s="83">
        <f t="shared" si="226"/>
        <v>16620000</v>
      </c>
      <c r="CD77" s="83">
        <f t="shared" si="226"/>
        <v>11080000</v>
      </c>
      <c r="CE77" s="83">
        <f t="shared" si="226"/>
        <v>5540000</v>
      </c>
      <c r="CF77" s="83">
        <f t="shared" si="226"/>
        <v>0</v>
      </c>
      <c r="CG77" s="83">
        <f t="shared" si="226"/>
        <v>0</v>
      </c>
      <c r="CH77" s="214">
        <f t="shared" si="226"/>
        <v>0</v>
      </c>
      <c r="CJ77" s="267">
        <f>CJ9+CJ70-CJ13</f>
        <v>0</v>
      </c>
      <c r="CL77" s="216"/>
      <c r="CM77" s="216"/>
      <c r="CN77" s="216"/>
      <c r="CO77" s="216"/>
      <c r="CP77" s="216"/>
      <c r="CQ77" s="216"/>
      <c r="CR77" s="216"/>
      <c r="CS77" s="216"/>
      <c r="CT77" s="216"/>
    </row>
    <row r="78" spans="1:165" x14ac:dyDescent="0.2">
      <c r="AG78" s="8"/>
    </row>
    <row r="79" spans="1:165" x14ac:dyDescent="0.2">
      <c r="AG79" s="8"/>
    </row>
    <row r="80" spans="1:165" ht="11.25" customHeight="1" x14ac:dyDescent="0.2">
      <c r="AG80" s="8"/>
    </row>
    <row r="81" spans="33:33" x14ac:dyDescent="0.2">
      <c r="AG81" s="8"/>
    </row>
    <row r="82" spans="33:33" x14ac:dyDescent="0.2">
      <c r="AG82" s="8"/>
    </row>
    <row r="83" spans="33:33" x14ac:dyDescent="0.2">
      <c r="AG83" s="8"/>
    </row>
    <row r="84" spans="33:33" x14ac:dyDescent="0.2">
      <c r="AG84" s="8"/>
    </row>
    <row r="85" spans="33:33" x14ac:dyDescent="0.2">
      <c r="AG85" s="8"/>
    </row>
    <row r="86" spans="33:33" x14ac:dyDescent="0.2">
      <c r="AG86" s="8"/>
    </row>
    <row r="87" spans="33:33" x14ac:dyDescent="0.2">
      <c r="AG87" s="8"/>
    </row>
    <row r="88" spans="33:33" x14ac:dyDescent="0.2">
      <c r="AG88" s="8"/>
    </row>
    <row r="89" spans="33:33" x14ac:dyDescent="0.2">
      <c r="AG89" s="8"/>
    </row>
    <row r="90" spans="33:33" x14ac:dyDescent="0.2">
      <c r="AG90" s="8"/>
    </row>
    <row r="91" spans="33:33" x14ac:dyDescent="0.2">
      <c r="AG91" s="8"/>
    </row>
    <row r="92" spans="33:33" x14ac:dyDescent="0.2">
      <c r="AG92" s="8"/>
    </row>
    <row r="93" spans="33:33" x14ac:dyDescent="0.2">
      <c r="AG93" s="8"/>
    </row>
    <row r="94" spans="33:33" x14ac:dyDescent="0.2">
      <c r="AG94" s="8"/>
    </row>
    <row r="95" spans="33:33" x14ac:dyDescent="0.2">
      <c r="AG95" s="8"/>
    </row>
    <row r="96" spans="33:33" x14ac:dyDescent="0.2">
      <c r="AG96" s="8"/>
    </row>
    <row r="97" spans="33:33" x14ac:dyDescent="0.2">
      <c r="AG97" s="8"/>
    </row>
    <row r="98" spans="33:33" x14ac:dyDescent="0.2">
      <c r="AG98" s="8"/>
    </row>
    <row r="99" spans="33:33" x14ac:dyDescent="0.2">
      <c r="AG99" s="8"/>
    </row>
    <row r="100" spans="33:33" x14ac:dyDescent="0.2">
      <c r="AG100" s="8"/>
    </row>
    <row r="101" spans="33:33" x14ac:dyDescent="0.2">
      <c r="AG101" s="8"/>
    </row>
    <row r="102" spans="33:33" x14ac:dyDescent="0.2">
      <c r="AG102" s="8"/>
    </row>
    <row r="103" spans="33:33" x14ac:dyDescent="0.2">
      <c r="AG103" s="8"/>
    </row>
    <row r="104" spans="33:33" x14ac:dyDescent="0.2">
      <c r="AG104" s="8"/>
    </row>
    <row r="105" spans="33:33" x14ac:dyDescent="0.2">
      <c r="AG105" s="8"/>
    </row>
    <row r="106" spans="33:33" x14ac:dyDescent="0.2">
      <c r="AG106" s="8"/>
    </row>
    <row r="107" spans="33:33" x14ac:dyDescent="0.2">
      <c r="AG107" s="8"/>
    </row>
    <row r="108" spans="33:33" x14ac:dyDescent="0.2">
      <c r="AG108" s="8"/>
    </row>
    <row r="109" spans="33:33" x14ac:dyDescent="0.2">
      <c r="AG109" s="8"/>
    </row>
    <row r="110" spans="33:33" x14ac:dyDescent="0.2">
      <c r="AG110" s="8"/>
    </row>
    <row r="111" spans="33:33" x14ac:dyDescent="0.2">
      <c r="AG111" s="8"/>
    </row>
    <row r="112" spans="33:33" x14ac:dyDescent="0.2">
      <c r="AG112" s="8"/>
    </row>
    <row r="113" spans="33:33" x14ac:dyDescent="0.2">
      <c r="AG113" s="8"/>
    </row>
    <row r="114" spans="33:33" x14ac:dyDescent="0.2">
      <c r="AG114" s="8"/>
    </row>
    <row r="115" spans="33:33" x14ac:dyDescent="0.2">
      <c r="AG115" s="8"/>
    </row>
    <row r="116" spans="33:33" x14ac:dyDescent="0.2">
      <c r="AG116" s="8"/>
    </row>
    <row r="117" spans="33:33" x14ac:dyDescent="0.2">
      <c r="AG117" s="8"/>
    </row>
    <row r="118" spans="33:33" x14ac:dyDescent="0.2">
      <c r="AG118" s="8"/>
    </row>
    <row r="119" spans="33:33" x14ac:dyDescent="0.2">
      <c r="AG119" s="8"/>
    </row>
    <row r="120" spans="33:33" x14ac:dyDescent="0.2">
      <c r="AG120" s="8"/>
    </row>
    <row r="121" spans="33:33" x14ac:dyDescent="0.2">
      <c r="AG121" s="8"/>
    </row>
    <row r="122" spans="33:33" x14ac:dyDescent="0.2">
      <c r="AG122" s="8"/>
    </row>
    <row r="123" spans="33:33" x14ac:dyDescent="0.2">
      <c r="AG123" s="8"/>
    </row>
    <row r="124" spans="33:33" x14ac:dyDescent="0.2">
      <c r="AG124" s="8"/>
    </row>
    <row r="125" spans="33:33" x14ac:dyDescent="0.2">
      <c r="AG125" s="8"/>
    </row>
    <row r="126" spans="33:33" x14ac:dyDescent="0.2">
      <c r="AG126" s="8"/>
    </row>
    <row r="127" spans="33:33" x14ac:dyDescent="0.2">
      <c r="AG127" s="8"/>
    </row>
    <row r="128" spans="33:33" x14ac:dyDescent="0.2">
      <c r="AG128" s="8"/>
    </row>
    <row r="129" spans="33:33" x14ac:dyDescent="0.2">
      <c r="AG129" s="8"/>
    </row>
    <row r="130" spans="33:33" x14ac:dyDescent="0.2">
      <c r="AG130" s="8"/>
    </row>
    <row r="131" spans="33:33" x14ac:dyDescent="0.2">
      <c r="AG131" s="8"/>
    </row>
    <row r="132" spans="33:33" x14ac:dyDescent="0.2">
      <c r="AG132" s="8"/>
    </row>
    <row r="133" spans="33:33" x14ac:dyDescent="0.2">
      <c r="AG133" s="8"/>
    </row>
    <row r="134" spans="33:33" x14ac:dyDescent="0.2">
      <c r="AG134" s="8"/>
    </row>
    <row r="135" spans="33:33" x14ac:dyDescent="0.2">
      <c r="AG135" s="8"/>
    </row>
    <row r="136" spans="33:33" x14ac:dyDescent="0.2">
      <c r="AG136" s="8"/>
    </row>
    <row r="137" spans="33:33" x14ac:dyDescent="0.2">
      <c r="AG137" s="8"/>
    </row>
    <row r="138" spans="33:33" x14ac:dyDescent="0.2">
      <c r="AG138" s="8"/>
    </row>
    <row r="139" spans="33:33" x14ac:dyDescent="0.2">
      <c r="AG139" s="8"/>
    </row>
    <row r="140" spans="33:33" x14ac:dyDescent="0.2">
      <c r="AG140" s="8"/>
    </row>
    <row r="141" spans="33:33" x14ac:dyDescent="0.2">
      <c r="AG141" s="8"/>
    </row>
    <row r="142" spans="33:33" x14ac:dyDescent="0.2">
      <c r="AG142" s="8"/>
    </row>
    <row r="143" spans="33:33" x14ac:dyDescent="0.2">
      <c r="AG143" s="8"/>
    </row>
    <row r="144" spans="33:33" x14ac:dyDescent="0.2">
      <c r="AG144" s="8"/>
    </row>
    <row r="145" spans="33:33" x14ac:dyDescent="0.2">
      <c r="AG145" s="8"/>
    </row>
    <row r="146" spans="33:33" x14ac:dyDescent="0.2">
      <c r="AG146" s="8"/>
    </row>
    <row r="147" spans="33:33" x14ac:dyDescent="0.2">
      <c r="AG147" s="8"/>
    </row>
    <row r="148" spans="33:33" x14ac:dyDescent="0.2">
      <c r="AG148" s="8"/>
    </row>
    <row r="149" spans="33:33" x14ac:dyDescent="0.2">
      <c r="AG149" s="8"/>
    </row>
    <row r="150" spans="33:33" x14ac:dyDescent="0.2">
      <c r="AG150" s="8"/>
    </row>
    <row r="151" spans="33:33" x14ac:dyDescent="0.2">
      <c r="AG151" s="8"/>
    </row>
    <row r="152" spans="33:33" x14ac:dyDescent="0.2">
      <c r="AG152" s="8"/>
    </row>
    <row r="153" spans="33:33" x14ac:dyDescent="0.2">
      <c r="AG153" s="8"/>
    </row>
    <row r="154" spans="33:33" x14ac:dyDescent="0.2">
      <c r="AG154" s="8"/>
    </row>
    <row r="155" spans="33:33" x14ac:dyDescent="0.2">
      <c r="AG155" s="8"/>
    </row>
    <row r="156" spans="33:33" x14ac:dyDescent="0.2">
      <c r="AG156" s="8"/>
    </row>
    <row r="157" spans="33:33" x14ac:dyDescent="0.2">
      <c r="AG157" s="8"/>
    </row>
    <row r="158" spans="33:33" x14ac:dyDescent="0.2">
      <c r="AG158" s="8"/>
    </row>
    <row r="159" spans="33:33" x14ac:dyDescent="0.2">
      <c r="AG159" s="8"/>
    </row>
    <row r="160" spans="33:33" x14ac:dyDescent="0.2">
      <c r="AG160" s="8"/>
    </row>
    <row r="161" spans="33:33" x14ac:dyDescent="0.2">
      <c r="AG161" s="8"/>
    </row>
    <row r="162" spans="33:33" x14ac:dyDescent="0.2">
      <c r="AG162" s="8"/>
    </row>
    <row r="163" spans="33:33" x14ac:dyDescent="0.2">
      <c r="AG163" s="8"/>
    </row>
    <row r="164" spans="33:33" x14ac:dyDescent="0.2">
      <c r="AG164" s="8"/>
    </row>
    <row r="165" spans="33:33" x14ac:dyDescent="0.2">
      <c r="AG165" s="8"/>
    </row>
    <row r="166" spans="33:33" x14ac:dyDescent="0.2">
      <c r="AG166" s="8"/>
    </row>
    <row r="167" spans="33:33" x14ac:dyDescent="0.2">
      <c r="AG167" s="8"/>
    </row>
    <row r="168" spans="33:33" x14ac:dyDescent="0.2">
      <c r="AG168" s="8"/>
    </row>
    <row r="169" spans="33:33" x14ac:dyDescent="0.2">
      <c r="AG169" s="8"/>
    </row>
    <row r="170" spans="33:33" x14ac:dyDescent="0.2">
      <c r="AG170" s="8"/>
    </row>
    <row r="171" spans="33:33" x14ac:dyDescent="0.2">
      <c r="AG171" s="8"/>
    </row>
    <row r="172" spans="33:33" x14ac:dyDescent="0.2">
      <c r="AG172" s="8"/>
    </row>
    <row r="173" spans="33:33" x14ac:dyDescent="0.2">
      <c r="AG173" s="8"/>
    </row>
    <row r="174" spans="33:33" x14ac:dyDescent="0.2">
      <c r="AG174" s="8"/>
    </row>
    <row r="175" spans="33:33" x14ac:dyDescent="0.2">
      <c r="AG175" s="8"/>
    </row>
    <row r="176" spans="33:33" x14ac:dyDescent="0.2">
      <c r="AG176" s="8"/>
    </row>
    <row r="177" spans="33:33" x14ac:dyDescent="0.2">
      <c r="AG177" s="8"/>
    </row>
    <row r="178" spans="33:33" x14ac:dyDescent="0.2">
      <c r="AG178" s="8"/>
    </row>
    <row r="179" spans="33:33" x14ac:dyDescent="0.2">
      <c r="AG179" s="8"/>
    </row>
    <row r="180" spans="33:33" x14ac:dyDescent="0.2">
      <c r="AG180" s="8"/>
    </row>
    <row r="181" spans="33:33" x14ac:dyDescent="0.2">
      <c r="AG181" s="8"/>
    </row>
    <row r="182" spans="33:33" x14ac:dyDescent="0.2">
      <c r="AG182" s="8"/>
    </row>
    <row r="183" spans="33:33" x14ac:dyDescent="0.2">
      <c r="AG183" s="8"/>
    </row>
    <row r="184" spans="33:33" x14ac:dyDescent="0.2">
      <c r="AG184" s="8"/>
    </row>
    <row r="185" spans="33:33" x14ac:dyDescent="0.2">
      <c r="AG185" s="8"/>
    </row>
    <row r="186" spans="33:33" x14ac:dyDescent="0.2">
      <c r="AG186" s="8"/>
    </row>
    <row r="187" spans="33:33" x14ac:dyDescent="0.2">
      <c r="AG187" s="8"/>
    </row>
    <row r="188" spans="33:33" x14ac:dyDescent="0.2">
      <c r="AG188" s="8"/>
    </row>
    <row r="189" spans="33:33" x14ac:dyDescent="0.2">
      <c r="AG189" s="8"/>
    </row>
    <row r="190" spans="33:33" x14ac:dyDescent="0.2">
      <c r="AG190" s="8"/>
    </row>
    <row r="191" spans="33:33" x14ac:dyDescent="0.2">
      <c r="AG191" s="8"/>
    </row>
    <row r="192" spans="33:33" x14ac:dyDescent="0.2">
      <c r="AG192" s="8"/>
    </row>
    <row r="193" spans="33:33" x14ac:dyDescent="0.2">
      <c r="AG193" s="8"/>
    </row>
    <row r="194" spans="33:33" x14ac:dyDescent="0.2">
      <c r="AG194" s="8"/>
    </row>
    <row r="195" spans="33:33" x14ac:dyDescent="0.2">
      <c r="AG195" s="8"/>
    </row>
    <row r="196" spans="33:33" x14ac:dyDescent="0.2">
      <c r="AG196" s="8"/>
    </row>
    <row r="197" spans="33:33" x14ac:dyDescent="0.2">
      <c r="AG197" s="8"/>
    </row>
    <row r="198" spans="33:33" x14ac:dyDescent="0.2">
      <c r="AG198" s="8"/>
    </row>
    <row r="199" spans="33:33" x14ac:dyDescent="0.2">
      <c r="AG199" s="8"/>
    </row>
    <row r="200" spans="33:33" x14ac:dyDescent="0.2">
      <c r="AG200" s="8"/>
    </row>
    <row r="201" spans="33:33" x14ac:dyDescent="0.2">
      <c r="AG201" s="8"/>
    </row>
    <row r="202" spans="33:33" x14ac:dyDescent="0.2">
      <c r="AG202" s="8"/>
    </row>
    <row r="203" spans="33:33" x14ac:dyDescent="0.2">
      <c r="AG203" s="8"/>
    </row>
    <row r="204" spans="33:33" x14ac:dyDescent="0.2">
      <c r="AG204" s="8"/>
    </row>
    <row r="205" spans="33:33" x14ac:dyDescent="0.2">
      <c r="AG205" s="8"/>
    </row>
    <row r="206" spans="33:33" x14ac:dyDescent="0.2">
      <c r="AG206" s="8"/>
    </row>
    <row r="207" spans="33:33" x14ac:dyDescent="0.2">
      <c r="AG207" s="8"/>
    </row>
    <row r="208" spans="33:33" x14ac:dyDescent="0.2">
      <c r="AG208" s="8"/>
    </row>
    <row r="209" spans="33:33" x14ac:dyDescent="0.2">
      <c r="AG209" s="8"/>
    </row>
    <row r="210" spans="33:33" x14ac:dyDescent="0.2">
      <c r="AG210" s="8"/>
    </row>
    <row r="211" spans="33:33" x14ac:dyDescent="0.2">
      <c r="AG211" s="8"/>
    </row>
    <row r="212" spans="33:33" x14ac:dyDescent="0.2">
      <c r="AG212" s="8"/>
    </row>
    <row r="213" spans="33:33" x14ac:dyDescent="0.2">
      <c r="AG213" s="8"/>
    </row>
    <row r="214" spans="33:33" x14ac:dyDescent="0.2">
      <c r="AG214" s="8"/>
    </row>
    <row r="215" spans="33:33" x14ac:dyDescent="0.2">
      <c r="AG215" s="8"/>
    </row>
    <row r="216" spans="33:33" x14ac:dyDescent="0.2">
      <c r="AG216" s="8"/>
    </row>
    <row r="217" spans="33:33" x14ac:dyDescent="0.2">
      <c r="AG217" s="8"/>
    </row>
    <row r="218" spans="33:33" x14ac:dyDescent="0.2">
      <c r="AG218" s="8"/>
    </row>
    <row r="219" spans="33:33" x14ac:dyDescent="0.2">
      <c r="AG219" s="8"/>
    </row>
    <row r="220" spans="33:33" x14ac:dyDescent="0.2">
      <c r="AG220" s="8"/>
    </row>
    <row r="221" spans="33:33" x14ac:dyDescent="0.2">
      <c r="AG221" s="8"/>
    </row>
    <row r="222" spans="33:33" x14ac:dyDescent="0.2">
      <c r="AG222" s="8"/>
    </row>
    <row r="223" spans="33:33" x14ac:dyDescent="0.2">
      <c r="AG223" s="8"/>
    </row>
    <row r="224" spans="33:33" x14ac:dyDescent="0.2">
      <c r="AG224" s="8"/>
    </row>
    <row r="225" spans="33:33" x14ac:dyDescent="0.2">
      <c r="AG225" s="8"/>
    </row>
    <row r="226" spans="33:33" x14ac:dyDescent="0.2">
      <c r="AG226" s="8"/>
    </row>
    <row r="227" spans="33:33" x14ac:dyDescent="0.2">
      <c r="AG227" s="8"/>
    </row>
    <row r="228" spans="33:33" x14ac:dyDescent="0.2">
      <c r="AG228" s="8"/>
    </row>
    <row r="229" spans="33:33" x14ac:dyDescent="0.2">
      <c r="AG229" s="8"/>
    </row>
    <row r="230" spans="33:33" x14ac:dyDescent="0.2">
      <c r="AG230" s="8"/>
    </row>
    <row r="231" spans="33:33" x14ac:dyDescent="0.2">
      <c r="AG231" s="8"/>
    </row>
    <row r="232" spans="33:33" x14ac:dyDescent="0.2">
      <c r="AG232" s="8"/>
    </row>
    <row r="233" spans="33:33" x14ac:dyDescent="0.2">
      <c r="AG233" s="8"/>
    </row>
    <row r="234" spans="33:33" x14ac:dyDescent="0.2">
      <c r="AG234" s="8"/>
    </row>
    <row r="235" spans="33:33" x14ac:dyDescent="0.2">
      <c r="AG235" s="8"/>
    </row>
    <row r="236" spans="33:33" x14ac:dyDescent="0.2">
      <c r="AG236" s="8"/>
    </row>
    <row r="237" spans="33:33" x14ac:dyDescent="0.2">
      <c r="AG237" s="8"/>
    </row>
    <row r="238" spans="33:33" x14ac:dyDescent="0.2">
      <c r="AG238" s="8"/>
    </row>
    <row r="239" spans="33:33" x14ac:dyDescent="0.2">
      <c r="AG239" s="8"/>
    </row>
    <row r="240" spans="33:33" x14ac:dyDescent="0.2">
      <c r="AG240" s="8"/>
    </row>
    <row r="241" spans="33:33" x14ac:dyDescent="0.2">
      <c r="AG241" s="8"/>
    </row>
    <row r="242" spans="33:33" x14ac:dyDescent="0.2">
      <c r="AG242" s="8"/>
    </row>
    <row r="243" spans="33:33" x14ac:dyDescent="0.2">
      <c r="AG243" s="8"/>
    </row>
    <row r="244" spans="33:33" x14ac:dyDescent="0.2">
      <c r="AG244" s="8"/>
    </row>
    <row r="245" spans="33:33" x14ac:dyDescent="0.2">
      <c r="AG245" s="8"/>
    </row>
    <row r="246" spans="33:33" x14ac:dyDescent="0.2">
      <c r="AG246" s="8"/>
    </row>
    <row r="247" spans="33:33" x14ac:dyDescent="0.2">
      <c r="AG247" s="8"/>
    </row>
    <row r="248" spans="33:33" x14ac:dyDescent="0.2">
      <c r="AG248" s="8"/>
    </row>
    <row r="249" spans="33:33" x14ac:dyDescent="0.2">
      <c r="AG249" s="8"/>
    </row>
    <row r="250" spans="33:33" x14ac:dyDescent="0.2">
      <c r="AG250" s="8"/>
    </row>
    <row r="251" spans="33:33" x14ac:dyDescent="0.2">
      <c r="AG251" s="8"/>
    </row>
    <row r="252" spans="33:33" x14ac:dyDescent="0.2">
      <c r="AG252" s="8"/>
    </row>
    <row r="253" spans="33:33" x14ac:dyDescent="0.2">
      <c r="AG253" s="8"/>
    </row>
    <row r="254" spans="33:33" x14ac:dyDescent="0.2">
      <c r="AG254" s="8"/>
    </row>
    <row r="255" spans="33:33" x14ac:dyDescent="0.2">
      <c r="AG255" s="8"/>
    </row>
    <row r="256" spans="33:33" x14ac:dyDescent="0.2">
      <c r="AG256" s="8"/>
    </row>
    <row r="257" spans="33:33" x14ac:dyDescent="0.2">
      <c r="AG257" s="8"/>
    </row>
    <row r="258" spans="33:33" x14ac:dyDescent="0.2">
      <c r="AG258" s="8"/>
    </row>
    <row r="259" spans="33:33" x14ac:dyDescent="0.2">
      <c r="AG259" s="8"/>
    </row>
    <row r="260" spans="33:33" x14ac:dyDescent="0.2">
      <c r="AG260" s="8"/>
    </row>
    <row r="261" spans="33:33" x14ac:dyDescent="0.2">
      <c r="AG261" s="8"/>
    </row>
    <row r="262" spans="33:33" x14ac:dyDescent="0.2">
      <c r="AG262" s="8"/>
    </row>
    <row r="263" spans="33:33" x14ac:dyDescent="0.2">
      <c r="AG263" s="8"/>
    </row>
    <row r="264" spans="33:33" x14ac:dyDescent="0.2">
      <c r="AG264" s="8"/>
    </row>
    <row r="265" spans="33:33" x14ac:dyDescent="0.2">
      <c r="AG265" s="8"/>
    </row>
    <row r="266" spans="33:33" x14ac:dyDescent="0.2">
      <c r="AG266" s="8"/>
    </row>
    <row r="267" spans="33:33" x14ac:dyDescent="0.2">
      <c r="AG267" s="8"/>
    </row>
    <row r="268" spans="33:33" x14ac:dyDescent="0.2">
      <c r="AG268" s="8"/>
    </row>
    <row r="269" spans="33:33" x14ac:dyDescent="0.2">
      <c r="AG269" s="8"/>
    </row>
    <row r="270" spans="33:33" x14ac:dyDescent="0.2">
      <c r="AG270" s="8"/>
    </row>
    <row r="271" spans="33:33" x14ac:dyDescent="0.2">
      <c r="AG271" s="8"/>
    </row>
    <row r="272" spans="33:33" x14ac:dyDescent="0.2">
      <c r="AG272" s="8"/>
    </row>
    <row r="273" spans="33:33" x14ac:dyDescent="0.2">
      <c r="AG273" s="8"/>
    </row>
    <row r="274" spans="33:33" x14ac:dyDescent="0.2">
      <c r="AG274" s="8"/>
    </row>
    <row r="275" spans="33:33" x14ac:dyDescent="0.2">
      <c r="AG275" s="8"/>
    </row>
    <row r="276" spans="33:33" x14ac:dyDescent="0.2">
      <c r="AG276" s="8"/>
    </row>
    <row r="277" spans="33:33" x14ac:dyDescent="0.2">
      <c r="AG277" s="8"/>
    </row>
    <row r="278" spans="33:33" x14ac:dyDescent="0.2">
      <c r="AG278" s="8"/>
    </row>
    <row r="279" spans="33:33" x14ac:dyDescent="0.2">
      <c r="AG279" s="8"/>
    </row>
    <row r="280" spans="33:33" x14ac:dyDescent="0.2">
      <c r="AG280" s="8"/>
    </row>
    <row r="281" spans="33:33" x14ac:dyDescent="0.2">
      <c r="AG281" s="8"/>
    </row>
    <row r="282" spans="33:33" x14ac:dyDescent="0.2">
      <c r="AG282" s="8"/>
    </row>
    <row r="283" spans="33:33" x14ac:dyDescent="0.2">
      <c r="AG283" s="8"/>
    </row>
    <row r="284" spans="33:33" x14ac:dyDescent="0.2">
      <c r="AG284" s="8"/>
    </row>
    <row r="285" spans="33:33" x14ac:dyDescent="0.2">
      <c r="AG285" s="8"/>
    </row>
    <row r="286" spans="33:33" x14ac:dyDescent="0.2">
      <c r="AG286" s="8"/>
    </row>
    <row r="287" spans="33:33" x14ac:dyDescent="0.2">
      <c r="AG287" s="8"/>
    </row>
    <row r="288" spans="33:33" x14ac:dyDescent="0.2">
      <c r="AG288" s="8"/>
    </row>
    <row r="289" spans="33:33" x14ac:dyDescent="0.2">
      <c r="AG289" s="8"/>
    </row>
    <row r="290" spans="33:33" x14ac:dyDescent="0.2">
      <c r="AG290" s="8"/>
    </row>
    <row r="291" spans="33:33" x14ac:dyDescent="0.2">
      <c r="AG291" s="8"/>
    </row>
    <row r="292" spans="33:33" x14ac:dyDescent="0.2">
      <c r="AG292" s="8"/>
    </row>
    <row r="293" spans="33:33" x14ac:dyDescent="0.2">
      <c r="AG293" s="8"/>
    </row>
    <row r="294" spans="33:33" x14ac:dyDescent="0.2">
      <c r="AG294" s="8"/>
    </row>
    <row r="295" spans="33:33" x14ac:dyDescent="0.2">
      <c r="AG295" s="8"/>
    </row>
    <row r="296" spans="33:33" x14ac:dyDescent="0.2">
      <c r="AG296" s="8"/>
    </row>
    <row r="297" spans="33:33" x14ac:dyDescent="0.2">
      <c r="AG297" s="8"/>
    </row>
    <row r="298" spans="33:33" x14ac:dyDescent="0.2">
      <c r="AG298" s="8"/>
    </row>
    <row r="299" spans="33:33" x14ac:dyDescent="0.2">
      <c r="AG299" s="8"/>
    </row>
    <row r="300" spans="33:33" x14ac:dyDescent="0.2">
      <c r="AG300" s="8"/>
    </row>
    <row r="301" spans="33:33" x14ac:dyDescent="0.2">
      <c r="AG301" s="8"/>
    </row>
    <row r="302" spans="33:33" x14ac:dyDescent="0.2">
      <c r="AG302" s="8"/>
    </row>
    <row r="303" spans="33:33" x14ac:dyDescent="0.2">
      <c r="AG303" s="8"/>
    </row>
    <row r="304" spans="33:33" x14ac:dyDescent="0.2">
      <c r="AG304" s="8"/>
    </row>
    <row r="305" spans="33:33" x14ac:dyDescent="0.2">
      <c r="AG305" s="8"/>
    </row>
    <row r="306" spans="33:33" x14ac:dyDescent="0.2">
      <c r="AG306" s="8"/>
    </row>
    <row r="307" spans="33:33" x14ac:dyDescent="0.2">
      <c r="AG307" s="8"/>
    </row>
    <row r="308" spans="33:33" x14ac:dyDescent="0.2">
      <c r="AG308" s="8"/>
    </row>
    <row r="309" spans="33:33" x14ac:dyDescent="0.2">
      <c r="AG309" s="8"/>
    </row>
    <row r="310" spans="33:33" x14ac:dyDescent="0.2">
      <c r="AG310" s="8"/>
    </row>
    <row r="311" spans="33:33" x14ac:dyDescent="0.2">
      <c r="AG311" s="8"/>
    </row>
    <row r="312" spans="33:33" x14ac:dyDescent="0.2">
      <c r="AG312" s="8"/>
    </row>
    <row r="313" spans="33:33" x14ac:dyDescent="0.2">
      <c r="AG313" s="8"/>
    </row>
    <row r="314" spans="33:33" x14ac:dyDescent="0.2">
      <c r="AG314" s="8"/>
    </row>
    <row r="315" spans="33:33" x14ac:dyDescent="0.2">
      <c r="AG315" s="8"/>
    </row>
    <row r="316" spans="33:33" x14ac:dyDescent="0.2">
      <c r="AG316" s="8"/>
    </row>
    <row r="317" spans="33:33" x14ac:dyDescent="0.2">
      <c r="AG317" s="8"/>
    </row>
    <row r="318" spans="33:33" x14ac:dyDescent="0.2">
      <c r="AG318" s="8"/>
    </row>
    <row r="319" spans="33:33" x14ac:dyDescent="0.2">
      <c r="AG319" s="8"/>
    </row>
    <row r="320" spans="33:33" x14ac:dyDescent="0.2">
      <c r="AG320" s="8"/>
    </row>
    <row r="321" spans="33:33" x14ac:dyDescent="0.2">
      <c r="AG321" s="8"/>
    </row>
    <row r="322" spans="33:33" x14ac:dyDescent="0.2">
      <c r="AG322" s="8"/>
    </row>
    <row r="323" spans="33:33" x14ac:dyDescent="0.2">
      <c r="AG323" s="8"/>
    </row>
    <row r="324" spans="33:33" x14ac:dyDescent="0.2">
      <c r="AG324" s="8"/>
    </row>
    <row r="325" spans="33:33" x14ac:dyDescent="0.2">
      <c r="AG325" s="8"/>
    </row>
    <row r="326" spans="33:33" x14ac:dyDescent="0.2">
      <c r="AG326" s="8"/>
    </row>
    <row r="327" spans="33:33" x14ac:dyDescent="0.2">
      <c r="AG327" s="8"/>
    </row>
    <row r="328" spans="33:33" x14ac:dyDescent="0.2">
      <c r="AG328" s="8"/>
    </row>
    <row r="329" spans="33:33" x14ac:dyDescent="0.2">
      <c r="AG329" s="8"/>
    </row>
    <row r="330" spans="33:33" x14ac:dyDescent="0.2">
      <c r="AG330" s="8"/>
    </row>
    <row r="331" spans="33:33" x14ac:dyDescent="0.2">
      <c r="AG331" s="8"/>
    </row>
    <row r="332" spans="33:33" x14ac:dyDescent="0.2">
      <c r="AG332" s="8"/>
    </row>
    <row r="333" spans="33:33" x14ac:dyDescent="0.2">
      <c r="AG333" s="8"/>
    </row>
    <row r="334" spans="33:33" x14ac:dyDescent="0.2">
      <c r="AG334" s="8"/>
    </row>
    <row r="335" spans="33:33" x14ac:dyDescent="0.2">
      <c r="AG335" s="8"/>
    </row>
    <row r="336" spans="33:33" x14ac:dyDescent="0.2">
      <c r="AG336" s="8"/>
    </row>
    <row r="337" spans="33:33" x14ac:dyDescent="0.2">
      <c r="AG337" s="8"/>
    </row>
    <row r="338" spans="33:33" x14ac:dyDescent="0.2">
      <c r="AG338" s="8"/>
    </row>
    <row r="339" spans="33:33" x14ac:dyDescent="0.2">
      <c r="AG339" s="8"/>
    </row>
    <row r="340" spans="33:33" x14ac:dyDescent="0.2">
      <c r="AG340" s="8"/>
    </row>
    <row r="341" spans="33:33" x14ac:dyDescent="0.2">
      <c r="AG341" s="8"/>
    </row>
    <row r="342" spans="33:33" x14ac:dyDescent="0.2">
      <c r="AG342" s="8"/>
    </row>
    <row r="343" spans="33:33" x14ac:dyDescent="0.2">
      <c r="AG343" s="8"/>
    </row>
    <row r="344" spans="33:33" x14ac:dyDescent="0.2">
      <c r="AG344" s="8"/>
    </row>
    <row r="345" spans="33:33" x14ac:dyDescent="0.2">
      <c r="AG345" s="8"/>
    </row>
    <row r="346" spans="33:33" x14ac:dyDescent="0.2">
      <c r="AG346" s="8"/>
    </row>
    <row r="347" spans="33:33" x14ac:dyDescent="0.2">
      <c r="AG347" s="8"/>
    </row>
    <row r="348" spans="33:33" x14ac:dyDescent="0.2">
      <c r="AG348" s="8"/>
    </row>
    <row r="349" spans="33:33" x14ac:dyDescent="0.2">
      <c r="AG349" s="8"/>
    </row>
    <row r="350" spans="33:33" x14ac:dyDescent="0.2">
      <c r="AG350" s="8"/>
    </row>
    <row r="351" spans="33:33" x14ac:dyDescent="0.2">
      <c r="AG351" s="8"/>
    </row>
    <row r="352" spans="33:33" x14ac:dyDescent="0.2">
      <c r="AG352" s="8"/>
    </row>
    <row r="353" spans="33:33" x14ac:dyDescent="0.2">
      <c r="AG353" s="8"/>
    </row>
    <row r="354" spans="33:33" x14ac:dyDescent="0.2">
      <c r="AG354" s="8"/>
    </row>
    <row r="355" spans="33:33" x14ac:dyDescent="0.2">
      <c r="AG355" s="8"/>
    </row>
    <row r="356" spans="33:33" x14ac:dyDescent="0.2">
      <c r="AG356" s="8"/>
    </row>
    <row r="357" spans="33:33" x14ac:dyDescent="0.2">
      <c r="AG357" s="8"/>
    </row>
    <row r="358" spans="33:33" x14ac:dyDescent="0.2">
      <c r="AG358" s="8"/>
    </row>
    <row r="359" spans="33:33" x14ac:dyDescent="0.2">
      <c r="AG359" s="8"/>
    </row>
    <row r="360" spans="33:33" x14ac:dyDescent="0.2">
      <c r="AG360" s="8"/>
    </row>
    <row r="361" spans="33:33" x14ac:dyDescent="0.2">
      <c r="AG361" s="8"/>
    </row>
    <row r="362" spans="33:33" x14ac:dyDescent="0.2">
      <c r="AG362" s="8"/>
    </row>
    <row r="363" spans="33:33" x14ac:dyDescent="0.2">
      <c r="AG363" s="8"/>
    </row>
    <row r="364" spans="33:33" x14ac:dyDescent="0.2">
      <c r="AG364" s="8"/>
    </row>
    <row r="365" spans="33:33" x14ac:dyDescent="0.2">
      <c r="AG365" s="8"/>
    </row>
    <row r="366" spans="33:33" x14ac:dyDescent="0.2">
      <c r="AG366" s="8"/>
    </row>
    <row r="367" spans="33:33" x14ac:dyDescent="0.2">
      <c r="AG367" s="8"/>
    </row>
    <row r="368" spans="33:33" x14ac:dyDescent="0.2">
      <c r="AG368" s="8"/>
    </row>
    <row r="369" spans="33:33" x14ac:dyDescent="0.2">
      <c r="AG369" s="8"/>
    </row>
    <row r="370" spans="33:33" x14ac:dyDescent="0.2">
      <c r="AG370" s="8"/>
    </row>
    <row r="371" spans="33:33" x14ac:dyDescent="0.2">
      <c r="AG371" s="8"/>
    </row>
    <row r="372" spans="33:33" x14ac:dyDescent="0.2">
      <c r="AG372" s="8"/>
    </row>
    <row r="373" spans="33:33" x14ac:dyDescent="0.2">
      <c r="AG373" s="8"/>
    </row>
    <row r="374" spans="33:33" x14ac:dyDescent="0.2">
      <c r="AG374" s="8"/>
    </row>
    <row r="375" spans="33:33" x14ac:dyDescent="0.2">
      <c r="AG375" s="8"/>
    </row>
    <row r="376" spans="33:33" x14ac:dyDescent="0.2">
      <c r="AG376" s="8"/>
    </row>
    <row r="377" spans="33:33" x14ac:dyDescent="0.2">
      <c r="AG377" s="8"/>
    </row>
    <row r="378" spans="33:33" x14ac:dyDescent="0.2">
      <c r="AG378" s="8"/>
    </row>
    <row r="379" spans="33:33" x14ac:dyDescent="0.2">
      <c r="AG379" s="8"/>
    </row>
    <row r="380" spans="33:33" x14ac:dyDescent="0.2">
      <c r="AG380" s="8"/>
    </row>
    <row r="381" spans="33:33" x14ac:dyDescent="0.2">
      <c r="AG381" s="8"/>
    </row>
    <row r="382" spans="33:33" x14ac:dyDescent="0.2">
      <c r="AG382" s="8"/>
    </row>
    <row r="383" spans="33:33" x14ac:dyDescent="0.2">
      <c r="AG383" s="8"/>
    </row>
    <row r="384" spans="33:33" x14ac:dyDescent="0.2">
      <c r="AG384" s="8"/>
    </row>
    <row r="385" spans="33:33" x14ac:dyDescent="0.2">
      <c r="AG385" s="8"/>
    </row>
    <row r="386" spans="33:33" x14ac:dyDescent="0.2">
      <c r="AG386" s="8"/>
    </row>
    <row r="387" spans="33:33" x14ac:dyDescent="0.2">
      <c r="AG387" s="8"/>
    </row>
    <row r="388" spans="33:33" x14ac:dyDescent="0.2">
      <c r="AG388" s="8"/>
    </row>
    <row r="389" spans="33:33" x14ac:dyDescent="0.2">
      <c r="AG389" s="8"/>
    </row>
    <row r="390" spans="33:33" x14ac:dyDescent="0.2">
      <c r="AG390" s="8"/>
    </row>
    <row r="391" spans="33:33" x14ac:dyDescent="0.2">
      <c r="AG391" s="8"/>
    </row>
    <row r="392" spans="33:33" x14ac:dyDescent="0.2">
      <c r="AG392" s="8"/>
    </row>
    <row r="393" spans="33:33" x14ac:dyDescent="0.2">
      <c r="AG393" s="8"/>
    </row>
    <row r="394" spans="33:33" x14ac:dyDescent="0.2">
      <c r="AG394" s="8"/>
    </row>
    <row r="395" spans="33:33" x14ac:dyDescent="0.2">
      <c r="AG395" s="8"/>
    </row>
    <row r="396" spans="33:33" x14ac:dyDescent="0.2">
      <c r="AG396" s="8"/>
    </row>
    <row r="397" spans="33:33" x14ac:dyDescent="0.2">
      <c r="AG397" s="8"/>
    </row>
    <row r="398" spans="33:33" x14ac:dyDescent="0.2">
      <c r="AG398" s="8"/>
    </row>
    <row r="399" spans="33:33" x14ac:dyDescent="0.2">
      <c r="AG399" s="8"/>
    </row>
    <row r="400" spans="33:33" x14ac:dyDescent="0.2">
      <c r="AG400" s="8"/>
    </row>
    <row r="401" spans="33:33" x14ac:dyDescent="0.2">
      <c r="AG401" s="8"/>
    </row>
    <row r="402" spans="33:33" x14ac:dyDescent="0.2">
      <c r="AG402" s="8"/>
    </row>
    <row r="403" spans="33:33" x14ac:dyDescent="0.2">
      <c r="AG403" s="8"/>
    </row>
    <row r="404" spans="33:33" x14ac:dyDescent="0.2">
      <c r="AG404" s="8"/>
    </row>
    <row r="405" spans="33:33" x14ac:dyDescent="0.2">
      <c r="AG405" s="8"/>
    </row>
    <row r="406" spans="33:33" x14ac:dyDescent="0.2">
      <c r="AG406" s="8"/>
    </row>
    <row r="407" spans="33:33" x14ac:dyDescent="0.2">
      <c r="AG407" s="8"/>
    </row>
    <row r="408" spans="33:33" x14ac:dyDescent="0.2">
      <c r="AG408" s="8"/>
    </row>
    <row r="409" spans="33:33" x14ac:dyDescent="0.2">
      <c r="AG409" s="8"/>
    </row>
    <row r="410" spans="33:33" x14ac:dyDescent="0.2">
      <c r="AG410" s="8"/>
    </row>
    <row r="411" spans="33:33" x14ac:dyDescent="0.2">
      <c r="AG411" s="8"/>
    </row>
    <row r="412" spans="33:33" x14ac:dyDescent="0.2">
      <c r="AG412" s="8"/>
    </row>
    <row r="413" spans="33:33" x14ac:dyDescent="0.2">
      <c r="AG413" s="8"/>
    </row>
    <row r="414" spans="33:33" x14ac:dyDescent="0.2">
      <c r="AG414" s="8"/>
    </row>
    <row r="415" spans="33:33" x14ac:dyDescent="0.2">
      <c r="AG415" s="8"/>
    </row>
    <row r="416" spans="33:33" x14ac:dyDescent="0.2">
      <c r="AG416" s="8"/>
    </row>
    <row r="417" spans="33:33" x14ac:dyDescent="0.2">
      <c r="AG417" s="8"/>
    </row>
    <row r="418" spans="33:33" x14ac:dyDescent="0.2">
      <c r="AG418" s="8"/>
    </row>
    <row r="419" spans="33:33" x14ac:dyDescent="0.2">
      <c r="AG419" s="8"/>
    </row>
    <row r="420" spans="33:33" x14ac:dyDescent="0.2">
      <c r="AG420" s="8"/>
    </row>
    <row r="421" spans="33:33" x14ac:dyDescent="0.2">
      <c r="AG421" s="8"/>
    </row>
    <row r="422" spans="33:33" x14ac:dyDescent="0.2">
      <c r="AG422" s="8"/>
    </row>
    <row r="423" spans="33:33" x14ac:dyDescent="0.2">
      <c r="AG423" s="8"/>
    </row>
    <row r="424" spans="33:33" x14ac:dyDescent="0.2">
      <c r="AG424" s="8"/>
    </row>
    <row r="425" spans="33:33" x14ac:dyDescent="0.2">
      <c r="AG425" s="8"/>
    </row>
    <row r="426" spans="33:33" x14ac:dyDescent="0.2">
      <c r="AG426" s="8"/>
    </row>
    <row r="427" spans="33:33" x14ac:dyDescent="0.2">
      <c r="AG427" s="8"/>
    </row>
    <row r="428" spans="33:33" x14ac:dyDescent="0.2">
      <c r="AG428" s="8"/>
    </row>
    <row r="429" spans="33:33" x14ac:dyDescent="0.2">
      <c r="AG429" s="8"/>
    </row>
    <row r="430" spans="33:33" x14ac:dyDescent="0.2">
      <c r="AG430" s="8"/>
    </row>
    <row r="431" spans="33:33" x14ac:dyDescent="0.2">
      <c r="AG431" s="8"/>
    </row>
    <row r="432" spans="33:33" x14ac:dyDescent="0.2">
      <c r="AG432" s="8"/>
    </row>
    <row r="433" spans="33:33" x14ac:dyDescent="0.2">
      <c r="AG433" s="8"/>
    </row>
    <row r="434" spans="33:33" x14ac:dyDescent="0.2">
      <c r="AG434" s="8"/>
    </row>
    <row r="435" spans="33:33" x14ac:dyDescent="0.2">
      <c r="AG435" s="8"/>
    </row>
    <row r="436" spans="33:33" x14ac:dyDescent="0.2">
      <c r="AG436" s="8"/>
    </row>
    <row r="437" spans="33:33" x14ac:dyDescent="0.2">
      <c r="AG437" s="8"/>
    </row>
    <row r="438" spans="33:33" x14ac:dyDescent="0.2">
      <c r="AG438" s="8"/>
    </row>
    <row r="439" spans="33:33" x14ac:dyDescent="0.2">
      <c r="AG439" s="8"/>
    </row>
    <row r="440" spans="33:33" x14ac:dyDescent="0.2">
      <c r="AG440" s="8"/>
    </row>
    <row r="441" spans="33:33" x14ac:dyDescent="0.2">
      <c r="AG441" s="8"/>
    </row>
    <row r="442" spans="33:33" x14ac:dyDescent="0.2">
      <c r="AG442" s="8"/>
    </row>
    <row r="443" spans="33:33" x14ac:dyDescent="0.2">
      <c r="AG443" s="8"/>
    </row>
    <row r="444" spans="33:33" x14ac:dyDescent="0.2">
      <c r="AG444" s="8"/>
    </row>
    <row r="445" spans="33:33" x14ac:dyDescent="0.2">
      <c r="AG445" s="8"/>
    </row>
    <row r="446" spans="33:33" x14ac:dyDescent="0.2">
      <c r="AG446" s="8"/>
    </row>
    <row r="447" spans="33:33" x14ac:dyDescent="0.2">
      <c r="AG447" s="8"/>
    </row>
    <row r="448" spans="33:33" x14ac:dyDescent="0.2">
      <c r="AG448" s="8"/>
    </row>
    <row r="449" spans="33:33" x14ac:dyDescent="0.2">
      <c r="AG449" s="8"/>
    </row>
    <row r="450" spans="33:33" x14ac:dyDescent="0.2">
      <c r="AG450" s="8"/>
    </row>
    <row r="451" spans="33:33" x14ac:dyDescent="0.2">
      <c r="AG451" s="8"/>
    </row>
    <row r="452" spans="33:33" x14ac:dyDescent="0.2">
      <c r="AG452" s="8"/>
    </row>
    <row r="453" spans="33:33" x14ac:dyDescent="0.2">
      <c r="AG453" s="8"/>
    </row>
    <row r="454" spans="33:33" x14ac:dyDescent="0.2">
      <c r="AG454" s="8"/>
    </row>
    <row r="455" spans="33:33" x14ac:dyDescent="0.2">
      <c r="AG455" s="8"/>
    </row>
    <row r="456" spans="33:33" x14ac:dyDescent="0.2">
      <c r="AG456" s="8"/>
    </row>
    <row r="457" spans="33:33" x14ac:dyDescent="0.2">
      <c r="AG457" s="8"/>
    </row>
    <row r="458" spans="33:33" x14ac:dyDescent="0.2">
      <c r="AG458" s="8"/>
    </row>
    <row r="459" spans="33:33" x14ac:dyDescent="0.2">
      <c r="AG459" s="8"/>
    </row>
    <row r="460" spans="33:33" x14ac:dyDescent="0.2">
      <c r="AG460" s="8"/>
    </row>
    <row r="461" spans="33:33" x14ac:dyDescent="0.2">
      <c r="AG461" s="8"/>
    </row>
    <row r="462" spans="33:33" x14ac:dyDescent="0.2">
      <c r="AG462" s="8"/>
    </row>
    <row r="463" spans="33:33" x14ac:dyDescent="0.2">
      <c r="AG463" s="8"/>
    </row>
    <row r="464" spans="33:33" x14ac:dyDescent="0.2">
      <c r="AG464" s="8"/>
    </row>
    <row r="465" spans="33:33" x14ac:dyDescent="0.2">
      <c r="AG465" s="8"/>
    </row>
    <row r="466" spans="33:33" x14ac:dyDescent="0.2">
      <c r="AG466" s="8"/>
    </row>
    <row r="467" spans="33:33" x14ac:dyDescent="0.2">
      <c r="AG467" s="8"/>
    </row>
    <row r="468" spans="33:33" x14ac:dyDescent="0.2">
      <c r="AG468" s="8"/>
    </row>
    <row r="469" spans="33:33" x14ac:dyDescent="0.2">
      <c r="AG469" s="8"/>
    </row>
    <row r="470" spans="33:33" x14ac:dyDescent="0.2">
      <c r="AG470" s="8"/>
    </row>
    <row r="471" spans="33:33" x14ac:dyDescent="0.2">
      <c r="AG471" s="8"/>
    </row>
    <row r="472" spans="33:33" x14ac:dyDescent="0.2">
      <c r="AG472" s="8"/>
    </row>
    <row r="473" spans="33:33" x14ac:dyDescent="0.2">
      <c r="AG473" s="8"/>
    </row>
    <row r="474" spans="33:33" x14ac:dyDescent="0.2">
      <c r="AG474" s="8"/>
    </row>
    <row r="475" spans="33:33" x14ac:dyDescent="0.2">
      <c r="AG475" s="8"/>
    </row>
    <row r="476" spans="33:33" x14ac:dyDescent="0.2">
      <c r="AG476" s="8"/>
    </row>
    <row r="477" spans="33:33" x14ac:dyDescent="0.2">
      <c r="AG477" s="8"/>
    </row>
    <row r="478" spans="33:33" x14ac:dyDescent="0.2">
      <c r="AG478" s="8"/>
    </row>
    <row r="479" spans="33:33" x14ac:dyDescent="0.2">
      <c r="AG479" s="8"/>
    </row>
    <row r="480" spans="33:33" x14ac:dyDescent="0.2">
      <c r="AG480" s="8"/>
    </row>
    <row r="481" spans="33:33" x14ac:dyDescent="0.2">
      <c r="AG481" s="8"/>
    </row>
    <row r="482" spans="33:33" x14ac:dyDescent="0.2">
      <c r="AG482" s="8"/>
    </row>
    <row r="483" spans="33:33" x14ac:dyDescent="0.2">
      <c r="AG483" s="8"/>
    </row>
    <row r="484" spans="33:33" x14ac:dyDescent="0.2">
      <c r="AG484" s="8"/>
    </row>
    <row r="485" spans="33:33" x14ac:dyDescent="0.2">
      <c r="AG485" s="8"/>
    </row>
    <row r="486" spans="33:33" x14ac:dyDescent="0.2">
      <c r="AG486" s="8"/>
    </row>
    <row r="487" spans="33:33" x14ac:dyDescent="0.2">
      <c r="AG487" s="8"/>
    </row>
    <row r="488" spans="33:33" x14ac:dyDescent="0.2">
      <c r="AG488" s="8"/>
    </row>
    <row r="489" spans="33:33" x14ac:dyDescent="0.2">
      <c r="AG489" s="8"/>
    </row>
    <row r="490" spans="33:33" x14ac:dyDescent="0.2">
      <c r="AG490" s="8"/>
    </row>
    <row r="491" spans="33:33" x14ac:dyDescent="0.2">
      <c r="AG491" s="8"/>
    </row>
    <row r="492" spans="33:33" x14ac:dyDescent="0.2">
      <c r="AG492" s="8"/>
    </row>
    <row r="493" spans="33:33" x14ac:dyDescent="0.2">
      <c r="AG493" s="8"/>
    </row>
    <row r="494" spans="33:33" x14ac:dyDescent="0.2">
      <c r="AG494" s="8"/>
    </row>
    <row r="495" spans="33:33" x14ac:dyDescent="0.2">
      <c r="AG495" s="8"/>
    </row>
    <row r="496" spans="33:33" x14ac:dyDescent="0.2">
      <c r="AG496" s="8"/>
    </row>
    <row r="497" spans="33:33" x14ac:dyDescent="0.2">
      <c r="AG497" s="8"/>
    </row>
    <row r="498" spans="33:33" x14ac:dyDescent="0.2">
      <c r="AG498" s="8"/>
    </row>
    <row r="499" spans="33:33" x14ac:dyDescent="0.2">
      <c r="AG499" s="8"/>
    </row>
    <row r="500" spans="33:33" x14ac:dyDescent="0.2">
      <c r="AG500" s="8"/>
    </row>
    <row r="501" spans="33:33" x14ac:dyDescent="0.2">
      <c r="AG501" s="8"/>
    </row>
    <row r="502" spans="33:33" x14ac:dyDescent="0.2">
      <c r="AG502" s="8"/>
    </row>
    <row r="503" spans="33:33" x14ac:dyDescent="0.2">
      <c r="AG503" s="8"/>
    </row>
    <row r="504" spans="33:33" x14ac:dyDescent="0.2">
      <c r="AG504" s="8"/>
    </row>
    <row r="505" spans="33:33" x14ac:dyDescent="0.2">
      <c r="AG505" s="8"/>
    </row>
    <row r="506" spans="33:33" x14ac:dyDescent="0.2">
      <c r="AG506" s="8"/>
    </row>
    <row r="507" spans="33:33" x14ac:dyDescent="0.2">
      <c r="AG507" s="8"/>
    </row>
    <row r="508" spans="33:33" x14ac:dyDescent="0.2">
      <c r="AG508" s="8"/>
    </row>
    <row r="509" spans="33:33" x14ac:dyDescent="0.2">
      <c r="AG509" s="8"/>
    </row>
    <row r="510" spans="33:33" x14ac:dyDescent="0.2">
      <c r="AG510" s="8"/>
    </row>
    <row r="511" spans="33:33" x14ac:dyDescent="0.2">
      <c r="AG511" s="8"/>
    </row>
    <row r="512" spans="33:33" x14ac:dyDescent="0.2">
      <c r="AG512" s="8"/>
    </row>
    <row r="513" spans="33:33" x14ac:dyDescent="0.2">
      <c r="AG513" s="8"/>
    </row>
    <row r="514" spans="33:33" x14ac:dyDescent="0.2">
      <c r="AG514" s="8"/>
    </row>
    <row r="515" spans="33:33" x14ac:dyDescent="0.2">
      <c r="AG515" s="8"/>
    </row>
    <row r="516" spans="33:33" x14ac:dyDescent="0.2">
      <c r="AG516" s="8"/>
    </row>
    <row r="517" spans="33:33" x14ac:dyDescent="0.2">
      <c r="AG517" s="8"/>
    </row>
    <row r="518" spans="33:33" x14ac:dyDescent="0.2">
      <c r="AG518" s="8"/>
    </row>
    <row r="519" spans="33:33" x14ac:dyDescent="0.2">
      <c r="AG519" s="8"/>
    </row>
    <row r="520" spans="33:33" x14ac:dyDescent="0.2">
      <c r="AG520" s="8"/>
    </row>
    <row r="521" spans="33:33" x14ac:dyDescent="0.2">
      <c r="AG521" s="8"/>
    </row>
    <row r="522" spans="33:33" x14ac:dyDescent="0.2">
      <c r="AG522" s="8"/>
    </row>
    <row r="523" spans="33:33" x14ac:dyDescent="0.2">
      <c r="AG523" s="8"/>
    </row>
    <row r="524" spans="33:33" x14ac:dyDescent="0.2">
      <c r="AG524" s="8"/>
    </row>
    <row r="525" spans="33:33" x14ac:dyDescent="0.2">
      <c r="AG525" s="8"/>
    </row>
    <row r="526" spans="33:33" x14ac:dyDescent="0.2">
      <c r="AG526" s="8"/>
    </row>
    <row r="527" spans="33:33" x14ac:dyDescent="0.2">
      <c r="AG527" s="8"/>
    </row>
    <row r="528" spans="33:33" x14ac:dyDescent="0.2">
      <c r="AG528" s="8"/>
    </row>
    <row r="529" spans="33:33" x14ac:dyDescent="0.2">
      <c r="AG529" s="8"/>
    </row>
    <row r="530" spans="33:33" x14ac:dyDescent="0.2">
      <c r="AG530" s="8"/>
    </row>
    <row r="531" spans="33:33" x14ac:dyDescent="0.2">
      <c r="AG531" s="8"/>
    </row>
    <row r="532" spans="33:33" x14ac:dyDescent="0.2">
      <c r="AG532" s="8"/>
    </row>
    <row r="533" spans="33:33" x14ac:dyDescent="0.2">
      <c r="AG533" s="8"/>
    </row>
    <row r="534" spans="33:33" x14ac:dyDescent="0.2">
      <c r="AG534" s="8"/>
    </row>
    <row r="535" spans="33:33" x14ac:dyDescent="0.2">
      <c r="AG535" s="8"/>
    </row>
    <row r="536" spans="33:33" x14ac:dyDescent="0.2">
      <c r="AG536" s="8"/>
    </row>
    <row r="537" spans="33:33" x14ac:dyDescent="0.2">
      <c r="AG537" s="8"/>
    </row>
    <row r="538" spans="33:33" x14ac:dyDescent="0.2">
      <c r="AG538" s="8"/>
    </row>
    <row r="539" spans="33:33" x14ac:dyDescent="0.2">
      <c r="AG539" s="8"/>
    </row>
    <row r="540" spans="33:33" x14ac:dyDescent="0.2">
      <c r="AG540" s="8"/>
    </row>
    <row r="541" spans="33:33" x14ac:dyDescent="0.2">
      <c r="AG541" s="8"/>
    </row>
  </sheetData>
  <mergeCells count="9">
    <mergeCell ref="AH6:AS6"/>
    <mergeCell ref="AU6:BF6"/>
    <mergeCell ref="BH6:BS6"/>
    <mergeCell ref="BU6:CF6"/>
    <mergeCell ref="H7:L7"/>
    <mergeCell ref="M7:Q7"/>
    <mergeCell ref="R7:V7"/>
    <mergeCell ref="W7:AA7"/>
    <mergeCell ref="AB7:AF7"/>
  </mergeCells>
  <conditionalFormatting sqref="CK13">
    <cfRule type="containsText" dxfId="4" priority="5" stopIfTrue="1" operator="containsText" text="V">
      <formula>NOT(ISERROR(SEARCH("V",CK13)))</formula>
    </cfRule>
  </conditionalFormatting>
  <conditionalFormatting sqref="CK13">
    <cfRule type="containsText" dxfId="3" priority="4" stopIfTrue="1" operator="containsText" text="P">
      <formula>NOT(ISERROR(SEARCH("P",CK13)))</formula>
    </cfRule>
  </conditionalFormatting>
  <conditionalFormatting sqref="CJ6:CJ12 CJ69:CJ75">
    <cfRule type="cellIs" dxfId="2" priority="3" operator="notEqual">
      <formula>0</formula>
    </cfRule>
  </conditionalFormatting>
  <conditionalFormatting sqref="CK14:CK75">
    <cfRule type="containsText" dxfId="1" priority="1" stopIfTrue="1" operator="containsText" text="P">
      <formula>NOT(ISERROR(SEARCH("P",CK14)))</formula>
    </cfRule>
  </conditionalFormatting>
  <conditionalFormatting sqref="CK14:CK75">
    <cfRule type="containsText" dxfId="0" priority="2" stopIfTrue="1" operator="containsText" text="V">
      <formula>NOT(ISERROR(SEARCH("V",CK14)))</formula>
    </cfRule>
  </conditionalFormatting>
  <pageMargins left="0.7" right="0.7" top="0.75" bottom="0.75" header="0.3" footer="0.3"/>
  <pageSetup paperSize="8" scale="14" fitToHeight="0" orientation="landscape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:G13"/>
    </sheetView>
  </sheetViews>
  <sheetFormatPr defaultColWidth="12" defaultRowHeight="12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A6AEC6EFE8F3A42927C72A79930C38C" ma:contentTypeVersion="0" ma:contentTypeDescription="A content type to manage public (operations) IDB documents" ma:contentTypeScope="" ma:versionID="0e227ca5ca457757372cd46fd01ed50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5da323492fbefc348bae8ba3d48cd8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d045b0c-8341-4af3-9263-b3f75b940832}" ma:internalName="TaxCatchAll" ma:showField="CatchAllData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d045b0c-8341-4af3-9263-b3f75b940832}" ma:internalName="TaxCatchAllLabel" ma:readOnly="true" ma:showField="CatchAllDataLabel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38750645</IDBDocs_x0020_Number>
    <Document_x0020_Author xmlns="9c571b2f-e523-4ab2-ba2e-09e151a03ef4">javiergar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7</Value>
      <Value>6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EC-L1122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8E4FBC1-C957-41A0-A262-D6E928152376}"/>
</file>

<file path=customXml/itemProps2.xml><?xml version="1.0" encoding="utf-8"?>
<ds:datastoreItem xmlns:ds="http://schemas.openxmlformats.org/officeDocument/2006/customXml" ds:itemID="{AA5ED6D2-51B0-4F87-B52F-53DE0B844D82}"/>
</file>

<file path=customXml/itemProps3.xml><?xml version="1.0" encoding="utf-8"?>
<ds:datastoreItem xmlns:ds="http://schemas.openxmlformats.org/officeDocument/2006/customXml" ds:itemID="{D443937D-C829-4F5A-864E-68EE6A980F8A}"/>
</file>

<file path=customXml/itemProps4.xml><?xml version="1.0" encoding="utf-8"?>
<ds:datastoreItem xmlns:ds="http://schemas.openxmlformats.org/officeDocument/2006/customXml" ds:itemID="{CA8A045D-FB52-497C-BB4B-76144C9AAAEE}"/>
</file>

<file path=customXml/itemProps5.xml><?xml version="1.0" encoding="utf-8"?>
<ds:datastoreItem xmlns:ds="http://schemas.openxmlformats.org/officeDocument/2006/customXml" ds:itemID="{99AC8B4B-E7C0-4CCB-8870-23A220BF6D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PLAN DE DESEMBOLSOS</vt:lpstr>
      <vt:lpstr>PRESUPUESTO GENERAL</vt:lpstr>
      <vt:lpstr>FLUJO DE CAJA EC-L1122 </vt:lpstr>
      <vt:lpstr>PEP - POA EC-L1122</vt:lpstr>
      <vt:lpstr>Hoja2</vt:lpstr>
    </vt:vector>
  </TitlesOfParts>
  <Company>Unknown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Requerido 2 - PEP  _POA - FLUJO - DESEMBOLSOS</dc:title>
  <dc:creator>Francisco Bedoya</dc:creator>
  <cp:lastModifiedBy>Inter-American Development Bank</cp:lastModifiedBy>
  <dcterms:created xsi:type="dcterms:W3CDTF">2014-06-03T15:43:53Z</dcterms:created>
  <dcterms:modified xsi:type="dcterms:W3CDTF">2014-06-05T20:26:35Z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0x01010046CF21643EE8D14686A648AA6DAD089200FA6AEC6EFE8F3A42927C72A79930C38C</vt:lpwstr>
  </property>
  <property fmtid="{D5CDD505-2E9C-101B-9397-08002B2CF9AE}" pid="5" name="TaxKeywordTaxHTField">
    <vt:lpwstr/>
  </property>
  <property fmtid="{D5CDD505-2E9C-101B-9397-08002B2CF9AE}" pid="6" name="Series Operations IDB">
    <vt:lpwstr>6;#Unclassified|a6dff32e-d477-44cd-a56b-85efe9e0a56c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6;#Unclassified|a6dff32e-d477-44cd-a56b-85efe9e0a56c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7;#IDBDocs|cca77002-e150-4b2d-ab1f-1d7a7cdcae16</vt:lpwstr>
  </property>
</Properties>
</file>