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485" yWindow="0" windowWidth="16605" windowHeight="9435"/>
  </bookViews>
  <sheets>
    <sheet name="PA" sheetId="1" r:id="rId1"/>
    <sheet name="Sheet1" sheetId="2" r:id="rId2"/>
  </sheets>
  <definedNames>
    <definedName name="_xlnm.Print_Area" localSheetId="0">PA!$A$2:$K$44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2" i="1" l="1"/>
  <c r="D46" i="1"/>
  <c r="D51" i="1"/>
  <c r="D41" i="1"/>
  <c r="D27" i="1"/>
  <c r="D21" i="1"/>
  <c r="D5" i="1"/>
  <c r="D60" i="1"/>
  <c r="G11" i="2"/>
  <c r="G12" i="2"/>
  <c r="G13" i="2"/>
  <c r="G14" i="2"/>
  <c r="G15" i="2"/>
  <c r="F15" i="2"/>
  <c r="E15" i="2"/>
  <c r="A6" i="2"/>
</calcChain>
</file>

<file path=xl/sharedStrings.xml><?xml version="1.0" encoding="utf-8"?>
<sst xmlns="http://schemas.openxmlformats.org/spreadsheetml/2006/main" count="184" uniqueCount="119">
  <si>
    <t>Nº Item</t>
  </si>
  <si>
    <t>Ref. POA</t>
  </si>
  <si>
    <t>Descripción de las adquisiciones 
(1)</t>
  </si>
  <si>
    <t>Costo estimado de la Adquisición         (US$)</t>
  </si>
  <si>
    <t>Método de Adquisición 
(2)</t>
  </si>
  <si>
    <t>Revisión  de adquisiciones 
(Ex-ante o 
Ex-Post) 
(3)</t>
  </si>
  <si>
    <t>Fuente de Financiamiento y porcentaje</t>
  </si>
  <si>
    <t>Fecha estimada del Anuncio de Adquisición o del Inicio de la contratación (MM/DD/AA)</t>
  </si>
  <si>
    <t>Fecha de terminación de actividad (MM/DD/AA)</t>
  </si>
  <si>
    <t>Comentarios</t>
  </si>
  <si>
    <t>BID %</t>
  </si>
  <si>
    <t>Local / Otro %</t>
  </si>
  <si>
    <t xml:space="preserve">Consultorias  </t>
  </si>
  <si>
    <t>1.1.1</t>
  </si>
  <si>
    <t>CCIN</t>
  </si>
  <si>
    <t>Ex-ante</t>
  </si>
  <si>
    <t xml:space="preserve">Servicios diferentes a consultoría  </t>
  </si>
  <si>
    <t>1.2.1</t>
  </si>
  <si>
    <t>CP</t>
  </si>
  <si>
    <t>1.2.2</t>
  </si>
  <si>
    <t>Viáticos y pasajes</t>
  </si>
  <si>
    <t xml:space="preserve">Consultoria </t>
  </si>
  <si>
    <t>3.1.1.</t>
  </si>
  <si>
    <t>3.2.</t>
  </si>
  <si>
    <t>Adquisicion de Bienes</t>
  </si>
  <si>
    <t>3.2.1.</t>
  </si>
  <si>
    <t xml:space="preserve">Talleres   </t>
  </si>
  <si>
    <t>Auditoría externa</t>
  </si>
  <si>
    <t xml:space="preserve"> SBC</t>
  </si>
  <si>
    <t>Imprevistos</t>
  </si>
  <si>
    <t>Total</t>
  </si>
  <si>
    <t>COMPONENTE 2.  Procesamiento, venta y distribucion de productos elaborados con plantas nativas</t>
  </si>
  <si>
    <t>Instructora de Cocina</t>
  </si>
  <si>
    <t>Asistente de Instructora de Cocina</t>
  </si>
  <si>
    <t>2.2.</t>
  </si>
  <si>
    <t>Nutricionista</t>
  </si>
  <si>
    <t>PLAN DE ADQUISICIONES  2015-2017</t>
  </si>
  <si>
    <t>Extensionista agricola (2)</t>
  </si>
  <si>
    <t>Contratos de 1 año (total de 3 años)</t>
  </si>
  <si>
    <t>1.2.3</t>
  </si>
  <si>
    <t>Semillas</t>
  </si>
  <si>
    <t>El IMAP proveera las semillas para empezar la producción cada año</t>
  </si>
  <si>
    <t>Contenedores para almacenar semillas</t>
  </si>
  <si>
    <t>Talleres (alquiler de salon)</t>
  </si>
  <si>
    <t>Alimentación para talleres</t>
  </si>
  <si>
    <t>48 talleres durante 3 años</t>
  </si>
  <si>
    <t>Materiales para talleres</t>
  </si>
  <si>
    <t>Incentivos para productores</t>
  </si>
  <si>
    <t>Contrato de 1 año (total de 2 años)</t>
  </si>
  <si>
    <t>2.1.1</t>
  </si>
  <si>
    <t>2.1.2</t>
  </si>
  <si>
    <t>2.1.3</t>
  </si>
  <si>
    <t>2.1.4</t>
  </si>
  <si>
    <t>2.1.5</t>
  </si>
  <si>
    <t>Ingredientes</t>
  </si>
  <si>
    <t>Empaques</t>
  </si>
  <si>
    <t>2.2.1</t>
  </si>
  <si>
    <t>2.2.2</t>
  </si>
  <si>
    <t>Materiales de mercadeo y promoción</t>
  </si>
  <si>
    <t>Promoción continua</t>
  </si>
  <si>
    <t>2/29/2018</t>
  </si>
  <si>
    <t>3.2.2</t>
  </si>
  <si>
    <t>Coordinador de proyecto</t>
  </si>
  <si>
    <t>Asistente Coordinador</t>
  </si>
  <si>
    <t>Contadora</t>
  </si>
  <si>
    <t>Consultoría y no empleado</t>
  </si>
  <si>
    <t>Materiales de oficina</t>
  </si>
  <si>
    <t>Internet</t>
  </si>
  <si>
    <t xml:space="preserve">Compus y programas </t>
  </si>
  <si>
    <t>Oficina y espacio de capacitación</t>
  </si>
  <si>
    <t>componente 1</t>
  </si>
  <si>
    <t>componente 2</t>
  </si>
  <si>
    <t>componente 3</t>
  </si>
  <si>
    <t>administracion del proyecto</t>
  </si>
  <si>
    <t>1.3.1</t>
  </si>
  <si>
    <t>1.3.2</t>
  </si>
  <si>
    <t>1.3.3</t>
  </si>
  <si>
    <t>1.3.4</t>
  </si>
  <si>
    <t>2.3.1</t>
  </si>
  <si>
    <t>2.3.2</t>
  </si>
  <si>
    <t>2.3.3</t>
  </si>
  <si>
    <t>2.3.4</t>
  </si>
  <si>
    <t>3.3.1</t>
  </si>
  <si>
    <t>3.3.2</t>
  </si>
  <si>
    <t>Equipo de cocina (estufa, olla, moldes, ustensilios y enseres)</t>
  </si>
  <si>
    <t>1.1.2</t>
  </si>
  <si>
    <t>1.2.4</t>
  </si>
  <si>
    <t>1.2.5</t>
  </si>
  <si>
    <t>1.2.6</t>
  </si>
  <si>
    <t>Reuniones mensuales (monitoreo)</t>
  </si>
  <si>
    <t>2.2.3</t>
  </si>
  <si>
    <t>2.2.4</t>
  </si>
  <si>
    <t>2.2.5</t>
  </si>
  <si>
    <t>Luz y agua (instalaciones para procesamiento)</t>
  </si>
  <si>
    <t>Mantenimiento (instalaciones para procesamiento de alimentos)</t>
  </si>
  <si>
    <t>Gas (instalaciones para procesamiento)</t>
  </si>
  <si>
    <t>2.2.6</t>
  </si>
  <si>
    <t>2.2.7</t>
  </si>
  <si>
    <t>3.2.3</t>
  </si>
  <si>
    <t>3.2.4</t>
  </si>
  <si>
    <t>Alquiler (instalación para almacenar productos elaborados)</t>
  </si>
  <si>
    <t>Almacenamiento temporal de productos elaborados antes de salir al mercado</t>
  </si>
  <si>
    <t>COMPONENTE 1.  Fortalecimiento de capacidades locales para la producción de cultivos nativos</t>
  </si>
  <si>
    <t>COMPONENTE 3.  Implementación de programa de nutricion materno-infantil</t>
  </si>
  <si>
    <t>Administración del proyecto</t>
  </si>
  <si>
    <t>Teléfono</t>
  </si>
  <si>
    <t>Consultor para Mercadeo y Comercialización</t>
  </si>
  <si>
    <t>Diseñador Gráfico</t>
  </si>
  <si>
    <t>Agente de Promoción y Ventas</t>
  </si>
  <si>
    <t>Viáticos</t>
  </si>
  <si>
    <t>Tecnología para monitoreo</t>
  </si>
  <si>
    <t>GU-T1243</t>
  </si>
  <si>
    <t>Evaluacion final</t>
  </si>
  <si>
    <t>Ex-post</t>
  </si>
  <si>
    <t>30/7/2018</t>
  </si>
  <si>
    <t>15 de Julio de 2015</t>
  </si>
  <si>
    <t>Auditoría annual</t>
  </si>
  <si>
    <t>Movilización para Instructora de Cocina, Asistente a la Instructora de Cocina, Consultor para Mercadeo y Comercialización, Diseñador Gráfico y Agente de Promoción y Ventas</t>
  </si>
  <si>
    <t>Se hará 3 pagos de este incentivo;  dando un adelanto de USD 25; USD 25 segun avance de campo y un pago final a la entrega de su cosecha. Cada año ingresan nuevos productores (425 en total).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</si>
</sst>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(&quot;$&quot;* #,##0_);_(&quot;$&quot;* \(#,##0\);_(&quot;$&quot;* &quot;-&quot;??_);_(@_)"/>
    <numFmt numFmtId="166" formatCode="_(&quot;Q&quot;* #,##0.00_);_(&quot;Q&quot;* \(#,##0.00\);_(&quot;Q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68">
    <xf numFmtId="0" fontId="0" fillId="0" borderId="0"/>
    <xf numFmtId="166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165" fontId="3" fillId="0" borderId="6" xfId="0" applyNumberFormat="1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3" fillId="0" borderId="16" xfId="0" applyFont="1" applyBorder="1" applyAlignment="1">
      <alignment horizontal="left"/>
    </xf>
    <xf numFmtId="0" fontId="3" fillId="0" borderId="7" xfId="0" applyFont="1" applyFill="1" applyBorder="1"/>
    <xf numFmtId="0" fontId="4" fillId="0" borderId="7" xfId="0" applyFont="1" applyFill="1" applyBorder="1"/>
    <xf numFmtId="0" fontId="5" fillId="0" borderId="7" xfId="0" applyFont="1" applyFill="1" applyBorder="1"/>
    <xf numFmtId="0" fontId="4" fillId="0" borderId="15" xfId="0" applyFont="1" applyFill="1" applyBorder="1"/>
    <xf numFmtId="0" fontId="4" fillId="0" borderId="8" xfId="0" applyFont="1" applyFill="1" applyBorder="1"/>
    <xf numFmtId="0" fontId="4" fillId="0" borderId="7" xfId="0" applyFont="1" applyBorder="1" applyAlignment="1">
      <alignment horizontal="left"/>
    </xf>
    <xf numFmtId="14" fontId="2" fillId="0" borderId="15" xfId="0" applyNumberFormat="1" applyFont="1" applyFill="1" applyBorder="1" applyAlignment="1">
      <alignment horizontal="left"/>
    </xf>
    <xf numFmtId="14" fontId="2" fillId="0" borderId="7" xfId="0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3" fillId="0" borderId="7" xfId="0" applyFont="1" applyBorder="1"/>
    <xf numFmtId="14" fontId="4" fillId="0" borderId="7" xfId="0" applyNumberFormat="1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left"/>
    </xf>
    <xf numFmtId="165" fontId="2" fillId="0" borderId="7" xfId="1" applyNumberFormat="1" applyFont="1" applyFill="1" applyBorder="1"/>
    <xf numFmtId="0" fontId="6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vertical="top" wrapText="1"/>
    </xf>
    <xf numFmtId="0" fontId="3" fillId="0" borderId="16" xfId="0" applyFont="1" applyBorder="1"/>
    <xf numFmtId="14" fontId="4" fillId="0" borderId="15" xfId="0" applyNumberFormat="1" applyFont="1" applyFill="1" applyBorder="1" applyAlignment="1">
      <alignment horizontal="left"/>
    </xf>
    <xf numFmtId="165" fontId="6" fillId="0" borderId="7" xfId="1" applyNumberFormat="1" applyFont="1" applyFill="1" applyBorder="1"/>
    <xf numFmtId="0" fontId="3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 applyAlignment="1">
      <alignment wrapText="1"/>
    </xf>
    <xf numFmtId="0" fontId="2" fillId="0" borderId="0" xfId="0" applyFont="1" applyFill="1"/>
    <xf numFmtId="0" fontId="4" fillId="0" borderId="7" xfId="0" applyFont="1" applyFill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2" fillId="0" borderId="15" xfId="0" applyFont="1" applyFill="1" applyBorder="1"/>
    <xf numFmtId="0" fontId="3" fillId="0" borderId="15" xfId="0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4" fillId="0" borderId="15" xfId="0" applyFont="1" applyFill="1" applyBorder="1" applyAlignment="1">
      <alignment vertical="top" wrapText="1"/>
    </xf>
    <xf numFmtId="0" fontId="0" fillId="0" borderId="0" xfId="0" applyFont="1"/>
    <xf numFmtId="0" fontId="3" fillId="0" borderId="12" xfId="0" applyFont="1" applyFill="1" applyBorder="1" applyAlignment="1">
      <alignment horizontal="left"/>
    </xf>
    <xf numFmtId="0" fontId="2" fillId="0" borderId="18" xfId="0" applyFont="1" applyFill="1" applyBorder="1"/>
    <xf numFmtId="164" fontId="2" fillId="0" borderId="0" xfId="0" applyNumberFormat="1" applyFont="1"/>
    <xf numFmtId="0" fontId="3" fillId="0" borderId="1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9" fontId="4" fillId="0" borderId="7" xfId="0" applyNumberFormat="1" applyFont="1" applyFill="1" applyBorder="1" applyAlignment="1">
      <alignment horizontal="right"/>
    </xf>
    <xf numFmtId="0" fontId="4" fillId="0" borderId="8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165" fontId="9" fillId="0" borderId="15" xfId="0" applyNumberFormat="1" applyFont="1" applyFill="1" applyBorder="1"/>
    <xf numFmtId="0" fontId="4" fillId="0" borderId="15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 vertical="center"/>
    </xf>
    <xf numFmtId="14" fontId="9" fillId="0" borderId="15" xfId="0" applyNumberFormat="1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9" fontId="4" fillId="0" borderId="7" xfId="0" applyNumberFormat="1" applyFont="1" applyFill="1" applyBorder="1" applyAlignment="1">
      <alignment horizontal="left"/>
    </xf>
    <xf numFmtId="0" fontId="4" fillId="0" borderId="8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vertical="center"/>
    </xf>
    <xf numFmtId="2" fontId="3" fillId="0" borderId="7" xfId="0" applyNumberFormat="1" applyFont="1" applyFill="1" applyBorder="1" applyAlignment="1">
      <alignment horizontal="left"/>
    </xf>
    <xf numFmtId="164" fontId="5" fillId="0" borderId="7" xfId="0" applyNumberFormat="1" applyFont="1" applyFill="1" applyBorder="1" applyAlignment="1">
      <alignment horizontal="left"/>
    </xf>
    <xf numFmtId="9" fontId="2" fillId="0" borderId="7" xfId="236" applyFont="1" applyFill="1" applyBorder="1"/>
    <xf numFmtId="9" fontId="4" fillId="0" borderId="7" xfId="236" applyFont="1" applyFill="1" applyBorder="1" applyAlignment="1">
      <alignment horizontal="right"/>
    </xf>
    <xf numFmtId="165" fontId="2" fillId="0" borderId="6" xfId="1" applyNumberFormat="1" applyFont="1" applyFill="1" applyBorder="1"/>
    <xf numFmtId="0" fontId="3" fillId="0" borderId="15" xfId="0" applyFont="1" applyFill="1" applyBorder="1"/>
    <xf numFmtId="165" fontId="3" fillId="0" borderId="6" xfId="0" applyNumberFormat="1" applyFont="1" applyFill="1" applyBorder="1"/>
    <xf numFmtId="0" fontId="4" fillId="0" borderId="6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9" fontId="4" fillId="0" borderId="6" xfId="0" applyNumberFormat="1" applyFont="1" applyFill="1" applyBorder="1" applyAlignment="1">
      <alignment horizontal="left"/>
    </xf>
    <xf numFmtId="0" fontId="4" fillId="0" borderId="8" xfId="0" applyFont="1" applyFill="1" applyBorder="1" applyAlignment="1">
      <alignment horizontal="left" vertical="center" wrapText="1"/>
    </xf>
    <xf numFmtId="164" fontId="5" fillId="0" borderId="7" xfId="0" applyNumberFormat="1" applyFont="1" applyFill="1" applyBorder="1" applyAlignment="1">
      <alignment horizontal="left" vertical="center"/>
    </xf>
    <xf numFmtId="9" fontId="4" fillId="0" borderId="7" xfId="236" applyNumberFormat="1" applyFont="1" applyFill="1" applyBorder="1" applyAlignment="1">
      <alignment horizontal="right"/>
    </xf>
    <xf numFmtId="0" fontId="6" fillId="0" borderId="0" xfId="0" applyFont="1" applyFill="1"/>
    <xf numFmtId="165" fontId="2" fillId="0" borderId="15" xfId="1" applyNumberFormat="1" applyFont="1" applyFill="1" applyBorder="1"/>
    <xf numFmtId="0" fontId="4" fillId="0" borderId="19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/>
    </xf>
    <xf numFmtId="165" fontId="3" fillId="0" borderId="7" xfId="0" applyNumberFormat="1" applyFont="1" applyFill="1" applyBorder="1"/>
    <xf numFmtId="9" fontId="5" fillId="0" borderId="15" xfId="0" applyNumberFormat="1" applyFont="1" applyFill="1" applyBorder="1" applyAlignment="1">
      <alignment horizontal="left" vertical="center"/>
    </xf>
    <xf numFmtId="43" fontId="2" fillId="0" borderId="16" xfId="267" applyFont="1" applyFill="1" applyBorder="1"/>
    <xf numFmtId="14" fontId="5" fillId="0" borderId="15" xfId="0" applyNumberFormat="1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/>
    </xf>
    <xf numFmtId="9" fontId="5" fillId="0" borderId="15" xfId="0" applyNumberFormat="1" applyFont="1" applyFill="1" applyBorder="1" applyAlignment="1">
      <alignment horizontal="right" vertical="center"/>
    </xf>
  </cellXfs>
  <cellStyles count="268">
    <cellStyle name="Comma" xfId="267" builtinId="3"/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Normal" xfId="0" builtinId="0"/>
    <cellStyle name="Percent" xfId="23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topLeftCell="B36" workbookViewId="0">
      <selection activeCell="H58" sqref="H58"/>
    </sheetView>
  </sheetViews>
  <sheetFormatPr defaultColWidth="11.42578125" defaultRowHeight="12.75" x14ac:dyDescent="0.2"/>
  <cols>
    <col min="1" max="1" width="4.85546875" style="1" customWidth="1"/>
    <col min="2" max="2" width="7.85546875" style="1" bestFit="1" customWidth="1"/>
    <col min="3" max="3" width="53.42578125" style="1" customWidth="1"/>
    <col min="4" max="4" width="11.28515625" style="1" customWidth="1"/>
    <col min="5" max="5" width="11.85546875" style="1" customWidth="1"/>
    <col min="6" max="6" width="13.42578125" style="1" customWidth="1"/>
    <col min="7" max="7" width="10.42578125" style="1" customWidth="1"/>
    <col min="8" max="8" width="9.140625" style="1" customWidth="1"/>
    <col min="9" max="9" width="16.42578125" style="1" customWidth="1"/>
    <col min="10" max="10" width="16.7109375" style="1" customWidth="1"/>
    <col min="11" max="11" width="28.85546875" style="1" customWidth="1"/>
    <col min="12" max="16384" width="11.42578125" style="1"/>
  </cols>
  <sheetData>
    <row r="1" spans="1:11" ht="13.5" thickBot="1" x14ac:dyDescent="0.25">
      <c r="C1" s="1" t="s">
        <v>111</v>
      </c>
    </row>
    <row r="2" spans="1:11" x14ac:dyDescent="0.2">
      <c r="A2" s="85" t="s">
        <v>36</v>
      </c>
      <c r="B2" s="86"/>
      <c r="C2" s="87"/>
      <c r="D2" s="86"/>
      <c r="E2" s="86"/>
      <c r="F2" s="86"/>
      <c r="G2" s="86"/>
      <c r="H2" s="86"/>
      <c r="I2" s="86"/>
      <c r="J2" s="86"/>
      <c r="K2" s="88"/>
    </row>
    <row r="3" spans="1:11" ht="37.5" customHeight="1" x14ac:dyDescent="0.2">
      <c r="A3" s="89" t="s">
        <v>0</v>
      </c>
      <c r="B3" s="91" t="s">
        <v>1</v>
      </c>
      <c r="C3" s="93" t="s">
        <v>2</v>
      </c>
      <c r="D3" s="95" t="s">
        <v>3</v>
      </c>
      <c r="E3" s="95" t="s">
        <v>4</v>
      </c>
      <c r="F3" s="95" t="s">
        <v>5</v>
      </c>
      <c r="G3" s="95" t="s">
        <v>6</v>
      </c>
      <c r="H3" s="95"/>
      <c r="I3" s="93" t="s">
        <v>7</v>
      </c>
      <c r="J3" s="93" t="s">
        <v>8</v>
      </c>
      <c r="K3" s="83" t="s">
        <v>9</v>
      </c>
    </row>
    <row r="4" spans="1:11" ht="54.75" customHeight="1" x14ac:dyDescent="0.2">
      <c r="A4" s="90"/>
      <c r="B4" s="92"/>
      <c r="C4" s="94"/>
      <c r="D4" s="93"/>
      <c r="E4" s="93"/>
      <c r="F4" s="93"/>
      <c r="G4" s="2" t="s">
        <v>10</v>
      </c>
      <c r="H4" s="2" t="s">
        <v>11</v>
      </c>
      <c r="I4" s="94"/>
      <c r="J4" s="96"/>
      <c r="K4" s="84"/>
    </row>
    <row r="5" spans="1:11" ht="25.5" x14ac:dyDescent="0.2">
      <c r="A5" s="3">
        <v>1</v>
      </c>
      <c r="B5" s="4"/>
      <c r="C5" s="31" t="s">
        <v>102</v>
      </c>
      <c r="D5" s="5">
        <f>SUM(D7:D20)</f>
        <v>132631</v>
      </c>
      <c r="E5" s="6"/>
      <c r="F5" s="6"/>
      <c r="G5" s="6"/>
      <c r="H5" s="6"/>
      <c r="I5" s="7"/>
      <c r="J5" s="7"/>
      <c r="K5" s="8"/>
    </row>
    <row r="6" spans="1:11" x14ac:dyDescent="0.2">
      <c r="A6" s="3"/>
      <c r="B6" s="9">
        <v>1.1000000000000001</v>
      </c>
      <c r="C6" s="10" t="s">
        <v>12</v>
      </c>
      <c r="D6" s="11"/>
      <c r="E6" s="11"/>
      <c r="F6" s="12"/>
      <c r="G6" s="11"/>
      <c r="H6" s="11"/>
      <c r="I6" s="13"/>
      <c r="J6" s="11"/>
      <c r="K6" s="14"/>
    </row>
    <row r="7" spans="1:11" x14ac:dyDescent="0.2">
      <c r="A7" s="3"/>
      <c r="B7" s="48" t="s">
        <v>13</v>
      </c>
      <c r="C7" s="32" t="s">
        <v>37</v>
      </c>
      <c r="D7" s="25">
        <v>38880</v>
      </c>
      <c r="E7" s="19" t="s">
        <v>14</v>
      </c>
      <c r="F7" s="49" t="s">
        <v>15</v>
      </c>
      <c r="G7" s="50">
        <v>1</v>
      </c>
      <c r="H7" s="19"/>
      <c r="I7" s="16">
        <v>42217</v>
      </c>
      <c r="J7" s="17">
        <v>43311</v>
      </c>
      <c r="K7" s="51" t="s">
        <v>38</v>
      </c>
    </row>
    <row r="8" spans="1:11" x14ac:dyDescent="0.2">
      <c r="A8" s="3"/>
      <c r="B8" s="22" t="s">
        <v>85</v>
      </c>
      <c r="C8" s="52" t="s">
        <v>63</v>
      </c>
      <c r="D8" s="53">
        <v>16200</v>
      </c>
      <c r="E8" s="54" t="s">
        <v>14</v>
      </c>
      <c r="F8" s="55" t="s">
        <v>15</v>
      </c>
      <c r="G8" s="50">
        <v>1</v>
      </c>
      <c r="H8" s="54"/>
      <c r="I8" s="56">
        <v>42217</v>
      </c>
      <c r="J8" s="56">
        <v>43311</v>
      </c>
      <c r="K8" s="57" t="s">
        <v>65</v>
      </c>
    </row>
    <row r="9" spans="1:11" x14ac:dyDescent="0.2">
      <c r="A9" s="3"/>
      <c r="B9" s="18">
        <v>1.2</v>
      </c>
      <c r="C9" s="10" t="s">
        <v>16</v>
      </c>
      <c r="D9" s="11"/>
      <c r="E9" s="19"/>
      <c r="F9" s="49"/>
      <c r="G9" s="19"/>
      <c r="H9" s="19"/>
      <c r="I9" s="16"/>
      <c r="J9" s="17"/>
      <c r="K9" s="51"/>
    </row>
    <row r="10" spans="1:11" x14ac:dyDescent="0.2">
      <c r="A10" s="3"/>
      <c r="B10" s="18" t="s">
        <v>17</v>
      </c>
      <c r="C10" s="33" t="s">
        <v>43</v>
      </c>
      <c r="D10" s="25">
        <v>23040</v>
      </c>
      <c r="E10" s="19" t="s">
        <v>18</v>
      </c>
      <c r="F10" s="49" t="s">
        <v>15</v>
      </c>
      <c r="G10" s="35"/>
      <c r="H10" s="50">
        <v>1</v>
      </c>
      <c r="I10" s="16">
        <v>42217</v>
      </c>
      <c r="J10" s="17">
        <v>43311</v>
      </c>
      <c r="K10" s="51"/>
    </row>
    <row r="11" spans="1:11" x14ac:dyDescent="0.2">
      <c r="A11" s="3"/>
      <c r="B11" s="18" t="s">
        <v>19</v>
      </c>
      <c r="C11" s="33" t="s">
        <v>44</v>
      </c>
      <c r="D11" s="25">
        <v>5490</v>
      </c>
      <c r="E11" s="19" t="s">
        <v>18</v>
      </c>
      <c r="F11" s="49" t="s">
        <v>15</v>
      </c>
      <c r="G11" s="50">
        <v>1</v>
      </c>
      <c r="H11" s="58"/>
      <c r="I11" s="16">
        <v>42217</v>
      </c>
      <c r="J11" s="17">
        <v>43311</v>
      </c>
      <c r="K11" s="51" t="s">
        <v>45</v>
      </c>
    </row>
    <row r="12" spans="1:11" x14ac:dyDescent="0.2">
      <c r="A12" s="3"/>
      <c r="B12" s="18" t="s">
        <v>39</v>
      </c>
      <c r="C12" s="33" t="s">
        <v>20</v>
      </c>
      <c r="D12" s="25">
        <v>3447</v>
      </c>
      <c r="E12" s="19" t="s">
        <v>18</v>
      </c>
      <c r="F12" s="49" t="s">
        <v>15</v>
      </c>
      <c r="G12" s="50">
        <v>1</v>
      </c>
      <c r="H12" s="19"/>
      <c r="I12" s="16">
        <v>42217</v>
      </c>
      <c r="J12" s="17">
        <v>43311</v>
      </c>
      <c r="K12" s="59"/>
    </row>
    <row r="13" spans="1:11" x14ac:dyDescent="0.2">
      <c r="A13" s="3"/>
      <c r="B13" s="22" t="s">
        <v>86</v>
      </c>
      <c r="C13" s="52" t="s">
        <v>89</v>
      </c>
      <c r="D13" s="25">
        <v>1800</v>
      </c>
      <c r="E13" s="54" t="s">
        <v>18</v>
      </c>
      <c r="F13" s="55" t="s">
        <v>15</v>
      </c>
      <c r="G13" s="50">
        <v>1</v>
      </c>
      <c r="H13" s="54"/>
      <c r="I13" s="56">
        <v>42217</v>
      </c>
      <c r="J13" s="56">
        <v>43311</v>
      </c>
      <c r="K13" s="57"/>
    </row>
    <row r="14" spans="1:11" x14ac:dyDescent="0.2">
      <c r="A14" s="3"/>
      <c r="B14" s="22" t="s">
        <v>87</v>
      </c>
      <c r="C14" s="24" t="s">
        <v>105</v>
      </c>
      <c r="D14" s="25">
        <v>3000</v>
      </c>
      <c r="E14" s="19"/>
      <c r="F14" s="60"/>
      <c r="G14" s="50">
        <v>1</v>
      </c>
      <c r="H14" s="19"/>
      <c r="I14" s="16">
        <v>42217</v>
      </c>
      <c r="J14" s="17">
        <v>43311</v>
      </c>
      <c r="K14" s="51"/>
    </row>
    <row r="15" spans="1:11" x14ac:dyDescent="0.2">
      <c r="A15" s="3"/>
      <c r="B15" s="61" t="s">
        <v>88</v>
      </c>
      <c r="C15" s="52" t="s">
        <v>67</v>
      </c>
      <c r="D15" s="53">
        <v>1680</v>
      </c>
      <c r="E15" s="54"/>
      <c r="F15" s="55"/>
      <c r="G15" s="50">
        <v>1</v>
      </c>
      <c r="H15" s="54"/>
      <c r="I15" s="56">
        <v>42217</v>
      </c>
      <c r="J15" s="56">
        <v>43311</v>
      </c>
      <c r="K15" s="57"/>
    </row>
    <row r="16" spans="1:11" x14ac:dyDescent="0.2">
      <c r="A16" s="3"/>
      <c r="B16" s="18">
        <v>1.3</v>
      </c>
      <c r="C16" s="40" t="s">
        <v>24</v>
      </c>
      <c r="D16" s="25"/>
      <c r="E16" s="19"/>
      <c r="F16" s="49"/>
      <c r="G16" s="58"/>
      <c r="H16" s="58"/>
      <c r="I16" s="16"/>
      <c r="J16" s="17"/>
      <c r="K16" s="51"/>
    </row>
    <row r="17" spans="1:11" x14ac:dyDescent="0.2">
      <c r="A17" s="3"/>
      <c r="B17" s="18" t="s">
        <v>74</v>
      </c>
      <c r="C17" s="33" t="s">
        <v>46</v>
      </c>
      <c r="D17" s="25">
        <v>11804</v>
      </c>
      <c r="E17" s="19" t="s">
        <v>18</v>
      </c>
      <c r="F17" s="62" t="s">
        <v>15</v>
      </c>
      <c r="G17" s="63">
        <v>0.7</v>
      </c>
      <c r="H17" s="64">
        <v>0.3</v>
      </c>
      <c r="I17" s="16">
        <v>42217</v>
      </c>
      <c r="J17" s="17">
        <v>43311</v>
      </c>
      <c r="K17" s="51"/>
    </row>
    <row r="18" spans="1:11" ht="76.5" x14ac:dyDescent="0.2">
      <c r="A18" s="3"/>
      <c r="B18" s="18" t="s">
        <v>75</v>
      </c>
      <c r="C18" s="33" t="s">
        <v>47</v>
      </c>
      <c r="D18" s="25">
        <v>24660</v>
      </c>
      <c r="E18" s="19"/>
      <c r="F18" s="49" t="s">
        <v>15</v>
      </c>
      <c r="G18" s="50">
        <v>1</v>
      </c>
      <c r="H18" s="58"/>
      <c r="I18" s="16">
        <v>42217</v>
      </c>
      <c r="J18" s="17">
        <v>43311</v>
      </c>
      <c r="K18" s="59" t="s">
        <v>118</v>
      </c>
    </row>
    <row r="19" spans="1:11" ht="38.25" x14ac:dyDescent="0.2">
      <c r="A19" s="3"/>
      <c r="B19" s="18" t="s">
        <v>76</v>
      </c>
      <c r="C19" s="33" t="s">
        <v>40</v>
      </c>
      <c r="D19" s="65">
        <v>1500</v>
      </c>
      <c r="E19" s="19"/>
      <c r="F19" s="35"/>
      <c r="G19" s="58"/>
      <c r="H19" s="50">
        <v>1</v>
      </c>
      <c r="I19" s="16">
        <v>42217</v>
      </c>
      <c r="J19" s="17">
        <v>43311</v>
      </c>
      <c r="K19" s="59" t="s">
        <v>41</v>
      </c>
    </row>
    <row r="20" spans="1:11" x14ac:dyDescent="0.2">
      <c r="A20" s="3"/>
      <c r="B20" s="18" t="s">
        <v>77</v>
      </c>
      <c r="C20" s="33" t="s">
        <v>42</v>
      </c>
      <c r="D20" s="65">
        <v>1130</v>
      </c>
      <c r="E20" s="19"/>
      <c r="F20" s="49" t="s">
        <v>18</v>
      </c>
      <c r="G20" s="50">
        <v>1</v>
      </c>
      <c r="H20" s="58"/>
      <c r="I20" s="16">
        <v>42217</v>
      </c>
      <c r="J20" s="17">
        <v>42246</v>
      </c>
      <c r="K20" s="59"/>
    </row>
    <row r="21" spans="1:11" ht="25.5" x14ac:dyDescent="0.2">
      <c r="A21" s="3">
        <v>2</v>
      </c>
      <c r="B21" s="66"/>
      <c r="C21" s="23" t="s">
        <v>31</v>
      </c>
      <c r="D21" s="67">
        <f>SUM(D23:D40)</f>
        <v>140192</v>
      </c>
      <c r="E21" s="19"/>
      <c r="F21" s="49"/>
      <c r="G21" s="19"/>
      <c r="H21" s="19"/>
      <c r="I21" s="19"/>
      <c r="J21" s="19"/>
      <c r="K21" s="51"/>
    </row>
    <row r="22" spans="1:11" x14ac:dyDescent="0.2">
      <c r="A22" s="3"/>
      <c r="B22" s="18">
        <v>2.1</v>
      </c>
      <c r="C22" s="10" t="s">
        <v>21</v>
      </c>
      <c r="D22" s="11"/>
      <c r="E22" s="19"/>
      <c r="F22" s="49"/>
      <c r="G22" s="19"/>
      <c r="H22" s="19"/>
      <c r="I22" s="19"/>
      <c r="J22" s="19"/>
      <c r="K22" s="51"/>
    </row>
    <row r="23" spans="1:11" x14ac:dyDescent="0.2">
      <c r="A23" s="3"/>
      <c r="B23" s="18" t="s">
        <v>49</v>
      </c>
      <c r="C23" s="11" t="s">
        <v>32</v>
      </c>
      <c r="D23" s="25">
        <v>11200</v>
      </c>
      <c r="E23" s="19" t="s">
        <v>14</v>
      </c>
      <c r="F23" s="49" t="s">
        <v>15</v>
      </c>
      <c r="G23" s="50">
        <v>1</v>
      </c>
      <c r="H23" s="19"/>
      <c r="I23" s="21">
        <v>42614</v>
      </c>
      <c r="J23" s="21">
        <v>43342</v>
      </c>
      <c r="K23" s="51" t="s">
        <v>48</v>
      </c>
    </row>
    <row r="24" spans="1:11" x14ac:dyDescent="0.2">
      <c r="A24" s="3"/>
      <c r="B24" s="18" t="s">
        <v>50</v>
      </c>
      <c r="C24" s="11" t="s">
        <v>33</v>
      </c>
      <c r="D24" s="25">
        <v>8400</v>
      </c>
      <c r="E24" s="19" t="s">
        <v>14</v>
      </c>
      <c r="F24" s="49" t="s">
        <v>15</v>
      </c>
      <c r="G24" s="50">
        <v>1</v>
      </c>
      <c r="H24" s="19"/>
      <c r="I24" s="21">
        <v>42614</v>
      </c>
      <c r="J24" s="21">
        <v>43342</v>
      </c>
      <c r="K24" s="51" t="s">
        <v>48</v>
      </c>
    </row>
    <row r="25" spans="1:11" x14ac:dyDescent="0.2">
      <c r="A25" s="3"/>
      <c r="B25" s="18" t="s">
        <v>51</v>
      </c>
      <c r="C25" s="11" t="s">
        <v>106</v>
      </c>
      <c r="D25" s="25">
        <v>5100</v>
      </c>
      <c r="E25" s="19" t="s">
        <v>14</v>
      </c>
      <c r="F25" s="49" t="s">
        <v>15</v>
      </c>
      <c r="G25" s="50">
        <v>1</v>
      </c>
      <c r="H25" s="19"/>
      <c r="I25" s="21">
        <v>42401</v>
      </c>
      <c r="J25" s="21">
        <v>42490</v>
      </c>
      <c r="K25" s="51"/>
    </row>
    <row r="26" spans="1:11" x14ac:dyDescent="0.2">
      <c r="A26" s="3"/>
      <c r="B26" s="18" t="s">
        <v>52</v>
      </c>
      <c r="C26" s="11" t="s">
        <v>107</v>
      </c>
      <c r="D26" s="25">
        <v>2400</v>
      </c>
      <c r="E26" s="19" t="s">
        <v>14</v>
      </c>
      <c r="F26" s="49" t="s">
        <v>15</v>
      </c>
      <c r="G26" s="50">
        <v>1</v>
      </c>
      <c r="H26" s="19"/>
      <c r="I26" s="21">
        <v>42401</v>
      </c>
      <c r="J26" s="21">
        <v>42490</v>
      </c>
      <c r="K26" s="51"/>
    </row>
    <row r="27" spans="1:11" x14ac:dyDescent="0.2">
      <c r="A27" s="3"/>
      <c r="B27" s="18" t="s">
        <v>53</v>
      </c>
      <c r="C27" s="11" t="s">
        <v>108</v>
      </c>
      <c r="D27" s="25">
        <f>12000+4400+18144</f>
        <v>34544</v>
      </c>
      <c r="E27" s="19" t="s">
        <v>14</v>
      </c>
      <c r="F27" s="49" t="s">
        <v>15</v>
      </c>
      <c r="G27" s="50">
        <v>1</v>
      </c>
      <c r="H27" s="19"/>
      <c r="I27" s="21">
        <v>42461</v>
      </c>
      <c r="J27" s="21">
        <v>43189</v>
      </c>
      <c r="K27" s="51" t="s">
        <v>48</v>
      </c>
    </row>
    <row r="28" spans="1:11" x14ac:dyDescent="0.2">
      <c r="A28" s="3"/>
      <c r="B28" s="18" t="s">
        <v>34</v>
      </c>
      <c r="C28" s="34" t="s">
        <v>16</v>
      </c>
      <c r="D28" s="11"/>
      <c r="E28" s="19"/>
      <c r="F28" s="49"/>
      <c r="G28" s="19"/>
      <c r="H28" s="19"/>
      <c r="I28" s="19"/>
      <c r="J28" s="19"/>
      <c r="K28" s="51"/>
    </row>
    <row r="29" spans="1:11" ht="76.5" x14ac:dyDescent="0.2">
      <c r="A29" s="3"/>
      <c r="B29" s="18" t="s">
        <v>56</v>
      </c>
      <c r="C29" s="36" t="s">
        <v>109</v>
      </c>
      <c r="D29" s="25">
        <v>19398</v>
      </c>
      <c r="E29" s="19"/>
      <c r="F29" s="49"/>
      <c r="G29" s="50">
        <v>1</v>
      </c>
      <c r="H29" s="19"/>
      <c r="I29" s="21">
        <v>42614</v>
      </c>
      <c r="J29" s="21">
        <v>43342</v>
      </c>
      <c r="K29" s="59" t="s">
        <v>117</v>
      </c>
    </row>
    <row r="30" spans="1:11" x14ac:dyDescent="0.2">
      <c r="A30" s="3"/>
      <c r="B30" s="22" t="s">
        <v>57</v>
      </c>
      <c r="C30" s="52" t="s">
        <v>105</v>
      </c>
      <c r="D30" s="53">
        <v>3000</v>
      </c>
      <c r="E30" s="54"/>
      <c r="F30" s="55"/>
      <c r="G30" s="50">
        <v>1</v>
      </c>
      <c r="H30" s="54"/>
      <c r="I30" s="56">
        <v>42217</v>
      </c>
      <c r="J30" s="56">
        <v>43311</v>
      </c>
      <c r="K30" s="57"/>
    </row>
    <row r="31" spans="1:11" x14ac:dyDescent="0.2">
      <c r="A31" s="3"/>
      <c r="B31" s="61" t="s">
        <v>90</v>
      </c>
      <c r="C31" s="52" t="s">
        <v>67</v>
      </c>
      <c r="D31" s="53">
        <v>1680</v>
      </c>
      <c r="E31" s="54"/>
      <c r="F31" s="55"/>
      <c r="G31" s="50">
        <v>1</v>
      </c>
      <c r="H31" s="54"/>
      <c r="I31" s="56">
        <v>42217</v>
      </c>
      <c r="J31" s="56">
        <v>43311</v>
      </c>
      <c r="K31" s="57"/>
    </row>
    <row r="32" spans="1:11" ht="38.25" x14ac:dyDescent="0.2">
      <c r="A32" s="3"/>
      <c r="B32" s="18" t="s">
        <v>91</v>
      </c>
      <c r="C32" s="27" t="s">
        <v>100</v>
      </c>
      <c r="D32" s="65">
        <v>5850</v>
      </c>
      <c r="E32" s="68"/>
      <c r="F32" s="69"/>
      <c r="G32" s="70"/>
      <c r="H32" s="50">
        <v>1</v>
      </c>
      <c r="I32" s="21">
        <v>42736</v>
      </c>
      <c r="J32" s="21">
        <v>43342</v>
      </c>
      <c r="K32" s="71" t="s">
        <v>101</v>
      </c>
    </row>
    <row r="33" spans="1:11" x14ac:dyDescent="0.2">
      <c r="A33" s="3"/>
      <c r="B33" s="22" t="s">
        <v>92</v>
      </c>
      <c r="C33" s="24" t="s">
        <v>94</v>
      </c>
      <c r="D33" s="25">
        <v>8820</v>
      </c>
      <c r="E33" s="19"/>
      <c r="F33" s="72"/>
      <c r="G33" s="50">
        <v>0.53</v>
      </c>
      <c r="H33" s="73">
        <v>0.47</v>
      </c>
      <c r="I33" s="16">
        <v>42217</v>
      </c>
      <c r="J33" s="17">
        <v>43311</v>
      </c>
      <c r="K33" s="51"/>
    </row>
    <row r="34" spans="1:11" x14ac:dyDescent="0.2">
      <c r="A34" s="3"/>
      <c r="B34" s="22" t="s">
        <v>96</v>
      </c>
      <c r="C34" s="24" t="s">
        <v>93</v>
      </c>
      <c r="D34" s="25">
        <v>9000</v>
      </c>
      <c r="E34" s="19"/>
      <c r="F34" s="60"/>
      <c r="G34" s="50">
        <v>1</v>
      </c>
      <c r="H34" s="19"/>
      <c r="I34" s="16">
        <v>42217</v>
      </c>
      <c r="J34" s="17">
        <v>43311</v>
      </c>
      <c r="K34" s="51"/>
    </row>
    <row r="35" spans="1:11" x14ac:dyDescent="0.2">
      <c r="A35" s="3"/>
      <c r="B35" s="22" t="s">
        <v>97</v>
      </c>
      <c r="C35" s="24" t="s">
        <v>95</v>
      </c>
      <c r="D35" s="25">
        <v>1800</v>
      </c>
      <c r="E35" s="19"/>
      <c r="F35" s="60"/>
      <c r="G35" s="50">
        <v>1</v>
      </c>
      <c r="H35" s="19"/>
      <c r="I35" s="16">
        <v>42217</v>
      </c>
      <c r="J35" s="17">
        <v>43311</v>
      </c>
      <c r="K35" s="51"/>
    </row>
    <row r="36" spans="1:11" x14ac:dyDescent="0.2">
      <c r="A36" s="3"/>
      <c r="B36" s="18">
        <v>2.2999999999999998</v>
      </c>
      <c r="C36" s="40" t="s">
        <v>24</v>
      </c>
      <c r="D36" s="11"/>
      <c r="E36" s="19"/>
      <c r="F36" s="49"/>
      <c r="G36" s="19"/>
      <c r="H36" s="19"/>
      <c r="I36" s="19"/>
      <c r="J36" s="19"/>
      <c r="K36" s="51"/>
    </row>
    <row r="37" spans="1:11" x14ac:dyDescent="0.2">
      <c r="A37" s="3"/>
      <c r="B37" s="18" t="s">
        <v>78</v>
      </c>
      <c r="C37" s="43" t="s">
        <v>84</v>
      </c>
      <c r="D37" s="65">
        <v>12000</v>
      </c>
      <c r="E37" s="19" t="s">
        <v>18</v>
      </c>
      <c r="F37" s="49" t="s">
        <v>15</v>
      </c>
      <c r="G37" s="50">
        <v>1</v>
      </c>
      <c r="H37" s="19"/>
      <c r="I37" s="21">
        <v>42614</v>
      </c>
      <c r="J37" s="21">
        <v>42643</v>
      </c>
      <c r="K37" s="51"/>
    </row>
    <row r="38" spans="1:11" x14ac:dyDescent="0.2">
      <c r="A38" s="3"/>
      <c r="B38" s="18" t="s">
        <v>79</v>
      </c>
      <c r="C38" s="11" t="s">
        <v>54</v>
      </c>
      <c r="D38" s="25">
        <v>3000</v>
      </c>
      <c r="E38" s="19" t="s">
        <v>18</v>
      </c>
      <c r="F38" s="49" t="s">
        <v>15</v>
      </c>
      <c r="G38" s="50">
        <v>1</v>
      </c>
      <c r="H38" s="19"/>
      <c r="I38" s="21">
        <v>42614</v>
      </c>
      <c r="J38" s="21">
        <v>42643</v>
      </c>
      <c r="K38" s="51"/>
    </row>
    <row r="39" spans="1:11" x14ac:dyDescent="0.2">
      <c r="A39" s="3"/>
      <c r="B39" s="74" t="s">
        <v>80</v>
      </c>
      <c r="C39" s="35" t="s">
        <v>55</v>
      </c>
      <c r="D39" s="25">
        <v>5000</v>
      </c>
      <c r="E39" s="35" t="s">
        <v>18</v>
      </c>
      <c r="F39" s="49" t="s">
        <v>15</v>
      </c>
      <c r="G39" s="50">
        <v>1</v>
      </c>
      <c r="H39" s="35"/>
      <c r="I39" s="21">
        <v>42614</v>
      </c>
      <c r="J39" s="21">
        <v>42643</v>
      </c>
      <c r="K39" s="35"/>
    </row>
    <row r="40" spans="1:11" ht="12.95" customHeight="1" x14ac:dyDescent="0.2">
      <c r="A40" s="3"/>
      <c r="B40" s="18" t="s">
        <v>81</v>
      </c>
      <c r="C40" s="27" t="s">
        <v>58</v>
      </c>
      <c r="D40" s="65">
        <v>9000</v>
      </c>
      <c r="E40" s="68" t="s">
        <v>18</v>
      </c>
      <c r="F40" s="69" t="s">
        <v>15</v>
      </c>
      <c r="G40" s="50">
        <v>1</v>
      </c>
      <c r="H40" s="68"/>
      <c r="I40" s="21">
        <v>42491</v>
      </c>
      <c r="J40" s="21">
        <v>43342</v>
      </c>
      <c r="K40" s="71" t="s">
        <v>59</v>
      </c>
    </row>
    <row r="41" spans="1:11" ht="26.25" customHeight="1" x14ac:dyDescent="0.2">
      <c r="A41" s="3">
        <v>3</v>
      </c>
      <c r="B41" s="66"/>
      <c r="C41" s="37" t="s">
        <v>103</v>
      </c>
      <c r="D41" s="67">
        <f>SUM(D43:D51)</f>
        <v>28742</v>
      </c>
      <c r="E41" s="68"/>
      <c r="F41" s="69"/>
      <c r="G41" s="68"/>
      <c r="H41" s="68"/>
      <c r="I41" s="19"/>
      <c r="J41" s="19"/>
      <c r="K41" s="51"/>
    </row>
    <row r="42" spans="1:11" x14ac:dyDescent="0.2">
      <c r="A42" s="20"/>
      <c r="B42" s="22">
        <v>3.1</v>
      </c>
      <c r="C42" s="10" t="s">
        <v>12</v>
      </c>
      <c r="D42" s="11"/>
      <c r="E42" s="19"/>
      <c r="F42" s="49"/>
      <c r="G42" s="19"/>
      <c r="H42" s="19"/>
      <c r="I42" s="19"/>
      <c r="J42" s="19"/>
      <c r="K42" s="51"/>
    </row>
    <row r="43" spans="1:11" ht="18" customHeight="1" x14ac:dyDescent="0.2">
      <c r="A43" s="20"/>
      <c r="B43" s="22" t="s">
        <v>22</v>
      </c>
      <c r="C43" s="38" t="s">
        <v>35</v>
      </c>
      <c r="D43" s="25">
        <v>9600</v>
      </c>
      <c r="E43" s="19" t="s">
        <v>14</v>
      </c>
      <c r="F43" s="49" t="s">
        <v>15</v>
      </c>
      <c r="G43" s="50">
        <v>1</v>
      </c>
      <c r="H43" s="19"/>
      <c r="I43" s="17">
        <v>42430</v>
      </c>
      <c r="J43" s="21" t="s">
        <v>60</v>
      </c>
      <c r="K43" s="51" t="s">
        <v>48</v>
      </c>
    </row>
    <row r="44" spans="1:11" ht="16.5" customHeight="1" x14ac:dyDescent="0.2">
      <c r="A44" s="20"/>
      <c r="B44" s="22" t="s">
        <v>23</v>
      </c>
      <c r="C44" s="10" t="s">
        <v>16</v>
      </c>
      <c r="D44" s="11"/>
      <c r="E44" s="19"/>
      <c r="F44" s="49"/>
      <c r="G44" s="19"/>
      <c r="H44" s="19"/>
      <c r="I44" s="19"/>
      <c r="J44" s="19"/>
      <c r="K44" s="51"/>
    </row>
    <row r="45" spans="1:11" x14ac:dyDescent="0.2">
      <c r="A45" s="20"/>
      <c r="B45" s="22" t="s">
        <v>25</v>
      </c>
      <c r="C45" s="33" t="s">
        <v>26</v>
      </c>
      <c r="D45" s="25">
        <v>5490</v>
      </c>
      <c r="E45" s="19" t="s">
        <v>18</v>
      </c>
      <c r="F45" s="60" t="s">
        <v>15</v>
      </c>
      <c r="G45" s="50">
        <v>1</v>
      </c>
      <c r="H45" s="19"/>
      <c r="I45" s="17">
        <v>42430</v>
      </c>
      <c r="J45" s="21" t="s">
        <v>60</v>
      </c>
      <c r="K45" s="51"/>
    </row>
    <row r="46" spans="1:11" x14ac:dyDescent="0.2">
      <c r="A46" s="20"/>
      <c r="B46" s="22" t="s">
        <v>61</v>
      </c>
      <c r="C46" s="39" t="s">
        <v>109</v>
      </c>
      <c r="D46" s="75">
        <f>600+612</f>
        <v>1212</v>
      </c>
      <c r="E46" s="54"/>
      <c r="F46" s="55" t="s">
        <v>15</v>
      </c>
      <c r="G46" s="50">
        <v>1</v>
      </c>
      <c r="H46" s="54"/>
      <c r="I46" s="17">
        <v>42430</v>
      </c>
      <c r="J46" s="21" t="s">
        <v>60</v>
      </c>
      <c r="K46" s="57"/>
    </row>
    <row r="47" spans="1:11" x14ac:dyDescent="0.2">
      <c r="A47" s="20"/>
      <c r="B47" s="22" t="s">
        <v>98</v>
      </c>
      <c r="C47" s="52" t="s">
        <v>105</v>
      </c>
      <c r="D47" s="53">
        <v>3000</v>
      </c>
      <c r="E47" s="54"/>
      <c r="F47" s="55" t="s">
        <v>15</v>
      </c>
      <c r="G47" s="50">
        <v>1</v>
      </c>
      <c r="H47" s="54"/>
      <c r="I47" s="56">
        <v>42217</v>
      </c>
      <c r="J47" s="56">
        <v>43311</v>
      </c>
      <c r="K47" s="57"/>
    </row>
    <row r="48" spans="1:11" x14ac:dyDescent="0.2">
      <c r="A48" s="20"/>
      <c r="B48" s="61" t="s">
        <v>99</v>
      </c>
      <c r="C48" s="52" t="s">
        <v>67</v>
      </c>
      <c r="D48" s="53">
        <v>1680</v>
      </c>
      <c r="E48" s="54"/>
      <c r="F48" s="55" t="s">
        <v>15</v>
      </c>
      <c r="G48" s="50">
        <v>1</v>
      </c>
      <c r="H48" s="54"/>
      <c r="I48" s="56">
        <v>42217</v>
      </c>
      <c r="J48" s="56">
        <v>43311</v>
      </c>
      <c r="K48" s="57"/>
    </row>
    <row r="49" spans="1:11" x14ac:dyDescent="0.2">
      <c r="A49" s="20"/>
      <c r="B49" s="22">
        <v>3.3</v>
      </c>
      <c r="C49" s="40" t="s">
        <v>24</v>
      </c>
      <c r="D49" s="75"/>
      <c r="E49" s="54"/>
      <c r="F49" s="55"/>
      <c r="G49" s="58"/>
      <c r="H49" s="54"/>
      <c r="I49" s="17"/>
      <c r="J49" s="29"/>
      <c r="K49" s="57"/>
    </row>
    <row r="50" spans="1:11" x14ac:dyDescent="0.2">
      <c r="A50" s="20"/>
      <c r="B50" s="22" t="s">
        <v>82</v>
      </c>
      <c r="C50" s="39" t="s">
        <v>110</v>
      </c>
      <c r="D50" s="75">
        <v>5000</v>
      </c>
      <c r="E50" s="54" t="s">
        <v>18</v>
      </c>
      <c r="F50" s="55" t="s">
        <v>15</v>
      </c>
      <c r="G50" s="50">
        <v>1</v>
      </c>
      <c r="H50" s="54"/>
      <c r="I50" s="17">
        <v>42430</v>
      </c>
      <c r="J50" s="29">
        <v>42459</v>
      </c>
      <c r="K50" s="57"/>
    </row>
    <row r="51" spans="1:11" x14ac:dyDescent="0.2">
      <c r="A51" s="20"/>
      <c r="B51" s="45" t="s">
        <v>83</v>
      </c>
      <c r="C51" s="46" t="s">
        <v>68</v>
      </c>
      <c r="D51" s="75">
        <f>960+1800</f>
        <v>2760</v>
      </c>
      <c r="E51" s="76" t="s">
        <v>18</v>
      </c>
      <c r="F51" s="77" t="s">
        <v>15</v>
      </c>
      <c r="G51" s="50">
        <v>1</v>
      </c>
      <c r="H51" s="76"/>
      <c r="I51" s="17">
        <v>42430</v>
      </c>
      <c r="J51" s="29">
        <v>42459</v>
      </c>
      <c r="K51" s="78"/>
    </row>
    <row r="52" spans="1:11" x14ac:dyDescent="0.2">
      <c r="A52" s="20">
        <v>4</v>
      </c>
      <c r="B52" s="22"/>
      <c r="C52" s="10" t="s">
        <v>104</v>
      </c>
      <c r="D52" s="79">
        <f>SUM(D53:D59)</f>
        <v>92410</v>
      </c>
      <c r="E52" s="19"/>
      <c r="F52" s="60"/>
      <c r="G52" s="19"/>
      <c r="H52" s="19"/>
      <c r="I52" s="19"/>
      <c r="J52" s="19"/>
      <c r="K52" s="51"/>
    </row>
    <row r="53" spans="1:11" x14ac:dyDescent="0.2">
      <c r="A53" s="20"/>
      <c r="B53" s="22">
        <v>4.0999999999999996</v>
      </c>
      <c r="C53" s="24" t="s">
        <v>62</v>
      </c>
      <c r="D53" s="25">
        <v>28800</v>
      </c>
      <c r="E53" s="19" t="s">
        <v>14</v>
      </c>
      <c r="F53" s="60" t="s">
        <v>15</v>
      </c>
      <c r="G53" s="50">
        <v>1</v>
      </c>
      <c r="H53" s="19"/>
      <c r="I53" s="16">
        <v>42217</v>
      </c>
      <c r="J53" s="17">
        <v>43311</v>
      </c>
      <c r="K53" s="51"/>
    </row>
    <row r="54" spans="1:11" x14ac:dyDescent="0.2">
      <c r="A54" s="20"/>
      <c r="B54" s="22">
        <v>4.2</v>
      </c>
      <c r="C54" s="24" t="s">
        <v>64</v>
      </c>
      <c r="D54" s="25">
        <v>21600</v>
      </c>
      <c r="E54" s="19" t="s">
        <v>14</v>
      </c>
      <c r="F54" s="60" t="s">
        <v>15</v>
      </c>
      <c r="G54" s="50">
        <v>1</v>
      </c>
      <c r="H54" s="19"/>
      <c r="I54" s="16">
        <v>42217</v>
      </c>
      <c r="J54" s="17">
        <v>43311</v>
      </c>
      <c r="K54" s="51"/>
    </row>
    <row r="55" spans="1:11" x14ac:dyDescent="0.2">
      <c r="A55" s="20"/>
      <c r="B55" s="22">
        <v>4.3</v>
      </c>
      <c r="C55" s="24" t="s">
        <v>66</v>
      </c>
      <c r="D55" s="25">
        <v>3060</v>
      </c>
      <c r="E55" s="19"/>
      <c r="F55" s="60"/>
      <c r="G55" s="58"/>
      <c r="H55" s="50">
        <v>1</v>
      </c>
      <c r="I55" s="16">
        <v>42217</v>
      </c>
      <c r="J55" s="17">
        <v>43311</v>
      </c>
      <c r="K55" s="51"/>
    </row>
    <row r="56" spans="1:11" x14ac:dyDescent="0.2">
      <c r="A56" s="20"/>
      <c r="B56" s="22">
        <v>4.4000000000000004</v>
      </c>
      <c r="C56" s="24" t="s">
        <v>69</v>
      </c>
      <c r="D56" s="25">
        <v>7200</v>
      </c>
      <c r="E56" s="19"/>
      <c r="F56" s="60"/>
      <c r="G56" s="58"/>
      <c r="H56" s="50">
        <v>1</v>
      </c>
      <c r="I56" s="16">
        <v>42217</v>
      </c>
      <c r="J56" s="17">
        <v>43311</v>
      </c>
      <c r="K56" s="51"/>
    </row>
    <row r="57" spans="1:11" x14ac:dyDescent="0.2">
      <c r="A57" s="20"/>
      <c r="B57" s="22">
        <v>4.5</v>
      </c>
      <c r="C57" s="24" t="s">
        <v>27</v>
      </c>
      <c r="D57" s="25">
        <v>4950</v>
      </c>
      <c r="E57" s="19" t="s">
        <v>28</v>
      </c>
      <c r="F57" s="60" t="s">
        <v>15</v>
      </c>
      <c r="G57" s="50">
        <v>1</v>
      </c>
      <c r="H57" s="19"/>
      <c r="I57" s="16">
        <v>42217</v>
      </c>
      <c r="J57" s="17">
        <v>43311</v>
      </c>
      <c r="K57" s="51" t="s">
        <v>116</v>
      </c>
    </row>
    <row r="58" spans="1:11" x14ac:dyDescent="0.2">
      <c r="A58" s="20"/>
      <c r="B58" s="22">
        <v>4.5999999999999996</v>
      </c>
      <c r="C58" s="24" t="s">
        <v>29</v>
      </c>
      <c r="D58" s="25">
        <v>11800</v>
      </c>
      <c r="E58" s="19" t="s">
        <v>18</v>
      </c>
      <c r="F58" s="60" t="s">
        <v>15</v>
      </c>
      <c r="G58" s="50">
        <v>1</v>
      </c>
      <c r="H58" s="97"/>
      <c r="I58" s="16">
        <v>42217</v>
      </c>
      <c r="J58" s="17">
        <v>43311</v>
      </c>
      <c r="K58" s="51"/>
    </row>
    <row r="59" spans="1:11" x14ac:dyDescent="0.2">
      <c r="A59" s="28"/>
      <c r="B59" s="48"/>
      <c r="C59" s="24" t="s">
        <v>112</v>
      </c>
      <c r="D59" s="81">
        <v>15000</v>
      </c>
      <c r="E59" s="55" t="s">
        <v>18</v>
      </c>
      <c r="F59" s="55" t="s">
        <v>113</v>
      </c>
      <c r="G59" s="55"/>
      <c r="H59" s="98">
        <v>1</v>
      </c>
      <c r="I59" s="82">
        <v>43251</v>
      </c>
      <c r="J59" s="55" t="s">
        <v>114</v>
      </c>
      <c r="K59" s="51"/>
    </row>
    <row r="60" spans="1:11" x14ac:dyDescent="0.2">
      <c r="A60" s="28"/>
      <c r="B60" s="48"/>
      <c r="C60" s="26" t="s">
        <v>30</v>
      </c>
      <c r="D60" s="30">
        <f>SUM(D52+D41+D21+D5)</f>
        <v>393975</v>
      </c>
      <c r="E60" s="55"/>
      <c r="F60" s="55"/>
      <c r="G60" s="80"/>
      <c r="H60" s="55"/>
      <c r="I60" s="55"/>
      <c r="J60" s="55"/>
      <c r="K60" s="51"/>
    </row>
    <row r="61" spans="1:11" x14ac:dyDescent="0.2">
      <c r="G61" s="47"/>
    </row>
    <row r="63" spans="1:11" x14ac:dyDescent="0.2">
      <c r="B63" s="1" t="s">
        <v>115</v>
      </c>
    </row>
  </sheetData>
  <mergeCells count="11">
    <mergeCell ref="K3:K4"/>
    <mergeCell ref="A2:K2"/>
    <mergeCell ref="A3:A4"/>
    <mergeCell ref="B3:B4"/>
    <mergeCell ref="C3:C4"/>
    <mergeCell ref="D3:D4"/>
    <mergeCell ref="E3:E4"/>
    <mergeCell ref="F3:F4"/>
    <mergeCell ref="G3:H3"/>
    <mergeCell ref="I3:I4"/>
    <mergeCell ref="J3:J4"/>
  </mergeCells>
  <pageMargins left="0.70866141732283472" right="0.70866141732283472" top="0.74803149606299213" bottom="0.74803149606299213" header="0.31496062992125984" footer="0.31496062992125984"/>
  <pageSetup scale="69" orientation="landscape"/>
  <rowBreaks count="1" manualBreakCount="1">
    <brk id="44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20" zoomScaleNormal="120" zoomScalePageLayoutView="120" workbookViewId="0">
      <selection activeCell="G16" sqref="G16"/>
    </sheetView>
  </sheetViews>
  <sheetFormatPr defaultColWidth="11.42578125" defaultRowHeight="15" x14ac:dyDescent="0.25"/>
  <sheetData>
    <row r="1" spans="1:7" x14ac:dyDescent="0.25">
      <c r="A1" s="15">
        <v>109755</v>
      </c>
      <c r="B1" t="s">
        <v>70</v>
      </c>
    </row>
    <row r="2" spans="1:7" x14ac:dyDescent="0.25">
      <c r="A2">
        <v>78280</v>
      </c>
      <c r="B2" t="s">
        <v>71</v>
      </c>
    </row>
    <row r="3" spans="1:7" x14ac:dyDescent="0.25">
      <c r="A3">
        <v>35690</v>
      </c>
      <c r="B3" t="s">
        <v>72</v>
      </c>
    </row>
    <row r="4" spans="1:7" x14ac:dyDescent="0.25">
      <c r="B4" s="43"/>
    </row>
    <row r="5" spans="1:7" x14ac:dyDescent="0.25">
      <c r="A5">
        <v>155250</v>
      </c>
      <c r="B5" t="s">
        <v>73</v>
      </c>
    </row>
    <row r="6" spans="1:7" x14ac:dyDescent="0.25">
      <c r="A6" s="41">
        <f>SUM(A1:A5)</f>
        <v>378975</v>
      </c>
    </row>
    <row r="10" spans="1:7" x14ac:dyDescent="0.25">
      <c r="C10" s="42"/>
    </row>
    <row r="11" spans="1:7" x14ac:dyDescent="0.25">
      <c r="E11">
        <v>81695</v>
      </c>
      <c r="F11">
        <v>28060</v>
      </c>
      <c r="G11">
        <f>E11+F11</f>
        <v>109755</v>
      </c>
    </row>
    <row r="12" spans="1:7" x14ac:dyDescent="0.25">
      <c r="E12">
        <v>72430</v>
      </c>
      <c r="F12">
        <v>5850</v>
      </c>
      <c r="G12">
        <f t="shared" ref="G12:G14" si="0">E12+F12</f>
        <v>78280</v>
      </c>
    </row>
    <row r="13" spans="1:7" x14ac:dyDescent="0.25">
      <c r="E13">
        <v>35690</v>
      </c>
      <c r="G13">
        <f t="shared" si="0"/>
        <v>35690</v>
      </c>
    </row>
    <row r="14" spans="1:7" x14ac:dyDescent="0.25">
      <c r="E14" s="44">
        <v>140850</v>
      </c>
      <c r="F14" s="44">
        <v>14400</v>
      </c>
      <c r="G14" s="44">
        <f t="shared" si="0"/>
        <v>155250</v>
      </c>
    </row>
    <row r="15" spans="1:7" x14ac:dyDescent="0.25">
      <c r="E15" s="41">
        <f>SUM(E11:E14)</f>
        <v>330665</v>
      </c>
      <c r="F15" s="41">
        <f>SUM(F11:F14)</f>
        <v>48310</v>
      </c>
      <c r="G15" s="41">
        <f>SUM(G11:G14)</f>
        <v>378975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0492826AE8DD34CB15415B0101B6732" ma:contentTypeVersion="0" ma:contentTypeDescription="A content type to manage public (operations) IDB documents" ma:contentTypeScope="" ma:versionID="dae9a4e09ee3bc61da88a33837e59d8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89532356fb5797cb4182f4edcbd0a9d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d79b911-70cf-4409-98f6-fec7ca466aeb}" ma:internalName="TaxCatchAll" ma:showField="CatchAllData" ma:web="a076fdd2-20f4-4b39-b3bb-48db334a0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d79b911-70cf-4409-98f6-fec7ca466aeb}" ma:internalName="TaxCatchAllLabel" ma:readOnly="true" ma:showField="CatchAllDataLabel" ma:web="a076fdd2-20f4-4b39-b3bb-48db334a0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SCL/GDI</Division_x0020_or_x0020_Unit>
    <Other_x0020_Author xmlns="9c571b2f-e523-4ab2-ba2e-09e151a03ef4" xsi:nil="true"/>
    <Region xmlns="9c571b2f-e523-4ab2-ba2e-09e151a03ef4" xsi:nil="true"/>
    <IDBDocs_x0020_Number xmlns="9c571b2f-e523-4ab2-ba2e-09e151a03ef4">39679216</IDBDocs_x0020_Number>
    <Document_x0020_Author xmlns="9c571b2f-e523-4ab2-ba2e-09e151a03ef4">Us Alvarez, Hugo Amador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GU-T1243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>ATN/JO-15041-GU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IS-ING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09A848E-9402-46D1-A4F7-975D01DBE23A}"/>
</file>

<file path=customXml/itemProps2.xml><?xml version="1.0" encoding="utf-8"?>
<ds:datastoreItem xmlns:ds="http://schemas.openxmlformats.org/officeDocument/2006/customXml" ds:itemID="{80D3B384-DE07-4207-8AFF-C44ECEB322E5}"/>
</file>

<file path=customXml/itemProps3.xml><?xml version="1.0" encoding="utf-8"?>
<ds:datastoreItem xmlns:ds="http://schemas.openxmlformats.org/officeDocument/2006/customXml" ds:itemID="{B1E7EA8C-9A42-482A-9667-1DF4ACA4F683}"/>
</file>

<file path=customXml/itemProps4.xml><?xml version="1.0" encoding="utf-8"?>
<ds:datastoreItem xmlns:ds="http://schemas.openxmlformats.org/officeDocument/2006/customXml" ds:itemID="{D63CB8C4-718D-41E1-A760-EF0FFA331052}"/>
</file>

<file path=customXml/itemProps5.xml><?xml version="1.0" encoding="utf-8"?>
<ds:datastoreItem xmlns:ds="http://schemas.openxmlformats.org/officeDocument/2006/customXml" ds:itemID="{F5E1B43B-5EFD-4836-9C14-09830094B3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</vt:lpstr>
      <vt:lpstr>Sheet1</vt:lpstr>
      <vt:lpstr>PA!Print_Area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Electrónico- Plan de Adquisiciones - Anexo III</dc:title>
  <dc:creator>Inter-American Development Bank</dc:creator>
  <cp:lastModifiedBy>IADB</cp:lastModifiedBy>
  <dcterms:created xsi:type="dcterms:W3CDTF">2015-06-09T22:30:19Z</dcterms:created>
  <dcterms:modified xsi:type="dcterms:W3CDTF">2015-07-16T10:19:30Z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0x01010046CF21643EE8D14686A648AA6DAD08920090492826AE8DD34CB15415B0101B6732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