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ndre\Desktop\"/>
    </mc:Choice>
  </mc:AlternateContent>
  <xr:revisionPtr revIDLastSave="0" documentId="8_{7EAEDA75-F118-4BCB-9E32-C3DF88494D5B}" xr6:coauthVersionLast="31" xr6:coauthVersionMax="31" xr10:uidLastSave="{00000000-0000-0000-0000-000000000000}"/>
  <bookViews>
    <workbookView xWindow="0" yWindow="0" windowWidth="23040" windowHeight="9072" tabRatio="614" xr2:uid="{00000000-000D-0000-FFFF-FFFF00000000}"/>
  </bookViews>
  <sheets>
    <sheet name="PPM" sheetId="16" r:id="rId1"/>
    <sheet name="Feuil1" sheetId="17" r:id="rId2"/>
  </sheets>
  <calcPr calcId="179017"/>
</workbook>
</file>

<file path=xl/calcChain.xml><?xml version="1.0" encoding="utf-8"?>
<calcChain xmlns="http://schemas.openxmlformats.org/spreadsheetml/2006/main">
  <c r="H12" i="16" l="1"/>
  <c r="H22" i="16"/>
  <c r="H15" i="16" s="1"/>
  <c r="H37" i="16"/>
  <c r="H33" i="16"/>
  <c r="H32" i="16"/>
  <c r="H17" i="16"/>
  <c r="H16" i="16"/>
  <c r="H26" i="16"/>
  <c r="H39" i="16" l="1"/>
</calcChain>
</file>

<file path=xl/sharedStrings.xml><?xml version="1.0" encoding="utf-8"?>
<sst xmlns="http://schemas.openxmlformats.org/spreadsheetml/2006/main" count="293" uniqueCount="159">
  <si>
    <t>Unité d'exécution</t>
  </si>
  <si>
    <t>TOTAL</t>
  </si>
  <si>
    <t>Composante I</t>
  </si>
  <si>
    <t>Numéro et nom du programme</t>
  </si>
  <si>
    <t>Composante du projet</t>
  </si>
  <si>
    <t>Description du marché</t>
  </si>
  <si>
    <t>Commentaires</t>
  </si>
  <si>
    <t>Fin du contrat</t>
  </si>
  <si>
    <t>Biens et services connexes</t>
  </si>
  <si>
    <t>N/A</t>
  </si>
  <si>
    <t>SFQC</t>
  </si>
  <si>
    <t>QCNI</t>
  </si>
  <si>
    <t>DDP</t>
  </si>
  <si>
    <t xml:space="preserve"> </t>
  </si>
  <si>
    <t>HA-L1080</t>
  </si>
  <si>
    <t>non</t>
  </si>
  <si>
    <t>Services autres que consultations</t>
  </si>
  <si>
    <t>Services de consultants individuel</t>
  </si>
  <si>
    <t>Coût (USD)</t>
  </si>
  <si>
    <t>NUMÉRO DE RÉFÉRENCE DU MARCHÉ</t>
  </si>
  <si>
    <t>Produit(s) de la matrice des résultats au(x)quel(s) contribuent l'activité et la dépense associées au marché</t>
  </si>
  <si>
    <t>Type de Document à utiliser (2)</t>
  </si>
  <si>
    <t>Révision (Ex-ante ou ex-post)</t>
  </si>
  <si>
    <t>Pré qualifi-cation</t>
  </si>
  <si>
    <t>Dates estimées</t>
  </si>
  <si>
    <t>oui/non</t>
  </si>
  <si>
    <t>Finalisation du rapport d'évaluation des offres (évaluation complète si Biens ou Travaux; évaluation technique si Services de Consultants)</t>
  </si>
  <si>
    <t>Eau Potable et Energie</t>
  </si>
  <si>
    <t>Bureau de services-conseil</t>
  </si>
  <si>
    <t>Produit 1 (Activité 1.1.8)</t>
  </si>
  <si>
    <t>TDR/GE</t>
  </si>
  <si>
    <t xml:space="preserve">PLAN DE PASSATION DE MARCHÉS RÉVISÉ </t>
  </si>
  <si>
    <t xml:space="preserve">Ministère </t>
  </si>
  <si>
    <t>Ministère de l'Économie et des Finances (MEF)</t>
  </si>
  <si>
    <t>Unité Technique d'Exécution (UTE)</t>
  </si>
  <si>
    <t>Produit 1  (Activité 1.6)</t>
  </si>
  <si>
    <t>Méthode de Passation de Marché  (1)</t>
  </si>
  <si>
    <t>Clause de référence pour la justification de l'entente directe*</t>
  </si>
  <si>
    <t>Source et pourcentage de financement</t>
  </si>
  <si>
    <t>Statut: En attente, en cours, adjugé, annulé, suspendu, clôturé (3)</t>
  </si>
  <si>
    <t>Lancement Appel à Manifestation d'intérêt pour constitution de la liste restreinte (uniquement pour les Services)</t>
  </si>
  <si>
    <t>Publication d'avis spécifique (Biens et Travaux) / Invitation (Liste restreinte)</t>
  </si>
  <si>
    <t>Signature du contrat</t>
  </si>
  <si>
    <t>Ex-ante</t>
  </si>
  <si>
    <t>Non</t>
  </si>
  <si>
    <t>Janv. 17</t>
  </si>
  <si>
    <t>Mars 17</t>
  </si>
  <si>
    <t>Mai 17</t>
  </si>
  <si>
    <t>En attente</t>
  </si>
  <si>
    <t>Composante IV</t>
  </si>
  <si>
    <t>Juin 17</t>
  </si>
  <si>
    <t xml:space="preserve">    Travaux</t>
  </si>
  <si>
    <t>AOI-CT-MEF-171
lots 1 et 2</t>
  </si>
  <si>
    <t>Produit 1 (Activité 1.1.4)</t>
  </si>
  <si>
    <t>Construction de 19 écoles publiques lots 1 et 2 (PANEXUS)</t>
  </si>
  <si>
    <t>AOI</t>
  </si>
  <si>
    <t>DSAOI-PT</t>
  </si>
  <si>
    <t>Mai. 15</t>
  </si>
  <si>
    <t>Nov. 15</t>
  </si>
  <si>
    <t xml:space="preserve"> Sept.17</t>
  </si>
  <si>
    <t xml:space="preserve"> Emission de l'ordre de démarrage le 7 janvier 2016. Dans le cas éventuel de résiliation, il y aura d'autres contrats additionnels. </t>
  </si>
  <si>
    <t>Adjugé</t>
  </si>
  <si>
    <t>AOI-CT-MEF-171
lots 3 et 4</t>
  </si>
  <si>
    <t xml:space="preserve">Construction de 19 écoles publiques lots 3 et 4 (BUREC) </t>
  </si>
  <si>
    <t>Mai.15</t>
  </si>
  <si>
    <t>Sept. 15</t>
  </si>
  <si>
    <t>Sept 17</t>
  </si>
  <si>
    <t xml:space="preserve">Travaux en cours. Dans le cas éventuel de résiliation, il y aura d'autres contrats additionnels. </t>
  </si>
  <si>
    <t>Produit 1 (Activité 1.1.5)</t>
  </si>
  <si>
    <t>Fonds non encore disponible</t>
  </si>
  <si>
    <t>CP-CT-MEF-183</t>
  </si>
  <si>
    <t>Produit 4 (Activité 4.1.7)</t>
  </si>
  <si>
    <t>CP</t>
  </si>
  <si>
    <t>CP-TS</t>
  </si>
  <si>
    <t>Dec.15</t>
  </si>
  <si>
    <t>Janv. 16</t>
  </si>
  <si>
    <t>Fev.16</t>
  </si>
  <si>
    <t>Clôturé</t>
  </si>
  <si>
    <t>AOI-CS-MEF-71</t>
  </si>
  <si>
    <t>Produit 1 (Activité 1.1.6)</t>
  </si>
  <si>
    <t>Supervision des travaux de construction de 20 écoles publiques (2 lots) (AEDIFICA-Genie Conseils)</t>
  </si>
  <si>
    <t>Ex ante</t>
  </si>
  <si>
    <t>Oct. 2014</t>
  </si>
  <si>
    <t>fév. 2015</t>
  </si>
  <si>
    <t>Juil 15</t>
  </si>
  <si>
    <t>sept. 17</t>
  </si>
  <si>
    <t>L'avenant aux lots 1 et 3 a obtenu la NO de la BID</t>
  </si>
  <si>
    <t xml:space="preserve">GG-CS-MEF-78 </t>
  </si>
  <si>
    <t>Supervision des travaux de construction de 10 écoles publiques ( BETA Ingenieurs Conseils)</t>
  </si>
  <si>
    <t>SED</t>
  </si>
  <si>
    <t>Sept. 17</t>
  </si>
  <si>
    <t xml:space="preserve">Les lots 2 et 4 risquent de passer 3 mois sans supervision. </t>
  </si>
  <si>
    <t>Services de consultants individuels</t>
  </si>
  <si>
    <t>SCI-CC-MEF-247</t>
  </si>
  <si>
    <t>Produit 1 (Activité 1.1.11)</t>
  </si>
  <si>
    <t xml:space="preserve">Assistance technique d'un architecte senior à l'UTE en vue de la construction de 20 ecoles </t>
  </si>
  <si>
    <t>QCIN</t>
  </si>
  <si>
    <t>Oct.2014</t>
  </si>
  <si>
    <t>L'AMO technique accompagnera l'UTE jusqu à la phase d'exécution des travaux de construction .</t>
  </si>
  <si>
    <t>GG-CE-MEF-284</t>
  </si>
  <si>
    <t>Produit 2 (Activité 1.2.1)</t>
  </si>
  <si>
    <t>Etude et Elaboration des plans de lycée</t>
  </si>
  <si>
    <t>GN-2350-9
Clauses 3.10 (a) et 3.11/NA</t>
  </si>
  <si>
    <t>Mars.16</t>
  </si>
  <si>
    <t>Sept.17</t>
  </si>
  <si>
    <t>Dossier presqu'achevé</t>
  </si>
  <si>
    <t>AON-CC-MEF-375</t>
  </si>
  <si>
    <t>Produit 1 (Activité 1.1.10)</t>
  </si>
  <si>
    <t>Formation et mise en oeuvre des plans d'entretien et maintenance</t>
  </si>
  <si>
    <t>QCII</t>
  </si>
  <si>
    <t>Avril.16</t>
  </si>
  <si>
    <t>Mai.16</t>
  </si>
  <si>
    <t>SCI-CC-MEF-248</t>
  </si>
  <si>
    <t>Vérification de la conformité des travaux de construction de 10 écoles publiques.(PSL)</t>
  </si>
  <si>
    <t>janv. 15</t>
  </si>
  <si>
    <t>Fév.15</t>
  </si>
  <si>
    <t>Mars 15</t>
  </si>
  <si>
    <t>L'AMO technique accompagnera l'UTE durant la phase d'exécution des travaux des écoles.Le Consultant a recu son ordre de services le 10 novembre 2015</t>
  </si>
  <si>
    <t>SCI-CC-MEF-250</t>
  </si>
  <si>
    <t>Vérification de la conformité des travaux de construction de 10 écoles publiques . (JMM)</t>
  </si>
  <si>
    <t>Fev. 15</t>
  </si>
  <si>
    <t>L'AMO technique accompagnera l'UTE durant la phase d'exécution des travaux des écoles .Le consultant a recu son ordre de services le 26 novembre 2015.</t>
  </si>
  <si>
    <t>GG-CE-MEF-140</t>
  </si>
  <si>
    <t>Produit 4 (Activité 4.1.6)</t>
  </si>
  <si>
    <t>Réalisation des études et calculs structurels en vue de la construction des bureaux du MENF(PSL)</t>
  </si>
  <si>
    <t>GN-2350-9
Clause 5.4 (b)</t>
  </si>
  <si>
    <t>Avr.15</t>
  </si>
  <si>
    <t>Janv..15</t>
  </si>
  <si>
    <t>Patrick SAINT LOUIS, Le consultant a recu son ordre de service pour debuter sa mission le 10 novembre 2015.</t>
  </si>
  <si>
    <t>SCI-CC-MEF-249</t>
  </si>
  <si>
    <t>Produit 4 (Activité 4.1.3)</t>
  </si>
  <si>
    <t>Validation des études et Vérification de la conformité des travaux de construction des bureaux du MENF.(LB)</t>
  </si>
  <si>
    <t>août 14</t>
  </si>
  <si>
    <t>Aout.14</t>
  </si>
  <si>
    <t>L'AMO technique accompagnera l'UTE durant les deux phases: Études et Exécution. Le consultant n'a pas encore débuter sa mission .</t>
  </si>
  <si>
    <t>AON-CC-MEF-376</t>
  </si>
  <si>
    <t>Produit 1 (Activité 1.1.3)</t>
  </si>
  <si>
    <t>Mise en place des plans de gestion environnementaux et sociaux</t>
  </si>
  <si>
    <t>SCI-CE-MEF-152</t>
  </si>
  <si>
    <t>Produit 4 (Activité 4.1.9)</t>
  </si>
  <si>
    <t>Evaluation Environnementale et  Plan de Gestion Environnemental et Social  pour la construction des nouveaux  Bureaux du MENF</t>
  </si>
  <si>
    <t>Nov.15</t>
  </si>
  <si>
    <t>Dec. 2015</t>
  </si>
  <si>
    <t>Janv.2016</t>
  </si>
  <si>
    <t>Fev, 17</t>
  </si>
  <si>
    <t>Dépenses Opérationnelles</t>
  </si>
  <si>
    <t>3355/GR-HA  Appui au Plan et à la Réforme de l'Education en Haiti (APREH)</t>
  </si>
  <si>
    <t>BID (Don No 3355/GR-HA)(%)</t>
  </si>
  <si>
    <t xml:space="preserve">Equipement et mobilier (classes, cantine, bibliothèque, lab, informatique, infirmerie, terrains de jeu, etc.) </t>
  </si>
  <si>
    <t>Equipements et mobiliers (classes, cantine, bibliothèque, lab. Informatique, infirmerie, terrains de jeux, etc.)</t>
  </si>
  <si>
    <r>
      <t>Aménagement intérieur Bâtiment
lou</t>
    </r>
    <r>
      <rPr>
        <sz val="11"/>
        <color theme="1"/>
        <rFont val="Calibri"/>
        <family val="2"/>
      </rPr>
      <t>é</t>
    </r>
    <r>
      <rPr>
        <sz val="11"/>
        <color theme="1"/>
        <rFont val="Garamond"/>
        <family val="1"/>
      </rPr>
      <t xml:space="preserve">  pour le MENFP</t>
    </r>
  </si>
  <si>
    <r>
      <rPr>
        <b/>
        <sz val="11"/>
        <rFont val="Garamond"/>
        <family val="1"/>
      </rPr>
      <t xml:space="preserve">(1) </t>
    </r>
    <r>
      <rPr>
        <b/>
        <u/>
        <sz val="11"/>
        <rFont val="Garamond"/>
        <family val="1"/>
      </rPr>
      <t>Biens et Travaux</t>
    </r>
    <r>
      <rPr>
        <sz val="11"/>
        <rFont val="Garamond"/>
        <family val="1"/>
      </rPr>
      <t xml:space="preserve">: </t>
    </r>
    <r>
      <rPr>
        <b/>
        <sz val="11"/>
        <rFont val="Garamond"/>
        <family val="1"/>
      </rPr>
      <t>AOI:</t>
    </r>
    <r>
      <rPr>
        <sz val="11"/>
        <rFont val="Garamond"/>
        <family val="1"/>
      </rPr>
      <t xml:space="preserve"> Appel d'Offres International; </t>
    </r>
    <r>
      <rPr>
        <b/>
        <sz val="11"/>
        <rFont val="Garamond"/>
        <family val="1"/>
      </rPr>
      <t>AOIR</t>
    </r>
    <r>
      <rPr>
        <sz val="11"/>
        <rFont val="Garamond"/>
        <family val="1"/>
      </rPr>
      <t xml:space="preserve">: Appel d'Offres International Restreint; </t>
    </r>
    <r>
      <rPr>
        <b/>
        <sz val="11"/>
        <rFont val="Garamond"/>
        <family val="1"/>
      </rPr>
      <t>AON:</t>
    </r>
    <r>
      <rPr>
        <sz val="11"/>
        <rFont val="Garamond"/>
        <family val="1"/>
      </rPr>
      <t xml:space="preserve"> Appel d'Offres National; </t>
    </r>
    <r>
      <rPr>
        <b/>
        <sz val="11"/>
        <rFont val="Garamond"/>
        <family val="1"/>
      </rPr>
      <t>CP:</t>
    </r>
    <r>
      <rPr>
        <sz val="11"/>
        <rFont val="Garamond"/>
        <family val="1"/>
      </rPr>
      <t xml:space="preserve"> Comparaison de Prix; </t>
    </r>
    <r>
      <rPr>
        <b/>
        <sz val="11"/>
        <rFont val="Garamond"/>
        <family val="1"/>
      </rPr>
      <t>ED</t>
    </r>
    <r>
      <rPr>
        <sz val="11"/>
        <rFont val="Garamond"/>
        <family val="1"/>
      </rPr>
      <t xml:space="preserve">: Entente Directe; </t>
    </r>
    <r>
      <rPr>
        <b/>
        <sz val="11"/>
        <rFont val="Garamond"/>
        <family val="1"/>
      </rPr>
      <t>FA</t>
    </r>
    <r>
      <rPr>
        <sz val="11"/>
        <rFont val="Garamond"/>
        <family val="1"/>
      </rPr>
      <t xml:space="preserve">: force account (Régie); </t>
    </r>
    <r>
      <rPr>
        <b/>
        <u/>
        <sz val="11"/>
        <rFont val="Garamond"/>
        <family val="1"/>
      </rPr>
      <t>Bureaux de Services Conseils :</t>
    </r>
    <r>
      <rPr>
        <b/>
        <sz val="11"/>
        <rFont val="Garamond"/>
        <family val="1"/>
      </rPr>
      <t xml:space="preserve">  SFQC: </t>
    </r>
    <r>
      <rPr>
        <sz val="11"/>
        <rFont val="Garamond"/>
        <family val="1"/>
      </rPr>
      <t xml:space="preserve">Sélection fondée sur la qualité et le coût; </t>
    </r>
    <r>
      <rPr>
        <b/>
        <sz val="11"/>
        <rFont val="Garamond"/>
        <family val="1"/>
      </rPr>
      <t>SFQ:</t>
    </r>
    <r>
      <rPr>
        <sz val="11"/>
        <rFont val="Garamond"/>
        <family val="1"/>
      </rPr>
      <t xml:space="preserve"> Sélection fondée sur la qualité;</t>
    </r>
    <r>
      <rPr>
        <b/>
        <sz val="11"/>
        <rFont val="Garamond"/>
        <family val="1"/>
      </rPr>
      <t xml:space="preserve"> SCBD</t>
    </r>
    <r>
      <rPr>
        <sz val="11"/>
        <rFont val="Garamond"/>
        <family val="1"/>
      </rPr>
      <t xml:space="preserve">: Sélection dans le cadre d'un budget déterminé; </t>
    </r>
    <r>
      <rPr>
        <b/>
        <sz val="11"/>
        <rFont val="Garamond"/>
        <family val="1"/>
      </rPr>
      <t>SMC</t>
    </r>
    <r>
      <rPr>
        <sz val="11"/>
        <rFont val="Garamond"/>
        <family val="1"/>
      </rPr>
      <t xml:space="preserve">:Sélection au « moindre coût »; </t>
    </r>
    <r>
      <rPr>
        <b/>
        <sz val="11"/>
        <rFont val="Garamond"/>
        <family val="1"/>
      </rPr>
      <t>QC</t>
    </r>
    <r>
      <rPr>
        <sz val="11"/>
        <rFont val="Garamond"/>
        <family val="1"/>
      </rPr>
      <t xml:space="preserve">: Sélection fondée sur les qualifications des consultants; </t>
    </r>
    <r>
      <rPr>
        <b/>
        <sz val="11"/>
        <rFont val="Garamond"/>
        <family val="1"/>
      </rPr>
      <t>SED</t>
    </r>
    <r>
      <rPr>
        <sz val="11"/>
        <rFont val="Garamond"/>
        <family val="1"/>
      </rPr>
      <t xml:space="preserve">:Sélection par entente directe; </t>
    </r>
    <r>
      <rPr>
        <b/>
        <u/>
        <sz val="11"/>
        <rFont val="Garamond"/>
        <family val="1"/>
      </rPr>
      <t>Services de Consultants Individuels:</t>
    </r>
    <r>
      <rPr>
        <sz val="11"/>
        <rFont val="Garamond"/>
        <family val="1"/>
      </rPr>
      <t xml:space="preserve"> </t>
    </r>
    <r>
      <rPr>
        <b/>
        <sz val="11"/>
        <rFont val="Garamond"/>
        <family val="1"/>
      </rPr>
      <t>QCNI</t>
    </r>
    <r>
      <rPr>
        <sz val="11"/>
        <rFont val="Garamond"/>
        <family val="1"/>
      </rPr>
      <t xml:space="preserve">: Sélection fondée sur les qualifications des consultants individuels nationaux; </t>
    </r>
    <r>
      <rPr>
        <b/>
        <sz val="11"/>
        <rFont val="Garamond"/>
        <family val="1"/>
      </rPr>
      <t>QCII</t>
    </r>
    <r>
      <rPr>
        <sz val="11"/>
        <rFont val="Garamond"/>
        <family val="1"/>
      </rPr>
      <t>: Sélection fondée sur les qualifications des consultants individuels internationaux</t>
    </r>
  </si>
  <si>
    <r>
      <rPr>
        <b/>
        <sz val="11"/>
        <color theme="1"/>
        <rFont val="Garamond"/>
        <family val="1"/>
      </rPr>
      <t>(2)</t>
    </r>
    <r>
      <rPr>
        <sz val="11"/>
        <color theme="1"/>
        <rFont val="Garamond"/>
        <family val="1"/>
      </rPr>
      <t xml:space="preserve"> </t>
    </r>
    <r>
      <rPr>
        <b/>
        <u/>
        <sz val="11"/>
        <color theme="1"/>
        <rFont val="Garamond"/>
        <family val="1"/>
      </rPr>
      <t>Biens et Travaux</t>
    </r>
    <r>
      <rPr>
        <sz val="11"/>
        <color theme="1"/>
        <rFont val="Garamond"/>
        <family val="1"/>
      </rPr>
      <t xml:space="preserve">: DSAOI-B (Document Standard d'Appel d'Offres International Biens); DAON-B (Document d'Appel d'Offres National Biens); DSAOI-T (Travaux); DAON-T (Travaux); DSAOI-PT (Petit Travaux); DAON-PT (Petite Travaux); DAOI-TCR (Travaux Conception et Réalisation); DAON-TCR (Travaux Conception et Réalisation); DAOI-ECFI (Equipements Conception Fourniture et Install); DAON-ECFI (Equipements Conception Fourniture et Install); DAOI-ST (Services Techniques); DAON-ST (Services Techniques); DAOI-SM (Services Management); DAON-SM (Services Management); CP-BS (Biens simple); CP-BC (Biens complexe); CP-TS (Travaux Simple); CP-TC (Travaux Complexe); CP-STS (Service Technique Simple); CP-STC (Service Technique Complexe); Bureaux des Services Conseils: DDP (Document de Demande de Proposition);  Services de Consultants Individuels: TDR/GE (Termes de Reference et Grille d'Evaluation) </t>
    </r>
  </si>
  <si>
    <r>
      <rPr>
        <b/>
        <sz val="11"/>
        <color theme="1"/>
        <rFont val="Garamond"/>
        <family val="1"/>
      </rPr>
      <t>(3) Statut</t>
    </r>
    <r>
      <rPr>
        <sz val="11"/>
        <color theme="1"/>
        <rFont val="Garamond"/>
        <family val="1"/>
      </rPr>
      <t xml:space="preserve">: </t>
    </r>
    <r>
      <rPr>
        <b/>
        <sz val="11"/>
        <color theme="1"/>
        <rFont val="Garamond"/>
        <family val="1"/>
      </rPr>
      <t>En attente</t>
    </r>
    <r>
      <rPr>
        <sz val="11"/>
        <color theme="1"/>
        <rFont val="Garamond"/>
        <family val="1"/>
      </rPr>
      <t xml:space="preserve"> - Processus pas encore commencé ; </t>
    </r>
    <r>
      <rPr>
        <b/>
        <sz val="11"/>
        <color theme="1"/>
        <rFont val="Garamond"/>
        <family val="1"/>
      </rPr>
      <t>En cours</t>
    </r>
    <r>
      <rPr>
        <sz val="11"/>
        <color theme="1"/>
        <rFont val="Garamond"/>
        <family val="1"/>
      </rPr>
      <t xml:space="preserve"> - Processus de passation des marchés en cours ; </t>
    </r>
    <r>
      <rPr>
        <b/>
        <sz val="11"/>
        <color theme="1"/>
        <rFont val="Garamond"/>
        <family val="1"/>
      </rPr>
      <t xml:space="preserve">Adjugé </t>
    </r>
    <r>
      <rPr>
        <sz val="11"/>
        <color theme="1"/>
        <rFont val="Garamond"/>
        <family val="1"/>
      </rPr>
      <t>non-objection de la Banque obtenue pour l'adjudication ;</t>
    </r>
    <r>
      <rPr>
        <b/>
        <sz val="11"/>
        <color theme="1"/>
        <rFont val="Garamond"/>
        <family val="1"/>
      </rPr>
      <t xml:space="preserve"> Annulé</t>
    </r>
    <r>
      <rPr>
        <sz val="11"/>
        <color theme="1"/>
        <rFont val="Garamond"/>
        <family val="1"/>
      </rPr>
      <t xml:space="preserve"> - Processus annulé ; </t>
    </r>
    <r>
      <rPr>
        <b/>
        <sz val="11"/>
        <color theme="1"/>
        <rFont val="Garamond"/>
        <family val="1"/>
      </rPr>
      <t>Clôturé</t>
    </r>
    <r>
      <rPr>
        <sz val="11"/>
        <color theme="1"/>
        <rFont val="Garamond"/>
        <family val="1"/>
      </rPr>
      <t xml:space="preserve"> - Contrat dûment exécuté - dernier paiement exécuté</t>
    </r>
  </si>
  <si>
    <r>
      <t>Période couverte par le Plan de Passation de Marchés :</t>
    </r>
    <r>
      <rPr>
        <b/>
        <sz val="11"/>
        <color rgb="FFFF0000"/>
        <rFont val="Garamond"/>
        <family val="1"/>
      </rPr>
      <t xml:space="preserve"> </t>
    </r>
    <r>
      <rPr>
        <b/>
        <sz val="11"/>
        <rFont val="Garamond"/>
        <family val="1"/>
      </rPr>
      <t>1er Janvier 2018 - 31 Décembre 2018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</si>
  <si>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PLAN DE PASSATION DES MARCHES</t>
  </si>
  <si>
    <t>AOI-BS-MEF-90</t>
  </si>
  <si>
    <t>DAOI-B</t>
  </si>
  <si>
    <t>En cours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</si>
</sst>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[$-C0C]d\ mmm\ yyyy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Garamond"/>
      <family val="1"/>
    </font>
    <font>
      <b/>
      <sz val="11"/>
      <name val="Garamond"/>
      <family val="1"/>
    </font>
    <font>
      <sz val="11"/>
      <name val="Garamond"/>
      <family val="1"/>
    </font>
    <font>
      <b/>
      <sz val="11"/>
      <color theme="1"/>
      <name val="Garamond"/>
      <family val="1"/>
    </font>
    <font>
      <sz val="11"/>
      <color theme="1"/>
      <name val="Calibri"/>
      <family val="2"/>
    </font>
    <font>
      <b/>
      <u/>
      <sz val="11"/>
      <name val="Garamond"/>
      <family val="1"/>
    </font>
    <font>
      <b/>
      <u/>
      <sz val="11"/>
      <color theme="1"/>
      <name val="Garamond"/>
      <family val="1"/>
    </font>
    <font>
      <b/>
      <sz val="11"/>
      <color rgb="FFFF0000"/>
      <name val="Garamond"/>
      <family val="1"/>
    </font>
    <font>
      <sz val="10"/>
      <color theme="1"/>
      <name val="Garamond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06">
    <xf numFmtId="0" fontId="0" fillId="0" borderId="0" xfId="0"/>
    <xf numFmtId="9" fontId="6" fillId="2" borderId="1" xfId="8" applyFont="1" applyFill="1" applyBorder="1" applyAlignment="1">
      <alignment horizontal="center" vertical="center" wrapText="1"/>
    </xf>
    <xf numFmtId="0" fontId="6" fillId="2" borderId="1" xfId="9" applyFont="1" applyFill="1" applyBorder="1" applyAlignment="1">
      <alignment horizontal="center" vertical="center" wrapText="1"/>
    </xf>
    <xf numFmtId="17" fontId="6" fillId="2" borderId="1" xfId="9" applyNumberFormat="1" applyFont="1" applyFill="1" applyBorder="1" applyAlignment="1">
      <alignment horizontal="center" vertical="center" wrapText="1"/>
    </xf>
    <xf numFmtId="43" fontId="7" fillId="2" borderId="1" xfId="4" applyFont="1" applyFill="1" applyBorder="1" applyAlignment="1">
      <alignment horizontal="justify" vertical="distributed"/>
    </xf>
    <xf numFmtId="0" fontId="5" fillId="2" borderId="1" xfId="9" applyFont="1" applyFill="1" applyBorder="1" applyAlignment="1">
      <alignment vertical="center" wrapText="1"/>
    </xf>
    <xf numFmtId="0" fontId="6" fillId="2" borderId="1" xfId="9" applyFont="1" applyFill="1" applyBorder="1" applyAlignment="1">
      <alignment vertical="center" wrapText="1"/>
    </xf>
    <xf numFmtId="43" fontId="5" fillId="2" borderId="1" xfId="9" applyNumberFormat="1" applyFont="1" applyFill="1" applyBorder="1" applyAlignment="1">
      <alignment vertical="center" wrapText="1"/>
    </xf>
    <xf numFmtId="0" fontId="5" fillId="2" borderId="1" xfId="0" applyNumberFormat="1" applyFont="1" applyFill="1" applyBorder="1" applyAlignment="1">
      <alignment horizontal="center" vertical="distributed"/>
    </xf>
    <xf numFmtId="43" fontId="4" fillId="2" borderId="1" xfId="4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distributed"/>
    </xf>
    <xf numFmtId="9" fontId="4" fillId="2" borderId="1" xfId="3" applyNumberFormat="1" applyFont="1" applyFill="1" applyBorder="1" applyAlignment="1">
      <alignment horizontal="right" vertical="center" wrapText="1" indent="2"/>
    </xf>
    <xf numFmtId="0" fontId="4" fillId="2" borderId="1" xfId="3" applyNumberFormat="1" applyFont="1" applyFill="1" applyBorder="1" applyAlignment="1">
      <alignment horizontal="center" vertical="center" wrapText="1"/>
    </xf>
    <xf numFmtId="17" fontId="4" fillId="2" borderId="1" xfId="0" applyNumberFormat="1" applyFont="1" applyFill="1" applyBorder="1" applyAlignment="1">
      <alignment horizontal="justify" vertical="distributed"/>
    </xf>
    <xf numFmtId="17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justify" vertical="distributed"/>
    </xf>
    <xf numFmtId="17" fontId="4" fillId="2" borderId="1" xfId="0" applyNumberFormat="1" applyFont="1" applyFill="1" applyBorder="1" applyAlignment="1">
      <alignment horizontal="right" vertical="distributed"/>
    </xf>
    <xf numFmtId="0" fontId="4" fillId="2" borderId="1" xfId="0" applyNumberFormat="1" applyFont="1" applyFill="1" applyBorder="1" applyAlignment="1">
      <alignment horizontal="justify" vertical="center" wrapText="1"/>
    </xf>
    <xf numFmtId="43" fontId="4" fillId="2" borderId="1" xfId="4" applyFont="1" applyFill="1" applyBorder="1" applyAlignment="1">
      <alignment horizontal="justify" vertical="distributed"/>
    </xf>
    <xf numFmtId="17" fontId="6" fillId="2" borderId="1" xfId="0" applyNumberFormat="1" applyFont="1" applyFill="1" applyBorder="1" applyAlignment="1">
      <alignment horizontal="center" vertical="distributed"/>
    </xf>
    <xf numFmtId="0" fontId="4" fillId="2" borderId="1" xfId="3" applyNumberFormat="1" applyFont="1" applyFill="1" applyBorder="1" applyAlignment="1">
      <alignment horizontal="justify" vertical="distributed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3" applyNumberFormat="1" applyFont="1" applyFill="1" applyBorder="1" applyAlignment="1">
      <alignment horizontal="right" vertical="center" wrapText="1" indent="1"/>
    </xf>
    <xf numFmtId="0" fontId="4" fillId="2" borderId="1" xfId="3" applyNumberFormat="1" applyFont="1" applyFill="1" applyBorder="1" applyAlignment="1">
      <alignment horizontal="center" vertical="center"/>
    </xf>
    <xf numFmtId="164" fontId="4" fillId="2" borderId="1" xfId="3" applyNumberFormat="1" applyFont="1" applyFill="1" applyBorder="1" applyAlignment="1">
      <alignment horizontal="right" vertical="center" wrapText="1" indent="2"/>
    </xf>
    <xf numFmtId="0" fontId="4" fillId="2" borderId="1" xfId="0" applyNumberFormat="1" applyFont="1" applyFill="1" applyBorder="1" applyAlignment="1">
      <alignment vertical="center"/>
    </xf>
    <xf numFmtId="165" fontId="4" fillId="2" borderId="1" xfId="3" applyNumberFormat="1" applyFont="1" applyFill="1" applyBorder="1" applyAlignment="1">
      <alignment horizontal="right" vertical="center" wrapText="1" indent="1"/>
    </xf>
    <xf numFmtId="0" fontId="4" fillId="2" borderId="1" xfId="0" applyNumberFormat="1" applyFont="1" applyFill="1" applyBorder="1" applyAlignment="1">
      <alignment vertical="top" wrapText="1"/>
    </xf>
    <xf numFmtId="2" fontId="4" fillId="2" borderId="1" xfId="0" applyNumberFormat="1" applyFont="1" applyFill="1" applyBorder="1" applyAlignment="1">
      <alignment horizontal="left" vertical="center" wrapText="1"/>
    </xf>
    <xf numFmtId="165" fontId="4" fillId="2" borderId="1" xfId="3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vertical="center" wrapText="1"/>
    </xf>
    <xf numFmtId="0" fontId="4" fillId="0" borderId="0" xfId="0" applyNumberFormat="1" applyFont="1" applyAlignment="1">
      <alignment horizontal="justify" vertical="distributed"/>
    </xf>
    <xf numFmtId="0" fontId="6" fillId="2" borderId="1" xfId="3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17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vertical="distributed"/>
    </xf>
    <xf numFmtId="0" fontId="4" fillId="2" borderId="1" xfId="0" applyFont="1" applyFill="1" applyBorder="1" applyAlignment="1">
      <alignment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vertical="distributed"/>
    </xf>
    <xf numFmtId="9" fontId="4" fillId="2" borderId="1" xfId="3" applyNumberFormat="1" applyFont="1" applyFill="1" applyBorder="1" applyAlignment="1">
      <alignment horizontal="center" vertical="center" wrapText="1"/>
    </xf>
    <xf numFmtId="165" fontId="4" fillId="2" borderId="1" xfId="3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17" fontId="4" fillId="2" borderId="1" xfId="0" applyNumberFormat="1" applyFont="1" applyFill="1" applyBorder="1" applyAlignment="1">
      <alignment horizontal="center" vertical="distributed"/>
    </xf>
    <xf numFmtId="0" fontId="4" fillId="2" borderId="1" xfId="0" applyNumberFormat="1" applyFont="1" applyFill="1" applyBorder="1" applyAlignment="1">
      <alignment horizontal="right" vertical="center" wrapText="1"/>
    </xf>
    <xf numFmtId="0" fontId="7" fillId="2" borderId="1" xfId="0" applyNumberFormat="1" applyFont="1" applyFill="1" applyBorder="1" applyAlignment="1">
      <alignment vertical="center"/>
    </xf>
    <xf numFmtId="4" fontId="7" fillId="2" borderId="1" xfId="0" applyNumberFormat="1" applyFont="1" applyFill="1" applyBorder="1" applyAlignment="1">
      <alignment horizontal="right" vertical="distributed"/>
    </xf>
    <xf numFmtId="0" fontId="4" fillId="0" borderId="0" xfId="0" applyFont="1"/>
    <xf numFmtId="0" fontId="7" fillId="0" borderId="0" xfId="0" applyNumberFormat="1" applyFont="1" applyAlignment="1">
      <alignment vertical="distributed"/>
    </xf>
    <xf numFmtId="0" fontId="7" fillId="0" borderId="5" xfId="0" applyNumberFormat="1" applyFont="1" applyBorder="1" applyAlignment="1">
      <alignment vertical="distributed"/>
    </xf>
    <xf numFmtId="0" fontId="7" fillId="0" borderId="0" xfId="0" applyNumberFormat="1" applyFont="1" applyBorder="1" applyAlignment="1">
      <alignment horizontal="left" vertical="center" wrapText="1"/>
    </xf>
    <xf numFmtId="0" fontId="7" fillId="0" borderId="0" xfId="0" applyNumberFormat="1" applyFont="1" applyBorder="1" applyAlignment="1">
      <alignment vertical="distributed"/>
    </xf>
    <xf numFmtId="0" fontId="7" fillId="0" borderId="0" xfId="0" applyNumberFormat="1" applyFont="1" applyAlignment="1">
      <alignment horizontal="center" vertical="distributed"/>
    </xf>
    <xf numFmtId="0" fontId="7" fillId="0" borderId="0" xfId="0" applyNumberFormat="1" applyFont="1" applyBorder="1" applyAlignment="1">
      <alignment horizontal="center" vertical="distributed"/>
    </xf>
    <xf numFmtId="0" fontId="11" fillId="0" borderId="0" xfId="0" applyNumberFormat="1" applyFont="1" applyBorder="1" applyAlignment="1">
      <alignment horizontal="justify" vertical="distributed"/>
    </xf>
    <xf numFmtId="0" fontId="4" fillId="0" borderId="0" xfId="0" applyNumberFormat="1" applyFont="1" applyBorder="1" applyAlignment="1">
      <alignment horizontal="justify" vertical="distributed"/>
    </xf>
    <xf numFmtId="0" fontId="7" fillId="0" borderId="0" xfId="0" applyNumberFormat="1" applyFont="1" applyBorder="1" applyAlignment="1">
      <alignment horizontal="justify" vertical="distributed"/>
    </xf>
    <xf numFmtId="0" fontId="5" fillId="0" borderId="0" xfId="0" applyNumberFormat="1" applyFont="1" applyAlignment="1">
      <alignment horizontal="justify" vertical="distributed"/>
    </xf>
    <xf numFmtId="0" fontId="7" fillId="0" borderId="5" xfId="0" applyNumberFormat="1" applyFont="1" applyFill="1" applyBorder="1" applyAlignment="1">
      <alignment vertical="distributed"/>
    </xf>
    <xf numFmtId="0" fontId="7" fillId="0" borderId="0" xfId="0" applyNumberFormat="1" applyFont="1" applyFill="1" applyBorder="1" applyAlignment="1">
      <alignment vertical="distributed"/>
    </xf>
    <xf numFmtId="0" fontId="11" fillId="0" borderId="0" xfId="0" applyNumberFormat="1" applyFont="1" applyFill="1" applyBorder="1" applyAlignment="1">
      <alignment horizontal="justify" vertical="distributed"/>
    </xf>
    <xf numFmtId="0" fontId="4" fillId="2" borderId="0" xfId="0" applyNumberFormat="1" applyFont="1" applyFill="1" applyAlignment="1">
      <alignment horizontal="justify" vertical="distributed"/>
    </xf>
    <xf numFmtId="0" fontId="5" fillId="0" borderId="0" xfId="0" applyNumberFormat="1" applyFont="1" applyBorder="1" applyAlignment="1">
      <alignment horizontal="justify" vertical="distributed"/>
    </xf>
    <xf numFmtId="0" fontId="4" fillId="6" borderId="0" xfId="0" applyNumberFormat="1" applyFont="1" applyFill="1" applyAlignment="1">
      <alignment horizontal="justify" vertical="distributed"/>
    </xf>
    <xf numFmtId="44" fontId="4" fillId="0" borderId="0" xfId="0" applyNumberFormat="1" applyFont="1" applyAlignment="1">
      <alignment horizontal="justify" vertical="distributed"/>
    </xf>
    <xf numFmtId="43" fontId="4" fillId="0" borderId="0" xfId="0" applyNumberFormat="1" applyFont="1" applyAlignment="1">
      <alignment horizontal="justify" vertical="distributed"/>
    </xf>
    <xf numFmtId="0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distributed"/>
    </xf>
    <xf numFmtId="0" fontId="7" fillId="5" borderId="1" xfId="0" applyNumberFormat="1" applyFont="1" applyFill="1" applyBorder="1" applyAlignment="1">
      <alignment vertical="center" wrapText="1"/>
    </xf>
    <xf numFmtId="4" fontId="7" fillId="5" borderId="1" xfId="0" applyNumberFormat="1" applyFont="1" applyFill="1" applyBorder="1" applyAlignment="1">
      <alignment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7" fillId="2" borderId="1" xfId="0" applyNumberFormat="1" applyFont="1" applyFill="1" applyBorder="1" applyAlignment="1">
      <alignment horizontal="right" vertical="center" wrapText="1"/>
    </xf>
    <xf numFmtId="0" fontId="4" fillId="2" borderId="1" xfId="3" applyNumberFormat="1" applyFont="1" applyFill="1" applyBorder="1" applyAlignment="1">
      <alignment vertical="center" wrapText="1"/>
    </xf>
    <xf numFmtId="0" fontId="6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right" vertical="center" wrapText="1"/>
    </xf>
    <xf numFmtId="0" fontId="4" fillId="2" borderId="1" xfId="3" applyNumberFormat="1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justify" vertical="distributed"/>
    </xf>
    <xf numFmtId="0" fontId="6" fillId="2" borderId="1" xfId="0" applyNumberFormat="1" applyFont="1" applyFill="1" applyBorder="1" applyAlignment="1">
      <alignment horizontal="center" vertical="distributed"/>
    </xf>
    <xf numFmtId="0" fontId="5" fillId="2" borderId="1" xfId="0" applyNumberFormat="1" applyFont="1" applyFill="1" applyBorder="1" applyAlignment="1">
      <alignment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vertical="center"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7" fillId="2" borderId="1" xfId="0" applyNumberFormat="1" applyFont="1" applyFill="1" applyBorder="1" applyAlignment="1">
      <alignment vertical="distributed"/>
    </xf>
    <xf numFmtId="0" fontId="7" fillId="2" borderId="1" xfId="0" applyNumberFormat="1" applyFont="1" applyFill="1" applyBorder="1" applyAlignment="1">
      <alignment horizontal="center" vertical="distributed"/>
    </xf>
    <xf numFmtId="0" fontId="4" fillId="2" borderId="1" xfId="0" quotePrefix="1" applyNumberFormat="1" applyFont="1" applyFill="1" applyBorder="1" applyAlignment="1">
      <alignment horizontal="left" vertical="distributed"/>
    </xf>
    <xf numFmtId="0" fontId="12" fillId="0" borderId="1" xfId="0" applyNumberFormat="1" applyFont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left" vertical="distributed"/>
    </xf>
    <xf numFmtId="0" fontId="5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left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distributed"/>
    </xf>
    <xf numFmtId="0" fontId="7" fillId="5" borderId="1" xfId="0" applyNumberFormat="1" applyFont="1" applyFill="1" applyBorder="1" applyAlignment="1">
      <alignment horizontal="center" vertical="center" wrapText="1"/>
    </xf>
    <xf numFmtId="0" fontId="5" fillId="3" borderId="6" xfId="0" applyNumberFormat="1" applyFont="1" applyFill="1" applyBorder="1" applyAlignment="1">
      <alignment horizontal="justify" vertical="distributed"/>
    </xf>
    <xf numFmtId="0" fontId="5" fillId="3" borderId="3" xfId="0" applyNumberFormat="1" applyFont="1" applyFill="1" applyBorder="1" applyAlignment="1">
      <alignment horizontal="justify" vertical="distributed"/>
    </xf>
    <xf numFmtId="0" fontId="5" fillId="3" borderId="4" xfId="0" applyNumberFormat="1" applyFont="1" applyFill="1" applyBorder="1" applyAlignment="1">
      <alignment horizontal="justify" vertical="distributed"/>
    </xf>
    <xf numFmtId="0" fontId="7" fillId="4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Border="1" applyAlignment="1">
      <alignment horizontal="left" vertical="center"/>
    </xf>
    <xf numFmtId="0" fontId="7" fillId="0" borderId="0" xfId="0" applyFont="1" applyAlignment="1">
      <alignment horizontal="center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3" xfId="0" applyNumberFormat="1" applyFont="1" applyBorder="1" applyAlignment="1">
      <alignment horizontal="left" vertical="center" wrapText="1"/>
    </xf>
  </cellXfs>
  <cellStyles count="10">
    <cellStyle name="Comma" xfId="4" builtinId="3"/>
    <cellStyle name="Comma 10 10" xfId="6" xr:uid="{00000000-0005-0000-0000-000000000000}"/>
    <cellStyle name="Comma 2" xfId="1" xr:uid="{00000000-0005-0000-0000-000001000000}"/>
    <cellStyle name="Comma 3" xfId="5" xr:uid="{00000000-0005-0000-0000-000002000000}"/>
    <cellStyle name="Normal" xfId="0" builtinId="0"/>
    <cellStyle name="Normal 2" xfId="2" xr:uid="{00000000-0005-0000-0000-000005000000}"/>
    <cellStyle name="Normal 2 2" xfId="9" xr:uid="{00000000-0005-0000-0000-000006000000}"/>
    <cellStyle name="Normal 3" xfId="3" xr:uid="{00000000-0005-0000-0000-000007000000}"/>
    <cellStyle name="Percent" xfId="8" builtinId="5"/>
    <cellStyle name="Percent 9" xfId="7" xr:uid="{00000000-0005-0000-0000-000008000000}"/>
  </cellStyles>
  <dxfs count="0"/>
  <tableStyles count="0" defaultTableStyle="TableStyleMedium2" defaultPivotStyle="PivotStyleLight16"/>
  <colors>
    <mruColors>
      <color rgb="FFFFFFFF"/>
      <color rgb="FF6A9EDC"/>
      <color rgb="FF00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N57"/>
  <sheetViews>
    <sheetView tabSelected="1" view="pageBreakPreview" topLeftCell="M13" zoomScaleNormal="100" zoomScaleSheetLayoutView="100" workbookViewId="0">
      <selection activeCell="D43" sqref="D43"/>
    </sheetView>
  </sheetViews>
  <sheetFormatPr defaultColWidth="9.109375" defaultRowHeight="14.4" x14ac:dyDescent="0.3"/>
  <cols>
    <col min="1" max="1" width="0.109375" style="32" hidden="1" customWidth="1"/>
    <col min="2" max="2" width="1.6640625" style="32" hidden="1" customWidth="1"/>
    <col min="3" max="3" width="1.44140625" style="32" hidden="1" customWidth="1"/>
    <col min="4" max="4" width="16.109375" style="32" customWidth="1"/>
    <col min="5" max="5" width="27.5546875" style="32" customWidth="1"/>
    <col min="6" max="6" width="25.88671875" style="32" customWidth="1"/>
    <col min="7" max="7" width="31.109375" style="32" customWidth="1"/>
    <col min="8" max="21" width="16.6640625" style="32" customWidth="1"/>
    <col min="22" max="22" width="25.44140625" style="32" customWidth="1"/>
    <col min="23" max="23" width="15.6640625" style="32" customWidth="1"/>
    <col min="24" max="24" width="10.44140625" style="32" customWidth="1"/>
    <col min="25" max="25" width="10.6640625" style="32" customWidth="1"/>
    <col min="26" max="26" width="11.109375" style="32" customWidth="1"/>
    <col min="27" max="27" width="10.88671875" style="32" customWidth="1"/>
    <col min="28" max="28" width="42.6640625" style="32" customWidth="1"/>
    <col min="29" max="29" width="13.33203125" style="32" customWidth="1"/>
    <col min="30" max="30" width="10.33203125" style="32" customWidth="1"/>
    <col min="31" max="31" width="13.33203125" style="32" customWidth="1"/>
    <col min="32" max="32" width="8.33203125" style="32" customWidth="1"/>
    <col min="33" max="33" width="7.88671875" style="32" customWidth="1"/>
    <col min="34" max="34" width="11.88671875" style="32" customWidth="1"/>
    <col min="35" max="35" width="7.88671875" style="32" customWidth="1"/>
    <col min="36" max="36" width="8.5546875" style="32" customWidth="1"/>
    <col min="37" max="37" width="12.109375" style="32" customWidth="1"/>
    <col min="38" max="38" width="9.109375" style="32" customWidth="1"/>
    <col min="39" max="39" width="9.88671875" style="32" customWidth="1"/>
    <col min="40" max="40" width="9" style="32" customWidth="1"/>
    <col min="41" max="42" width="10.109375" style="32" customWidth="1"/>
    <col min="43" max="43" width="11.33203125" style="32" customWidth="1"/>
    <col min="44" max="45" width="9.109375" style="32"/>
    <col min="46" max="49" width="10.109375" style="32" customWidth="1"/>
    <col min="50" max="51" width="10.6640625" style="32" customWidth="1"/>
    <col min="52" max="55" width="11" style="32" customWidth="1"/>
    <col min="56" max="56" width="19.5546875" style="32" customWidth="1"/>
    <col min="57" max="57" width="18.88671875" style="32" customWidth="1"/>
    <col min="58" max="61" width="11" style="32" customWidth="1"/>
    <col min="62" max="62" width="15.44140625" style="32" customWidth="1"/>
    <col min="63" max="16384" width="9.109375" style="32"/>
  </cols>
  <sheetData>
    <row r="1" spans="4:300" x14ac:dyDescent="0.3">
      <c r="D1" s="47"/>
      <c r="E1" s="47"/>
      <c r="F1" s="47"/>
      <c r="G1" s="103" t="s">
        <v>31</v>
      </c>
      <c r="H1" s="103"/>
      <c r="I1" s="103"/>
      <c r="J1" s="103"/>
      <c r="K1" s="103"/>
      <c r="L1" s="47"/>
      <c r="M1" s="47"/>
      <c r="N1" s="47"/>
      <c r="O1" s="47"/>
      <c r="P1" s="47"/>
      <c r="Q1" s="47"/>
      <c r="R1" s="47"/>
      <c r="S1" s="47"/>
      <c r="T1" s="47"/>
      <c r="U1" s="47"/>
    </row>
    <row r="2" spans="4:300" x14ac:dyDescent="0.3"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CQ2" s="55"/>
      <c r="CR2" s="55"/>
      <c r="CS2" s="55"/>
      <c r="CT2" s="55"/>
      <c r="CU2" s="55"/>
      <c r="CV2" s="55"/>
      <c r="CW2" s="55"/>
      <c r="CX2" s="55"/>
      <c r="CY2" s="55"/>
      <c r="CZ2" s="55"/>
      <c r="DA2" s="55"/>
      <c r="DB2" s="55"/>
      <c r="DC2" s="55"/>
      <c r="DD2" s="55"/>
      <c r="DE2" s="55"/>
      <c r="DF2" s="55"/>
      <c r="DG2" s="55"/>
      <c r="DH2" s="55"/>
      <c r="DI2" s="55"/>
      <c r="DJ2" s="55"/>
      <c r="DK2" s="55"/>
      <c r="DL2" s="55"/>
      <c r="DM2" s="55"/>
      <c r="DN2" s="55"/>
      <c r="DO2" s="55"/>
      <c r="DP2" s="55"/>
      <c r="DQ2" s="55"/>
      <c r="DR2" s="55"/>
      <c r="DS2" s="55"/>
      <c r="DT2" s="55"/>
      <c r="DU2" s="55"/>
      <c r="DV2" s="55"/>
      <c r="DW2" s="55"/>
      <c r="DX2" s="55"/>
      <c r="DY2" s="55"/>
      <c r="DZ2" s="55"/>
      <c r="EA2" s="55"/>
      <c r="EB2" s="55"/>
      <c r="EC2" s="55"/>
      <c r="ED2" s="55"/>
      <c r="EE2" s="55"/>
      <c r="EF2" s="55"/>
      <c r="EG2" s="55"/>
      <c r="EH2" s="55"/>
      <c r="EI2" s="55"/>
      <c r="EJ2" s="55"/>
      <c r="EK2" s="55"/>
      <c r="EL2" s="55"/>
      <c r="EM2" s="55"/>
      <c r="EN2" s="55"/>
      <c r="EO2" s="55"/>
      <c r="EP2" s="55"/>
      <c r="EQ2" s="55"/>
      <c r="ER2" s="55"/>
      <c r="ES2" s="55"/>
      <c r="ET2" s="55"/>
      <c r="EU2" s="55"/>
      <c r="EV2" s="55"/>
      <c r="EW2" s="55"/>
      <c r="EX2" s="55"/>
      <c r="EY2" s="55"/>
      <c r="EZ2" s="55"/>
      <c r="FA2" s="55"/>
      <c r="FB2" s="55"/>
      <c r="FC2" s="55"/>
      <c r="FD2" s="55"/>
      <c r="FE2" s="55"/>
      <c r="FF2" s="55"/>
      <c r="FG2" s="55"/>
      <c r="FH2" s="55"/>
      <c r="FI2" s="55"/>
      <c r="FJ2" s="55"/>
      <c r="FK2" s="55"/>
      <c r="FL2" s="55"/>
      <c r="FM2" s="55"/>
      <c r="FN2" s="55"/>
      <c r="FO2" s="55"/>
      <c r="FP2" s="55"/>
      <c r="FQ2" s="55"/>
      <c r="FR2" s="55"/>
      <c r="FS2" s="55"/>
      <c r="FT2" s="55"/>
      <c r="FU2" s="55"/>
      <c r="FV2" s="55"/>
      <c r="FW2" s="55"/>
      <c r="FX2" s="55"/>
      <c r="FY2" s="55"/>
      <c r="FZ2" s="55"/>
      <c r="GA2" s="55"/>
      <c r="GB2" s="55"/>
      <c r="GC2" s="55"/>
      <c r="GD2" s="55"/>
      <c r="GE2" s="55"/>
      <c r="GF2" s="55"/>
      <c r="GG2" s="55"/>
      <c r="GH2" s="55"/>
      <c r="GI2" s="55"/>
      <c r="GJ2" s="55"/>
      <c r="GK2" s="55"/>
      <c r="GL2" s="55"/>
      <c r="GM2" s="55"/>
      <c r="GN2" s="55"/>
      <c r="GO2" s="55"/>
      <c r="GP2" s="55"/>
      <c r="GQ2" s="55"/>
      <c r="GR2" s="55"/>
      <c r="GS2" s="55"/>
      <c r="GT2" s="55"/>
      <c r="GU2" s="55"/>
      <c r="GV2" s="55"/>
      <c r="GW2" s="55"/>
      <c r="GX2" s="55"/>
      <c r="GY2" s="55"/>
      <c r="GZ2" s="55"/>
      <c r="HA2" s="55"/>
      <c r="HB2" s="55"/>
      <c r="HC2" s="55"/>
      <c r="HD2" s="55"/>
      <c r="HE2" s="55"/>
      <c r="HF2" s="55"/>
      <c r="HG2" s="55"/>
      <c r="HH2" s="55"/>
      <c r="HI2" s="55"/>
      <c r="HJ2" s="55"/>
      <c r="HK2" s="55"/>
      <c r="HL2" s="55"/>
      <c r="HM2" s="55"/>
      <c r="HN2" s="55"/>
      <c r="HO2" s="55"/>
      <c r="HP2" s="55"/>
      <c r="HQ2" s="55"/>
      <c r="HR2" s="55"/>
      <c r="HS2" s="55"/>
      <c r="HT2" s="55"/>
      <c r="HU2" s="55"/>
      <c r="HV2" s="55"/>
      <c r="HW2" s="55"/>
      <c r="HX2" s="55"/>
      <c r="HY2" s="55"/>
      <c r="HZ2" s="55"/>
      <c r="IA2" s="55"/>
      <c r="IB2" s="55"/>
      <c r="IC2" s="55"/>
      <c r="ID2" s="55"/>
      <c r="IE2" s="55"/>
      <c r="IF2" s="55"/>
      <c r="IG2" s="55"/>
      <c r="IH2" s="55"/>
      <c r="II2" s="55"/>
      <c r="IJ2" s="55"/>
      <c r="IK2" s="55"/>
      <c r="IL2" s="55"/>
      <c r="IM2" s="55"/>
      <c r="IN2" s="55"/>
      <c r="IO2" s="55"/>
      <c r="IP2" s="55"/>
      <c r="IQ2" s="55"/>
      <c r="IR2" s="55"/>
      <c r="IS2" s="55"/>
      <c r="IT2" s="55"/>
      <c r="IU2" s="55"/>
      <c r="IV2" s="55"/>
      <c r="IW2" s="55"/>
      <c r="IX2" s="55"/>
      <c r="IY2" s="55"/>
      <c r="IZ2" s="55"/>
      <c r="JA2" s="55"/>
      <c r="JB2" s="55"/>
      <c r="JC2" s="55"/>
      <c r="JD2" s="55"/>
      <c r="JE2" s="55"/>
      <c r="JF2" s="55"/>
      <c r="JG2" s="55"/>
      <c r="JH2" s="55"/>
      <c r="JI2" s="55"/>
      <c r="JJ2" s="55"/>
      <c r="JK2" s="55"/>
      <c r="JL2" s="55"/>
      <c r="JM2" s="55"/>
      <c r="JN2" s="55"/>
      <c r="JO2" s="55"/>
      <c r="JP2" s="55"/>
      <c r="JQ2" s="55"/>
      <c r="JR2" s="55"/>
      <c r="JS2" s="55"/>
      <c r="JT2" s="55"/>
      <c r="JU2" s="55"/>
      <c r="JV2" s="55"/>
      <c r="JW2" s="55"/>
      <c r="JX2" s="55"/>
      <c r="JY2" s="55"/>
      <c r="JZ2" s="55"/>
      <c r="KA2" s="55"/>
      <c r="KB2" s="55"/>
      <c r="KC2" s="55"/>
      <c r="KD2" s="55"/>
      <c r="KE2" s="55"/>
      <c r="KF2" s="55"/>
      <c r="KG2" s="55"/>
      <c r="KH2" s="55"/>
      <c r="KI2" s="55"/>
      <c r="KJ2" s="55"/>
      <c r="KK2" s="55"/>
      <c r="KL2" s="55"/>
      <c r="KM2" s="55"/>
      <c r="KN2" s="55"/>
    </row>
    <row r="3" spans="4:300" ht="24.75" customHeight="1" x14ac:dyDescent="0.3">
      <c r="D3" s="48"/>
      <c r="E3" s="102" t="s">
        <v>32</v>
      </c>
      <c r="F3" s="102"/>
      <c r="G3" s="104" t="s">
        <v>33</v>
      </c>
      <c r="H3" s="105"/>
      <c r="I3" s="105"/>
      <c r="J3" s="105"/>
      <c r="K3" s="105"/>
      <c r="L3" s="105"/>
      <c r="M3" s="105"/>
      <c r="N3" s="49"/>
      <c r="O3" s="50"/>
      <c r="P3" s="50"/>
      <c r="Q3" s="50"/>
      <c r="R3" s="50"/>
      <c r="S3" s="56"/>
      <c r="T3" s="56"/>
      <c r="U3" s="56"/>
      <c r="CQ3" s="55"/>
      <c r="CR3" s="55"/>
      <c r="CS3" s="55"/>
      <c r="CT3" s="55"/>
      <c r="CU3" s="55"/>
      <c r="CV3" s="55"/>
      <c r="CW3" s="55"/>
      <c r="CX3" s="55"/>
      <c r="CY3" s="55"/>
      <c r="CZ3" s="55"/>
      <c r="DA3" s="55"/>
      <c r="DB3" s="55"/>
      <c r="DC3" s="55"/>
      <c r="DD3" s="55"/>
      <c r="DE3" s="55"/>
      <c r="DF3" s="55"/>
      <c r="DG3" s="55"/>
      <c r="DH3" s="55"/>
      <c r="DI3" s="55"/>
      <c r="DJ3" s="55"/>
      <c r="DK3" s="55"/>
      <c r="DL3" s="55"/>
      <c r="DM3" s="55"/>
      <c r="DN3" s="55"/>
      <c r="DO3" s="55"/>
      <c r="DP3" s="55"/>
      <c r="DQ3" s="55"/>
      <c r="DR3" s="55"/>
      <c r="DS3" s="55"/>
      <c r="DT3" s="55"/>
      <c r="DU3" s="55"/>
      <c r="DV3" s="55"/>
      <c r="DW3" s="55"/>
      <c r="DX3" s="55"/>
      <c r="DY3" s="55"/>
      <c r="DZ3" s="55"/>
      <c r="EA3" s="55"/>
      <c r="EB3" s="55"/>
      <c r="EC3" s="55"/>
      <c r="ED3" s="55"/>
      <c r="EE3" s="55"/>
      <c r="EF3" s="55"/>
      <c r="EG3" s="55"/>
      <c r="EH3" s="55"/>
      <c r="EI3" s="55"/>
      <c r="EJ3" s="55"/>
      <c r="EK3" s="55"/>
      <c r="EL3" s="55"/>
      <c r="EM3" s="55"/>
      <c r="EN3" s="55"/>
      <c r="EO3" s="55"/>
      <c r="EP3" s="55"/>
      <c r="EQ3" s="55"/>
      <c r="ER3" s="55"/>
      <c r="ES3" s="55"/>
      <c r="ET3" s="55"/>
      <c r="EU3" s="55"/>
      <c r="EV3" s="55"/>
      <c r="EW3" s="55"/>
      <c r="EX3" s="55"/>
      <c r="EY3" s="55"/>
      <c r="EZ3" s="55"/>
      <c r="FA3" s="55"/>
      <c r="FB3" s="55"/>
      <c r="FC3" s="55"/>
      <c r="FD3" s="55"/>
      <c r="FE3" s="55"/>
      <c r="FF3" s="55"/>
      <c r="FG3" s="55"/>
      <c r="FH3" s="55"/>
      <c r="FI3" s="55"/>
      <c r="FJ3" s="55"/>
      <c r="FK3" s="55"/>
      <c r="FL3" s="55"/>
      <c r="FM3" s="55"/>
      <c r="FN3" s="55"/>
      <c r="FO3" s="55"/>
      <c r="FP3" s="55"/>
      <c r="FQ3" s="55"/>
      <c r="FR3" s="55"/>
      <c r="FS3" s="55"/>
      <c r="FT3" s="55"/>
      <c r="FU3" s="55"/>
      <c r="FV3" s="55"/>
      <c r="FW3" s="55"/>
      <c r="FX3" s="55"/>
      <c r="FY3" s="55"/>
      <c r="FZ3" s="55"/>
      <c r="GA3" s="55"/>
      <c r="GB3" s="55"/>
      <c r="GC3" s="55"/>
      <c r="GD3" s="55"/>
      <c r="GE3" s="55"/>
      <c r="GF3" s="55"/>
      <c r="GG3" s="55"/>
      <c r="GH3" s="55"/>
      <c r="GI3" s="55"/>
      <c r="GJ3" s="55"/>
      <c r="GK3" s="55"/>
      <c r="GL3" s="55"/>
      <c r="GM3" s="55"/>
      <c r="GN3" s="55"/>
      <c r="GO3" s="55"/>
      <c r="GP3" s="55"/>
      <c r="GQ3" s="55"/>
      <c r="GR3" s="55"/>
      <c r="GS3" s="55"/>
      <c r="GT3" s="55"/>
      <c r="GU3" s="55"/>
      <c r="GV3" s="55"/>
      <c r="GW3" s="55"/>
      <c r="GX3" s="55"/>
      <c r="GY3" s="55"/>
      <c r="GZ3" s="55"/>
      <c r="HA3" s="55"/>
      <c r="HB3" s="55"/>
      <c r="HC3" s="55"/>
      <c r="HD3" s="55"/>
      <c r="HE3" s="55"/>
      <c r="HF3" s="55"/>
      <c r="HG3" s="55"/>
      <c r="HH3" s="55"/>
      <c r="HI3" s="55"/>
      <c r="HJ3" s="55"/>
      <c r="HK3" s="55"/>
      <c r="HL3" s="55"/>
      <c r="HM3" s="55"/>
      <c r="HN3" s="55"/>
      <c r="HO3" s="55"/>
      <c r="HP3" s="55"/>
      <c r="HQ3" s="55"/>
      <c r="HR3" s="55"/>
      <c r="HS3" s="55"/>
      <c r="HT3" s="55"/>
      <c r="HU3" s="55"/>
      <c r="HV3" s="55"/>
      <c r="HW3" s="55"/>
      <c r="HX3" s="55"/>
      <c r="HY3" s="55"/>
      <c r="HZ3" s="55"/>
      <c r="IA3" s="55"/>
      <c r="IB3" s="55"/>
      <c r="IC3" s="55"/>
      <c r="ID3" s="55"/>
      <c r="IE3" s="55"/>
      <c r="IF3" s="55"/>
      <c r="IG3" s="55"/>
      <c r="IH3" s="55"/>
      <c r="II3" s="55"/>
      <c r="IJ3" s="55"/>
      <c r="IK3" s="55"/>
      <c r="IL3" s="55"/>
      <c r="IM3" s="55"/>
      <c r="IN3" s="55"/>
      <c r="IO3" s="55"/>
      <c r="IP3" s="55"/>
      <c r="IQ3" s="55"/>
      <c r="IR3" s="55"/>
      <c r="IS3" s="55"/>
      <c r="IT3" s="55"/>
      <c r="IU3" s="55"/>
      <c r="IV3" s="55"/>
      <c r="IW3" s="55"/>
      <c r="IX3" s="55"/>
      <c r="IY3" s="55"/>
      <c r="IZ3" s="55"/>
      <c r="JA3" s="55"/>
      <c r="JB3" s="55"/>
      <c r="JC3" s="55"/>
      <c r="JD3" s="55"/>
      <c r="JE3" s="55"/>
      <c r="JF3" s="55"/>
      <c r="JG3" s="55"/>
      <c r="JH3" s="55"/>
      <c r="JI3" s="55"/>
      <c r="JJ3" s="55"/>
      <c r="JK3" s="55"/>
      <c r="JL3" s="55"/>
      <c r="JM3" s="55"/>
      <c r="JN3" s="55"/>
      <c r="JO3" s="55"/>
      <c r="JP3" s="55"/>
      <c r="JQ3" s="55"/>
      <c r="JR3" s="55"/>
      <c r="JS3" s="55"/>
      <c r="JT3" s="55"/>
      <c r="JU3" s="55"/>
      <c r="JV3" s="55"/>
      <c r="JW3" s="55"/>
      <c r="JX3" s="55"/>
      <c r="JY3" s="55"/>
      <c r="JZ3" s="55"/>
      <c r="KA3" s="55"/>
      <c r="KB3" s="55"/>
      <c r="KC3" s="55"/>
      <c r="KD3" s="55"/>
      <c r="KE3" s="55"/>
      <c r="KF3" s="55"/>
      <c r="KG3" s="55"/>
      <c r="KH3" s="55"/>
      <c r="KI3" s="55"/>
      <c r="KJ3" s="55"/>
      <c r="KK3" s="55"/>
      <c r="KL3" s="55"/>
      <c r="KM3" s="55"/>
      <c r="KN3" s="55"/>
    </row>
    <row r="4" spans="4:300" ht="24.75" customHeight="1" x14ac:dyDescent="0.3">
      <c r="D4" s="48"/>
      <c r="E4" s="102" t="s">
        <v>0</v>
      </c>
      <c r="F4" s="102"/>
      <c r="G4" s="104" t="s">
        <v>34</v>
      </c>
      <c r="H4" s="105"/>
      <c r="I4" s="105"/>
      <c r="J4" s="105"/>
      <c r="K4" s="105"/>
      <c r="L4" s="105"/>
      <c r="M4" s="105"/>
      <c r="N4" s="49"/>
      <c r="O4" s="50"/>
      <c r="P4" s="50"/>
      <c r="Q4" s="50"/>
      <c r="R4" s="50"/>
      <c r="S4" s="56"/>
      <c r="T4" s="56"/>
      <c r="U4" s="56"/>
    </row>
    <row r="5" spans="4:300" s="57" customFormat="1" ht="29.25" customHeight="1" x14ac:dyDescent="0.3">
      <c r="D5" s="32"/>
      <c r="E5" s="102" t="s">
        <v>3</v>
      </c>
      <c r="F5" s="102"/>
      <c r="G5" s="91" t="s">
        <v>146</v>
      </c>
      <c r="H5" s="91"/>
      <c r="I5" s="91"/>
      <c r="J5" s="91"/>
      <c r="K5" s="91"/>
      <c r="L5" s="91"/>
      <c r="M5" s="91"/>
      <c r="N5" s="49"/>
      <c r="O5" s="51"/>
      <c r="P5" s="51"/>
      <c r="Q5" s="51"/>
      <c r="R5" s="51"/>
      <c r="S5" s="56"/>
      <c r="T5" s="56"/>
      <c r="U5" s="56"/>
    </row>
    <row r="6" spans="4:300" x14ac:dyDescent="0.3">
      <c r="E6" s="52"/>
      <c r="F6" s="53"/>
      <c r="G6" s="91" t="s">
        <v>14</v>
      </c>
      <c r="H6" s="91"/>
      <c r="I6" s="91"/>
      <c r="J6" s="91"/>
      <c r="K6" s="91"/>
      <c r="L6" s="91"/>
      <c r="M6" s="91"/>
      <c r="N6" s="54"/>
      <c r="O6" s="54"/>
      <c r="P6" s="54"/>
      <c r="Q6" s="54"/>
      <c r="R6" s="54"/>
      <c r="S6" s="54"/>
      <c r="T6" s="54"/>
      <c r="U6" s="54"/>
    </row>
    <row r="7" spans="4:300" s="61" customFormat="1" ht="44.25" customHeight="1" x14ac:dyDescent="0.3">
      <c r="D7" s="32"/>
      <c r="E7" s="98" t="s">
        <v>154</v>
      </c>
      <c r="F7" s="99"/>
      <c r="G7" s="99"/>
      <c r="H7" s="99"/>
      <c r="I7" s="99"/>
      <c r="J7" s="99"/>
      <c r="K7" s="99"/>
      <c r="L7" s="99"/>
      <c r="M7" s="99"/>
      <c r="N7" s="99"/>
      <c r="O7" s="100"/>
      <c r="P7" s="58" t="s">
        <v>13</v>
      </c>
      <c r="Q7" s="59"/>
      <c r="R7" s="59"/>
      <c r="S7" s="60"/>
      <c r="T7" s="60"/>
      <c r="U7" s="60"/>
    </row>
    <row r="8" spans="4:300" s="61" customFormat="1" ht="20.25" customHeight="1" x14ac:dyDescent="0.3">
      <c r="D8" s="3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54"/>
      <c r="T8" s="54"/>
      <c r="U8" s="54"/>
    </row>
    <row r="9" spans="4:300" s="61" customFormat="1" ht="34.5" customHeight="1" x14ac:dyDescent="0.3">
      <c r="D9" s="101" t="s">
        <v>155</v>
      </c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101"/>
      <c r="U9" s="101"/>
    </row>
    <row r="10" spans="4:300" s="61" customFormat="1" ht="55.5" customHeight="1" x14ac:dyDescent="0.3">
      <c r="D10" s="95" t="s">
        <v>19</v>
      </c>
      <c r="E10" s="95" t="s">
        <v>4</v>
      </c>
      <c r="F10" s="95" t="s">
        <v>20</v>
      </c>
      <c r="G10" s="95" t="s">
        <v>5</v>
      </c>
      <c r="H10" s="95" t="s">
        <v>18</v>
      </c>
      <c r="I10" s="95" t="s">
        <v>36</v>
      </c>
      <c r="J10" s="95" t="s">
        <v>37</v>
      </c>
      <c r="K10" s="95" t="s">
        <v>21</v>
      </c>
      <c r="L10" s="95" t="s">
        <v>22</v>
      </c>
      <c r="M10" s="66" t="s">
        <v>38</v>
      </c>
      <c r="N10" s="66" t="s">
        <v>23</v>
      </c>
      <c r="O10" s="96" t="s">
        <v>24</v>
      </c>
      <c r="P10" s="96"/>
      <c r="Q10" s="96"/>
      <c r="R10" s="96"/>
      <c r="S10" s="96"/>
      <c r="T10" s="96" t="s">
        <v>6</v>
      </c>
      <c r="U10" s="95" t="s">
        <v>39</v>
      </c>
    </row>
    <row r="11" spans="4:300" s="61" customFormat="1" ht="118.5" customHeight="1" x14ac:dyDescent="0.3">
      <c r="D11" s="95"/>
      <c r="E11" s="95"/>
      <c r="F11" s="95"/>
      <c r="G11" s="95"/>
      <c r="H11" s="95"/>
      <c r="I11" s="95"/>
      <c r="J11" s="95"/>
      <c r="K11" s="95"/>
      <c r="L11" s="95"/>
      <c r="M11" s="66" t="s">
        <v>147</v>
      </c>
      <c r="N11" s="67" t="s">
        <v>25</v>
      </c>
      <c r="O11" s="66" t="s">
        <v>40</v>
      </c>
      <c r="P11" s="66" t="s">
        <v>41</v>
      </c>
      <c r="Q11" s="66" t="s">
        <v>26</v>
      </c>
      <c r="R11" s="66" t="s">
        <v>42</v>
      </c>
      <c r="S11" s="66" t="s">
        <v>7</v>
      </c>
      <c r="T11" s="96"/>
      <c r="U11" s="95"/>
    </row>
    <row r="12" spans="4:300" ht="27.75" customHeight="1" x14ac:dyDescent="0.3">
      <c r="D12" s="97" t="s">
        <v>8</v>
      </c>
      <c r="E12" s="97"/>
      <c r="F12" s="68"/>
      <c r="G12" s="68"/>
      <c r="H12" s="69">
        <f>SUM(H14:H14)</f>
        <v>310357.5</v>
      </c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</row>
    <row r="13" spans="4:300" ht="31.5" customHeight="1" x14ac:dyDescent="0.3">
      <c r="D13" s="94" t="s">
        <v>149</v>
      </c>
      <c r="E13" s="94"/>
      <c r="F13" s="94"/>
      <c r="G13" s="94"/>
      <c r="H13" s="94"/>
      <c r="I13" s="94"/>
      <c r="J13" s="9"/>
      <c r="K13" s="10"/>
      <c r="L13" s="11"/>
      <c r="M13" s="12"/>
      <c r="N13" s="13"/>
      <c r="O13" s="10"/>
      <c r="P13" s="14"/>
      <c r="Q13" s="15"/>
      <c r="R13" s="16"/>
      <c r="S13" s="17"/>
      <c r="T13" s="18"/>
      <c r="U13" s="16"/>
    </row>
    <row r="14" spans="4:300" ht="72.75" customHeight="1" x14ac:dyDescent="0.3">
      <c r="D14" s="86" t="s">
        <v>156</v>
      </c>
      <c r="E14" s="16" t="s">
        <v>2</v>
      </c>
      <c r="F14" s="16" t="s">
        <v>35</v>
      </c>
      <c r="G14" s="16" t="s">
        <v>148</v>
      </c>
      <c r="H14" s="19">
        <v>310357.5</v>
      </c>
      <c r="I14" s="86" t="s">
        <v>55</v>
      </c>
      <c r="J14" s="87" t="s">
        <v>102</v>
      </c>
      <c r="K14" s="86" t="s">
        <v>157</v>
      </c>
      <c r="L14" s="11" t="s">
        <v>43</v>
      </c>
      <c r="M14" s="1">
        <v>1</v>
      </c>
      <c r="N14" s="2" t="s">
        <v>15</v>
      </c>
      <c r="O14" s="3">
        <v>43191</v>
      </c>
      <c r="P14" s="3">
        <v>43221</v>
      </c>
      <c r="Q14" s="15">
        <v>43252</v>
      </c>
      <c r="R14" s="20">
        <v>43282</v>
      </c>
      <c r="S14" s="20">
        <v>43343</v>
      </c>
      <c r="T14" s="18"/>
      <c r="U14" s="86" t="s">
        <v>158</v>
      </c>
    </row>
    <row r="15" spans="4:300" ht="30.75" customHeight="1" x14ac:dyDescent="0.3">
      <c r="D15" s="70" t="s">
        <v>51</v>
      </c>
      <c r="E15" s="70"/>
      <c r="F15" s="71"/>
      <c r="G15" s="70"/>
      <c r="H15" s="72">
        <f>H22+H24+H25</f>
        <v>0</v>
      </c>
      <c r="I15" s="70"/>
      <c r="J15" s="71"/>
      <c r="K15" s="71"/>
      <c r="L15" s="71"/>
      <c r="M15" s="71"/>
      <c r="N15" s="71"/>
      <c r="O15" s="71"/>
      <c r="P15" s="71"/>
      <c r="Q15" s="70"/>
      <c r="R15" s="71"/>
      <c r="S15" s="73"/>
      <c r="T15" s="71"/>
      <c r="U15" s="71"/>
    </row>
    <row r="16" spans="4:300" ht="0.75" customHeight="1" x14ac:dyDescent="0.3">
      <c r="D16" s="34" t="s">
        <v>52</v>
      </c>
      <c r="E16" s="21" t="s">
        <v>2</v>
      </c>
      <c r="F16" s="74" t="s">
        <v>53</v>
      </c>
      <c r="G16" s="33" t="s">
        <v>54</v>
      </c>
      <c r="H16" s="23">
        <f>6535893.03+676685.55+581945.66</f>
        <v>7794524.2400000002</v>
      </c>
      <c r="I16" s="24" t="s">
        <v>55</v>
      </c>
      <c r="J16" s="34" t="s">
        <v>9</v>
      </c>
      <c r="K16" s="16" t="s">
        <v>56</v>
      </c>
      <c r="L16" s="11" t="s">
        <v>43</v>
      </c>
      <c r="M16" s="12">
        <v>1</v>
      </c>
      <c r="N16" s="13" t="s">
        <v>44</v>
      </c>
      <c r="O16" s="10" t="s">
        <v>9</v>
      </c>
      <c r="P16" s="10" t="s">
        <v>9</v>
      </c>
      <c r="Q16" s="75" t="s">
        <v>57</v>
      </c>
      <c r="R16" s="31" t="s">
        <v>58</v>
      </c>
      <c r="S16" s="76" t="s">
        <v>59</v>
      </c>
      <c r="T16" s="31" t="s">
        <v>60</v>
      </c>
      <c r="U16" s="77" t="s">
        <v>61</v>
      </c>
    </row>
    <row r="17" spans="4:21" ht="0.75" hidden="1" customHeight="1" x14ac:dyDescent="0.3">
      <c r="D17" s="34" t="s">
        <v>62</v>
      </c>
      <c r="E17" s="21" t="s">
        <v>2</v>
      </c>
      <c r="F17" s="74" t="s">
        <v>53</v>
      </c>
      <c r="G17" s="33" t="s">
        <v>63</v>
      </c>
      <c r="H17" s="23">
        <f>6457634.43+1013393.33+659979.08</f>
        <v>8131006.8399999999</v>
      </c>
      <c r="I17" s="24" t="s">
        <v>55</v>
      </c>
      <c r="J17" s="34" t="s">
        <v>9</v>
      </c>
      <c r="K17" s="16" t="s">
        <v>56</v>
      </c>
      <c r="L17" s="11" t="s">
        <v>43</v>
      </c>
      <c r="M17" s="12">
        <v>1</v>
      </c>
      <c r="N17" s="13" t="s">
        <v>44</v>
      </c>
      <c r="O17" s="10" t="s">
        <v>9</v>
      </c>
      <c r="P17" s="10" t="s">
        <v>9</v>
      </c>
      <c r="Q17" s="75" t="s">
        <v>64</v>
      </c>
      <c r="R17" s="31" t="s">
        <v>65</v>
      </c>
      <c r="S17" s="76" t="s">
        <v>66</v>
      </c>
      <c r="T17" s="31" t="s">
        <v>67</v>
      </c>
      <c r="U17" s="77" t="s">
        <v>61</v>
      </c>
    </row>
    <row r="18" spans="4:21" ht="28.8" hidden="1" x14ac:dyDescent="0.3">
      <c r="D18" s="34"/>
      <c r="E18" s="21" t="s">
        <v>2</v>
      </c>
      <c r="F18" s="74" t="s">
        <v>68</v>
      </c>
      <c r="G18" s="33" t="s">
        <v>27</v>
      </c>
      <c r="H18" s="23">
        <v>400000</v>
      </c>
      <c r="I18" s="24" t="s">
        <v>10</v>
      </c>
      <c r="J18" s="34" t="s">
        <v>9</v>
      </c>
      <c r="K18" s="16" t="s">
        <v>12</v>
      </c>
      <c r="L18" s="11" t="s">
        <v>43</v>
      </c>
      <c r="M18" s="12">
        <v>1</v>
      </c>
      <c r="N18" s="13" t="s">
        <v>44</v>
      </c>
      <c r="O18" s="10" t="s">
        <v>9</v>
      </c>
      <c r="P18" s="10" t="s">
        <v>46</v>
      </c>
      <c r="Q18" s="75" t="s">
        <v>47</v>
      </c>
      <c r="R18" s="31" t="s">
        <v>50</v>
      </c>
      <c r="S18" s="76" t="s">
        <v>66</v>
      </c>
      <c r="T18" s="31" t="s">
        <v>69</v>
      </c>
      <c r="U18" s="77" t="s">
        <v>48</v>
      </c>
    </row>
    <row r="19" spans="4:21" ht="54.75" hidden="1" customHeight="1" x14ac:dyDescent="0.3">
      <c r="D19" s="16" t="s">
        <v>70</v>
      </c>
      <c r="E19" s="21" t="s">
        <v>49</v>
      </c>
      <c r="F19" s="13" t="s">
        <v>71</v>
      </c>
      <c r="G19" s="22" t="s">
        <v>150</v>
      </c>
      <c r="H19" s="23">
        <v>25000</v>
      </c>
      <c r="I19" s="24" t="s">
        <v>72</v>
      </c>
      <c r="J19" s="16" t="s">
        <v>9</v>
      </c>
      <c r="K19" s="16" t="s">
        <v>73</v>
      </c>
      <c r="L19" s="11" t="s">
        <v>43</v>
      </c>
      <c r="M19" s="25" t="s">
        <v>9</v>
      </c>
      <c r="N19" s="13" t="s">
        <v>44</v>
      </c>
      <c r="O19" s="10" t="s">
        <v>9</v>
      </c>
      <c r="P19" s="10" t="s">
        <v>9</v>
      </c>
      <c r="Q19" s="10" t="s">
        <v>74</v>
      </c>
      <c r="R19" s="26" t="s">
        <v>75</v>
      </c>
      <c r="S19" s="27" t="s">
        <v>76</v>
      </c>
      <c r="T19" s="28"/>
      <c r="U19" s="77" t="s">
        <v>77</v>
      </c>
    </row>
    <row r="20" spans="4:21" ht="0.75" hidden="1" customHeight="1" x14ac:dyDescent="0.3">
      <c r="D20" s="34" t="s">
        <v>78</v>
      </c>
      <c r="E20" s="21" t="s">
        <v>2</v>
      </c>
      <c r="F20" s="24" t="s">
        <v>79</v>
      </c>
      <c r="G20" s="33" t="s">
        <v>80</v>
      </c>
      <c r="H20" s="23">
        <v>836173.93</v>
      </c>
      <c r="I20" s="13" t="s">
        <v>10</v>
      </c>
      <c r="J20" s="29" t="s">
        <v>9</v>
      </c>
      <c r="K20" s="16" t="s">
        <v>12</v>
      </c>
      <c r="L20" s="13" t="s">
        <v>81</v>
      </c>
      <c r="M20" s="12">
        <v>1</v>
      </c>
      <c r="N20" s="13" t="s">
        <v>44</v>
      </c>
      <c r="O20" s="30" t="s">
        <v>82</v>
      </c>
      <c r="P20" s="10" t="s">
        <v>9</v>
      </c>
      <c r="Q20" s="11" t="s">
        <v>83</v>
      </c>
      <c r="R20" s="30" t="s">
        <v>84</v>
      </c>
      <c r="S20" s="27" t="s">
        <v>85</v>
      </c>
      <c r="T20" s="31" t="s">
        <v>86</v>
      </c>
      <c r="U20" s="77" t="s">
        <v>61</v>
      </c>
    </row>
    <row r="21" spans="4:21" ht="54" hidden="1" customHeight="1" x14ac:dyDescent="0.3">
      <c r="D21" s="16" t="s">
        <v>87</v>
      </c>
      <c r="E21" s="21" t="s">
        <v>2</v>
      </c>
      <c r="F21" s="24" t="s">
        <v>79</v>
      </c>
      <c r="G21" s="33" t="s">
        <v>88</v>
      </c>
      <c r="H21" s="23">
        <v>950172.74</v>
      </c>
      <c r="I21" s="13" t="s">
        <v>89</v>
      </c>
      <c r="J21" s="29" t="s">
        <v>9</v>
      </c>
      <c r="K21" s="16" t="s">
        <v>12</v>
      </c>
      <c r="L21" s="13" t="s">
        <v>81</v>
      </c>
      <c r="M21" s="12">
        <v>1</v>
      </c>
      <c r="N21" s="13" t="s">
        <v>44</v>
      </c>
      <c r="O21" s="30" t="s">
        <v>82</v>
      </c>
      <c r="P21" s="10" t="s">
        <v>9</v>
      </c>
      <c r="Q21" s="11" t="s">
        <v>83</v>
      </c>
      <c r="R21" s="30" t="s">
        <v>65</v>
      </c>
      <c r="S21" s="27" t="s">
        <v>90</v>
      </c>
      <c r="T21" s="31" t="s">
        <v>91</v>
      </c>
      <c r="U21" s="77" t="s">
        <v>61</v>
      </c>
    </row>
    <row r="22" spans="4:21" ht="27.75" customHeight="1" x14ac:dyDescent="0.3">
      <c r="D22" s="92" t="s">
        <v>16</v>
      </c>
      <c r="E22" s="92"/>
      <c r="F22" s="92"/>
      <c r="G22" s="16"/>
      <c r="H22" s="4">
        <f>0</f>
        <v>0</v>
      </c>
      <c r="I22" s="16"/>
      <c r="J22" s="16"/>
      <c r="K22" s="16"/>
      <c r="L22" s="11"/>
      <c r="M22" s="11"/>
      <c r="N22" s="11"/>
      <c r="O22" s="11"/>
      <c r="P22" s="11"/>
      <c r="Q22" s="11"/>
      <c r="R22" s="11"/>
      <c r="S22" s="11"/>
      <c r="T22" s="16"/>
      <c r="U22" s="16"/>
    </row>
    <row r="23" spans="4:21" ht="11.25" customHeight="1" x14ac:dyDescent="0.3">
      <c r="D23" s="78"/>
      <c r="E23" s="79"/>
      <c r="F23" s="79"/>
      <c r="G23" s="78"/>
      <c r="H23" s="19"/>
      <c r="I23" s="8"/>
      <c r="J23" s="8"/>
      <c r="K23" s="8"/>
      <c r="L23" s="2"/>
      <c r="M23" s="1"/>
      <c r="N23" s="2"/>
      <c r="O23" s="3"/>
      <c r="P23" s="3"/>
      <c r="Q23" s="20"/>
      <c r="R23" s="20"/>
      <c r="S23" s="20"/>
      <c r="T23" s="6"/>
      <c r="U23" s="6"/>
    </row>
    <row r="24" spans="4:21" ht="29.25" customHeight="1" x14ac:dyDescent="0.3">
      <c r="D24" s="92" t="s">
        <v>28</v>
      </c>
      <c r="E24" s="92"/>
      <c r="F24" s="92"/>
      <c r="G24" s="16"/>
      <c r="H24" s="4"/>
      <c r="I24" s="16"/>
      <c r="J24" s="16"/>
      <c r="K24" s="16"/>
      <c r="L24" s="11"/>
      <c r="M24" s="11"/>
      <c r="N24" s="11"/>
      <c r="O24" s="11"/>
      <c r="P24" s="11"/>
      <c r="Q24" s="11"/>
      <c r="R24" s="11"/>
      <c r="S24" s="11"/>
      <c r="T24" s="16"/>
      <c r="U24" s="16"/>
    </row>
    <row r="25" spans="4:21" ht="28.5" customHeight="1" x14ac:dyDescent="0.3">
      <c r="D25" s="92" t="s">
        <v>17</v>
      </c>
      <c r="E25" s="92"/>
      <c r="F25" s="92"/>
      <c r="G25" s="16"/>
      <c r="H25" s="4"/>
      <c r="I25" s="16"/>
      <c r="J25" s="16"/>
      <c r="K25" s="16"/>
      <c r="L25" s="11"/>
      <c r="M25" s="11"/>
      <c r="N25" s="11"/>
      <c r="O25" s="11"/>
      <c r="P25" s="11"/>
      <c r="Q25" s="11"/>
      <c r="R25" s="11"/>
      <c r="S25" s="11"/>
      <c r="T25" s="16"/>
      <c r="U25" s="16"/>
    </row>
    <row r="26" spans="4:21" ht="1.5" hidden="1" customHeight="1" x14ac:dyDescent="0.3">
      <c r="D26" s="5" t="s">
        <v>1</v>
      </c>
      <c r="E26" s="6"/>
      <c r="F26" s="6"/>
      <c r="G26" s="6"/>
      <c r="H26" s="7">
        <f>H25+H24+H19+H18</f>
        <v>425000</v>
      </c>
      <c r="I26" s="8"/>
      <c r="J26" s="8"/>
      <c r="K26" s="8"/>
      <c r="L26" s="2"/>
      <c r="M26" s="2"/>
      <c r="N26" s="2"/>
      <c r="O26" s="2"/>
      <c r="P26" s="2"/>
      <c r="Q26" s="2"/>
      <c r="R26" s="2"/>
      <c r="S26" s="2"/>
      <c r="T26" s="6"/>
      <c r="U26" s="6"/>
    </row>
    <row r="27" spans="4:21" ht="36" customHeight="1" x14ac:dyDescent="0.3">
      <c r="D27" s="93" t="s">
        <v>92</v>
      </c>
      <c r="E27" s="93"/>
      <c r="F27" s="80"/>
      <c r="G27" s="81"/>
      <c r="H27" s="82"/>
      <c r="I27" s="81"/>
      <c r="J27" s="80"/>
      <c r="K27" s="80"/>
      <c r="L27" s="80"/>
      <c r="M27" s="80"/>
      <c r="N27" s="80"/>
      <c r="O27" s="80"/>
      <c r="P27" s="80"/>
      <c r="Q27" s="81"/>
      <c r="R27" s="80"/>
      <c r="S27" s="83"/>
      <c r="T27" s="80"/>
      <c r="U27" s="80"/>
    </row>
    <row r="28" spans="4:21" s="63" customFormat="1" ht="0.75" hidden="1" customHeight="1" x14ac:dyDescent="0.3">
      <c r="D28" s="16" t="s">
        <v>93</v>
      </c>
      <c r="E28" s="21" t="s">
        <v>2</v>
      </c>
      <c r="F28" s="24" t="s">
        <v>94</v>
      </c>
      <c r="G28" s="33" t="s">
        <v>95</v>
      </c>
      <c r="H28" s="23">
        <v>45605.26</v>
      </c>
      <c r="I28" s="13" t="s">
        <v>96</v>
      </c>
      <c r="J28" s="34" t="s">
        <v>9</v>
      </c>
      <c r="K28" s="16" t="s">
        <v>30</v>
      </c>
      <c r="L28" s="13" t="s">
        <v>81</v>
      </c>
      <c r="M28" s="12">
        <v>1</v>
      </c>
      <c r="N28" s="13" t="s">
        <v>44</v>
      </c>
      <c r="O28" s="30" t="s">
        <v>9</v>
      </c>
      <c r="P28" s="30" t="s">
        <v>9</v>
      </c>
      <c r="Q28" s="11" t="s">
        <v>97</v>
      </c>
      <c r="R28" s="35">
        <v>41944</v>
      </c>
      <c r="S28" s="27" t="s">
        <v>45</v>
      </c>
      <c r="T28" s="36" t="s">
        <v>98</v>
      </c>
      <c r="U28" s="77" t="s">
        <v>61</v>
      </c>
    </row>
    <row r="29" spans="4:21" s="63" customFormat="1" ht="2.25" hidden="1" customHeight="1" x14ac:dyDescent="0.3">
      <c r="D29" s="16" t="s">
        <v>99</v>
      </c>
      <c r="E29" s="21" t="s">
        <v>2</v>
      </c>
      <c r="F29" s="24" t="s">
        <v>100</v>
      </c>
      <c r="G29" s="37" t="s">
        <v>101</v>
      </c>
      <c r="H29" s="23">
        <v>115000</v>
      </c>
      <c r="I29" s="13" t="s">
        <v>89</v>
      </c>
      <c r="J29" s="34" t="s">
        <v>102</v>
      </c>
      <c r="K29" s="16" t="s">
        <v>30</v>
      </c>
      <c r="L29" s="13" t="s">
        <v>81</v>
      </c>
      <c r="M29" s="12">
        <v>1</v>
      </c>
      <c r="N29" s="13" t="s">
        <v>44</v>
      </c>
      <c r="O29" s="30" t="s">
        <v>9</v>
      </c>
      <c r="P29" s="30" t="s">
        <v>9</v>
      </c>
      <c r="Q29" s="11" t="s">
        <v>76</v>
      </c>
      <c r="R29" s="35" t="s">
        <v>103</v>
      </c>
      <c r="S29" s="27" t="s">
        <v>104</v>
      </c>
      <c r="T29" s="36" t="s">
        <v>105</v>
      </c>
      <c r="U29" s="77" t="s">
        <v>61</v>
      </c>
    </row>
    <row r="30" spans="4:21" s="63" customFormat="1" ht="0.75" hidden="1" customHeight="1" x14ac:dyDescent="0.3">
      <c r="D30" s="16" t="s">
        <v>106</v>
      </c>
      <c r="E30" s="21" t="s">
        <v>2</v>
      </c>
      <c r="F30" s="24" t="s">
        <v>107</v>
      </c>
      <c r="G30" s="22" t="s">
        <v>108</v>
      </c>
      <c r="H30" s="23">
        <v>200000</v>
      </c>
      <c r="I30" s="13" t="s">
        <v>109</v>
      </c>
      <c r="J30" s="34" t="s">
        <v>9</v>
      </c>
      <c r="K30" s="16" t="s">
        <v>30</v>
      </c>
      <c r="L30" s="13" t="s">
        <v>81</v>
      </c>
      <c r="M30" s="12">
        <v>1</v>
      </c>
      <c r="N30" s="13" t="s">
        <v>44</v>
      </c>
      <c r="O30" s="30" t="s">
        <v>76</v>
      </c>
      <c r="P30" s="30" t="s">
        <v>9</v>
      </c>
      <c r="Q30" s="11" t="s">
        <v>110</v>
      </c>
      <c r="R30" s="35" t="s">
        <v>111</v>
      </c>
      <c r="S30" s="27" t="s">
        <v>90</v>
      </c>
      <c r="T30" s="36"/>
      <c r="U30" s="77" t="s">
        <v>61</v>
      </c>
    </row>
    <row r="31" spans="4:21" s="63" customFormat="1" ht="91.5" hidden="1" customHeight="1" x14ac:dyDescent="0.3">
      <c r="D31" s="16" t="s">
        <v>112</v>
      </c>
      <c r="E31" s="21" t="s">
        <v>2</v>
      </c>
      <c r="F31" s="24" t="s">
        <v>29</v>
      </c>
      <c r="G31" s="33" t="s">
        <v>113</v>
      </c>
      <c r="H31" s="23">
        <v>75940</v>
      </c>
      <c r="I31" s="13" t="s">
        <v>109</v>
      </c>
      <c r="J31" s="34" t="s">
        <v>9</v>
      </c>
      <c r="K31" s="16" t="s">
        <v>30</v>
      </c>
      <c r="L31" s="13" t="s">
        <v>81</v>
      </c>
      <c r="M31" s="12">
        <v>1</v>
      </c>
      <c r="N31" s="13" t="s">
        <v>44</v>
      </c>
      <c r="O31" s="11" t="s">
        <v>114</v>
      </c>
      <c r="P31" s="30" t="s">
        <v>9</v>
      </c>
      <c r="Q31" s="11" t="s">
        <v>115</v>
      </c>
      <c r="R31" s="38" t="s">
        <v>116</v>
      </c>
      <c r="S31" s="27" t="s">
        <v>90</v>
      </c>
      <c r="T31" s="39" t="s">
        <v>117</v>
      </c>
      <c r="U31" s="77" t="s">
        <v>61</v>
      </c>
    </row>
    <row r="32" spans="4:21" s="63" customFormat="1" ht="110.25" hidden="1" customHeight="1" x14ac:dyDescent="0.3">
      <c r="D32" s="16" t="s">
        <v>118</v>
      </c>
      <c r="E32" s="21" t="s">
        <v>2</v>
      </c>
      <c r="F32" s="24" t="s">
        <v>29</v>
      </c>
      <c r="G32" s="33" t="s">
        <v>119</v>
      </c>
      <c r="H32" s="23">
        <f>2148950/47</f>
        <v>45722.340425531918</v>
      </c>
      <c r="I32" s="13" t="s">
        <v>109</v>
      </c>
      <c r="J32" s="34" t="s">
        <v>9</v>
      </c>
      <c r="K32" s="16" t="s">
        <v>30</v>
      </c>
      <c r="L32" s="13" t="s">
        <v>81</v>
      </c>
      <c r="M32" s="12">
        <v>1</v>
      </c>
      <c r="N32" s="13" t="s">
        <v>44</v>
      </c>
      <c r="O32" s="11" t="s">
        <v>114</v>
      </c>
      <c r="P32" s="30" t="s">
        <v>9</v>
      </c>
      <c r="Q32" s="11" t="s">
        <v>115</v>
      </c>
      <c r="R32" s="38" t="s">
        <v>120</v>
      </c>
      <c r="S32" s="27" t="s">
        <v>90</v>
      </c>
      <c r="T32" s="39" t="s">
        <v>121</v>
      </c>
      <c r="U32" s="77" t="s">
        <v>61</v>
      </c>
    </row>
    <row r="33" spans="4:21" s="61" customFormat="1" ht="1.5" hidden="1" customHeight="1" x14ac:dyDescent="0.3">
      <c r="D33" s="16" t="s">
        <v>122</v>
      </c>
      <c r="E33" s="21" t="s">
        <v>49</v>
      </c>
      <c r="F33" s="13" t="s">
        <v>123</v>
      </c>
      <c r="G33" s="33" t="s">
        <v>124</v>
      </c>
      <c r="H33" s="23">
        <f>24500+12000</f>
        <v>36500</v>
      </c>
      <c r="I33" s="13" t="s">
        <v>89</v>
      </c>
      <c r="J33" s="34" t="s">
        <v>125</v>
      </c>
      <c r="K33" s="16" t="s">
        <v>30</v>
      </c>
      <c r="L33" s="13" t="s">
        <v>81</v>
      </c>
      <c r="M33" s="40" t="s">
        <v>9</v>
      </c>
      <c r="N33" s="13" t="s">
        <v>44</v>
      </c>
      <c r="O33" s="10" t="s">
        <v>9</v>
      </c>
      <c r="P33" s="30" t="s">
        <v>9</v>
      </c>
      <c r="Q33" s="11" t="s">
        <v>115</v>
      </c>
      <c r="R33" s="38" t="s">
        <v>126</v>
      </c>
      <c r="S33" s="41" t="s">
        <v>127</v>
      </c>
      <c r="T33" s="42" t="s">
        <v>128</v>
      </c>
      <c r="U33" s="77" t="s">
        <v>77</v>
      </c>
    </row>
    <row r="34" spans="4:21" ht="0.75" hidden="1" customHeight="1" x14ac:dyDescent="0.3">
      <c r="D34" s="16" t="s">
        <v>129</v>
      </c>
      <c r="E34" s="21" t="s">
        <v>49</v>
      </c>
      <c r="F34" s="13" t="s">
        <v>130</v>
      </c>
      <c r="G34" s="33" t="s">
        <v>131</v>
      </c>
      <c r="H34" s="23">
        <v>61050</v>
      </c>
      <c r="I34" s="13" t="s">
        <v>11</v>
      </c>
      <c r="J34" s="38" t="s">
        <v>9</v>
      </c>
      <c r="K34" s="16" t="s">
        <v>30</v>
      </c>
      <c r="L34" s="13" t="s">
        <v>81</v>
      </c>
      <c r="M34" s="11" t="s">
        <v>9</v>
      </c>
      <c r="N34" s="13" t="s">
        <v>44</v>
      </c>
      <c r="O34" s="43">
        <v>41821</v>
      </c>
      <c r="P34" s="30" t="s">
        <v>9</v>
      </c>
      <c r="Q34" s="11" t="s">
        <v>132</v>
      </c>
      <c r="R34" s="11" t="s">
        <v>133</v>
      </c>
      <c r="S34" s="41" t="s">
        <v>90</v>
      </c>
      <c r="T34" s="39" t="s">
        <v>134</v>
      </c>
      <c r="U34" s="77" t="s">
        <v>61</v>
      </c>
    </row>
    <row r="35" spans="4:21" ht="41.25" hidden="1" customHeight="1" x14ac:dyDescent="0.3">
      <c r="D35" s="16" t="s">
        <v>135</v>
      </c>
      <c r="E35" s="21" t="s">
        <v>2</v>
      </c>
      <c r="F35" s="13" t="s">
        <v>136</v>
      </c>
      <c r="G35" s="22" t="s">
        <v>137</v>
      </c>
      <c r="H35" s="23">
        <v>400000</v>
      </c>
      <c r="I35" s="13" t="s">
        <v>109</v>
      </c>
      <c r="J35" s="38" t="s">
        <v>9</v>
      </c>
      <c r="K35" s="16" t="s">
        <v>30</v>
      </c>
      <c r="L35" s="13" t="s">
        <v>81</v>
      </c>
      <c r="M35" s="40">
        <v>1</v>
      </c>
      <c r="N35" s="13" t="s">
        <v>44</v>
      </c>
      <c r="O35" s="30" t="s">
        <v>103</v>
      </c>
      <c r="P35" s="30" t="s">
        <v>9</v>
      </c>
      <c r="Q35" s="11" t="s">
        <v>110</v>
      </c>
      <c r="R35" s="11" t="s">
        <v>111</v>
      </c>
      <c r="S35" s="41" t="s">
        <v>90</v>
      </c>
      <c r="T35" s="42"/>
      <c r="U35" s="77" t="s">
        <v>61</v>
      </c>
    </row>
    <row r="36" spans="4:21" ht="0.75" hidden="1" customHeight="1" x14ac:dyDescent="0.3">
      <c r="D36" s="16" t="s">
        <v>138</v>
      </c>
      <c r="E36" s="21" t="s">
        <v>49</v>
      </c>
      <c r="F36" s="13" t="s">
        <v>139</v>
      </c>
      <c r="G36" s="13" t="s">
        <v>140</v>
      </c>
      <c r="H36" s="23">
        <v>80000</v>
      </c>
      <c r="I36" s="13" t="s">
        <v>11</v>
      </c>
      <c r="J36" s="38" t="s">
        <v>9</v>
      </c>
      <c r="K36" s="16" t="s">
        <v>30</v>
      </c>
      <c r="L36" s="13" t="s">
        <v>81</v>
      </c>
      <c r="M36" s="40" t="s">
        <v>9</v>
      </c>
      <c r="N36" s="13" t="s">
        <v>44</v>
      </c>
      <c r="O36" s="10" t="s">
        <v>141</v>
      </c>
      <c r="P36" s="30" t="s">
        <v>9</v>
      </c>
      <c r="Q36" s="11" t="s">
        <v>142</v>
      </c>
      <c r="R36" s="38" t="s">
        <v>143</v>
      </c>
      <c r="S36" s="44" t="s">
        <v>144</v>
      </c>
      <c r="T36" s="36" t="s">
        <v>13</v>
      </c>
      <c r="U36" s="77" t="s">
        <v>61</v>
      </c>
    </row>
    <row r="37" spans="4:21" ht="36.75" customHeight="1" x14ac:dyDescent="0.3">
      <c r="D37" s="84" t="s">
        <v>145</v>
      </c>
      <c r="E37" s="84"/>
      <c r="F37" s="84"/>
      <c r="G37" s="84"/>
      <c r="H37" s="84">
        <f>SUM(H38:H38)</f>
        <v>0</v>
      </c>
      <c r="I37" s="85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</row>
    <row r="38" spans="4:21" ht="13.5" customHeight="1" x14ac:dyDescent="0.3">
      <c r="D38" s="16"/>
      <c r="E38" s="31"/>
      <c r="F38" s="16"/>
      <c r="G38" s="16"/>
      <c r="H38" s="16"/>
      <c r="I38" s="11"/>
      <c r="J38" s="34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</row>
    <row r="39" spans="4:21" ht="23.25" customHeight="1" x14ac:dyDescent="0.3">
      <c r="D39" s="45" t="s">
        <v>1</v>
      </c>
      <c r="E39" s="45"/>
      <c r="F39" s="45"/>
      <c r="G39" s="45"/>
      <c r="H39" s="46">
        <f>SUM(H37+H27+H15+H12)</f>
        <v>310357.5</v>
      </c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</row>
    <row r="40" spans="4:21" ht="42.75" customHeight="1" x14ac:dyDescent="0.3">
      <c r="D40" s="88" t="s">
        <v>151</v>
      </c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</row>
    <row r="41" spans="4:21" ht="48" customHeight="1" x14ac:dyDescent="0.3">
      <c r="D41" s="89" t="s">
        <v>152</v>
      </c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</row>
    <row r="42" spans="4:21" ht="31.5" customHeight="1" x14ac:dyDescent="0.3">
      <c r="D42" s="90" t="s">
        <v>153</v>
      </c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90"/>
      <c r="Q42" s="90"/>
      <c r="R42" s="90"/>
      <c r="S42" s="90"/>
      <c r="T42" s="90"/>
      <c r="U42" s="90"/>
    </row>
    <row r="43" spans="4:21" ht="16.5" customHeight="1" x14ac:dyDescent="0.3"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</row>
    <row r="44" spans="4:21" ht="23.25" customHeight="1" x14ac:dyDescent="0.3"/>
    <row r="45" spans="4:21" ht="15" customHeight="1" x14ac:dyDescent="0.3">
      <c r="H45" s="64"/>
      <c r="M45" s="65"/>
    </row>
    <row r="46" spans="4:21" ht="15.75" customHeight="1" x14ac:dyDescent="0.3">
      <c r="H46" s="64"/>
    </row>
    <row r="47" spans="4:21" ht="27" customHeight="1" x14ac:dyDescent="0.3">
      <c r="M47" s="64"/>
    </row>
    <row r="48" spans="4:21" ht="27" customHeight="1" x14ac:dyDescent="0.3"/>
    <row r="49" spans="6:11" ht="14.25" customHeight="1" x14ac:dyDescent="0.3"/>
    <row r="50" spans="6:11" ht="15.75" customHeight="1" x14ac:dyDescent="0.3"/>
    <row r="51" spans="6:11" ht="15.75" customHeight="1" x14ac:dyDescent="0.3"/>
    <row r="52" spans="6:11" ht="18" customHeight="1" x14ac:dyDescent="0.3"/>
    <row r="53" spans="6:11" ht="29.25" customHeight="1" x14ac:dyDescent="0.3"/>
    <row r="54" spans="6:11" ht="23.25" customHeight="1" x14ac:dyDescent="0.3"/>
    <row r="55" spans="6:11" ht="23.25" customHeight="1" x14ac:dyDescent="0.3"/>
    <row r="56" spans="6:11" ht="23.25" customHeight="1" x14ac:dyDescent="0.3">
      <c r="F56" s="55"/>
      <c r="G56" s="55"/>
      <c r="H56" s="55"/>
      <c r="I56" s="55"/>
      <c r="J56" s="55"/>
      <c r="K56" s="55"/>
    </row>
    <row r="57" spans="6:11" ht="23.25" customHeight="1" x14ac:dyDescent="0.3">
      <c r="F57" s="55"/>
      <c r="G57" s="55"/>
      <c r="H57" s="55"/>
      <c r="I57" s="55"/>
      <c r="J57" s="55"/>
      <c r="K57" s="55"/>
    </row>
  </sheetData>
  <mergeCells count="31">
    <mergeCell ref="E5:F5"/>
    <mergeCell ref="G1:K1"/>
    <mergeCell ref="E3:F3"/>
    <mergeCell ref="G3:M3"/>
    <mergeCell ref="E4:F4"/>
    <mergeCell ref="G4:M4"/>
    <mergeCell ref="D9:U9"/>
    <mergeCell ref="D10:D11"/>
    <mergeCell ref="E10:E11"/>
    <mergeCell ref="F10:F11"/>
    <mergeCell ref="G10:G11"/>
    <mergeCell ref="H10:H11"/>
    <mergeCell ref="I10:I11"/>
    <mergeCell ref="J10:J11"/>
    <mergeCell ref="K10:K11"/>
    <mergeCell ref="D40:U40"/>
    <mergeCell ref="D41:U41"/>
    <mergeCell ref="D42:U42"/>
    <mergeCell ref="G5:M5"/>
    <mergeCell ref="G6:M6"/>
    <mergeCell ref="D22:F22"/>
    <mergeCell ref="D24:F24"/>
    <mergeCell ref="D25:F25"/>
    <mergeCell ref="D27:E27"/>
    <mergeCell ref="D13:I13"/>
    <mergeCell ref="L10:L11"/>
    <mergeCell ref="O10:S10"/>
    <mergeCell ref="T10:T11"/>
    <mergeCell ref="U10:U11"/>
    <mergeCell ref="D12:E12"/>
    <mergeCell ref="E7:O7"/>
  </mergeCells>
  <pageMargins left="0.16" right="0.16" top="0.5" bottom="2.6" header="0.44" footer="0.3"/>
  <pageSetup paperSize="17" scale="64" orientation="landscape" horizontalDpi="300" verticalDpi="300" r:id="rId1"/>
  <colBreaks count="2" manualBreakCount="2">
    <brk id="16" max="41" man="1"/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11.5546875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PPM</vt:lpstr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 Fin Adj</dc:creator>
  <cp:lastModifiedBy>Andre, Pierre FranCois Dieudonne</cp:lastModifiedBy>
  <cp:lastPrinted>2018-01-24T17:55:17Z</cp:lastPrinted>
  <dcterms:created xsi:type="dcterms:W3CDTF">2014-04-11T14:07:31Z</dcterms:created>
  <dcterms:modified xsi:type="dcterms:W3CDTF">2018-05-09T14:34:09Z</dcterms:modified>
</cp:coreProperties>
</file>