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60" windowWidth="19440" windowHeight="7695"/>
  </bookViews>
  <sheets>
    <sheet name="PAC VUCE 18 meses" sheetId="2" r:id="rId1"/>
  </sheets>
  <definedNames>
    <definedName name="_2" localSheetId="0">#REF!</definedName>
    <definedName name="_2">#REF!</definedName>
    <definedName name="_6" localSheetId="0">#REF!</definedName>
    <definedName name="_6">#REF!</definedName>
    <definedName name="_Fill" localSheetId="0" hidden="1">#REF!</definedName>
    <definedName name="_Fill" hidden="1">#REF!</definedName>
    <definedName name="_xlnm._FilterDatabase" localSheetId="0" hidden="1">'PAC VUCE 18 meses'!$A$5:$M$98</definedName>
    <definedName name="aaa" localSheetId="0">#REF!</definedName>
    <definedName name="aaa">#REF!</definedName>
    <definedName name="e" localSheetId="0">#REF!</definedName>
    <definedName name="e">#REF!</definedName>
    <definedName name="ff">#REF!</definedName>
    <definedName name="ffff" localSheetId="0">#REF!</definedName>
    <definedName name="ffff">#REF!</definedName>
    <definedName name="GRAFI" localSheetId="0">#REF!</definedName>
    <definedName name="GRAFI">#REF!</definedName>
    <definedName name="GRAFICO" localSheetId="0">#REF!</definedName>
    <definedName name="GRAFICO">#REF!</definedName>
    <definedName name="PEP">#REF!</definedName>
    <definedName name="Pres" localSheetId="0">#REF!</definedName>
    <definedName name="Pres">#REF!</definedName>
    <definedName name="_xlnm.Print_Area" localSheetId="0">'PAC VUCE 18 meses'!$A$1:$M$48</definedName>
    <definedName name="_xlnm.Print_Titles" localSheetId="0">'PAC VUCE 18 meses'!$5:$6</definedName>
    <definedName name="Resumen" localSheetId="0">#REF!</definedName>
    <definedName name="Resumen">#REF!</definedName>
    <definedName name="SFGH" localSheetId="0">#REF!</definedName>
    <definedName name="SFGH">#REF!</definedName>
    <definedName name="zzz">#REF!</definedName>
  </definedNames>
  <calcPr calcId="145621"/>
</workbook>
</file>

<file path=xl/calcChain.xml><?xml version="1.0" encoding="utf-8"?>
<calcChain xmlns="http://schemas.openxmlformats.org/spreadsheetml/2006/main">
  <c r="D18" i="2" l="1"/>
  <c r="D57" i="2" l="1"/>
  <c r="D51" i="2"/>
  <c r="D36" i="2"/>
  <c r="D39" i="2" s="1"/>
  <c r="D43" i="2"/>
  <c r="D44" i="2"/>
  <c r="D47" i="2" l="1"/>
  <c r="D33" i="2"/>
  <c r="D15" i="2" l="1"/>
  <c r="D29" i="2"/>
  <c r="D34" i="2" s="1"/>
  <c r="D58" i="2" l="1"/>
</calcChain>
</file>

<file path=xl/sharedStrings.xml><?xml version="1.0" encoding="utf-8"?>
<sst xmlns="http://schemas.openxmlformats.org/spreadsheetml/2006/main" count="178" uniqueCount="85">
  <si>
    <t>No. Ref.</t>
  </si>
  <si>
    <t>Categoría y descripción del contrato de adquisiciones</t>
  </si>
  <si>
    <t>Costo estimado de la Adquisición        $ USD</t>
  </si>
  <si>
    <t>Revisión (ex-ante o  ex-post)</t>
  </si>
  <si>
    <t>Fuente de Financiamiento y porcentaje</t>
  </si>
  <si>
    <t>Comentarios</t>
  </si>
  <si>
    <t>BID %</t>
  </si>
  <si>
    <t>Local / Otro %</t>
  </si>
  <si>
    <t>CP</t>
  </si>
  <si>
    <t>No</t>
  </si>
  <si>
    <t>Ex-Ante</t>
  </si>
  <si>
    <t>Ex-Post</t>
  </si>
  <si>
    <t>Q3-A1</t>
  </si>
  <si>
    <t>Q2-A1</t>
  </si>
  <si>
    <t>Q2-A2</t>
  </si>
  <si>
    <t>Q1-A2</t>
  </si>
  <si>
    <t>PLAN DE ADQUISICIONES Y CONTRATACIONES  - 18 meses</t>
  </si>
  <si>
    <t>Peru</t>
  </si>
  <si>
    <t>PE-L1159</t>
  </si>
  <si>
    <r>
      <t xml:space="preserve">Status </t>
    </r>
    <r>
      <rPr>
        <b/>
        <vertAlign val="superscript"/>
        <sz val="11"/>
        <color theme="0"/>
        <rFont val="Arial Unicode MS"/>
        <family val="2"/>
      </rPr>
      <t>4</t>
    </r>
    <r>
      <rPr>
        <b/>
        <sz val="11"/>
        <color theme="0"/>
        <rFont val="Arial Unicode MS"/>
        <family val="2"/>
      </rPr>
      <t xml:space="preserve">   (pendiente, en proceso, adjudicado, cancelado)</t>
    </r>
  </si>
  <si>
    <t>Componente I: Simplificación de los procesos y procedimientos de comercio exterior</t>
  </si>
  <si>
    <t>Servicios de consultoría</t>
  </si>
  <si>
    <t>Firmas consultoras</t>
  </si>
  <si>
    <r>
      <t xml:space="preserve">Método de Adquisición </t>
    </r>
    <r>
      <rPr>
        <b/>
        <vertAlign val="superscript"/>
        <sz val="12"/>
        <color theme="0"/>
        <rFont val="Arial Unicode MS"/>
        <family val="2"/>
      </rPr>
      <t>2</t>
    </r>
  </si>
  <si>
    <r>
      <t xml:space="preserve">Precalificación </t>
    </r>
    <r>
      <rPr>
        <b/>
        <vertAlign val="superscript"/>
        <sz val="12"/>
        <color theme="0"/>
        <rFont val="Arial Unicode MS"/>
        <family val="2"/>
      </rPr>
      <t>3</t>
    </r>
    <r>
      <rPr>
        <b/>
        <sz val="12"/>
        <color theme="0"/>
        <rFont val="Arial Unicode MS"/>
        <family val="2"/>
      </rPr>
      <t xml:space="preserve">   (Si/No)</t>
    </r>
  </si>
  <si>
    <t xml:space="preserve">Consultoría para la revisión y optimización de procesos en 14 entidades e identificación de elementos sectoriales normativos  de manejo  de riesgo para todos los componentes de la VUCE </t>
  </si>
  <si>
    <t>Categoria (1)</t>
  </si>
  <si>
    <t>SBC/CCIN</t>
  </si>
  <si>
    <t xml:space="preserve">Consultoría para la homogenización de data </t>
  </si>
  <si>
    <t>Consultorías para ajustes en el marco regulatorio para el adecuado funcionamiento e implementación de los procesos y nuevos componentes de la VUCE 2.0  (normas anclas y sistemas de información )</t>
  </si>
  <si>
    <t xml:space="preserve">Consutloría para el diseño de instrumentos de gestión de riesgo </t>
  </si>
  <si>
    <t xml:space="preserve">Fecha estimada de inicio del proceso contratación </t>
  </si>
  <si>
    <t xml:space="preserve">Q1-A1 </t>
  </si>
  <si>
    <t>Componente II:Diseño y puesta en marcha de la VUCE 2.0</t>
  </si>
  <si>
    <t>SBC/SBCC</t>
  </si>
  <si>
    <t>SBCC</t>
  </si>
  <si>
    <t xml:space="preserve">Consultoría para el desarrollo de un software de sistemas de riesgos para la VUCE y las entidades de control </t>
  </si>
  <si>
    <t xml:space="preserve">Consultoria  para el ajustes en los sistemas de las entidades de control para permitir la interoperabilidad con las VUCEs de otros paises </t>
  </si>
  <si>
    <t>Total Firmas consultoras</t>
  </si>
  <si>
    <t xml:space="preserve">Consultores Individuales </t>
  </si>
  <si>
    <t>Consultoria para la presetación de servicios asociados a la VUCE (call center, administración, implementación, capacitación)</t>
  </si>
  <si>
    <t>Consultor individual</t>
  </si>
  <si>
    <t xml:space="preserve">Coonsultor individual especializado en gestion de riesgo para apoyar el diseño y la puesta en marcha del sistema de gestión de riesgo </t>
  </si>
  <si>
    <t>Total Servicios de Consultoría Componente I</t>
  </si>
  <si>
    <t xml:space="preserve">Total Consultores Individuales </t>
  </si>
  <si>
    <t xml:space="preserve">Consultoría para el desarrollo  del software de Ventanilla Unica 2.0, softwares de soporte para su funcionamiento y Aplicaciones de Apoyo de la VUCE 2.0 </t>
  </si>
  <si>
    <t>Otros</t>
  </si>
  <si>
    <t>Adquisición de Hardware Bus de Integración Externo para la VUCE</t>
  </si>
  <si>
    <t xml:space="preserve">Adquisición de Hardware de infraestructura para VUCE </t>
  </si>
  <si>
    <t>Q3- A1</t>
  </si>
  <si>
    <t>Total Servicios de Consultoría Componente II</t>
  </si>
  <si>
    <t xml:space="preserve">Adquisición de Servidores para entidades de control </t>
  </si>
  <si>
    <t xml:space="preserve">Adqusición  Pc's y Periféricos para VUCE y para entidades de control </t>
  </si>
  <si>
    <t xml:space="preserve">Adqusiciones de  Infraestructura de Redes Comunicaciones para VUCE y para entidades de control </t>
  </si>
  <si>
    <t xml:space="preserve">Datacenter para entidades de control </t>
  </si>
  <si>
    <t xml:space="preserve">Servicios diferentes a consultoría </t>
  </si>
  <si>
    <t xml:space="preserve">Serviciso de Data Center (cloud privado) para VUCE y para entidades de control </t>
  </si>
  <si>
    <t xml:space="preserve">Servicios de Internet para entidades de control </t>
  </si>
  <si>
    <t>Servicios para las entidades de control para su participación en la VUCE</t>
  </si>
  <si>
    <t>Total Servicios diferentes a Consultoria Componente II</t>
  </si>
  <si>
    <t>Total otros</t>
  </si>
  <si>
    <t xml:space="preserve">Consultoría para el desarrollo de una plataforma que integre las regulaciones de comercio exterior </t>
  </si>
  <si>
    <t xml:space="preserve">Gestión del Proyecto </t>
  </si>
  <si>
    <t>Personal Unidad Ejecutota</t>
  </si>
  <si>
    <t>Consultoría de línea de base</t>
  </si>
  <si>
    <t>Auditoria financiera año 1</t>
  </si>
  <si>
    <t>Q1- A2</t>
  </si>
  <si>
    <t>Total</t>
  </si>
  <si>
    <t>Total Adqusiciones Gestión del Proyecto</t>
  </si>
  <si>
    <t>11 Consultores individuales para la implementacion de la VUCE en las entidades de control (sectorialistas)</t>
  </si>
  <si>
    <t xml:space="preserve">Talleres de Trabajo con el Sector Privado </t>
  </si>
  <si>
    <t>Q1,Q2- A1</t>
  </si>
  <si>
    <t>Servicios diferentes de consultoría</t>
  </si>
  <si>
    <t>LPN / CP</t>
  </si>
  <si>
    <t>Consultores individuales (18 meses)</t>
  </si>
  <si>
    <t>Consultor individual (18 meses)</t>
  </si>
  <si>
    <t>Adecuación fisica para la VUCE 18 meses (arriendo, servicios - luz, agua, internet y telefono, limpieza y mensajeria)</t>
  </si>
  <si>
    <t>Consultoría para el desarro de un software de firma y certificados digitales</t>
  </si>
  <si>
    <t>Consultoría para la adecuación de un software de trámite documentario para entidades de control Fase II</t>
  </si>
  <si>
    <t>Consultoría para la adecuación de un software de trámite documentario para entidades de control Fase I</t>
  </si>
  <si>
    <t xml:space="preserve">Q3-A1 </t>
  </si>
  <si>
    <t>Reconocimiento de gastos con cargo a la contrapartida</t>
  </si>
  <si>
    <t>Según cronograma del OE</t>
  </si>
  <si>
    <t xml:space="preserve">Componente III: Servicios de información para el comercio exterior </t>
  </si>
  <si>
    <t>Mejoramiento de los Servicios de Facilitación del Comercio Exterior a través de la Ventanilla Única del Comercio Exterior (VUCE). Segunda Etapa – San Isidro - 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</si>
</sst>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USD]\ #,##0.00"/>
    <numFmt numFmtId="165" formatCode="_ * #,##0.00_ ;_ * \-#,##0.00_ ;_ * &quot;-&quot;??_ ;_ @_ "/>
    <numFmt numFmtId="166" formatCode="#,#00"/>
    <numFmt numFmtId="167" formatCode="\$#,#00"/>
    <numFmt numFmtId="168" formatCode="\$#,"/>
    <numFmt numFmtId="169" formatCode="%#,#00"/>
    <numFmt numFmtId="170" formatCode="#.##000"/>
    <numFmt numFmtId="171" formatCode="#.##0,"/>
    <numFmt numFmtId="172" formatCode="&quot;$&quot;#,##0"/>
  </numFmts>
  <fonts count="3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9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"/>
      <color indexed="8"/>
      <name val="Courier"/>
      <family val="3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"/>
      <color indexed="8"/>
      <name val="Courier"/>
      <family val="3"/>
    </font>
    <font>
      <b/>
      <u/>
      <sz val="1"/>
      <color indexed="8"/>
      <name val="Courier"/>
      <family val="3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b/>
      <sz val="11"/>
      <name val="Arial Unicode MS"/>
      <family val="2"/>
    </font>
    <font>
      <sz val="11"/>
      <name val="Arial Unicode MS"/>
      <family val="2"/>
    </font>
    <font>
      <b/>
      <sz val="11"/>
      <color theme="0"/>
      <name val="Arial Unicode MS"/>
      <family val="2"/>
    </font>
    <font>
      <b/>
      <vertAlign val="superscript"/>
      <sz val="11"/>
      <color theme="0"/>
      <name val="Arial Unicode MS"/>
      <family val="2"/>
    </font>
    <font>
      <b/>
      <sz val="12"/>
      <name val="Arial Unicode MS"/>
      <family val="2"/>
    </font>
    <font>
      <b/>
      <sz val="12"/>
      <color theme="0"/>
      <name val="Arial Unicode MS"/>
      <family val="2"/>
    </font>
    <font>
      <b/>
      <vertAlign val="superscript"/>
      <sz val="12"/>
      <color theme="0"/>
      <name val="Arial Unicode MS"/>
      <family val="2"/>
    </font>
    <font>
      <b/>
      <sz val="13"/>
      <name val="Arial Unicode MS"/>
      <family val="2"/>
    </font>
  </fonts>
  <fills count="3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2060"/>
        <bgColor rgb="FF000000"/>
      </patternFill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theme="3" tint="0.39997558519241921"/>
      </left>
      <right style="thin">
        <color rgb="FF0070C0"/>
      </right>
      <top style="thin">
        <color theme="3" tint="0.39997558519241921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theme="3" tint="0.39997558519241921"/>
      </top>
      <bottom/>
      <diagonal/>
    </border>
    <border>
      <left style="thin">
        <color rgb="FF0070C0"/>
      </left>
      <right style="thin">
        <color rgb="FF0070C0"/>
      </right>
      <top style="thin">
        <color theme="3" tint="0.39997558519241921"/>
      </top>
      <bottom style="thin">
        <color rgb="FF0070C0"/>
      </bottom>
      <diagonal/>
    </border>
    <border>
      <left/>
      <right/>
      <top style="thin">
        <color theme="3" tint="0.39997558519241921"/>
      </top>
      <bottom/>
      <diagonal/>
    </border>
    <border>
      <left/>
      <right style="thin">
        <color rgb="FF0070C0"/>
      </right>
      <top style="thin">
        <color theme="3" tint="0.39997558519241921"/>
      </top>
      <bottom/>
      <diagonal/>
    </border>
    <border>
      <left style="thin">
        <color theme="3" tint="0.39997558519241921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theme="3" tint="0.39997558519241921"/>
      </left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105">
    <xf numFmtId="164" fontId="0" fillId="0" borderId="0"/>
    <xf numFmtId="164" fontId="3" fillId="0" borderId="0"/>
    <xf numFmtId="0" fontId="2" fillId="0" borderId="0"/>
    <xf numFmtId="165" fontId="1" fillId="0" borderId="0" applyFont="0" applyFill="0" applyBorder="0" applyAlignment="0" applyProtection="0"/>
    <xf numFmtId="164" fontId="6" fillId="5" borderId="0" applyNumberFormat="0" applyBorder="0" applyAlignment="0" applyProtection="0"/>
    <xf numFmtId="164" fontId="6" fillId="6" borderId="0" applyNumberFormat="0" applyBorder="0" applyAlignment="0" applyProtection="0"/>
    <xf numFmtId="164" fontId="6" fillId="7" borderId="0" applyNumberFormat="0" applyBorder="0" applyAlignment="0" applyProtection="0"/>
    <xf numFmtId="164" fontId="6" fillId="8" borderId="0" applyNumberFormat="0" applyBorder="0" applyAlignment="0" applyProtection="0"/>
    <xf numFmtId="164" fontId="6" fillId="9" borderId="0" applyNumberFormat="0" applyBorder="0" applyAlignment="0" applyProtection="0"/>
    <xf numFmtId="164" fontId="6" fillId="10" borderId="0" applyNumberFormat="0" applyBorder="0" applyAlignment="0" applyProtection="0"/>
    <xf numFmtId="164" fontId="6" fillId="11" borderId="0" applyNumberFormat="0" applyBorder="0" applyAlignment="0" applyProtection="0"/>
    <xf numFmtId="164" fontId="6" fillId="12" borderId="0" applyNumberFormat="0" applyBorder="0" applyAlignment="0" applyProtection="0"/>
    <xf numFmtId="164" fontId="6" fillId="13" borderId="0" applyNumberFormat="0" applyBorder="0" applyAlignment="0" applyProtection="0"/>
    <xf numFmtId="164" fontId="6" fillId="8" borderId="0" applyNumberFormat="0" applyBorder="0" applyAlignment="0" applyProtection="0"/>
    <xf numFmtId="164" fontId="6" fillId="11" borderId="0" applyNumberFormat="0" applyBorder="0" applyAlignment="0" applyProtection="0"/>
    <xf numFmtId="164" fontId="6" fillId="14" borderId="0" applyNumberFormat="0" applyBorder="0" applyAlignment="0" applyProtection="0"/>
    <xf numFmtId="164" fontId="7" fillId="15" borderId="0" applyNumberFormat="0" applyBorder="0" applyAlignment="0" applyProtection="0"/>
    <xf numFmtId="164" fontId="7" fillId="12" borderId="0" applyNumberFormat="0" applyBorder="0" applyAlignment="0" applyProtection="0"/>
    <xf numFmtId="164" fontId="7" fillId="13" borderId="0" applyNumberFormat="0" applyBorder="0" applyAlignment="0" applyProtection="0"/>
    <xf numFmtId="164" fontId="7" fillId="16" borderId="0" applyNumberFormat="0" applyBorder="0" applyAlignment="0" applyProtection="0"/>
    <xf numFmtId="164" fontId="7" fillId="17" borderId="0" applyNumberFormat="0" applyBorder="0" applyAlignment="0" applyProtection="0"/>
    <xf numFmtId="164" fontId="7" fillId="18" borderId="0" applyNumberFormat="0" applyBorder="0" applyAlignment="0" applyProtection="0"/>
    <xf numFmtId="164" fontId="7" fillId="19" borderId="0" applyNumberFormat="0" applyBorder="0" applyAlignment="0" applyProtection="0"/>
    <xf numFmtId="164" fontId="7" fillId="20" borderId="0" applyNumberFormat="0" applyBorder="0" applyAlignment="0" applyProtection="0"/>
    <xf numFmtId="164" fontId="7" fillId="21" borderId="0" applyNumberFormat="0" applyBorder="0" applyAlignment="0" applyProtection="0"/>
    <xf numFmtId="164" fontId="7" fillId="16" borderId="0" applyNumberFormat="0" applyBorder="0" applyAlignment="0" applyProtection="0"/>
    <xf numFmtId="164" fontId="7" fillId="17" borderId="0" applyNumberFormat="0" applyBorder="0" applyAlignment="0" applyProtection="0"/>
    <xf numFmtId="164" fontId="7" fillId="22" borderId="0" applyNumberFormat="0" applyBorder="0" applyAlignment="0" applyProtection="0"/>
    <xf numFmtId="164" fontId="8" fillId="6" borderId="0" applyNumberFormat="0" applyBorder="0" applyAlignment="0" applyProtection="0"/>
    <xf numFmtId="164" fontId="9" fillId="0" borderId="0">
      <protection locked="0"/>
    </xf>
    <xf numFmtId="164" fontId="9" fillId="0" borderId="0">
      <protection locked="0"/>
    </xf>
    <xf numFmtId="164" fontId="10" fillId="23" borderId="13" applyNumberFormat="0" applyAlignment="0" applyProtection="0"/>
    <xf numFmtId="164" fontId="11" fillId="24" borderId="14" applyNumberFormat="0" applyAlignment="0" applyProtection="0"/>
    <xf numFmtId="164" fontId="5" fillId="0" borderId="0" applyFont="0" applyFill="0" applyBorder="0" applyAlignment="0" applyProtection="0"/>
    <xf numFmtId="164" fontId="12" fillId="0" borderId="0" applyNumberFormat="0" applyFill="0" applyBorder="0" applyAlignment="0" applyProtection="0"/>
    <xf numFmtId="164" fontId="13" fillId="0" borderId="0">
      <protection locked="0"/>
    </xf>
    <xf numFmtId="164" fontId="9" fillId="0" borderId="0">
      <protection locked="0"/>
    </xf>
    <xf numFmtId="164" fontId="14" fillId="0" borderId="0">
      <protection locked="0"/>
    </xf>
    <xf numFmtId="164" fontId="9" fillId="0" borderId="0">
      <protection locked="0"/>
    </xf>
    <xf numFmtId="164" fontId="13" fillId="0" borderId="0">
      <protection locked="0"/>
    </xf>
    <xf numFmtId="164" fontId="9" fillId="0" borderId="0">
      <protection locked="0"/>
    </xf>
    <xf numFmtId="164" fontId="13" fillId="0" borderId="0">
      <protection locked="0"/>
    </xf>
    <xf numFmtId="164" fontId="9" fillId="0" borderId="0">
      <protection locked="0"/>
    </xf>
    <xf numFmtId="166" fontId="9" fillId="0" borderId="0">
      <protection locked="0"/>
    </xf>
    <xf numFmtId="164" fontId="15" fillId="7" borderId="0" applyNumberFormat="0" applyBorder="0" applyAlignment="0" applyProtection="0"/>
    <xf numFmtId="164" fontId="16" fillId="0" borderId="15" applyNumberFormat="0" applyFill="0" applyAlignment="0" applyProtection="0"/>
    <xf numFmtId="164" fontId="17" fillId="0" borderId="16" applyNumberFormat="0" applyFill="0" applyAlignment="0" applyProtection="0"/>
    <xf numFmtId="164" fontId="18" fillId="0" borderId="17" applyNumberFormat="0" applyFill="0" applyAlignment="0" applyProtection="0"/>
    <xf numFmtId="164" fontId="18" fillId="0" borderId="0" applyNumberFormat="0" applyFill="0" applyBorder="0" applyAlignment="0" applyProtection="0"/>
    <xf numFmtId="164" fontId="13" fillId="0" borderId="0">
      <protection locked="0"/>
    </xf>
    <xf numFmtId="164" fontId="13" fillId="0" borderId="0">
      <protection locked="0"/>
    </xf>
    <xf numFmtId="164" fontId="19" fillId="10" borderId="13" applyNumberFormat="0" applyAlignment="0" applyProtection="0"/>
    <xf numFmtId="164" fontId="20" fillId="0" borderId="18" applyNumberFormat="0" applyFill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9" fillId="0" borderId="0">
      <protection locked="0"/>
    </xf>
    <xf numFmtId="168" fontId="9" fillId="0" borderId="0">
      <protection locked="0"/>
    </xf>
    <xf numFmtId="164" fontId="21" fillId="25" borderId="0" applyNumberFormat="0" applyBorder="0" applyAlignment="0" applyProtection="0"/>
    <xf numFmtId="164" fontId="1" fillId="0" borderId="0"/>
    <xf numFmtId="164" fontId="1" fillId="0" borderId="0"/>
    <xf numFmtId="164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6" fillId="0" borderId="0"/>
    <xf numFmtId="164" fontId="5" fillId="0" borderId="0"/>
    <xf numFmtId="164" fontId="5" fillId="0" borderId="0"/>
    <xf numFmtId="164" fontId="6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1" fillId="0" borderId="0"/>
    <xf numFmtId="164" fontId="1" fillId="0" borderId="0"/>
    <xf numFmtId="164" fontId="5" fillId="0" borderId="0"/>
    <xf numFmtId="164" fontId="3" fillId="0" borderId="0"/>
    <xf numFmtId="164" fontId="3" fillId="0" borderId="0"/>
    <xf numFmtId="164" fontId="1" fillId="0" borderId="0"/>
    <xf numFmtId="164" fontId="1" fillId="0" borderId="0"/>
    <xf numFmtId="164" fontId="1" fillId="0" borderId="0"/>
    <xf numFmtId="164" fontId="5" fillId="26" borderId="19" applyNumberFormat="0" applyFont="0" applyAlignment="0" applyProtection="0"/>
    <xf numFmtId="164" fontId="22" fillId="23" borderId="20" applyNumberFormat="0" applyAlignment="0" applyProtection="0"/>
    <xf numFmtId="169" fontId="9" fillId="0" borderId="0">
      <protection locked="0"/>
    </xf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9" fillId="0" borderId="0">
      <protection locked="0"/>
    </xf>
    <xf numFmtId="171" fontId="9" fillId="0" borderId="0">
      <protection locked="0"/>
    </xf>
    <xf numFmtId="164" fontId="23" fillId="0" borderId="0" applyNumberFormat="0" applyFill="0" applyBorder="0" applyAlignment="0" applyProtection="0"/>
    <xf numFmtId="164" fontId="24" fillId="0" borderId="21" applyNumberFormat="0" applyFill="0" applyAlignment="0" applyProtection="0"/>
    <xf numFmtId="164" fontId="25" fillId="0" borderId="0" applyNumberFormat="0" applyFill="0" applyBorder="0" applyAlignment="0" applyProtection="0"/>
    <xf numFmtId="0" fontId="1" fillId="0" borderId="0"/>
    <xf numFmtId="44" fontId="5" fillId="0" borderId="0" applyFont="0" applyFill="0" applyBorder="0" applyAlignment="0" applyProtection="0"/>
  </cellStyleXfs>
  <cellXfs count="87">
    <xf numFmtId="164" fontId="0" fillId="0" borderId="0" xfId="0"/>
    <xf numFmtId="0" fontId="4" fillId="0" borderId="0" xfId="2" applyFont="1"/>
    <xf numFmtId="0" fontId="4" fillId="0" borderId="0" xfId="2" applyFont="1" applyFill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center"/>
    </xf>
    <xf numFmtId="0" fontId="4" fillId="0" borderId="0" xfId="2" applyFont="1" applyFill="1" applyBorder="1"/>
    <xf numFmtId="0" fontId="4" fillId="0" borderId="0" xfId="2" applyFont="1" applyAlignment="1">
      <alignment wrapText="1"/>
    </xf>
    <xf numFmtId="0" fontId="4" fillId="0" borderId="0" xfId="2" applyFont="1" applyFill="1" applyAlignment="1">
      <alignment wrapText="1"/>
    </xf>
    <xf numFmtId="0" fontId="4" fillId="0" borderId="0" xfId="2" applyFont="1" applyAlignment="1">
      <alignment horizontal="center" vertical="center"/>
    </xf>
    <xf numFmtId="0" fontId="28" fillId="0" borderId="0" xfId="2" applyFont="1"/>
    <xf numFmtId="0" fontId="28" fillId="0" borderId="0" xfId="2" applyFont="1" applyAlignment="1">
      <alignment horizontal="center"/>
    </xf>
    <xf numFmtId="0" fontId="28" fillId="0" borderId="0" xfId="2" applyFont="1" applyFill="1"/>
    <xf numFmtId="0" fontId="28" fillId="0" borderId="0" xfId="2" applyFont="1" applyAlignment="1">
      <alignment horizontal="right" vertical="center"/>
    </xf>
    <xf numFmtId="0" fontId="28" fillId="0" borderId="0" xfId="2" applyFont="1" applyAlignment="1">
      <alignment horizontal="center" vertical="center"/>
    </xf>
    <xf numFmtId="0" fontId="28" fillId="3" borderId="8" xfId="2" applyFont="1" applyFill="1" applyBorder="1" applyAlignment="1">
      <alignment vertical="center"/>
    </xf>
    <xf numFmtId="0" fontId="28" fillId="3" borderId="8" xfId="2" applyFont="1" applyFill="1" applyBorder="1" applyAlignment="1">
      <alignment horizontal="left" vertical="center"/>
    </xf>
    <xf numFmtId="0" fontId="28" fillId="0" borderId="8" xfId="2" applyFont="1" applyFill="1" applyBorder="1" applyAlignment="1">
      <alignment horizontal="center" wrapText="1"/>
    </xf>
    <xf numFmtId="9" fontId="28" fillId="0" borderId="8" xfId="2" applyNumberFormat="1" applyFont="1" applyFill="1" applyBorder="1" applyAlignment="1">
      <alignment horizontal="center" wrapText="1"/>
    </xf>
    <xf numFmtId="0" fontId="32" fillId="27" borderId="8" xfId="2" applyFont="1" applyFill="1" applyBorder="1" applyAlignment="1">
      <alignment horizontal="center" wrapText="1"/>
    </xf>
    <xf numFmtId="0" fontId="27" fillId="2" borderId="22" xfId="2" applyFont="1" applyFill="1" applyBorder="1" applyAlignment="1">
      <alignment horizontal="left" vertical="center"/>
    </xf>
    <xf numFmtId="0" fontId="27" fillId="2" borderId="22" xfId="2" applyFont="1" applyFill="1" applyBorder="1" applyAlignment="1">
      <alignment vertical="center"/>
    </xf>
    <xf numFmtId="0" fontId="34" fillId="2" borderId="11" xfId="2" applyFont="1" applyFill="1" applyBorder="1" applyAlignment="1">
      <alignment horizontal="center" vertical="center"/>
    </xf>
    <xf numFmtId="0" fontId="34" fillId="2" borderId="22" xfId="2" applyFont="1" applyFill="1" applyBorder="1" applyAlignment="1">
      <alignment horizontal="left" vertical="center"/>
    </xf>
    <xf numFmtId="0" fontId="28" fillId="0" borderId="8" xfId="2" applyFont="1" applyFill="1" applyBorder="1" applyAlignment="1">
      <alignment horizontal="left" wrapText="1"/>
    </xf>
    <xf numFmtId="0" fontId="28" fillId="0" borderId="8" xfId="2" applyFont="1" applyFill="1" applyBorder="1" applyAlignment="1">
      <alignment horizontal="left" vertical="top" wrapText="1"/>
    </xf>
    <xf numFmtId="2" fontId="28" fillId="0" borderId="8" xfId="2" applyNumberFormat="1" applyFont="1" applyFill="1" applyBorder="1" applyAlignment="1">
      <alignment horizontal="left" vertical="top" wrapText="1"/>
    </xf>
    <xf numFmtId="172" fontId="28" fillId="0" borderId="8" xfId="104" applyNumberFormat="1" applyFont="1" applyFill="1" applyBorder="1" applyAlignment="1">
      <alignment horizontal="center" wrapText="1"/>
    </xf>
    <xf numFmtId="0" fontId="28" fillId="0" borderId="22" xfId="2" applyFont="1" applyFill="1" applyBorder="1" applyAlignment="1">
      <alignment horizontal="center" wrapText="1"/>
    </xf>
    <xf numFmtId="0" fontId="28" fillId="31" borderId="8" xfId="2" applyFont="1" applyFill="1" applyBorder="1" applyAlignment="1">
      <alignment horizontal="left" wrapText="1"/>
    </xf>
    <xf numFmtId="172" fontId="4" fillId="0" borderId="0" xfId="2" applyNumberFormat="1" applyFont="1" applyFill="1" applyBorder="1"/>
    <xf numFmtId="0" fontId="28" fillId="31" borderId="8" xfId="2" applyFont="1" applyFill="1" applyBorder="1" applyAlignment="1">
      <alignment horizontal="left" vertical="top" wrapText="1"/>
    </xf>
    <xf numFmtId="0" fontId="28" fillId="31" borderId="8" xfId="2" applyFont="1" applyFill="1" applyBorder="1" applyAlignment="1">
      <alignment horizontal="center" wrapText="1"/>
    </xf>
    <xf numFmtId="172" fontId="28" fillId="31" borderId="8" xfId="104" applyNumberFormat="1" applyFont="1" applyFill="1" applyBorder="1" applyAlignment="1">
      <alignment horizontal="center" wrapText="1"/>
    </xf>
    <xf numFmtId="9" fontId="28" fillId="31" borderId="8" xfId="2" applyNumberFormat="1" applyFont="1" applyFill="1" applyBorder="1" applyAlignment="1">
      <alignment horizontal="center" wrapText="1"/>
    </xf>
    <xf numFmtId="0" fontId="28" fillId="31" borderId="8" xfId="2" applyFont="1" applyFill="1" applyBorder="1" applyAlignment="1">
      <alignment horizontal="center" vertical="center" wrapText="1"/>
    </xf>
    <xf numFmtId="0" fontId="28" fillId="31" borderId="12" xfId="2" applyFont="1" applyFill="1" applyBorder="1" applyAlignment="1">
      <alignment horizontal="center" wrapText="1"/>
    </xf>
    <xf numFmtId="0" fontId="28" fillId="31" borderId="23" xfId="2" applyFont="1" applyFill="1" applyBorder="1" applyAlignment="1">
      <alignment horizontal="center" wrapText="1"/>
    </xf>
    <xf numFmtId="0" fontId="27" fillId="30" borderId="12" xfId="2" applyFont="1" applyFill="1" applyBorder="1" applyAlignment="1">
      <alignment horizontal="left" wrapText="1"/>
    </xf>
    <xf numFmtId="0" fontId="27" fillId="30" borderId="22" xfId="2" applyFont="1" applyFill="1" applyBorder="1" applyAlignment="1">
      <alignment horizontal="left" wrapText="1"/>
    </xf>
    <xf numFmtId="0" fontId="27" fillId="30" borderId="23" xfId="2" applyFont="1" applyFill="1" applyBorder="1" applyAlignment="1">
      <alignment horizontal="left" wrapText="1"/>
    </xf>
    <xf numFmtId="164" fontId="27" fillId="0" borderId="0" xfId="1" applyFont="1" applyAlignment="1">
      <alignment horizontal="center" vertical="top"/>
    </xf>
    <xf numFmtId="0" fontId="34" fillId="2" borderId="22" xfId="2" applyFont="1" applyFill="1" applyBorder="1" applyAlignment="1">
      <alignment horizontal="left" vertical="center"/>
    </xf>
    <xf numFmtId="0" fontId="27" fillId="29" borderId="11" xfId="2" applyFont="1" applyFill="1" applyBorder="1" applyAlignment="1">
      <alignment horizontal="left" vertical="center" wrapText="1"/>
    </xf>
    <xf numFmtId="0" fontId="27" fillId="29" borderId="22" xfId="2" applyFont="1" applyFill="1" applyBorder="1" applyAlignment="1">
      <alignment horizontal="left" vertical="center" wrapText="1"/>
    </xf>
    <xf numFmtId="5" fontId="27" fillId="29" borderId="11" xfId="104" applyNumberFormat="1" applyFont="1" applyFill="1" applyBorder="1" applyAlignment="1">
      <alignment horizontal="left" vertical="center" wrapText="1"/>
    </xf>
    <xf numFmtId="5" fontId="27" fillId="29" borderId="22" xfId="104" applyNumberFormat="1" applyFont="1" applyFill="1" applyBorder="1" applyAlignment="1">
      <alignment horizontal="left" vertical="center" wrapText="1"/>
    </xf>
    <xf numFmtId="5" fontId="27" fillId="29" borderId="23" xfId="104" applyNumberFormat="1" applyFont="1" applyFill="1" applyBorder="1" applyAlignment="1">
      <alignment horizontal="left" vertical="center" wrapText="1"/>
    </xf>
    <xf numFmtId="0" fontId="31" fillId="29" borderId="11" xfId="2" applyFont="1" applyFill="1" applyBorder="1" applyAlignment="1">
      <alignment horizontal="left" vertical="top" wrapText="1"/>
    </xf>
    <xf numFmtId="0" fontId="31" fillId="29" borderId="22" xfId="2" applyFont="1" applyFill="1" applyBorder="1" applyAlignment="1">
      <alignment horizontal="left" vertical="top" wrapText="1"/>
    </xf>
    <xf numFmtId="0" fontId="31" fillId="29" borderId="23" xfId="2" applyFont="1" applyFill="1" applyBorder="1" applyAlignment="1">
      <alignment horizontal="left" vertical="top" wrapText="1"/>
    </xf>
    <xf numFmtId="0" fontId="27" fillId="4" borderId="11" xfId="2" applyFont="1" applyFill="1" applyBorder="1" applyAlignment="1">
      <alignment horizontal="left" vertical="center" wrapText="1"/>
    </xf>
    <xf numFmtId="0" fontId="27" fillId="4" borderId="22" xfId="2" applyFont="1" applyFill="1" applyBorder="1" applyAlignment="1">
      <alignment horizontal="left" vertical="center" wrapText="1"/>
    </xf>
    <xf numFmtId="5" fontId="27" fillId="4" borderId="11" xfId="104" applyNumberFormat="1" applyFont="1" applyFill="1" applyBorder="1" applyAlignment="1">
      <alignment horizontal="left" vertical="center" wrapText="1"/>
    </xf>
    <xf numFmtId="5" fontId="27" fillId="4" borderId="22" xfId="104" applyNumberFormat="1" applyFont="1" applyFill="1" applyBorder="1" applyAlignment="1">
      <alignment horizontal="left" vertical="center" wrapText="1"/>
    </xf>
    <xf numFmtId="5" fontId="27" fillId="4" borderId="23" xfId="104" applyNumberFormat="1" applyFont="1" applyFill="1" applyBorder="1" applyAlignment="1">
      <alignment horizontal="left" vertical="center" wrapText="1"/>
    </xf>
    <xf numFmtId="0" fontId="31" fillId="29" borderId="11" xfId="2" applyFont="1" applyFill="1" applyBorder="1" applyAlignment="1">
      <alignment horizontal="left" vertical="center" wrapText="1"/>
    </xf>
    <xf numFmtId="0" fontId="31" fillId="29" borderId="22" xfId="2" applyFont="1" applyFill="1" applyBorder="1" applyAlignment="1">
      <alignment horizontal="left" vertical="center" wrapText="1"/>
    </xf>
    <xf numFmtId="0" fontId="31" fillId="29" borderId="23" xfId="2" applyFont="1" applyFill="1" applyBorder="1" applyAlignment="1">
      <alignment horizontal="left" vertical="center" wrapText="1"/>
    </xf>
    <xf numFmtId="5" fontId="27" fillId="4" borderId="22" xfId="2" applyNumberFormat="1" applyFont="1" applyFill="1" applyBorder="1" applyAlignment="1">
      <alignment horizontal="left" vertical="center" wrapText="1"/>
    </xf>
    <xf numFmtId="5" fontId="27" fillId="4" borderId="23" xfId="2" applyNumberFormat="1" applyFont="1" applyFill="1" applyBorder="1" applyAlignment="1">
      <alignment horizontal="left" vertical="center" wrapText="1"/>
    </xf>
    <xf numFmtId="164" fontId="26" fillId="0" borderId="0" xfId="1" applyFont="1" applyAlignment="1">
      <alignment horizontal="center" vertical="top"/>
    </xf>
    <xf numFmtId="164" fontId="26" fillId="0" borderId="0" xfId="1" applyFont="1" applyAlignment="1">
      <alignment horizontal="right" vertical="center"/>
    </xf>
    <xf numFmtId="164" fontId="27" fillId="0" borderId="0" xfId="1" applyFont="1" applyAlignment="1">
      <alignment horizontal="right" vertical="center"/>
    </xf>
    <xf numFmtId="0" fontId="32" fillId="27" borderId="1" xfId="2" applyFont="1" applyFill="1" applyBorder="1" applyAlignment="1">
      <alignment horizontal="left" vertical="center" wrapText="1"/>
    </xf>
    <xf numFmtId="0" fontId="32" fillId="27" borderId="6" xfId="2" applyFont="1" applyFill="1" applyBorder="1" applyAlignment="1">
      <alignment horizontal="left" vertical="center" wrapText="1"/>
    </xf>
    <xf numFmtId="0" fontId="32" fillId="28" borderId="2" xfId="2" applyFont="1" applyFill="1" applyBorder="1" applyAlignment="1">
      <alignment horizontal="center" vertical="center" wrapText="1"/>
    </xf>
    <xf numFmtId="0" fontId="32" fillId="28" borderId="7" xfId="2" applyFont="1" applyFill="1" applyBorder="1" applyAlignment="1">
      <alignment horizontal="center" vertical="center" wrapText="1"/>
    </xf>
    <xf numFmtId="0" fontId="32" fillId="27" borderId="3" xfId="2" applyFont="1" applyFill="1" applyBorder="1" applyAlignment="1">
      <alignment horizontal="center" vertical="center" wrapText="1"/>
    </xf>
    <xf numFmtId="0" fontId="32" fillId="27" borderId="8" xfId="2" applyFont="1" applyFill="1" applyBorder="1" applyAlignment="1">
      <alignment horizontal="center" vertical="center" wrapText="1"/>
    </xf>
    <xf numFmtId="4" fontId="32" fillId="27" borderId="3" xfId="2" applyNumberFormat="1" applyFont="1" applyFill="1" applyBorder="1" applyAlignment="1">
      <alignment horizontal="center" vertical="center" wrapText="1"/>
    </xf>
    <xf numFmtId="4" fontId="32" fillId="27" borderId="8" xfId="2" applyNumberFormat="1" applyFont="1" applyFill="1" applyBorder="1" applyAlignment="1">
      <alignment horizontal="center" vertical="center" wrapText="1"/>
    </xf>
    <xf numFmtId="0" fontId="32" fillId="27" borderId="3" xfId="2" applyFont="1" applyFill="1" applyBorder="1" applyAlignment="1">
      <alignment horizontal="center" wrapText="1"/>
    </xf>
    <xf numFmtId="0" fontId="32" fillId="27" borderId="4" xfId="2" applyFont="1" applyFill="1" applyBorder="1" applyAlignment="1">
      <alignment horizontal="center" vertical="center" wrapText="1"/>
    </xf>
    <xf numFmtId="0" fontId="32" fillId="27" borderId="5" xfId="2" applyFont="1" applyFill="1" applyBorder="1" applyAlignment="1">
      <alignment horizontal="center" vertical="center" wrapText="1"/>
    </xf>
    <xf numFmtId="0" fontId="32" fillId="27" borderId="9" xfId="2" applyFont="1" applyFill="1" applyBorder="1" applyAlignment="1">
      <alignment horizontal="center" vertical="center" wrapText="1"/>
    </xf>
    <xf numFmtId="0" fontId="32" fillId="27" borderId="10" xfId="2" applyFont="1" applyFill="1" applyBorder="1" applyAlignment="1">
      <alignment horizontal="center" vertical="center" wrapText="1"/>
    </xf>
    <xf numFmtId="0" fontId="29" fillId="27" borderId="3" xfId="2" applyFont="1" applyFill="1" applyBorder="1" applyAlignment="1">
      <alignment horizontal="center" vertical="center" wrapText="1"/>
    </xf>
    <xf numFmtId="0" fontId="29" fillId="27" borderId="8" xfId="2" applyFont="1" applyFill="1" applyBorder="1" applyAlignment="1">
      <alignment horizontal="center" vertical="center" wrapText="1"/>
    </xf>
    <xf numFmtId="0" fontId="29" fillId="27" borderId="3" xfId="2" applyFont="1" applyFill="1" applyBorder="1" applyAlignment="1">
      <alignment horizontal="left" vertical="center" wrapText="1"/>
    </xf>
    <xf numFmtId="0" fontId="29" fillId="27" borderId="8" xfId="2" applyFont="1" applyFill="1" applyBorder="1" applyAlignment="1">
      <alignment horizontal="left" vertical="center" wrapText="1"/>
    </xf>
    <xf numFmtId="0" fontId="34" fillId="2" borderId="22" xfId="2" applyFont="1" applyFill="1" applyBorder="1" applyAlignment="1">
      <alignment horizontal="center" vertical="center"/>
    </xf>
    <xf numFmtId="172" fontId="34" fillId="2" borderId="22" xfId="2" applyNumberFormat="1" applyFont="1" applyFill="1" applyBorder="1" applyAlignment="1">
      <alignment horizontal="left" vertical="center"/>
    </xf>
    <xf numFmtId="172" fontId="27" fillId="0" borderId="12" xfId="104" applyNumberFormat="1" applyFont="1" applyFill="1" applyBorder="1" applyAlignment="1">
      <alignment horizontal="left" wrapText="1"/>
    </xf>
    <xf numFmtId="172" fontId="27" fillId="0" borderId="22" xfId="104" applyNumberFormat="1" applyFont="1" applyFill="1" applyBorder="1" applyAlignment="1">
      <alignment horizontal="left" wrapText="1"/>
    </xf>
    <xf numFmtId="172" fontId="27" fillId="0" borderId="23" xfId="104" applyNumberFormat="1" applyFont="1" applyFill="1" applyBorder="1" applyAlignment="1">
      <alignment horizontal="left" wrapText="1"/>
    </xf>
    <xf numFmtId="5" fontId="27" fillId="29" borderId="22" xfId="2" applyNumberFormat="1" applyFont="1" applyFill="1" applyBorder="1" applyAlignment="1">
      <alignment horizontal="left" vertical="center" wrapText="1"/>
    </xf>
    <xf numFmtId="5" fontId="27" fillId="29" borderId="23" xfId="2" applyNumberFormat="1" applyFont="1" applyFill="1" applyBorder="1" applyAlignment="1">
      <alignment horizontal="left" vertical="center" wrapText="1"/>
    </xf>
  </cellXfs>
  <cellStyles count="105">
    <cellStyle name="20% - Accent1 2" xfId="4"/>
    <cellStyle name="20% - Accent2 2" xfId="5"/>
    <cellStyle name="20% - Accent3 2" xfId="6"/>
    <cellStyle name="20% - Accent4 2" xfId="7"/>
    <cellStyle name="20% - Accent5 2" xfId="8"/>
    <cellStyle name="20% - Accent6 2" xfId="9"/>
    <cellStyle name="40% - Accent1 2" xfId="10"/>
    <cellStyle name="40% - Accent2 2" xfId="11"/>
    <cellStyle name="40% - Accent3 2" xfId="12"/>
    <cellStyle name="40% - Accent4 2" xfId="13"/>
    <cellStyle name="40% - Accent5 2" xfId="14"/>
    <cellStyle name="40% - Accent6 2" xfId="15"/>
    <cellStyle name="60% - Accent1 2" xfId="16"/>
    <cellStyle name="60% - Accent2 2" xfId="17"/>
    <cellStyle name="60% - Accent3 2" xfId="18"/>
    <cellStyle name="60% - Accent4 2" xfId="19"/>
    <cellStyle name="60% - Accent5 2" xfId="20"/>
    <cellStyle name="60% - Accent6 2" xfId="21"/>
    <cellStyle name="Accent1 2" xfId="22"/>
    <cellStyle name="Accent2 2" xfId="23"/>
    <cellStyle name="Accent3 2" xfId="24"/>
    <cellStyle name="Accent4 2" xfId="25"/>
    <cellStyle name="Accent5 2" xfId="26"/>
    <cellStyle name="Accent6 2" xfId="27"/>
    <cellStyle name="Bad 2" xfId="28"/>
    <cellStyle name="Cabecera 1" xfId="29"/>
    <cellStyle name="Cabecera 2" xfId="30"/>
    <cellStyle name="Calculation 2" xfId="31"/>
    <cellStyle name="Check Cell 2" xfId="32"/>
    <cellStyle name="Currency" xfId="104" builtinId="4"/>
    <cellStyle name="Euro" xfId="33"/>
    <cellStyle name="Explanatory Text 2" xfId="34"/>
    <cellStyle name="F2" xfId="35"/>
    <cellStyle name="F3" xfId="36"/>
    <cellStyle name="F4" xfId="37"/>
    <cellStyle name="F5" xfId="38"/>
    <cellStyle name="F6" xfId="39"/>
    <cellStyle name="F7" xfId="40"/>
    <cellStyle name="F8" xfId="41"/>
    <cellStyle name="Fecha" xfId="42"/>
    <cellStyle name="Fijo" xfId="43"/>
    <cellStyle name="Good 2" xfId="44"/>
    <cellStyle name="Heading 1 2" xfId="45"/>
    <cellStyle name="Heading 2 2" xfId="46"/>
    <cellStyle name="Heading 3 2" xfId="47"/>
    <cellStyle name="Heading 4 2" xfId="48"/>
    <cellStyle name="Heading1" xfId="49"/>
    <cellStyle name="Heading2" xfId="50"/>
    <cellStyle name="Input 2" xfId="51"/>
    <cellStyle name="Linked Cell 2" xfId="52"/>
    <cellStyle name="Millares 10" xfId="53"/>
    <cellStyle name="Millares 2" xfId="54"/>
    <cellStyle name="Millares 3" xfId="55"/>
    <cellStyle name="Millares 4" xfId="56"/>
    <cellStyle name="Millares 5" xfId="57"/>
    <cellStyle name="Millares 5 2" xfId="58"/>
    <cellStyle name="Millares 5 3" xfId="3"/>
    <cellStyle name="Millares 6" xfId="59"/>
    <cellStyle name="Millares 7" xfId="60"/>
    <cellStyle name="Monetario" xfId="61"/>
    <cellStyle name="Monetario0" xfId="62"/>
    <cellStyle name="Neutral 2" xfId="63"/>
    <cellStyle name="Normal" xfId="0" builtinId="0"/>
    <cellStyle name="Normal 10" xfId="64"/>
    <cellStyle name="Normal 10 2" xfId="65"/>
    <cellStyle name="Normal 11" xfId="66"/>
    <cellStyle name="Normal 12" xfId="67"/>
    <cellStyle name="Normal 12 2" xfId="68"/>
    <cellStyle name="Normal 12 3" xfId="2"/>
    <cellStyle name="Normal 12 3 2" xfId="103"/>
    <cellStyle name="Normal 13" xfId="69"/>
    <cellStyle name="Normal 14" xfId="70"/>
    <cellStyle name="Normal 2" xfId="71"/>
    <cellStyle name="Normal 2 2" xfId="72"/>
    <cellStyle name="Normal 2 2 2" xfId="73"/>
    <cellStyle name="Normal 2_POA 18 meses" xfId="74"/>
    <cellStyle name="Normal 3" xfId="75"/>
    <cellStyle name="Normal 3 2" xfId="76"/>
    <cellStyle name="Normal 3 2 2" xfId="77"/>
    <cellStyle name="Normal 4" xfId="78"/>
    <cellStyle name="Normal 5" xfId="79"/>
    <cellStyle name="Normal 5 2" xfId="80"/>
    <cellStyle name="Normal 6" xfId="81"/>
    <cellStyle name="Normal 7" xfId="1"/>
    <cellStyle name="Normal 7 2" xfId="82"/>
    <cellStyle name="Normal 7 3" xfId="83"/>
    <cellStyle name="Normal 8" xfId="84"/>
    <cellStyle name="Normal 9" xfId="85"/>
    <cellStyle name="Normal 9 2" xfId="86"/>
    <cellStyle name="Note 2" xfId="87"/>
    <cellStyle name="Output 2" xfId="88"/>
    <cellStyle name="Porcentaje" xfId="89"/>
    <cellStyle name="Porcentual 2" xfId="90"/>
    <cellStyle name="Porcentual 2 2" xfId="91"/>
    <cellStyle name="Porcentual 2 3" xfId="92"/>
    <cellStyle name="Porcentual 3" xfId="93"/>
    <cellStyle name="Porcentual 4" xfId="94"/>
    <cellStyle name="Porcentual 5" xfId="95"/>
    <cellStyle name="Porcentual 6" xfId="96"/>
    <cellStyle name="Porcentual 7" xfId="97"/>
    <cellStyle name="Punto" xfId="98"/>
    <cellStyle name="Punto0" xfId="99"/>
    <cellStyle name="Title 2" xfId="100"/>
    <cellStyle name="Total 2" xfId="101"/>
    <cellStyle name="Warning Text 2" xfId="10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3"/>
  <sheetViews>
    <sheetView tabSelected="1" zoomScale="70" zoomScaleNormal="70" zoomScaleSheetLayoutView="70" zoomScalePageLayoutView="90" workbookViewId="0">
      <selection activeCell="A4" sqref="A4:M4"/>
    </sheetView>
  </sheetViews>
  <sheetFormatPr defaultColWidth="11.42578125" defaultRowHeight="12" x14ac:dyDescent="0.2"/>
  <cols>
    <col min="1" max="1" width="9.7109375" style="1" customWidth="1"/>
    <col min="2" max="2" width="12.7109375" style="2" customWidth="1"/>
    <col min="3" max="3" width="67.42578125" style="1" customWidth="1"/>
    <col min="4" max="4" width="30.7109375" style="3" bestFit="1" customWidth="1"/>
    <col min="5" max="6" width="20.7109375" style="4" customWidth="1"/>
    <col min="7" max="7" width="18.85546875" style="4" customWidth="1"/>
    <col min="8" max="8" width="18.7109375" style="4" customWidth="1"/>
    <col min="9" max="9" width="20.140625" style="4" customWidth="1"/>
    <col min="10" max="10" width="30.5703125" style="8" customWidth="1"/>
    <col min="11" max="11" width="11.42578125" style="1" hidden="1" customWidth="1"/>
    <col min="12" max="12" width="18.140625" style="1" hidden="1" customWidth="1"/>
    <col min="13" max="13" width="10.7109375" style="1" hidden="1" customWidth="1"/>
    <col min="14" max="16384" width="11.42578125" style="1"/>
  </cols>
  <sheetData>
    <row r="1" spans="1:13" ht="15" x14ac:dyDescent="0.2">
      <c r="A1" s="60" t="s">
        <v>17</v>
      </c>
      <c r="B1" s="60"/>
      <c r="C1" s="60"/>
      <c r="D1" s="61"/>
      <c r="E1" s="60"/>
      <c r="F1" s="60"/>
      <c r="G1" s="60"/>
      <c r="H1" s="60"/>
      <c r="I1" s="60"/>
      <c r="J1" s="60"/>
      <c r="K1" s="60"/>
      <c r="L1" s="60"/>
      <c r="M1" s="60"/>
    </row>
    <row r="2" spans="1:13" ht="16.5" x14ac:dyDescent="0.2">
      <c r="A2" s="40" t="s">
        <v>18</v>
      </c>
      <c r="B2" s="40"/>
      <c r="C2" s="40"/>
      <c r="D2" s="62"/>
      <c r="E2" s="40"/>
      <c r="F2" s="40"/>
      <c r="G2" s="40"/>
      <c r="H2" s="40"/>
      <c r="I2" s="40"/>
      <c r="J2" s="40"/>
      <c r="K2" s="40"/>
      <c r="L2" s="40"/>
      <c r="M2" s="40"/>
    </row>
    <row r="3" spans="1:13" ht="20.25" customHeight="1" x14ac:dyDescent="0.3">
      <c r="A3" s="40" t="s">
        <v>84</v>
      </c>
      <c r="B3" s="40"/>
      <c r="C3" s="40"/>
      <c r="D3" s="40"/>
      <c r="E3" s="40"/>
      <c r="F3" s="40"/>
      <c r="G3" s="40"/>
      <c r="H3" s="40"/>
      <c r="I3" s="40"/>
      <c r="J3" s="40"/>
      <c r="K3" s="9"/>
      <c r="L3" s="9"/>
      <c r="M3" s="9"/>
    </row>
    <row r="4" spans="1:13" ht="16.5" x14ac:dyDescent="0.2">
      <c r="A4" s="40" t="s">
        <v>16</v>
      </c>
      <c r="B4" s="40"/>
      <c r="C4" s="40"/>
      <c r="D4" s="62"/>
      <c r="E4" s="40"/>
      <c r="F4" s="40"/>
      <c r="G4" s="40"/>
      <c r="H4" s="40"/>
      <c r="I4" s="40"/>
      <c r="J4" s="40"/>
      <c r="K4" s="40"/>
      <c r="L4" s="40"/>
      <c r="M4" s="40"/>
    </row>
    <row r="5" spans="1:13" ht="16.5" x14ac:dyDescent="0.3">
      <c r="A5" s="9"/>
      <c r="B5" s="11"/>
      <c r="C5" s="9"/>
      <c r="D5" s="12"/>
      <c r="E5" s="10"/>
      <c r="F5" s="10"/>
      <c r="G5" s="10"/>
      <c r="H5" s="10"/>
      <c r="I5" s="10"/>
      <c r="J5" s="13"/>
      <c r="K5" s="9"/>
      <c r="L5" s="9"/>
      <c r="M5" s="9"/>
    </row>
    <row r="6" spans="1:13" ht="42.75" customHeight="1" x14ac:dyDescent="0.3">
      <c r="A6" s="63" t="s">
        <v>0</v>
      </c>
      <c r="B6" s="65" t="s">
        <v>26</v>
      </c>
      <c r="C6" s="67" t="s">
        <v>1</v>
      </c>
      <c r="D6" s="69" t="s">
        <v>2</v>
      </c>
      <c r="E6" s="67" t="s">
        <v>23</v>
      </c>
      <c r="F6" s="67" t="s">
        <v>3</v>
      </c>
      <c r="G6" s="71" t="s">
        <v>4</v>
      </c>
      <c r="H6" s="71"/>
      <c r="I6" s="67" t="s">
        <v>24</v>
      </c>
      <c r="J6" s="72" t="s">
        <v>31</v>
      </c>
      <c r="K6" s="73"/>
      <c r="L6" s="76" t="s">
        <v>19</v>
      </c>
      <c r="M6" s="78" t="s">
        <v>5</v>
      </c>
    </row>
    <row r="7" spans="1:13" ht="32.25" customHeight="1" x14ac:dyDescent="0.3">
      <c r="A7" s="64"/>
      <c r="B7" s="66"/>
      <c r="C7" s="68"/>
      <c r="D7" s="70"/>
      <c r="E7" s="68"/>
      <c r="F7" s="68"/>
      <c r="G7" s="18" t="s">
        <v>6</v>
      </c>
      <c r="H7" s="18" t="s">
        <v>7</v>
      </c>
      <c r="I7" s="68"/>
      <c r="J7" s="74"/>
      <c r="K7" s="75"/>
      <c r="L7" s="77"/>
      <c r="M7" s="79"/>
    </row>
    <row r="8" spans="1:13" ht="33.75" customHeight="1" x14ac:dyDescent="0.2">
      <c r="A8" s="21">
        <v>1</v>
      </c>
      <c r="B8" s="41" t="s">
        <v>20</v>
      </c>
      <c r="C8" s="41"/>
      <c r="D8" s="41"/>
      <c r="E8" s="41"/>
      <c r="F8" s="41"/>
      <c r="G8" s="41"/>
      <c r="H8" s="41"/>
      <c r="I8" s="41"/>
      <c r="J8" s="41"/>
      <c r="K8" s="20"/>
      <c r="L8" s="20"/>
      <c r="M8" s="20"/>
    </row>
    <row r="9" spans="1:13" ht="23.25" customHeight="1" x14ac:dyDescent="0.2">
      <c r="A9" s="47" t="s">
        <v>21</v>
      </c>
      <c r="B9" s="48"/>
      <c r="C9" s="48"/>
      <c r="D9" s="48"/>
      <c r="E9" s="48"/>
      <c r="F9" s="48"/>
      <c r="G9" s="48"/>
      <c r="H9" s="48"/>
      <c r="I9" s="48"/>
      <c r="J9" s="49"/>
      <c r="K9" s="14"/>
      <c r="L9" s="14"/>
      <c r="M9" s="15"/>
    </row>
    <row r="10" spans="1:13" ht="23.25" customHeight="1" x14ac:dyDescent="0.3">
      <c r="A10" s="37" t="s">
        <v>22</v>
      </c>
      <c r="B10" s="38"/>
      <c r="C10" s="38"/>
      <c r="D10" s="38"/>
      <c r="E10" s="38"/>
      <c r="F10" s="38"/>
      <c r="G10" s="38"/>
      <c r="H10" s="38"/>
      <c r="I10" s="38"/>
      <c r="J10" s="39"/>
      <c r="K10" s="16"/>
      <c r="L10" s="16"/>
      <c r="M10" s="16"/>
    </row>
    <row r="11" spans="1:13" ht="49.5" customHeight="1" x14ac:dyDescent="0.3">
      <c r="A11" s="24">
        <v>1.1000000000000001</v>
      </c>
      <c r="B11" s="16"/>
      <c r="C11" s="23" t="s">
        <v>25</v>
      </c>
      <c r="D11" s="26">
        <v>2770000</v>
      </c>
      <c r="E11" s="16" t="s">
        <v>27</v>
      </c>
      <c r="F11" s="16" t="s">
        <v>10</v>
      </c>
      <c r="G11" s="17">
        <v>0.7</v>
      </c>
      <c r="H11" s="17">
        <v>0.3</v>
      </c>
      <c r="I11" s="16" t="s">
        <v>9</v>
      </c>
      <c r="J11" s="16" t="s">
        <v>32</v>
      </c>
      <c r="K11" s="16"/>
      <c r="L11" s="16"/>
      <c r="M11" s="16"/>
    </row>
    <row r="12" spans="1:13" s="6" customFormat="1" ht="22.5" customHeight="1" x14ac:dyDescent="0.3">
      <c r="A12" s="24">
        <v>1.2</v>
      </c>
      <c r="B12" s="16"/>
      <c r="C12" s="23" t="s">
        <v>28</v>
      </c>
      <c r="D12" s="26">
        <v>500000</v>
      </c>
      <c r="E12" s="16" t="s">
        <v>27</v>
      </c>
      <c r="F12" s="16" t="s">
        <v>11</v>
      </c>
      <c r="G12" s="17">
        <v>0.7</v>
      </c>
      <c r="H12" s="17">
        <v>0.3</v>
      </c>
      <c r="I12" s="16" t="s">
        <v>9</v>
      </c>
      <c r="J12" s="16" t="s">
        <v>32</v>
      </c>
      <c r="K12" s="16"/>
      <c r="L12" s="16"/>
      <c r="M12" s="16"/>
    </row>
    <row r="13" spans="1:13" s="6" customFormat="1" ht="72" customHeight="1" x14ac:dyDescent="0.3">
      <c r="A13" s="24">
        <v>1.3</v>
      </c>
      <c r="B13" s="16"/>
      <c r="C13" s="23" t="s">
        <v>29</v>
      </c>
      <c r="D13" s="26">
        <v>400000</v>
      </c>
      <c r="E13" s="16" t="s">
        <v>27</v>
      </c>
      <c r="F13" s="16" t="s">
        <v>11</v>
      </c>
      <c r="G13" s="17">
        <v>0.7</v>
      </c>
      <c r="H13" s="17">
        <v>0.3</v>
      </c>
      <c r="I13" s="16" t="s">
        <v>9</v>
      </c>
      <c r="J13" s="16" t="s">
        <v>32</v>
      </c>
      <c r="K13" s="16"/>
      <c r="L13" s="16"/>
      <c r="M13" s="16"/>
    </row>
    <row r="14" spans="1:13" s="6" customFormat="1" ht="33" customHeight="1" x14ac:dyDescent="0.3">
      <c r="A14" s="24">
        <v>1.4</v>
      </c>
      <c r="B14" s="16"/>
      <c r="C14" s="23" t="s">
        <v>30</v>
      </c>
      <c r="D14" s="26">
        <v>400000</v>
      </c>
      <c r="E14" s="16" t="s">
        <v>27</v>
      </c>
      <c r="F14" s="16" t="s">
        <v>11</v>
      </c>
      <c r="G14" s="17">
        <v>0.3</v>
      </c>
      <c r="H14" s="17">
        <v>0.7</v>
      </c>
      <c r="I14" s="16" t="s">
        <v>9</v>
      </c>
      <c r="J14" s="16" t="s">
        <v>13</v>
      </c>
      <c r="K14" s="16"/>
      <c r="L14" s="16"/>
      <c r="M14" s="16"/>
    </row>
    <row r="15" spans="1:13" s="7" customFormat="1" ht="22.5" customHeight="1" x14ac:dyDescent="0.3">
      <c r="A15" s="42" t="s">
        <v>43</v>
      </c>
      <c r="B15" s="43"/>
      <c r="C15" s="43"/>
      <c r="D15" s="44">
        <f>SUM(D11:D14)</f>
        <v>4070000</v>
      </c>
      <c r="E15" s="45"/>
      <c r="F15" s="45"/>
      <c r="G15" s="45"/>
      <c r="H15" s="45"/>
      <c r="I15" s="45"/>
      <c r="J15" s="46"/>
      <c r="K15" s="16"/>
      <c r="L15" s="16"/>
      <c r="M15" s="16"/>
    </row>
    <row r="16" spans="1:13" s="7" customFormat="1" ht="22.5" customHeight="1" x14ac:dyDescent="0.3">
      <c r="A16" s="47" t="s">
        <v>72</v>
      </c>
      <c r="B16" s="48"/>
      <c r="C16" s="48"/>
      <c r="D16" s="48"/>
      <c r="E16" s="48"/>
      <c r="F16" s="48"/>
      <c r="G16" s="48"/>
      <c r="H16" s="48"/>
      <c r="I16" s="48"/>
      <c r="J16" s="49"/>
      <c r="K16" s="27"/>
      <c r="L16" s="27"/>
      <c r="M16" s="27"/>
    </row>
    <row r="17" spans="1:13" s="7" customFormat="1" ht="42.75" customHeight="1" x14ac:dyDescent="0.3">
      <c r="A17" s="24">
        <v>1.5</v>
      </c>
      <c r="B17" s="16"/>
      <c r="C17" s="23" t="s">
        <v>70</v>
      </c>
      <c r="D17" s="26">
        <v>30000</v>
      </c>
      <c r="E17" s="16" t="s">
        <v>8</v>
      </c>
      <c r="F17" s="16" t="s">
        <v>11</v>
      </c>
      <c r="G17" s="17">
        <v>0.7</v>
      </c>
      <c r="H17" s="17">
        <v>0.3</v>
      </c>
      <c r="I17" s="16" t="s">
        <v>9</v>
      </c>
      <c r="J17" s="16" t="s">
        <v>71</v>
      </c>
      <c r="K17" s="27"/>
      <c r="L17" s="27"/>
      <c r="M17" s="27"/>
    </row>
    <row r="18" spans="1:13" s="7" customFormat="1" ht="42.75" customHeight="1" x14ac:dyDescent="0.3">
      <c r="A18" s="51" t="s">
        <v>59</v>
      </c>
      <c r="B18" s="51"/>
      <c r="C18" s="51"/>
      <c r="D18" s="58">
        <f>SUM(D17)</f>
        <v>30000</v>
      </c>
      <c r="E18" s="58"/>
      <c r="F18" s="58"/>
      <c r="G18" s="58"/>
      <c r="H18" s="58"/>
      <c r="I18" s="58"/>
      <c r="J18" s="59"/>
      <c r="K18" s="27"/>
      <c r="L18" s="27"/>
      <c r="M18" s="27"/>
    </row>
    <row r="19" spans="1:13" s="7" customFormat="1" ht="36.75" customHeight="1" x14ac:dyDescent="0.2">
      <c r="A19" s="21">
        <v>2</v>
      </c>
      <c r="B19" s="41" t="s">
        <v>33</v>
      </c>
      <c r="C19" s="41"/>
      <c r="D19" s="41"/>
      <c r="E19" s="41"/>
      <c r="F19" s="41"/>
      <c r="G19" s="41"/>
      <c r="H19" s="41"/>
      <c r="I19" s="41"/>
      <c r="J19" s="41"/>
      <c r="K19" s="20"/>
      <c r="L19" s="20"/>
      <c r="M19" s="20"/>
    </row>
    <row r="20" spans="1:13" s="7" customFormat="1" ht="23.25" customHeight="1" x14ac:dyDescent="0.2">
      <c r="A20" s="55" t="s">
        <v>21</v>
      </c>
      <c r="B20" s="56"/>
      <c r="C20" s="56"/>
      <c r="D20" s="56"/>
      <c r="E20" s="56"/>
      <c r="F20" s="56"/>
      <c r="G20" s="56"/>
      <c r="H20" s="56"/>
      <c r="I20" s="56"/>
      <c r="J20" s="57"/>
      <c r="K20" s="19"/>
      <c r="L20" s="19"/>
      <c r="M20" s="19"/>
    </row>
    <row r="21" spans="1:13" s="7" customFormat="1" ht="22.5" customHeight="1" x14ac:dyDescent="0.3">
      <c r="A21" s="37" t="s">
        <v>22</v>
      </c>
      <c r="B21" s="38"/>
      <c r="C21" s="38"/>
      <c r="D21" s="38"/>
      <c r="E21" s="38"/>
      <c r="F21" s="38"/>
      <c r="G21" s="38"/>
      <c r="H21" s="38"/>
      <c r="I21" s="38"/>
      <c r="J21" s="39"/>
      <c r="K21" s="19"/>
      <c r="L21" s="19"/>
      <c r="M21" s="19"/>
    </row>
    <row r="22" spans="1:13" s="7" customFormat="1" ht="49.5" x14ac:dyDescent="0.3">
      <c r="A22" s="24">
        <v>2.1</v>
      </c>
      <c r="B22" s="16"/>
      <c r="C22" s="23" t="s">
        <v>45</v>
      </c>
      <c r="D22" s="26">
        <v>14554000</v>
      </c>
      <c r="E22" s="16" t="s">
        <v>34</v>
      </c>
      <c r="F22" s="16" t="s">
        <v>10</v>
      </c>
      <c r="G22" s="17">
        <v>0.7</v>
      </c>
      <c r="H22" s="17">
        <v>0.3</v>
      </c>
      <c r="I22" s="16" t="s">
        <v>9</v>
      </c>
      <c r="J22" s="16" t="s">
        <v>32</v>
      </c>
      <c r="K22" s="19"/>
      <c r="L22" s="19"/>
      <c r="M22" s="19"/>
    </row>
    <row r="23" spans="1:13" s="7" customFormat="1" ht="36.75" customHeight="1" x14ac:dyDescent="0.3">
      <c r="A23" s="24">
        <v>2.2000000000000002</v>
      </c>
      <c r="B23" s="16"/>
      <c r="C23" s="23" t="s">
        <v>40</v>
      </c>
      <c r="D23" s="26">
        <v>1150000</v>
      </c>
      <c r="E23" s="16" t="s">
        <v>35</v>
      </c>
      <c r="F23" s="16" t="s">
        <v>10</v>
      </c>
      <c r="G23" s="17">
        <v>0.3</v>
      </c>
      <c r="H23" s="17">
        <v>0.7</v>
      </c>
      <c r="I23" s="16" t="s">
        <v>9</v>
      </c>
      <c r="J23" s="16" t="s">
        <v>12</v>
      </c>
      <c r="K23" s="19"/>
      <c r="L23" s="19"/>
      <c r="M23" s="19"/>
    </row>
    <row r="24" spans="1:13" s="7" customFormat="1" ht="36.75" customHeight="1" x14ac:dyDescent="0.3">
      <c r="A24" s="30">
        <v>2.2999999999999998</v>
      </c>
      <c r="B24" s="31"/>
      <c r="C24" s="28" t="s">
        <v>77</v>
      </c>
      <c r="D24" s="32">
        <v>400000</v>
      </c>
      <c r="E24" s="35" t="s">
        <v>81</v>
      </c>
      <c r="F24" s="36"/>
      <c r="G24" s="33">
        <v>0</v>
      </c>
      <c r="H24" s="33">
        <v>1</v>
      </c>
      <c r="I24" s="31" t="s">
        <v>9</v>
      </c>
      <c r="J24" s="34" t="s">
        <v>82</v>
      </c>
      <c r="K24" s="19"/>
      <c r="L24" s="19"/>
      <c r="M24" s="19"/>
    </row>
    <row r="25" spans="1:13" s="7" customFormat="1" ht="36.75" customHeight="1" x14ac:dyDescent="0.3">
      <c r="A25" s="30">
        <v>2.4</v>
      </c>
      <c r="B25" s="31"/>
      <c r="C25" s="28" t="s">
        <v>79</v>
      </c>
      <c r="D25" s="32">
        <v>420000</v>
      </c>
      <c r="E25" s="35" t="s">
        <v>81</v>
      </c>
      <c r="F25" s="36"/>
      <c r="G25" s="33">
        <v>0</v>
      </c>
      <c r="H25" s="33">
        <v>1</v>
      </c>
      <c r="I25" s="31" t="s">
        <v>9</v>
      </c>
      <c r="J25" s="34" t="s">
        <v>82</v>
      </c>
      <c r="K25" s="19"/>
      <c r="L25" s="19"/>
      <c r="M25" s="19"/>
    </row>
    <row r="26" spans="1:13" s="7" customFormat="1" ht="36.75" customHeight="1" x14ac:dyDescent="0.3">
      <c r="A26" s="30">
        <v>2.5</v>
      </c>
      <c r="B26" s="31"/>
      <c r="C26" s="28" t="s">
        <v>78</v>
      </c>
      <c r="D26" s="32">
        <v>980000</v>
      </c>
      <c r="E26" s="31" t="s">
        <v>35</v>
      </c>
      <c r="F26" s="31" t="s">
        <v>10</v>
      </c>
      <c r="G26" s="33">
        <v>0.3</v>
      </c>
      <c r="H26" s="33">
        <v>0.7</v>
      </c>
      <c r="I26" s="31" t="s">
        <v>9</v>
      </c>
      <c r="J26" s="31" t="s">
        <v>80</v>
      </c>
      <c r="K26" s="19"/>
      <c r="L26" s="19"/>
      <c r="M26" s="19"/>
    </row>
    <row r="27" spans="1:13" s="7" customFormat="1" ht="36.75" customHeight="1" x14ac:dyDescent="0.3">
      <c r="A27" s="24">
        <v>2.6</v>
      </c>
      <c r="B27" s="16"/>
      <c r="C27" s="23" t="s">
        <v>36</v>
      </c>
      <c r="D27" s="26">
        <v>800000</v>
      </c>
      <c r="E27" s="16" t="s">
        <v>35</v>
      </c>
      <c r="F27" s="16" t="s">
        <v>11</v>
      </c>
      <c r="G27" s="17">
        <v>0.3</v>
      </c>
      <c r="H27" s="17">
        <v>0.7</v>
      </c>
      <c r="I27" s="16" t="s">
        <v>9</v>
      </c>
      <c r="J27" s="16" t="s">
        <v>15</v>
      </c>
      <c r="K27" s="19"/>
      <c r="L27" s="19"/>
      <c r="M27" s="19"/>
    </row>
    <row r="28" spans="1:13" s="7" customFormat="1" ht="49.5" x14ac:dyDescent="0.3">
      <c r="A28" s="24">
        <v>2.7</v>
      </c>
      <c r="B28" s="16"/>
      <c r="C28" s="23" t="s">
        <v>37</v>
      </c>
      <c r="D28" s="26">
        <v>500000</v>
      </c>
      <c r="E28" s="16" t="s">
        <v>35</v>
      </c>
      <c r="F28" s="16" t="s">
        <v>11</v>
      </c>
      <c r="G28" s="17">
        <v>0.1</v>
      </c>
      <c r="H28" s="17">
        <v>0.9</v>
      </c>
      <c r="I28" s="16" t="s">
        <v>9</v>
      </c>
      <c r="J28" s="16" t="s">
        <v>15</v>
      </c>
      <c r="K28" s="19"/>
      <c r="L28" s="19"/>
      <c r="M28" s="19"/>
    </row>
    <row r="29" spans="1:13" s="7" customFormat="1" ht="22.5" customHeight="1" x14ac:dyDescent="0.2">
      <c r="A29" s="50" t="s">
        <v>38</v>
      </c>
      <c r="B29" s="51"/>
      <c r="C29" s="51"/>
      <c r="D29" s="52">
        <f>SUM(D22:D28)</f>
        <v>18804000</v>
      </c>
      <c r="E29" s="53"/>
      <c r="F29" s="53"/>
      <c r="G29" s="53"/>
      <c r="H29" s="53"/>
      <c r="I29" s="53"/>
      <c r="J29" s="54"/>
      <c r="K29" s="19"/>
      <c r="L29" s="19"/>
      <c r="M29" s="19"/>
    </row>
    <row r="30" spans="1:13" s="7" customFormat="1" ht="22.5" customHeight="1" x14ac:dyDescent="0.3">
      <c r="A30" s="37" t="s">
        <v>39</v>
      </c>
      <c r="B30" s="38"/>
      <c r="C30" s="38"/>
      <c r="D30" s="38"/>
      <c r="E30" s="38"/>
      <c r="F30" s="38"/>
      <c r="G30" s="38"/>
      <c r="H30" s="38"/>
      <c r="I30" s="38"/>
      <c r="J30" s="39"/>
      <c r="K30" s="19"/>
      <c r="L30" s="19"/>
      <c r="M30" s="19"/>
    </row>
    <row r="31" spans="1:13" s="7" customFormat="1" ht="36.75" customHeight="1" x14ac:dyDescent="0.3">
      <c r="A31" s="24">
        <v>2.8</v>
      </c>
      <c r="B31" s="16"/>
      <c r="C31" s="23" t="s">
        <v>69</v>
      </c>
      <c r="D31" s="26">
        <v>693000</v>
      </c>
      <c r="E31" s="16" t="s">
        <v>75</v>
      </c>
      <c r="F31" s="16" t="s">
        <v>11</v>
      </c>
      <c r="G31" s="17">
        <v>0.3</v>
      </c>
      <c r="H31" s="17">
        <v>0.7</v>
      </c>
      <c r="I31" s="16" t="s">
        <v>9</v>
      </c>
      <c r="J31" s="16" t="s">
        <v>32</v>
      </c>
      <c r="K31" s="19"/>
      <c r="L31" s="19"/>
      <c r="M31" s="19"/>
    </row>
    <row r="32" spans="1:13" s="7" customFormat="1" ht="36.75" customHeight="1" x14ac:dyDescent="0.3">
      <c r="A32" s="24">
        <v>2.9</v>
      </c>
      <c r="B32" s="16"/>
      <c r="C32" s="23" t="s">
        <v>42</v>
      </c>
      <c r="D32" s="26">
        <v>63000</v>
      </c>
      <c r="E32" s="16" t="s">
        <v>75</v>
      </c>
      <c r="F32" s="16" t="s">
        <v>11</v>
      </c>
      <c r="G32" s="17">
        <v>0</v>
      </c>
      <c r="H32" s="17">
        <v>1</v>
      </c>
      <c r="I32" s="16" t="s">
        <v>9</v>
      </c>
      <c r="J32" s="16" t="s">
        <v>14</v>
      </c>
      <c r="K32" s="19"/>
      <c r="L32" s="19"/>
      <c r="M32" s="19"/>
    </row>
    <row r="33" spans="1:13" s="7" customFormat="1" ht="22.5" customHeight="1" x14ac:dyDescent="0.2">
      <c r="A33" s="50" t="s">
        <v>44</v>
      </c>
      <c r="B33" s="51"/>
      <c r="C33" s="51"/>
      <c r="D33" s="52">
        <f>SUM(D31:D32)</f>
        <v>756000</v>
      </c>
      <c r="E33" s="53"/>
      <c r="F33" s="53"/>
      <c r="G33" s="53"/>
      <c r="H33" s="53"/>
      <c r="I33" s="53"/>
      <c r="J33" s="54"/>
      <c r="K33" s="19"/>
      <c r="L33" s="19"/>
      <c r="M33" s="19"/>
    </row>
    <row r="34" spans="1:13" s="7" customFormat="1" ht="22.5" customHeight="1" x14ac:dyDescent="0.2">
      <c r="A34" s="43" t="s">
        <v>50</v>
      </c>
      <c r="B34" s="43"/>
      <c r="C34" s="43"/>
      <c r="D34" s="85">
        <f>D33+D29</f>
        <v>19560000</v>
      </c>
      <c r="E34" s="85"/>
      <c r="F34" s="85"/>
      <c r="G34" s="85"/>
      <c r="H34" s="85"/>
      <c r="I34" s="85"/>
      <c r="J34" s="86"/>
      <c r="K34" s="19"/>
      <c r="L34" s="19"/>
      <c r="M34" s="19"/>
    </row>
    <row r="35" spans="1:13" s="7" customFormat="1" ht="34.5" customHeight="1" x14ac:dyDescent="0.3">
      <c r="A35" s="37" t="s">
        <v>55</v>
      </c>
      <c r="B35" s="38"/>
      <c r="C35" s="38"/>
      <c r="D35" s="38"/>
      <c r="E35" s="38"/>
      <c r="F35" s="38"/>
      <c r="G35" s="38"/>
      <c r="H35" s="38"/>
      <c r="I35" s="38"/>
      <c r="J35" s="39"/>
      <c r="K35" s="19"/>
      <c r="L35" s="19"/>
      <c r="M35" s="19"/>
    </row>
    <row r="36" spans="1:13" s="7" customFormat="1" ht="34.5" customHeight="1" x14ac:dyDescent="0.3">
      <c r="A36" s="24">
        <v>2.1</v>
      </c>
      <c r="B36" s="16"/>
      <c r="C36" s="23" t="s">
        <v>56</v>
      </c>
      <c r="D36" s="26">
        <f>795000+635000</f>
        <v>1430000</v>
      </c>
      <c r="E36" s="16" t="s">
        <v>73</v>
      </c>
      <c r="F36" s="16" t="s">
        <v>11</v>
      </c>
      <c r="G36" s="17">
        <v>0</v>
      </c>
      <c r="H36" s="17">
        <v>1</v>
      </c>
      <c r="I36" s="16" t="s">
        <v>9</v>
      </c>
      <c r="J36" s="16" t="s">
        <v>12</v>
      </c>
      <c r="K36" s="19"/>
      <c r="L36" s="19"/>
      <c r="M36" s="19"/>
    </row>
    <row r="37" spans="1:13" s="7" customFormat="1" ht="34.5" customHeight="1" x14ac:dyDescent="0.3">
      <c r="A37" s="24">
        <v>2.11</v>
      </c>
      <c r="B37" s="16"/>
      <c r="C37" s="23" t="s">
        <v>57</v>
      </c>
      <c r="D37" s="26">
        <v>15000</v>
      </c>
      <c r="E37" s="16" t="s">
        <v>8</v>
      </c>
      <c r="F37" s="16" t="s">
        <v>11</v>
      </c>
      <c r="G37" s="17">
        <v>0</v>
      </c>
      <c r="H37" s="17">
        <v>1</v>
      </c>
      <c r="I37" s="16" t="s">
        <v>9</v>
      </c>
      <c r="J37" s="16" t="s">
        <v>14</v>
      </c>
      <c r="K37" s="19"/>
      <c r="L37" s="19"/>
      <c r="M37" s="19"/>
    </row>
    <row r="38" spans="1:13" s="7" customFormat="1" ht="34.5" customHeight="1" x14ac:dyDescent="0.3">
      <c r="A38" s="25">
        <v>2.12</v>
      </c>
      <c r="B38" s="16"/>
      <c r="C38" s="23" t="s">
        <v>58</v>
      </c>
      <c r="D38" s="26">
        <v>320000</v>
      </c>
      <c r="E38" s="16" t="s">
        <v>73</v>
      </c>
      <c r="F38" s="16" t="s">
        <v>11</v>
      </c>
      <c r="G38" s="17">
        <v>0</v>
      </c>
      <c r="H38" s="17">
        <v>1</v>
      </c>
      <c r="I38" s="16" t="s">
        <v>9</v>
      </c>
      <c r="J38" s="16" t="s">
        <v>14</v>
      </c>
      <c r="K38" s="19"/>
      <c r="L38" s="19"/>
      <c r="M38" s="19"/>
    </row>
    <row r="39" spans="1:13" s="7" customFormat="1" ht="34.5" customHeight="1" x14ac:dyDescent="0.2">
      <c r="A39" s="51" t="s">
        <v>59</v>
      </c>
      <c r="B39" s="51"/>
      <c r="C39" s="51"/>
      <c r="D39" s="58">
        <f>SUM(D36:D38)</f>
        <v>1765000</v>
      </c>
      <c r="E39" s="58"/>
      <c r="F39" s="58"/>
      <c r="G39" s="58"/>
      <c r="H39" s="58"/>
      <c r="I39" s="58"/>
      <c r="J39" s="59"/>
      <c r="K39" s="19"/>
      <c r="L39" s="19"/>
      <c r="M39" s="19"/>
    </row>
    <row r="40" spans="1:13" s="7" customFormat="1" ht="36.75" customHeight="1" x14ac:dyDescent="0.3">
      <c r="A40" s="37" t="s">
        <v>46</v>
      </c>
      <c r="B40" s="38"/>
      <c r="C40" s="38"/>
      <c r="D40" s="38"/>
      <c r="E40" s="38"/>
      <c r="F40" s="38"/>
      <c r="G40" s="38"/>
      <c r="H40" s="38"/>
      <c r="I40" s="38"/>
      <c r="J40" s="39"/>
      <c r="K40" s="19"/>
      <c r="L40" s="19"/>
      <c r="M40" s="19"/>
    </row>
    <row r="41" spans="1:13" s="7" customFormat="1" ht="36.75" customHeight="1" x14ac:dyDescent="0.3">
      <c r="A41" s="24">
        <v>2.13</v>
      </c>
      <c r="B41" s="16"/>
      <c r="C41" s="23" t="s">
        <v>47</v>
      </c>
      <c r="D41" s="26">
        <v>240000</v>
      </c>
      <c r="E41" s="16" t="s">
        <v>73</v>
      </c>
      <c r="F41" s="16" t="s">
        <v>11</v>
      </c>
      <c r="G41" s="17">
        <v>0</v>
      </c>
      <c r="H41" s="17">
        <v>1</v>
      </c>
      <c r="I41" s="16" t="s">
        <v>9</v>
      </c>
      <c r="J41" s="16" t="s">
        <v>15</v>
      </c>
      <c r="K41" s="19"/>
      <c r="L41" s="19"/>
      <c r="M41" s="19"/>
    </row>
    <row r="42" spans="1:13" s="7" customFormat="1" ht="36.75" customHeight="1" x14ac:dyDescent="0.3">
      <c r="A42" s="24">
        <v>2.14</v>
      </c>
      <c r="B42" s="16"/>
      <c r="C42" s="23" t="s">
        <v>48</v>
      </c>
      <c r="D42" s="26">
        <v>700000</v>
      </c>
      <c r="E42" s="16" t="s">
        <v>73</v>
      </c>
      <c r="F42" s="16" t="s">
        <v>11</v>
      </c>
      <c r="G42" s="17">
        <v>0</v>
      </c>
      <c r="H42" s="17">
        <v>1</v>
      </c>
      <c r="I42" s="16" t="s">
        <v>9</v>
      </c>
      <c r="J42" s="16" t="s">
        <v>49</v>
      </c>
      <c r="K42" s="19"/>
      <c r="L42" s="19"/>
      <c r="M42" s="19"/>
    </row>
    <row r="43" spans="1:13" s="7" customFormat="1" ht="36.75" customHeight="1" x14ac:dyDescent="0.3">
      <c r="A43" s="24">
        <v>2.15</v>
      </c>
      <c r="B43" s="16"/>
      <c r="C43" s="23" t="s">
        <v>53</v>
      </c>
      <c r="D43" s="26">
        <f>135000+120000</f>
        <v>255000</v>
      </c>
      <c r="E43" s="16" t="s">
        <v>73</v>
      </c>
      <c r="F43" s="16" t="s">
        <v>11</v>
      </c>
      <c r="G43" s="17">
        <v>0</v>
      </c>
      <c r="H43" s="17">
        <v>1</v>
      </c>
      <c r="I43" s="16" t="s">
        <v>9</v>
      </c>
      <c r="J43" s="16" t="s">
        <v>12</v>
      </c>
      <c r="K43" s="19"/>
      <c r="L43" s="19"/>
      <c r="M43" s="19"/>
    </row>
    <row r="44" spans="1:13" s="7" customFormat="1" ht="36.75" customHeight="1" x14ac:dyDescent="0.3">
      <c r="A44" s="24">
        <v>2.17</v>
      </c>
      <c r="B44" s="16"/>
      <c r="C44" s="23" t="s">
        <v>52</v>
      </c>
      <c r="D44" s="26">
        <f>55000+190000</f>
        <v>245000</v>
      </c>
      <c r="E44" s="16" t="s">
        <v>73</v>
      </c>
      <c r="F44" s="16" t="s">
        <v>11</v>
      </c>
      <c r="G44" s="17">
        <v>0</v>
      </c>
      <c r="H44" s="17">
        <v>1</v>
      </c>
      <c r="I44" s="16" t="s">
        <v>9</v>
      </c>
      <c r="J44" s="16" t="s">
        <v>12</v>
      </c>
      <c r="K44" s="19"/>
      <c r="L44" s="19"/>
      <c r="M44" s="19"/>
    </row>
    <row r="45" spans="1:13" s="7" customFormat="1" ht="36.75" customHeight="1" x14ac:dyDescent="0.3">
      <c r="A45" s="24">
        <v>2.1800000000000002</v>
      </c>
      <c r="B45" s="16"/>
      <c r="C45" s="23" t="s">
        <v>51</v>
      </c>
      <c r="D45" s="26">
        <v>345000</v>
      </c>
      <c r="E45" s="16" t="s">
        <v>73</v>
      </c>
      <c r="F45" s="16" t="s">
        <v>11</v>
      </c>
      <c r="G45" s="17">
        <v>0</v>
      </c>
      <c r="H45" s="17">
        <v>1</v>
      </c>
      <c r="I45" s="16" t="s">
        <v>9</v>
      </c>
      <c r="J45" s="16" t="s">
        <v>12</v>
      </c>
      <c r="K45" s="19"/>
      <c r="L45" s="19"/>
      <c r="M45" s="19"/>
    </row>
    <row r="46" spans="1:13" s="7" customFormat="1" ht="36.75" customHeight="1" x14ac:dyDescent="0.3">
      <c r="A46" s="24">
        <v>2.19</v>
      </c>
      <c r="B46" s="16"/>
      <c r="C46" s="23" t="s">
        <v>54</v>
      </c>
      <c r="D46" s="26">
        <v>600000</v>
      </c>
      <c r="E46" s="16" t="s">
        <v>73</v>
      </c>
      <c r="F46" s="16" t="s">
        <v>11</v>
      </c>
      <c r="G46" s="17">
        <v>0</v>
      </c>
      <c r="H46" s="17">
        <v>1</v>
      </c>
      <c r="I46" s="16" t="s">
        <v>9</v>
      </c>
      <c r="J46" s="16" t="s">
        <v>12</v>
      </c>
      <c r="K46" s="19"/>
      <c r="L46" s="19"/>
      <c r="M46" s="19"/>
    </row>
    <row r="47" spans="1:13" s="7" customFormat="1" ht="36.75" customHeight="1" x14ac:dyDescent="0.2">
      <c r="A47" s="51" t="s">
        <v>60</v>
      </c>
      <c r="B47" s="51"/>
      <c r="C47" s="51"/>
      <c r="D47" s="58">
        <f>SUM(D41:D46)</f>
        <v>2385000</v>
      </c>
      <c r="E47" s="58"/>
      <c r="F47" s="58"/>
      <c r="G47" s="58"/>
      <c r="H47" s="58"/>
      <c r="I47" s="58"/>
      <c r="J47" s="59"/>
      <c r="K47" s="19"/>
      <c r="L47" s="19"/>
      <c r="M47" s="19"/>
    </row>
    <row r="48" spans="1:13" s="7" customFormat="1" ht="36.75" customHeight="1" x14ac:dyDescent="0.2">
      <c r="A48" s="21">
        <v>3</v>
      </c>
      <c r="B48" s="41" t="s">
        <v>83</v>
      </c>
      <c r="C48" s="41"/>
      <c r="D48" s="41"/>
      <c r="E48" s="41"/>
      <c r="F48" s="41"/>
      <c r="G48" s="41"/>
      <c r="H48" s="41"/>
      <c r="I48" s="41"/>
      <c r="J48" s="41"/>
      <c r="K48" s="22"/>
      <c r="L48" s="19"/>
      <c r="M48" s="19"/>
    </row>
    <row r="49" spans="1:15" s="2" customFormat="1" ht="24" customHeight="1" x14ac:dyDescent="0.3">
      <c r="A49" s="47" t="s">
        <v>21</v>
      </c>
      <c r="B49" s="48"/>
      <c r="C49" s="48"/>
      <c r="D49" s="48"/>
      <c r="E49" s="48"/>
      <c r="F49" s="48"/>
      <c r="G49" s="48"/>
      <c r="H49" s="48"/>
      <c r="I49" s="48"/>
      <c r="J49" s="49"/>
      <c r="K49" s="9"/>
      <c r="L49" s="9"/>
      <c r="M49" s="9"/>
    </row>
    <row r="50" spans="1:15" s="2" customFormat="1" ht="36.75" customHeight="1" x14ac:dyDescent="0.3">
      <c r="A50" s="24">
        <v>3.1</v>
      </c>
      <c r="B50" s="16"/>
      <c r="C50" s="23" t="s">
        <v>61</v>
      </c>
      <c r="D50" s="26">
        <v>900000</v>
      </c>
      <c r="E50" s="16" t="s">
        <v>34</v>
      </c>
      <c r="F50" s="16" t="s">
        <v>11</v>
      </c>
      <c r="G50" s="17">
        <v>0.3</v>
      </c>
      <c r="H50" s="17">
        <v>0.7</v>
      </c>
      <c r="I50" s="16" t="s">
        <v>9</v>
      </c>
      <c r="J50" s="16" t="s">
        <v>12</v>
      </c>
      <c r="K50" s="9"/>
      <c r="L50" s="9"/>
      <c r="M50" s="9"/>
    </row>
    <row r="51" spans="1:15" s="2" customFormat="1" ht="22.5" customHeight="1" x14ac:dyDescent="0.3">
      <c r="A51" s="42" t="s">
        <v>43</v>
      </c>
      <c r="B51" s="43"/>
      <c r="C51" s="43"/>
      <c r="D51" s="44">
        <f>D50</f>
        <v>900000</v>
      </c>
      <c r="E51" s="45"/>
      <c r="F51" s="45"/>
      <c r="G51" s="45"/>
      <c r="H51" s="45"/>
      <c r="I51" s="45"/>
      <c r="J51" s="46"/>
      <c r="K51" s="9"/>
      <c r="L51" s="9"/>
      <c r="M51" s="9"/>
    </row>
    <row r="52" spans="1:15" s="2" customFormat="1" ht="36" customHeight="1" x14ac:dyDescent="0.3">
      <c r="A52" s="41" t="s">
        <v>62</v>
      </c>
      <c r="B52" s="41"/>
      <c r="C52" s="41"/>
      <c r="D52" s="41"/>
      <c r="E52" s="41"/>
      <c r="F52" s="41"/>
      <c r="G52" s="41"/>
      <c r="H52" s="41"/>
      <c r="I52" s="41"/>
      <c r="J52" s="22"/>
      <c r="K52" s="9"/>
      <c r="L52" s="9"/>
      <c r="M52" s="9"/>
    </row>
    <row r="53" spans="1:15" s="6" customFormat="1" ht="54.75" customHeight="1" x14ac:dyDescent="0.3">
      <c r="A53" s="24">
        <v>5.0999999999999996</v>
      </c>
      <c r="B53" s="16"/>
      <c r="C53" s="23" t="s">
        <v>63</v>
      </c>
      <c r="D53" s="26">
        <v>1213000</v>
      </c>
      <c r="E53" s="26" t="s">
        <v>74</v>
      </c>
      <c r="F53" s="26" t="s">
        <v>10</v>
      </c>
      <c r="G53" s="17">
        <v>0</v>
      </c>
      <c r="H53" s="17">
        <v>1</v>
      </c>
      <c r="I53" s="26" t="s">
        <v>9</v>
      </c>
      <c r="J53" s="26" t="s">
        <v>32</v>
      </c>
      <c r="K53" s="9"/>
      <c r="L53" s="9"/>
      <c r="M53" s="9"/>
    </row>
    <row r="54" spans="1:15" s="2" customFormat="1" ht="36.75" customHeight="1" x14ac:dyDescent="0.3">
      <c r="A54" s="24">
        <v>5.2</v>
      </c>
      <c r="B54" s="16"/>
      <c r="C54" s="23" t="s">
        <v>64</v>
      </c>
      <c r="D54" s="26">
        <v>200000</v>
      </c>
      <c r="E54" s="26" t="s">
        <v>41</v>
      </c>
      <c r="F54" s="26" t="s">
        <v>11</v>
      </c>
      <c r="G54" s="17">
        <v>1</v>
      </c>
      <c r="H54" s="17">
        <v>0</v>
      </c>
      <c r="I54" s="26" t="s">
        <v>9</v>
      </c>
      <c r="J54" s="26" t="s">
        <v>32</v>
      </c>
      <c r="K54" s="9"/>
      <c r="L54" s="9"/>
      <c r="M54" s="9"/>
    </row>
    <row r="55" spans="1:15" s="5" customFormat="1" ht="39" customHeight="1" x14ac:dyDescent="0.3">
      <c r="A55" s="23">
        <v>5.3</v>
      </c>
      <c r="B55" s="23"/>
      <c r="C55" s="28" t="s">
        <v>76</v>
      </c>
      <c r="D55" s="26">
        <v>90000</v>
      </c>
      <c r="E55" s="26" t="s">
        <v>8</v>
      </c>
      <c r="F55" s="26" t="s">
        <v>11</v>
      </c>
      <c r="G55" s="17">
        <v>0</v>
      </c>
      <c r="H55" s="17">
        <v>1</v>
      </c>
      <c r="I55" s="26" t="s">
        <v>9</v>
      </c>
      <c r="J55" s="26" t="s">
        <v>32</v>
      </c>
      <c r="K55" s="9"/>
      <c r="L55" s="9"/>
      <c r="M55" s="9"/>
      <c r="O55" s="29"/>
    </row>
    <row r="56" spans="1:15" s="5" customFormat="1" ht="39" customHeight="1" x14ac:dyDescent="0.3">
      <c r="A56" s="23">
        <v>5.4</v>
      </c>
      <c r="B56" s="23"/>
      <c r="C56" s="23" t="s">
        <v>65</v>
      </c>
      <c r="D56" s="26">
        <v>70000</v>
      </c>
      <c r="E56" s="26" t="s">
        <v>35</v>
      </c>
      <c r="F56" s="26" t="s">
        <v>10</v>
      </c>
      <c r="G56" s="17">
        <v>1</v>
      </c>
      <c r="H56" s="17">
        <v>0</v>
      </c>
      <c r="I56" s="26" t="s">
        <v>9</v>
      </c>
      <c r="J56" s="26" t="s">
        <v>66</v>
      </c>
      <c r="K56" s="9"/>
      <c r="L56" s="9"/>
      <c r="M56" s="9"/>
      <c r="O56" s="29"/>
    </row>
    <row r="57" spans="1:15" ht="36.75" customHeight="1" x14ac:dyDescent="0.3">
      <c r="A57" s="51" t="s">
        <v>68</v>
      </c>
      <c r="B57" s="51"/>
      <c r="C57" s="51"/>
      <c r="D57" s="82">
        <f>SUM(D53:D56)</f>
        <v>1573000</v>
      </c>
      <c r="E57" s="83"/>
      <c r="F57" s="83"/>
      <c r="G57" s="83"/>
      <c r="H57" s="83"/>
      <c r="I57" s="83"/>
      <c r="J57" s="84"/>
      <c r="K57" s="9"/>
      <c r="L57" s="9"/>
      <c r="M57" s="9"/>
    </row>
    <row r="58" spans="1:15" ht="29.25" customHeight="1" x14ac:dyDescent="0.3">
      <c r="A58" s="80" t="s">
        <v>67</v>
      </c>
      <c r="B58" s="80"/>
      <c r="C58" s="80"/>
      <c r="D58" s="81">
        <f>D57+D47+D39+D34+D15</f>
        <v>29353000</v>
      </c>
      <c r="E58" s="41"/>
      <c r="F58" s="41"/>
      <c r="G58" s="41"/>
      <c r="H58" s="41"/>
      <c r="I58" s="41"/>
      <c r="J58" s="41"/>
      <c r="K58" s="9"/>
      <c r="L58" s="9"/>
      <c r="M58" s="9"/>
    </row>
    <row r="59" spans="1:15" s="2" customFormat="1" ht="12" customHeight="1" x14ac:dyDescent="0.3">
      <c r="A59" s="9"/>
      <c r="B59" s="9"/>
      <c r="C59" s="9"/>
      <c r="D59" s="9"/>
      <c r="E59" s="10"/>
      <c r="F59" s="9"/>
      <c r="G59" s="9"/>
      <c r="H59" s="9"/>
      <c r="I59" s="9"/>
      <c r="J59" s="9"/>
      <c r="K59" s="9"/>
      <c r="L59" s="9"/>
      <c r="M59" s="9"/>
    </row>
    <row r="60" spans="1:15" ht="12" customHeight="1" x14ac:dyDescent="0.3">
      <c r="A60" s="9"/>
      <c r="B60" s="9"/>
      <c r="C60" s="9"/>
      <c r="D60" s="9"/>
      <c r="E60" s="10"/>
      <c r="F60" s="9"/>
      <c r="G60" s="9"/>
      <c r="H60" s="9"/>
      <c r="I60" s="9"/>
      <c r="J60" s="9"/>
      <c r="K60" s="9"/>
      <c r="L60" s="9"/>
      <c r="M60" s="9"/>
    </row>
    <row r="61" spans="1:15" s="2" customFormat="1" ht="16.5" x14ac:dyDescent="0.3">
      <c r="A61" s="9"/>
      <c r="B61" s="9"/>
      <c r="C61" s="9"/>
      <c r="D61" s="9"/>
      <c r="E61" s="10"/>
      <c r="F61" s="9"/>
      <c r="G61" s="9"/>
      <c r="H61" s="9"/>
      <c r="I61" s="9"/>
      <c r="J61" s="9"/>
      <c r="K61" s="9"/>
      <c r="L61" s="9"/>
      <c r="M61" s="9"/>
    </row>
    <row r="62" spans="1:15" s="2" customFormat="1" x14ac:dyDescent="0.2">
      <c r="A62" s="1"/>
      <c r="B62" s="1"/>
      <c r="C62" s="1"/>
      <c r="D62" s="1"/>
      <c r="E62" s="4"/>
      <c r="F62" s="1"/>
      <c r="G62" s="1"/>
      <c r="H62" s="1"/>
      <c r="I62" s="1"/>
      <c r="J62" s="1"/>
      <c r="K62" s="1"/>
      <c r="L62" s="1"/>
      <c r="M62" s="1"/>
    </row>
    <row r="63" spans="1:15" s="2" customFormat="1" x14ac:dyDescent="0.2">
      <c r="A63" s="1"/>
      <c r="B63" s="1"/>
      <c r="C63" s="1"/>
      <c r="D63" s="1"/>
      <c r="E63" s="4"/>
      <c r="F63" s="1"/>
      <c r="G63" s="1"/>
      <c r="H63" s="1"/>
      <c r="I63" s="1"/>
      <c r="J63" s="1"/>
      <c r="K63" s="1"/>
      <c r="L63" s="1"/>
      <c r="M63" s="1"/>
    </row>
    <row r="64" spans="1:15" s="2" customFormat="1" x14ac:dyDescent="0.2">
      <c r="A64" s="1"/>
      <c r="B64" s="1"/>
      <c r="C64" s="1"/>
      <c r="D64" s="1"/>
      <c r="E64" s="4"/>
      <c r="F64" s="1"/>
      <c r="G64" s="1"/>
      <c r="H64" s="1"/>
      <c r="I64" s="1"/>
      <c r="J64" s="1"/>
      <c r="K64" s="1"/>
      <c r="L64" s="1"/>
      <c r="M64" s="1"/>
    </row>
    <row r="65" spans="1:13" s="2" customFormat="1" x14ac:dyDescent="0.2">
      <c r="A65" s="1"/>
      <c r="B65" s="1"/>
      <c r="C65" s="1"/>
      <c r="D65" s="1"/>
      <c r="E65" s="4"/>
      <c r="F65" s="1"/>
      <c r="G65" s="1"/>
      <c r="H65" s="1"/>
      <c r="I65" s="1"/>
      <c r="J65" s="1"/>
      <c r="K65" s="1"/>
      <c r="L65" s="1"/>
      <c r="M65" s="1"/>
    </row>
    <row r="66" spans="1:13" s="2" customFormat="1" x14ac:dyDescent="0.2">
      <c r="A66" s="1"/>
      <c r="B66" s="1"/>
      <c r="C66" s="1"/>
      <c r="D66" s="1"/>
      <c r="E66" s="4"/>
      <c r="F66" s="1"/>
      <c r="G66" s="1"/>
      <c r="H66" s="1"/>
      <c r="I66" s="1"/>
      <c r="J66" s="1"/>
      <c r="K66" s="1"/>
      <c r="L66" s="1"/>
      <c r="M66" s="1"/>
    </row>
    <row r="67" spans="1:13" s="2" customFormat="1" ht="29.1" customHeight="1" x14ac:dyDescent="0.2">
      <c r="A67" s="1"/>
      <c r="B67" s="1"/>
      <c r="C67" s="1"/>
      <c r="D67" s="1"/>
      <c r="E67" s="4"/>
      <c r="F67" s="1"/>
      <c r="G67" s="1"/>
      <c r="H67" s="1"/>
      <c r="I67" s="1"/>
      <c r="J67" s="1"/>
      <c r="K67" s="1"/>
      <c r="L67" s="1"/>
      <c r="M67" s="1"/>
    </row>
    <row r="68" spans="1:13" s="2" customFormat="1" x14ac:dyDescent="0.2">
      <c r="A68" s="1"/>
      <c r="B68" s="1"/>
      <c r="C68" s="1"/>
      <c r="D68" s="1"/>
      <c r="E68" s="4"/>
      <c r="F68" s="1"/>
      <c r="G68" s="1"/>
      <c r="H68" s="1"/>
      <c r="I68" s="1"/>
      <c r="J68" s="1"/>
      <c r="K68" s="1"/>
      <c r="L68" s="1"/>
      <c r="M68" s="1"/>
    </row>
    <row r="69" spans="1:13" s="2" customFormat="1" x14ac:dyDescent="0.2">
      <c r="A69" s="1"/>
      <c r="B69" s="1"/>
      <c r="C69" s="1"/>
      <c r="D69" s="1"/>
      <c r="E69" s="4"/>
      <c r="F69" s="1"/>
      <c r="G69" s="1"/>
      <c r="H69" s="1"/>
      <c r="I69" s="1"/>
      <c r="J69" s="1"/>
      <c r="K69" s="1"/>
      <c r="L69" s="1"/>
      <c r="M69" s="1"/>
    </row>
    <row r="70" spans="1:13" s="2" customFormat="1" x14ac:dyDescent="0.2">
      <c r="A70" s="1"/>
      <c r="B70" s="1"/>
      <c r="C70" s="1"/>
      <c r="D70" s="1"/>
      <c r="E70" s="4"/>
      <c r="F70" s="1"/>
      <c r="G70" s="1"/>
      <c r="H70" s="1"/>
      <c r="I70" s="1"/>
      <c r="J70" s="1"/>
      <c r="K70" s="1"/>
      <c r="L70" s="1"/>
      <c r="M70" s="1"/>
    </row>
    <row r="71" spans="1:13" customFormat="1" ht="12.75" x14ac:dyDescent="0.2">
      <c r="A71" s="1"/>
      <c r="B71" s="1"/>
      <c r="C71" s="1"/>
      <c r="D71" s="1"/>
      <c r="E71" s="4"/>
      <c r="F71" s="1"/>
      <c r="G71" s="1"/>
      <c r="H71" s="1"/>
      <c r="I71" s="1"/>
      <c r="J71" s="1"/>
      <c r="K71" s="1"/>
      <c r="L71" s="1"/>
      <c r="M71" s="1"/>
    </row>
    <row r="72" spans="1:13" s="2" customFormat="1" x14ac:dyDescent="0.2">
      <c r="A72" s="1"/>
      <c r="B72" s="1"/>
      <c r="C72" s="1"/>
      <c r="D72" s="1"/>
      <c r="E72" s="4"/>
      <c r="F72" s="1"/>
      <c r="G72" s="1"/>
      <c r="H72" s="1"/>
      <c r="I72" s="1"/>
      <c r="J72" s="1"/>
      <c r="K72" s="1"/>
      <c r="L72" s="1"/>
      <c r="M72" s="1"/>
    </row>
    <row r="73" spans="1:13" s="2" customFormat="1" x14ac:dyDescent="0.2">
      <c r="A73" s="1"/>
      <c r="B73" s="1"/>
      <c r="C73" s="1"/>
      <c r="D73" s="1"/>
      <c r="E73" s="4"/>
      <c r="F73" s="1"/>
      <c r="G73" s="1"/>
      <c r="H73" s="1"/>
      <c r="I73" s="1"/>
      <c r="J73" s="1"/>
      <c r="K73" s="1"/>
      <c r="L73" s="1"/>
      <c r="M73" s="1"/>
    </row>
    <row r="74" spans="1:13" s="2" customFormat="1" x14ac:dyDescent="0.2">
      <c r="A74" s="1"/>
      <c r="B74" s="1"/>
      <c r="C74" s="1"/>
      <c r="D74" s="1"/>
      <c r="E74" s="4"/>
      <c r="F74" s="1"/>
      <c r="G74" s="1"/>
      <c r="H74" s="1"/>
      <c r="I74" s="1"/>
      <c r="J74" s="1"/>
      <c r="K74" s="1"/>
      <c r="L74" s="1"/>
      <c r="M74" s="1"/>
    </row>
    <row r="75" spans="1:13" s="2" customFormat="1" x14ac:dyDescent="0.2">
      <c r="A75" s="1"/>
      <c r="B75" s="1"/>
      <c r="C75" s="1"/>
      <c r="D75" s="1"/>
      <c r="E75" s="4"/>
      <c r="F75" s="1"/>
      <c r="G75" s="1"/>
      <c r="H75" s="1"/>
      <c r="I75" s="1"/>
      <c r="J75" s="1"/>
      <c r="K75" s="1"/>
      <c r="L75" s="1"/>
      <c r="M75" s="1"/>
    </row>
    <row r="76" spans="1:13" ht="15" customHeight="1" x14ac:dyDescent="0.2">
      <c r="B76" s="1"/>
      <c r="D76" s="1"/>
      <c r="F76" s="1"/>
      <c r="G76" s="1"/>
      <c r="H76" s="1"/>
      <c r="I76" s="1"/>
      <c r="J76" s="1"/>
    </row>
    <row r="77" spans="1:13" s="2" customFormat="1" x14ac:dyDescent="0.2">
      <c r="A77" s="1"/>
      <c r="B77" s="1"/>
      <c r="C77" s="1"/>
      <c r="D77" s="1"/>
      <c r="E77" s="4"/>
      <c r="F77" s="1"/>
      <c r="G77" s="1"/>
      <c r="H77" s="1"/>
      <c r="I77" s="1"/>
      <c r="J77" s="1"/>
      <c r="K77" s="1"/>
      <c r="L77" s="1"/>
      <c r="M77" s="1"/>
    </row>
    <row r="78" spans="1:13" s="2" customFormat="1" x14ac:dyDescent="0.2">
      <c r="A78" s="1"/>
      <c r="B78" s="1"/>
      <c r="C78" s="1"/>
      <c r="D78" s="1"/>
      <c r="E78" s="4"/>
      <c r="F78" s="1"/>
      <c r="G78" s="1"/>
      <c r="H78" s="1"/>
      <c r="I78" s="1"/>
      <c r="J78" s="1"/>
      <c r="K78" s="1"/>
      <c r="L78" s="1"/>
      <c r="M78" s="1"/>
    </row>
    <row r="79" spans="1:13" x14ac:dyDescent="0.2">
      <c r="B79" s="1"/>
      <c r="D79" s="1"/>
      <c r="F79" s="1"/>
      <c r="G79" s="1"/>
      <c r="H79" s="1"/>
      <c r="I79" s="1"/>
      <c r="J79" s="1"/>
    </row>
    <row r="80" spans="1:13" x14ac:dyDescent="0.2">
      <c r="B80" s="1"/>
      <c r="D80" s="1"/>
      <c r="F80" s="1"/>
      <c r="G80" s="1"/>
      <c r="H80" s="1"/>
      <c r="I80" s="1"/>
      <c r="J80" s="1"/>
    </row>
    <row r="81" spans="2:10" x14ac:dyDescent="0.2">
      <c r="B81" s="1"/>
      <c r="D81" s="1"/>
      <c r="F81" s="1"/>
      <c r="G81" s="1"/>
      <c r="H81" s="1"/>
      <c r="I81" s="1"/>
      <c r="J81" s="1"/>
    </row>
    <row r="82" spans="2:10" x14ac:dyDescent="0.2">
      <c r="B82" s="1"/>
      <c r="D82" s="1"/>
      <c r="F82" s="1"/>
      <c r="G82" s="1"/>
      <c r="H82" s="1"/>
      <c r="I82" s="1"/>
      <c r="J82" s="1"/>
    </row>
    <row r="83" spans="2:10" x14ac:dyDescent="0.2">
      <c r="B83" s="1"/>
      <c r="D83" s="1"/>
      <c r="F83" s="1"/>
      <c r="G83" s="1"/>
      <c r="H83" s="1"/>
      <c r="I83" s="1"/>
      <c r="J83" s="1"/>
    </row>
    <row r="84" spans="2:10" x14ac:dyDescent="0.2">
      <c r="B84" s="1"/>
      <c r="D84" s="1"/>
      <c r="F84" s="1"/>
      <c r="G84" s="1"/>
      <c r="H84" s="1"/>
      <c r="I84" s="1"/>
      <c r="J84" s="1"/>
    </row>
    <row r="85" spans="2:10" x14ac:dyDescent="0.2">
      <c r="B85" s="1"/>
      <c r="D85" s="1"/>
      <c r="F85" s="1"/>
      <c r="G85" s="1"/>
      <c r="H85" s="1"/>
      <c r="I85" s="1"/>
      <c r="J85" s="1"/>
    </row>
    <row r="86" spans="2:10" x14ac:dyDescent="0.2">
      <c r="B86" s="1"/>
      <c r="D86" s="1"/>
      <c r="F86" s="1"/>
      <c r="G86" s="1"/>
      <c r="H86" s="1"/>
      <c r="I86" s="1"/>
      <c r="J86" s="1"/>
    </row>
    <row r="87" spans="2:10" x14ac:dyDescent="0.2">
      <c r="B87" s="1"/>
      <c r="D87" s="1"/>
      <c r="F87" s="1"/>
      <c r="G87" s="1"/>
      <c r="H87" s="1"/>
      <c r="I87" s="1"/>
      <c r="J87" s="1"/>
    </row>
    <row r="88" spans="2:10" x14ac:dyDescent="0.2">
      <c r="B88" s="1"/>
      <c r="D88" s="1"/>
      <c r="F88" s="1"/>
      <c r="G88" s="1"/>
      <c r="H88" s="1"/>
      <c r="I88" s="1"/>
      <c r="J88" s="1"/>
    </row>
    <row r="89" spans="2:10" x14ac:dyDescent="0.2">
      <c r="B89" s="1"/>
      <c r="D89" s="1"/>
      <c r="F89" s="1"/>
      <c r="G89" s="1"/>
      <c r="H89" s="1"/>
      <c r="I89" s="1"/>
      <c r="J89" s="1"/>
    </row>
    <row r="90" spans="2:10" x14ac:dyDescent="0.2">
      <c r="B90" s="1"/>
      <c r="D90" s="1"/>
      <c r="F90" s="1"/>
      <c r="G90" s="1"/>
      <c r="H90" s="1"/>
      <c r="I90" s="1"/>
      <c r="J90" s="1"/>
    </row>
    <row r="91" spans="2:10" x14ac:dyDescent="0.2">
      <c r="B91" s="1"/>
      <c r="D91" s="1"/>
      <c r="F91" s="1"/>
      <c r="G91" s="1"/>
      <c r="H91" s="1"/>
      <c r="I91" s="1"/>
      <c r="J91" s="1"/>
    </row>
    <row r="92" spans="2:10" x14ac:dyDescent="0.2">
      <c r="B92" s="1"/>
      <c r="D92" s="1"/>
      <c r="F92" s="1"/>
      <c r="G92" s="1"/>
      <c r="H92" s="1"/>
      <c r="I92" s="1"/>
      <c r="J92" s="1"/>
    </row>
    <row r="93" spans="2:10" x14ac:dyDescent="0.2">
      <c r="B93" s="1"/>
      <c r="D93" s="1"/>
      <c r="F93" s="1"/>
      <c r="G93" s="1"/>
      <c r="H93" s="1"/>
      <c r="I93" s="1"/>
      <c r="J93" s="1"/>
    </row>
    <row r="94" spans="2:10" x14ac:dyDescent="0.2">
      <c r="B94" s="1"/>
      <c r="D94" s="1"/>
      <c r="F94" s="1"/>
      <c r="G94" s="1"/>
      <c r="H94" s="1"/>
      <c r="I94" s="1"/>
      <c r="J94" s="1"/>
    </row>
    <row r="95" spans="2:10" x14ac:dyDescent="0.2">
      <c r="B95" s="1"/>
      <c r="D95" s="1"/>
      <c r="F95" s="1"/>
      <c r="G95" s="1"/>
      <c r="H95" s="1"/>
      <c r="I95" s="1"/>
      <c r="J95" s="1"/>
    </row>
    <row r="96" spans="2:10" x14ac:dyDescent="0.2">
      <c r="B96" s="1"/>
      <c r="D96" s="1"/>
      <c r="F96" s="1"/>
      <c r="G96" s="1"/>
      <c r="H96" s="1"/>
      <c r="I96" s="1"/>
      <c r="J96" s="1"/>
    </row>
    <row r="97" spans="2:10" x14ac:dyDescent="0.2">
      <c r="B97" s="1"/>
      <c r="D97" s="1"/>
      <c r="F97" s="1"/>
      <c r="G97" s="1"/>
      <c r="H97" s="1"/>
      <c r="I97" s="1"/>
      <c r="J97" s="1"/>
    </row>
    <row r="98" spans="2:10" x14ac:dyDescent="0.2">
      <c r="B98" s="1"/>
      <c r="D98" s="1"/>
      <c r="F98" s="1"/>
      <c r="G98" s="1"/>
      <c r="H98" s="1"/>
      <c r="I98" s="1"/>
      <c r="J98" s="1"/>
    </row>
    <row r="99" spans="2:10" x14ac:dyDescent="0.2">
      <c r="B99" s="1"/>
      <c r="D99" s="1"/>
      <c r="F99" s="1"/>
      <c r="G99" s="1"/>
      <c r="H99" s="1"/>
      <c r="I99" s="1"/>
      <c r="J99" s="1"/>
    </row>
    <row r="100" spans="2:10" x14ac:dyDescent="0.2">
      <c r="B100" s="1"/>
      <c r="D100" s="1"/>
      <c r="F100" s="1"/>
      <c r="G100" s="1"/>
      <c r="H100" s="1"/>
      <c r="I100" s="1"/>
      <c r="J100" s="1"/>
    </row>
    <row r="102" spans="2:10" x14ac:dyDescent="0.2">
      <c r="B102" s="1"/>
      <c r="D102" s="1"/>
      <c r="F102" s="1"/>
      <c r="G102" s="1"/>
      <c r="H102" s="1"/>
      <c r="I102" s="1"/>
      <c r="J102" s="1"/>
    </row>
    <row r="103" spans="2:10" x14ac:dyDescent="0.2">
      <c r="B103" s="1"/>
      <c r="D103" s="1"/>
      <c r="F103" s="1"/>
      <c r="G103" s="1"/>
      <c r="H103" s="1"/>
      <c r="I103" s="1"/>
      <c r="J103" s="1"/>
    </row>
  </sheetData>
  <mergeCells count="50">
    <mergeCell ref="A33:C33"/>
    <mergeCell ref="D33:J33"/>
    <mergeCell ref="A34:C34"/>
    <mergeCell ref="A35:J35"/>
    <mergeCell ref="A39:C39"/>
    <mergeCell ref="D39:J39"/>
    <mergeCell ref="D34:J34"/>
    <mergeCell ref="A49:J49"/>
    <mergeCell ref="A51:C51"/>
    <mergeCell ref="D51:J51"/>
    <mergeCell ref="A47:C47"/>
    <mergeCell ref="D47:J47"/>
    <mergeCell ref="B48:J48"/>
    <mergeCell ref="A52:I52"/>
    <mergeCell ref="A58:C58"/>
    <mergeCell ref="D58:J58"/>
    <mergeCell ref="A57:C57"/>
    <mergeCell ref="D57:J57"/>
    <mergeCell ref="A18:C18"/>
    <mergeCell ref="D18:J18"/>
    <mergeCell ref="A1:M1"/>
    <mergeCell ref="A2:M2"/>
    <mergeCell ref="A4:M4"/>
    <mergeCell ref="A6:A7"/>
    <mergeCell ref="B6:B7"/>
    <mergeCell ref="C6:C7"/>
    <mergeCell ref="D6:D7"/>
    <mergeCell ref="E6:E7"/>
    <mergeCell ref="F6:F7"/>
    <mergeCell ref="G6:H6"/>
    <mergeCell ref="I6:I7"/>
    <mergeCell ref="J6:K7"/>
    <mergeCell ref="L6:L7"/>
    <mergeCell ref="M6:M7"/>
    <mergeCell ref="E24:F24"/>
    <mergeCell ref="E25:F25"/>
    <mergeCell ref="A40:J40"/>
    <mergeCell ref="A3:J3"/>
    <mergeCell ref="B19:J19"/>
    <mergeCell ref="B8:J8"/>
    <mergeCell ref="A15:C15"/>
    <mergeCell ref="D15:J15"/>
    <mergeCell ref="A9:J9"/>
    <mergeCell ref="A10:J10"/>
    <mergeCell ref="A29:C29"/>
    <mergeCell ref="D29:J29"/>
    <mergeCell ref="A30:J30"/>
    <mergeCell ref="A20:J20"/>
    <mergeCell ref="A21:J21"/>
    <mergeCell ref="A16:J16"/>
  </mergeCells>
  <printOptions horizontalCentered="1"/>
  <pageMargins left="0" right="0" top="0.74803149606299202" bottom="0.74803149606299202" header="0.31496062992126" footer="0.31496062992126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09DEBB59D4C54488ECB477B48B36A85" ma:contentTypeVersion="0" ma:contentTypeDescription="A content type to manage public (operations) IDB documents" ma:contentTypeScope="" ma:versionID="73107e0d47547c99cf27649a8d2e0e7e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8abbafa966629a57eee85f3e23f08021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fd8db7d-50da-443c-8653-131f97d320a8}" ma:internalName="TaxCatchAll" ma:showField="CatchAllData" ma:web="106c4bfc-cac0-47ed-afe3-97dfb807a3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fd8db7d-50da-443c-8653-131f97d320a8}" ma:internalName="TaxCatchAllLabel" ma:readOnly="true" ma:showField="CatchAllDataLabel" ma:web="106c4bfc-cac0-47ed-afe3-97dfb807a3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INT/INT</Division_x0020_or_x0020_Unit>
    <Other_x0020_Author xmlns="9c571b2f-e523-4ab2-ba2e-09e151a03ef4" xsi:nil="true"/>
    <Region xmlns="9c571b2f-e523-4ab2-ba2e-09e151a03ef4" xsi:nil="true"/>
    <IDBDocs_x0020_Number xmlns="9c571b2f-e523-4ab2-ba2e-09e151a03ef4">39715172</IDBDocs_x0020_Number>
    <Document_x0020_Author xmlns="9c571b2f-e523-4ab2-ba2e-09e151a03ef4">Robert, Carolyn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4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PE-L1159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Proposal&lt;/USER_STAGE&gt;&lt;PD_OBJ_TYPE&gt;0&lt;/PD_OBJ_TYPE&gt;&lt;MAKERECORD&gt;Y&lt;/MAKERECORD&gt;&lt;/Data&gt;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CE-ACU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0B122D89-3507-49EE-93B3-C3B98E5CA019}"/>
</file>

<file path=customXml/itemProps2.xml><?xml version="1.0" encoding="utf-8"?>
<ds:datastoreItem xmlns:ds="http://schemas.openxmlformats.org/officeDocument/2006/customXml" ds:itemID="{13C79C1F-640F-4051-BE7B-C4AE727A8D74}"/>
</file>

<file path=customXml/itemProps3.xml><?xml version="1.0" encoding="utf-8"?>
<ds:datastoreItem xmlns:ds="http://schemas.openxmlformats.org/officeDocument/2006/customXml" ds:itemID="{8F07C01A-B4C0-470F-96A6-9F5771217A94}"/>
</file>

<file path=customXml/itemProps4.xml><?xml version="1.0" encoding="utf-8"?>
<ds:datastoreItem xmlns:ds="http://schemas.openxmlformats.org/officeDocument/2006/customXml" ds:itemID="{55963441-8694-44B9-A805-AFD155395B53}"/>
</file>

<file path=customXml/itemProps5.xml><?xml version="1.0" encoding="utf-8"?>
<ds:datastoreItem xmlns:ds="http://schemas.openxmlformats.org/officeDocument/2006/customXml" ds:itemID="{9F5D743E-5B52-46DD-BD9A-3B8F73111C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PAC VUCE 18 meses</vt:lpstr>
      <vt:lpstr>'PAC VUCE 18 meses'!Print_Area</vt:lpstr>
      <vt:lpstr>'PAC VUCE 18 meses'!Print_Titles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dc:creator>Test</dc:creator>
  <cp:lastModifiedBy>Test</cp:lastModifiedBy>
  <cp:lastPrinted>2015-06-16T22:39:19Z</cp:lastPrinted>
  <dcterms:created xsi:type="dcterms:W3CDTF">2014-09-29T23:34:57Z</dcterms:created>
  <dcterms:modified xsi:type="dcterms:W3CDTF">2015-09-03T14:51:01Z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0x01010046CF21643EE8D14686A648AA6DAD089200C09DEBB59D4C54488ECB477B48B36A85</vt:lpwstr>
  </property>
  <property fmtid="{D5CDD505-2E9C-101B-9397-08002B2CF9AE}" pid="5" name="TaxKeywordTaxHTField">
    <vt:lpwstr/>
  </property>
  <property fmtid="{D5CDD505-2E9C-101B-9397-08002B2CF9AE}" pid="6" name="Series Operations IDB">
    <vt:lpwstr>4;#Unclassified|a6dff32e-d477-44cd-a56b-85efe9e0a56c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4;#Unclassified|a6dff32e-d477-44cd-a56b-85efe9e0a56c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5;#IDBDocs|cca77002-e150-4b2d-ab1f-1d7a7cdcae16</vt:lpwstr>
  </property>
</Properties>
</file>