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3.xml" ContentType="application/vnd.openxmlformats-officedocument.customXmlProperties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2.xml" ContentType="application/vnd.openxmlformats-officedocument.spreadsheetml.revisionLog+xml"/>
  <Override PartName="/customXml/itemProps6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OCHA\Desktop\Todo\Proyectos\AR-L1295\VERSIONES POD\Revision Interna\FINAL PARA QRR\"/>
    </mc:Choice>
  </mc:AlternateContent>
  <xr:revisionPtr revIDLastSave="0" documentId="13_ncr:81_{98B551B4-E7CE-4FF8-833F-48EAA794A0FF}" xr6:coauthVersionLast="33" xr6:coauthVersionMax="33" xr10:uidLastSave="{00000000-0000-0000-0000-000000000000}"/>
  <bookViews>
    <workbookView xWindow="0" yWindow="0" windowWidth="18876" windowHeight="7812" activeTab="2" xr2:uid="{00000000-000D-0000-FFFF-FFFF00000000}"/>
  </bookViews>
  <sheets>
    <sheet name="Estructura del Proyecto" sheetId="1" r:id="rId1"/>
    <sheet name="Plan de Adquisiciones" sheetId="2" r:id="rId2"/>
    <sheet name="Detalle Plan de Adquisiciones" sheetId="3" r:id="rId3"/>
  </sheets>
  <definedNames>
    <definedName name="Z_3A5346D0_A951_4464_8CF9_44B1DF088D89_.wvu.Cols" localSheetId="2" hidden="1">'Detalle Plan de Adquisiciones'!$Q:$R</definedName>
    <definedName name="Z_88CCC631_8B9B_4155_9936_B2761120F56C_.wvu.Cols" localSheetId="2" hidden="1">'Detalle Plan de Adquisiciones'!$Q:$R</definedName>
    <definedName name="Z_92E40BD3_3B25_4EFD_A793_98FD0BCAC810_.wvu.Cols" localSheetId="2" hidden="1">'Detalle Plan de Adquisiciones'!$Q:$R</definedName>
    <definedName name="Z_9A84CFEA_1C04_4CED_ACA2_7ABD192CA5FB_.wvu.Cols" localSheetId="2" hidden="1">'Detalle Plan de Adquisiciones'!$Q:$R</definedName>
    <definedName name="Z_9E45D038_7FE7_4D5F_9657_6AFF894C64DD_.wvu.Cols" localSheetId="2" hidden="1">'Detalle Plan de Adquisiciones'!$Q:$R</definedName>
    <definedName name="Z_CB4D89F2_0745_401C_9BA0_6CA793DA0FC3_.wvu.Cols" localSheetId="2" hidden="1">'Detalle Plan de Adquisiciones'!$Q:$R</definedName>
    <definedName name="Z_E33CE37E_BB49_43D1_8D20_84DDFAA423B4_.wvu.Cols" localSheetId="2" hidden="1">'Detalle Plan de Adquisiciones'!$Q:$R</definedName>
  </definedNames>
  <calcPr calcId="179017"/>
  <customWorkbookViews>
    <customWorkbookView name="Cocha, Agustina - Personal View" guid="{3A5346D0-A951-4464-8CF9-44B1DF088D89}" mergeInterval="0" personalView="1" maximized="1" xWindow="-9" yWindow="-9" windowWidth="1938" windowHeight="1048" activeSheetId="3"/>
    <customWorkbookView name="Augusto Nahuel Garcia - Vista personalizada" guid="{CB4D89F2-0745-401C-9BA0-6CA793DA0FC3}" mergeInterval="0" personalView="1" maximized="1" xWindow="-8" yWindow="-8" windowWidth="1616" windowHeight="876" activeSheetId="3"/>
    <customWorkbookView name="Gastón - Vista personalizada" guid="{88CCC631-8B9B-4155-9936-B2761120F56C}" mergeInterval="0" personalView="1" maximized="1" xWindow="1" yWindow="1" windowWidth="1280" windowHeight="490" activeSheetId="3"/>
    <customWorkbookView name="Julieta Abad - Personal View" guid="{9A84CFEA-1C04-4CED-ACA2-7ABD192CA5FB}" mergeInterval="0" personalView="1" maximized="1" xWindow="-9" yWindow="-9" windowWidth="1938" windowHeight="1050" activeSheetId="3"/>
    <customWorkbookView name="Auditoria - Vista personalizada" guid="{9E45D038-7FE7-4D5F-9657-6AFF894C64DD}" mergeInterval="0" personalView="1" maximized="1" xWindow="-8" yWindow="-8" windowWidth="1296" windowHeight="696" activeSheetId="3"/>
    <customWorkbookView name="admin - Vista personalizada" guid="{E33CE37E-BB49-43D1-8D20-84DDFAA423B4}" mergeInterval="0" personalView="1" maximized="1" xWindow="-8" yWindow="-8" windowWidth="1696" windowHeight="1026" activeSheetId="3" showComments="commIndAndComment"/>
    <customWorkbookView name="Reinaldo Fioravanti - Personal View" guid="{92E40BD3-3B25-4EFD-A793-98FD0BCAC810}" mergeInterval="0" personalView="1" maximized="1" xWindow="-9" yWindow="-9" windowWidth="1938" windowHeight="1055" activeSheetId="3"/>
  </customWorkbookViews>
</workbook>
</file>

<file path=xl/calcChain.xml><?xml version="1.0" encoding="utf-8"?>
<calcChain xmlns="http://schemas.openxmlformats.org/spreadsheetml/2006/main">
  <c r="C19" i="2" l="1"/>
  <c r="C11" i="2" s="1"/>
  <c r="B19" i="2"/>
  <c r="B24" i="2" s="1"/>
  <c r="C20" i="2"/>
  <c r="C24" i="2" l="1"/>
  <c r="B11" i="2"/>
  <c r="C15" i="2"/>
  <c r="B15" i="2" l="1"/>
</calcChain>
</file>

<file path=xl/sharedStrings.xml><?xml version="1.0" encoding="utf-8"?>
<sst xmlns="http://schemas.openxmlformats.org/spreadsheetml/2006/main" count="257" uniqueCount="122">
  <si>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</si>
  <si>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</si>
  <si>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</si>
  <si>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</si>
  <si>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</si>
  <si>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</si>
  <si>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</si>
  <si>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</si>
  <si>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</si>
  <si>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</si>
  <si>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</si>
  <si>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</si>
  <si>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</si>
  <si>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</si>
  <si>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</si>
  <si>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</si>
  <si>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</si>
  <si>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</si>
  <si>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Previsto</t>
  </si>
  <si>
    <t>Proceso en curso</t>
  </si>
  <si>
    <t>Relicitación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</si>
  <si>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</si>
  <si>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</si>
  <si>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</si>
  <si>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</si>
  <si>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</si>
  <si>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</si>
  <si>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</si>
  <si>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</si>
  <si>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</si>
  <si>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</si>
  <si>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</si>
  <si>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</si>
  <si>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</si>
  <si>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</si>
  <si>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</si>
  <si>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Llave en mano</t>
  </si>
  <si>
    <t>Bienes </t>
  </si>
  <si>
    <t>Precios Unitarios</t>
  </si>
  <si>
    <t>Suma Alzada</t>
  </si>
  <si>
    <t>Obras </t>
  </si>
  <si>
    <t>Servicios de No Consultoría </t>
  </si>
  <si>
    <t>Suma global</t>
  </si>
  <si>
    <t>Consultoría - Firmas </t>
  </si>
  <si>
    <t>Suma global + Gastos Reembolsables</t>
  </si>
  <si>
    <t>Tiempo Trabajado</t>
  </si>
  <si>
    <t>Adquisición de Servicios de no consultoría</t>
  </si>
  <si>
    <t>Solicitud de Propuestas y Términos de Referencia</t>
  </si>
  <si>
    <t>Términos de Referencia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</si>
  <si>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</si>
  <si>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</si>
  <si>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</si>
  <si>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</si>
  <si>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</si>
  <si>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</si>
  <si>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</si>
  <si>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</si>
  <si>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</si>
  <si>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</si>
  <si>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</si>
  <si>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</si>
  <si>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</si>
  <si>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Servicios de No Consultoría</t>
  </si>
  <si>
    <t>Gastos Operativos</t>
  </si>
  <si>
    <t>Consultoría (firmas + individuos)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</si>
  <si>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</si>
  <si>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</si>
  <si>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</si>
  <si>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</si>
  <si>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</si>
  <si>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</si>
  <si>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</si>
  <si>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</si>
  <si>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</si>
  <si>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</si>
  <si>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</si>
  <si>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</si>
  <si>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</si>
  <si>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</si>
  <si>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</si>
  <si>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</si>
  <si>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</si>
  <si>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</si>
  <si>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</si>
  <si>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Monto Estimado en US$:</t>
  </si>
  <si>
    <t>Componente Asociado:</t>
  </si>
  <si>
    <t>Cantidad Estimada de Consultores:</t>
  </si>
  <si>
    <t>SI</t>
  </si>
  <si>
    <t>no aplica</t>
  </si>
  <si>
    <t>Auditoria</t>
  </si>
  <si>
    <t>Dirección Nacional de Vialidad</t>
  </si>
  <si>
    <t>Dirección Nacional de Vialidad (DNV)</t>
  </si>
  <si>
    <t>Obras Civiles</t>
  </si>
  <si>
    <t>GASTOS OPERATIVOS</t>
  </si>
  <si>
    <t>Para Obras a ser financiadas con la presente operación y futuras operaciones del CCLIP</t>
  </si>
  <si>
    <t>Estudios técnicos y pre-inversión</t>
  </si>
  <si>
    <t>Falta Realizar el Proyecto Ejecutivo</t>
  </si>
  <si>
    <t xml:space="preserve">Componente 2: Estudio de Pre-Inversión </t>
  </si>
  <si>
    <t>Componente 2 - Estudio de Pre Inversión</t>
  </si>
  <si>
    <t>Sistema de Control de Gestión del Corredor</t>
  </si>
  <si>
    <t>Programa de Ampliación de Capacidad y Mejoras de Seguridad en el Corredor Sistema Cristo Redentor (AR-O0006) y Segunda Etapa de Ampliación de Capacidad y Mejora de Seguridad en los accesos al Paso Cristo Redentor (AR-L1295)</t>
  </si>
  <si>
    <t>LPI</t>
  </si>
  <si>
    <t>Componente 2: Estudios de Pre Inversión</t>
  </si>
  <si>
    <t>Sub Componente 1.2: Sistema de Control de Gestión del Corredor</t>
  </si>
  <si>
    <t>Sub Componente 1.1: Obras Civiles</t>
  </si>
  <si>
    <t>BIENES</t>
  </si>
  <si>
    <t>Obras complementarias de rehabilitación y seguridad en la Ruta Nacional Nª 7 y Accesos a Localidades</t>
  </si>
  <si>
    <t>LPN</t>
  </si>
  <si>
    <t>Consultoria</t>
  </si>
  <si>
    <t>Consultores individuales para supervisión de obra</t>
  </si>
  <si>
    <t xml:space="preserve"> </t>
  </si>
  <si>
    <t>Sub Componente 1.1 Obras Civiles</t>
  </si>
  <si>
    <t>Sub Componente 1.2 Obras complementarias para el Sistema de Control de Gestion del corredor</t>
  </si>
  <si>
    <t>Componente 1: Obras de Infraestructura y Tecnología</t>
  </si>
  <si>
    <r>
      <t xml:space="preserve">Sub Componente 1.1 </t>
    </r>
    <r>
      <rPr>
        <i/>
        <sz val="10"/>
        <rFont val="Calibri"/>
        <family val="2"/>
      </rPr>
      <t>Obras Civiles</t>
    </r>
  </si>
  <si>
    <r>
      <t xml:space="preserve">Componente 1 - </t>
    </r>
    <r>
      <rPr>
        <i/>
        <sz val="10"/>
        <rFont val="Calibri"/>
        <family val="2"/>
      </rPr>
      <t>Obras de Infraestructura y Tecnoligía</t>
    </r>
  </si>
  <si>
    <r>
      <t xml:space="preserve">Sub Componente 1.2 </t>
    </r>
    <r>
      <rPr>
        <i/>
        <sz val="10"/>
        <rFont val="Calibri"/>
        <family val="2"/>
      </rPr>
      <t xml:space="preserve">Obras para el Sistema de Control de Gestion del Corredor </t>
    </r>
  </si>
  <si>
    <t>Túnel Caracoles</t>
  </si>
  <si>
    <t>Túnel Cristo Redentor</t>
  </si>
  <si>
    <t>Se contratara una Auditoria Externa</t>
  </si>
  <si>
    <t>Tomar en cuenta que este tipo de consultoria requiere un alto grado de especificidad</t>
  </si>
  <si>
    <t>Versión (5-Julio-2018-)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</si>
</sst>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Arial"/>
      <family val="2"/>
    </font>
    <font>
      <b/>
      <sz val="16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0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8" fillId="24" borderId="11" xfId="1" applyFont="1" applyFill="1" applyBorder="1" applyAlignment="1">
      <alignment horizontal="center" vertical="center"/>
    </xf>
    <xf numFmtId="0" fontId="28" fillId="24" borderId="12" xfId="1" applyFont="1" applyFill="1" applyBorder="1" applyAlignment="1">
      <alignment horizontal="center" vertical="center"/>
    </xf>
    <xf numFmtId="0" fontId="28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29" fillId="24" borderId="24" xfId="1" applyFont="1" applyFill="1" applyBorder="1" applyAlignment="1">
      <alignment horizontal="center" vertical="center"/>
    </xf>
    <xf numFmtId="0" fontId="29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3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0" fontId="35" fillId="0" borderId="14" xfId="1" applyFont="1" applyBorder="1" applyAlignment="1">
      <alignment vertical="center"/>
    </xf>
    <xf numFmtId="164" fontId="0" fillId="0" borderId="0" xfId="0" applyNumberFormat="1"/>
    <xf numFmtId="0" fontId="0" fillId="0" borderId="0" xfId="0" applyFill="1"/>
    <xf numFmtId="0" fontId="22" fillId="0" borderId="17" xfId="1" applyFont="1" applyBorder="1" applyAlignment="1" applyProtection="1">
      <alignment vertical="center"/>
    </xf>
    <xf numFmtId="0" fontId="22" fillId="0" borderId="17" xfId="1" applyFont="1" applyBorder="1" applyAlignment="1" applyProtection="1">
      <alignment vertical="center" wrapText="1"/>
    </xf>
    <xf numFmtId="0" fontId="22" fillId="0" borderId="26" xfId="1" applyFont="1" applyBorder="1" applyAlignment="1" applyProtection="1">
      <alignment vertical="center"/>
    </xf>
    <xf numFmtId="164" fontId="22" fillId="0" borderId="20" xfId="1" applyNumberFormat="1" applyFont="1" applyFill="1" applyBorder="1" applyAlignment="1">
      <alignment horizontal="right" vertical="center" wrapText="1"/>
    </xf>
    <xf numFmtId="164" fontId="22" fillId="0" borderId="29" xfId="1" applyNumberFormat="1" applyFont="1" applyFill="1" applyBorder="1" applyAlignment="1">
      <alignment horizontal="right" vertical="center" wrapText="1"/>
    </xf>
    <xf numFmtId="0" fontId="22" fillId="0" borderId="17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10" fontId="22" fillId="0" borderId="10" xfId="38" applyNumberFormat="1" applyFont="1" applyFill="1" applyBorder="1" applyAlignment="1">
      <alignment horizontal="center" vertical="center" wrapText="1"/>
    </xf>
    <xf numFmtId="0" fontId="22" fillId="0" borderId="14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3" fillId="25" borderId="11" xfId="38" applyFont="1" applyFill="1" applyBorder="1" applyAlignment="1">
      <alignment horizontal="left" vertical="center" wrapText="1"/>
    </xf>
    <xf numFmtId="0" fontId="23" fillId="25" borderId="12" xfId="38" applyFont="1" applyFill="1" applyBorder="1" applyAlignment="1">
      <alignment horizontal="left" vertical="center" wrapText="1"/>
    </xf>
    <xf numFmtId="0" fontId="23" fillId="25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30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4" fontId="22" fillId="0" borderId="31" xfId="38" applyNumberFormat="1" applyFont="1" applyFill="1" applyBorder="1" applyAlignment="1">
      <alignment horizontal="center" vertical="center" wrapText="1"/>
    </xf>
    <xf numFmtId="10" fontId="22" fillId="0" borderId="31" xfId="38" applyNumberFormat="1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2" fillId="26" borderId="10" xfId="38" applyFont="1" applyFill="1" applyBorder="1" applyAlignment="1">
      <alignment horizontal="center" vertical="center" wrapText="1"/>
    </xf>
    <xf numFmtId="0" fontId="22" fillId="26" borderId="14" xfId="38" applyFont="1" applyFill="1" applyBorder="1" applyAlignment="1">
      <alignment horizontal="center" vertical="center" wrapText="1"/>
    </xf>
    <xf numFmtId="4" fontId="22" fillId="26" borderId="31" xfId="38" applyNumberFormat="1" applyFont="1" applyFill="1" applyBorder="1" applyAlignment="1">
      <alignment horizontal="center" vertical="center" wrapText="1"/>
    </xf>
    <xf numFmtId="0" fontId="22" fillId="0" borderId="26" xfId="1" applyFont="1" applyBorder="1" applyAlignment="1">
      <alignment horizontal="left" vertical="center" wrapText="1"/>
    </xf>
    <xf numFmtId="0" fontId="22" fillId="0" borderId="27" xfId="1" applyFont="1" applyBorder="1" applyAlignment="1">
      <alignment horizontal="left" vertical="center" wrapText="1"/>
    </xf>
    <xf numFmtId="0" fontId="22" fillId="0" borderId="28" xfId="1" applyFont="1" applyBorder="1" applyAlignment="1">
      <alignment horizontal="left" vertical="center" wrapText="1"/>
    </xf>
    <xf numFmtId="0" fontId="22" fillId="0" borderId="17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36" fillId="25" borderId="0" xfId="0" applyFont="1" applyFill="1" applyAlignment="1">
      <alignment horizont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0" fillId="0" borderId="19" xfId="1" applyFont="1" applyFill="1" applyBorder="1" applyAlignment="1">
      <alignment horizontal="center" vertical="center" wrapText="1"/>
    </xf>
    <xf numFmtId="0" fontId="31" fillId="25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3" fillId="25" borderId="11" xfId="38" applyFont="1" applyFill="1" applyBorder="1" applyAlignment="1">
      <alignment horizontal="left" vertical="center" wrapText="1"/>
    </xf>
    <xf numFmtId="0" fontId="23" fillId="25" borderId="12" xfId="38" applyFont="1" applyFill="1" applyBorder="1" applyAlignment="1">
      <alignment horizontal="left" vertical="center" wrapText="1"/>
    </xf>
    <xf numFmtId="0" fontId="23" fillId="25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37" fillId="0" borderId="21" xfId="38" applyFont="1" applyFill="1" applyBorder="1" applyAlignment="1">
      <alignment horizontal="center" vertical="center" wrapText="1"/>
    </xf>
    <xf numFmtId="0" fontId="37" fillId="0" borderId="22" xfId="38" applyFont="1" applyFill="1" applyBorder="1" applyAlignment="1">
      <alignment horizontal="center" vertical="center" wrapText="1"/>
    </xf>
    <xf numFmtId="0" fontId="37" fillId="0" borderId="23" xfId="38" applyFont="1" applyFill="1" applyBorder="1" applyAlignment="1">
      <alignment horizontal="center" vertical="center" wrapText="1"/>
    </xf>
  </cellXfs>
  <cellStyles count="44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usernames" Target="revisions/userNames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revisionHeaders" Target="revisions/revisionHeaders.xml"/><Relationship Id="rId5" Type="http://schemas.openxmlformats.org/officeDocument/2006/relationships/styles" Target="styles.xml"/><Relationship Id="rId15" Type="http://schemas.openxmlformats.org/officeDocument/2006/relationships/customXml" Target="../customXml/item5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4.xml"/></Relationships>
</file>

<file path=xl/revisions/_rels/revisionHeaders.xml.rels><?xml version="1.0" encoding="UTF-8" standalone="yes"?>
<Relationships xmlns="http://schemas.openxmlformats.org/package/2006/relationships"><Relationship Id="rId42" Type="http://schemas.openxmlformats.org/officeDocument/2006/relationships/revisionLog" Target="revisionLog11.xml"/><Relationship Id="rId47" Type="http://schemas.openxmlformats.org/officeDocument/2006/relationships/revisionLog" Target="revisionLog2.xml"/><Relationship Id="rId46" Type="http://schemas.openxmlformats.org/officeDocument/2006/relationships/revisionLog" Target="revisionLog1.xml"/><Relationship Id="rId41" Type="http://schemas.openxmlformats.org/officeDocument/2006/relationships/revisionLog" Target="revisionLog10.xml"/><Relationship Id="rId45" Type="http://schemas.openxmlformats.org/officeDocument/2006/relationships/revisionLog" Target="revisionLog14.xml"/><Relationship Id="rId40" Type="http://schemas.openxmlformats.org/officeDocument/2006/relationships/revisionLog" Target="revisionLog9.xml"/><Relationship Id="rId44" Type="http://schemas.openxmlformats.org/officeDocument/2006/relationships/revisionLog" Target="revisionLog13.xml"/><Relationship Id="rId43" Type="http://schemas.openxmlformats.org/officeDocument/2006/relationships/revisionLog" Target="revisionLog12.xml"/><Relationship Id="rId48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75C5F50-B09E-4D71-A901-0F7200B660DB}" diskRevisions="1" revisionId="500" version="10">
  <header guid="{3C6E22B6-6F2A-450C-85A8-F1EB86FCFEA2}" dateTime="2018-06-12T17:01:47" maxSheetId="4" userName="Augusto Nahuel Garcia" r:id="rId40" minRId="403" maxRId="432">
    <sheetIdMap count="3">
      <sheetId val="1"/>
      <sheetId val="2"/>
      <sheetId val="3"/>
    </sheetIdMap>
  </header>
  <header guid="{3869FF1E-CF7F-4399-A2B2-16228F9BDE17}" dateTime="2018-06-12T17:40:04" maxSheetId="4" userName="Augusto Nahuel Garcia" r:id="rId41" minRId="434" maxRId="453">
    <sheetIdMap count="3">
      <sheetId val="1"/>
      <sheetId val="2"/>
      <sheetId val="3"/>
    </sheetIdMap>
  </header>
  <header guid="{DF1DADE6-C258-465C-A0BB-D009F67BD8DE}" dateTime="2018-06-29T10:00:19" maxSheetId="4" userName="Cocha, Agustina" r:id="rId42" minRId="454">
    <sheetIdMap count="3">
      <sheetId val="1"/>
      <sheetId val="2"/>
      <sheetId val="3"/>
    </sheetIdMap>
  </header>
  <header guid="{2BB25DB6-F626-45AA-8EC8-5ABF3ADC74B0}" dateTime="2018-06-29T10:04:07" maxSheetId="4" userName="Cocha, Agustina" r:id="rId43" minRId="456" maxRId="470">
    <sheetIdMap count="3">
      <sheetId val="1"/>
      <sheetId val="2"/>
      <sheetId val="3"/>
    </sheetIdMap>
  </header>
  <header guid="{58CAB056-D903-4758-9EA8-B11995F262E5}" dateTime="2018-07-05T17:31:03" maxSheetId="4" userName="Cocha, Agustina" r:id="rId44" minRId="471" maxRId="489">
    <sheetIdMap count="3">
      <sheetId val="1"/>
      <sheetId val="2"/>
      <sheetId val="3"/>
    </sheetIdMap>
  </header>
  <header guid="{70686CAB-9E28-4354-BE3F-B8832228FCE2}" dateTime="2018-07-05T17:36:41" maxSheetId="4" userName="Cocha, Agustina" r:id="rId45" minRId="490" maxRId="492">
    <sheetIdMap count="3">
      <sheetId val="1"/>
      <sheetId val="2"/>
      <sheetId val="3"/>
    </sheetIdMap>
  </header>
  <header guid="{03E6400E-05DB-49BE-BCD0-82BDEB0DFF41}" dateTime="2018-07-05T17:38:40" maxSheetId="4" userName="Cocha, Agustina" r:id="rId46" minRId="493" maxRId="496">
    <sheetIdMap count="3">
      <sheetId val="1"/>
      <sheetId val="2"/>
      <sheetId val="3"/>
    </sheetIdMap>
  </header>
  <header guid="{ADE5E74C-21DB-48B6-854E-ED824674C0A7}" dateTime="2018-07-05T17:39:21" maxSheetId="4" userName="Cocha, Agustina" r:id="rId47" minRId="498">
    <sheetIdMap count="3">
      <sheetId val="1"/>
      <sheetId val="2"/>
      <sheetId val="3"/>
    </sheetIdMap>
  </header>
  <header guid="{275C5F50-B09E-4D71-A901-0F7200B660DB}" dateTime="2018-07-10T14:19:33" maxSheetId="4" userName="Cocha, Agustina" r:id="rId48" minRId="499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3" sId="2" numFmtId="11">
    <oc r="B13">
      <v>500000</v>
    </oc>
    <nc r="B13">
      <v>0</v>
    </nc>
  </rcc>
  <rcc rId="494" sId="2" numFmtId="11">
    <oc r="C13">
      <v>500000</v>
    </oc>
    <nc r="C13">
      <v>0</v>
    </nc>
  </rcc>
  <rcc rId="495" sId="2" numFmtId="11">
    <oc r="B14">
      <v>5000000</v>
    </oc>
    <nc r="B14">
      <v>5500000</v>
    </nc>
  </rcc>
  <rcc rId="496" sId="2" numFmtId="11">
    <oc r="C14">
      <v>5000000</v>
    </oc>
    <nc r="C14">
      <v>5500000</v>
    </nc>
  </rcc>
  <rcv guid="{3A5346D0-A951-4464-8CF9-44B1DF088D89}" action="delete"/>
  <rdn rId="0" localSheetId="3" customView="1" name="Z_3A5346D0_A951_4464_8CF9_44B1DF088D89_.wvu.Cols" hidden="1" oldHidden="1">
    <formula>'Detalle Plan de Adquisiciones'!$Q:$R</formula>
    <oldFormula>'Detalle Plan de Adquisiciones'!$Q:$R</oldFormula>
  </rdn>
  <rcv guid="{3A5346D0-A951-4464-8CF9-44B1DF088D89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4" sId="1" ref="A17:XFD18" action="insertRow"/>
  <rcc rId="435" sId="1">
    <nc r="C17" t="inlineStr">
      <is>
        <t>Sub Componente 1.1 Obras Civiles</t>
      </is>
    </nc>
  </rcc>
  <rcc rId="436" sId="1">
    <nc r="C18" t="inlineStr">
      <is>
        <t>Sub Componente 1.2 Obras complementarias para el Sistema de Control de Gestion del corredor</t>
      </is>
    </nc>
  </rcc>
  <rrc rId="437" sId="1" ref="A20:XFD20" action="deleteRow">
    <rfmt sheetId="1" xfDxf="1" sqref="A20:XFD20" start="0" length="0"/>
    <rfmt sheetId="1" s="1" sqref="B20" start="0" length="0">
      <dxf>
        <font>
          <sz val="10"/>
          <color auto="1"/>
          <name val="Calibri"/>
          <scheme val="minor"/>
        </font>
        <alignment horizontal="center" vertical="center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C20" t="inlineStr">
        <is>
          <t>Componente 3: Sistema de Control de Gestión del corredor</t>
        </is>
      </nc>
      <ndxf>
        <font>
          <sz val="10"/>
          <color auto="1"/>
          <name val="Calibri"/>
          <scheme val="minor"/>
        </font>
        <alignment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D20" start="0" length="0">
      <dxf>
        <font>
          <sz val="10"/>
          <color auto="1"/>
          <name val="Arial"/>
          <scheme val="none"/>
        </font>
      </dxf>
    </rfmt>
  </rrc>
  <rcc rId="438" sId="1">
    <oc r="C16" t="inlineStr">
      <is>
        <t>Componente 1: Obras Civiles</t>
      </is>
    </oc>
    <nc r="C16" t="inlineStr">
      <is>
        <t>Componente 1: Obras de Infraestructura y Tecnología</t>
      </is>
    </nc>
  </rcc>
  <rrc rId="439" sId="2" ref="A20:XFD21" action="insertRow"/>
  <rcc rId="440" sId="2">
    <nc r="A20" t="inlineStr">
      <is>
        <r>
          <t xml:space="preserve">Sub Componente 1.1 </t>
        </r>
        <r>
          <rPr>
            <i/>
            <sz val="10"/>
            <rFont val="Calibri"/>
            <family val="2"/>
          </rPr>
          <t>Obras Civiles</t>
        </r>
      </is>
    </nc>
  </rcc>
  <rcc rId="441" sId="2">
    <oc r="A19" t="inlineStr">
      <is>
        <r>
          <t xml:space="preserve">Componente 1 - </t>
        </r>
        <r>
          <rPr>
            <i/>
            <sz val="10"/>
            <rFont val="Calibri"/>
            <family val="2"/>
          </rPr>
          <t>Obras Civiles</t>
        </r>
      </is>
    </oc>
    <nc r="A19" t="inlineStr">
      <is>
        <r>
          <t xml:space="preserve">Componente 1 - </t>
        </r>
        <r>
          <rPr>
            <i/>
            <sz val="10"/>
            <rFont val="Calibri"/>
            <family val="2"/>
          </rPr>
          <t>Obras de Infraestructura y Tecnoligía</t>
        </r>
      </is>
    </nc>
  </rcc>
  <rcc rId="442" sId="2">
    <nc r="A21" t="inlineStr">
      <is>
        <r>
          <t xml:space="preserve">Sub Componente 1.2 </t>
        </r>
        <r>
          <rPr>
            <i/>
            <sz val="10"/>
            <rFont val="Calibri"/>
            <family val="2"/>
          </rPr>
          <t xml:space="preserve">Obras para el Sistema de Control de Gestion del Corredor </t>
        </r>
      </is>
    </nc>
  </rcc>
  <rfmt sheetId="2" sqref="B21" start="0" length="0">
    <dxf>
      <border outline="0">
        <bottom/>
      </border>
    </dxf>
  </rfmt>
  <rfmt sheetId="2" sqref="C21" start="0" length="0">
    <dxf>
      <border outline="0">
        <bottom/>
      </border>
    </dxf>
  </rfmt>
  <rcc rId="443" sId="2" numFmtId="11">
    <nc r="B21">
      <v>4500000</v>
    </nc>
  </rcc>
  <rcc rId="444" sId="2" numFmtId="11">
    <nc r="C21">
      <v>4500000</v>
    </nc>
  </rcc>
  <rrc rId="445" sId="2" ref="A23:XFD23" action="deleteRow">
    <rfmt sheetId="2" xfDxf="1" sqref="A23:XFD23" start="0" length="0"/>
    <rcc rId="0" sId="2" s="1" dxf="1">
      <nc r="A23" t="inlineStr">
        <is>
          <t>Componente 3: Sistema de Control de Gestión del corredor</t>
        </is>
      </nc>
      <ndxf>
        <font>
          <sz val="10"/>
          <color auto="1"/>
          <name val="Calibri"/>
          <scheme val="minor"/>
        </font>
        <alignment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 numFmtId="11">
      <nc r="B23">
        <v>14500000</v>
      </nc>
      <ndxf>
        <font>
          <sz val="10"/>
          <color auto="1"/>
          <name val="Calibri"/>
          <scheme val="minor"/>
        </font>
        <numFmt numFmtId="164" formatCode="[$USD]\ #,##0.0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2" s="1" dxf="1" numFmtId="11">
      <nc r="C23">
        <v>14500000</v>
      </nc>
      <ndxf>
        <font>
          <sz val="10"/>
          <color auto="1"/>
          <name val="Calibri"/>
          <scheme val="minor"/>
        </font>
        <numFmt numFmtId="164" formatCode="[$USD]\ #,##0.00"/>
        <alignment horizontal="right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</rrc>
  <rcc rId="446" sId="2">
    <oc r="B24">
      <f>SUM(B19:B23)</f>
    </oc>
    <nc r="B24">
      <f>+B19+B22+B23</f>
    </nc>
  </rcc>
  <rcc rId="447" sId="2" numFmtId="11">
    <nc r="C20">
      <f>+B20+207600000</f>
    </nc>
  </rcc>
  <rcc rId="448" sId="2" numFmtId="11">
    <nc r="B20">
      <v>314300000</v>
    </nc>
  </rcc>
  <rcc rId="449" sId="2" numFmtId="11">
    <oc r="B19">
      <v>230000000</v>
    </oc>
    <nc r="B19">
      <f>SUM(B20:B21)</f>
    </nc>
  </rcc>
  <rcc rId="450" sId="2" numFmtId="11">
    <oc r="C19">
      <v>387000000</v>
    </oc>
    <nc r="C19">
      <f>SUM(C20:C21)</f>
    </nc>
  </rcc>
  <rcc rId="451" sId="2">
    <oc r="C24">
      <f>SUM(C19:C23)</f>
    </oc>
    <nc r="C24">
      <f>+C19+C22+C23</f>
    </nc>
  </rcc>
  <rcc rId="452" sId="2">
    <oc r="B11">
      <f>250000000-B13-B14</f>
    </oc>
    <nc r="B11">
      <f>+B19</f>
    </nc>
  </rcc>
  <rcc rId="453" sId="2">
    <oc r="C11">
      <f>387000000+14500000</f>
    </oc>
    <nc r="C11">
      <f>+C19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" sId="3" numFmtId="4">
    <oc r="G7">
      <v>311900000</v>
    </oc>
    <nc r="G7">
      <v>341900000</v>
    </nc>
  </rcc>
  <rdn rId="0" localSheetId="3" customView="1" name="Z_3A5346D0_A951_4464_8CF9_44B1DF088D89_.wvu.Cols" hidden="1" oldHidden="1">
    <formula>'Detalle Plan de Adquisiciones'!$Q:$R</formula>
  </rdn>
  <rcv guid="{3A5346D0-A951-4464-8CF9-44B1DF088D89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6" sId="3" numFmtId="4">
    <oc r="G35">
      <v>4500000</v>
    </oc>
    <nc r="G35">
      <v>5000000</v>
    </nc>
  </rcc>
  <rcc rId="457" sId="3">
    <oc r="A19" t="inlineStr">
      <is>
        <t>Dirección Nacional de Vialidad (DNV)</t>
      </is>
    </oc>
    <nc r="A19"/>
  </rcc>
  <rcc rId="458" sId="3">
    <oc r="B19" t="inlineStr">
      <is>
        <t>Auditoria</t>
      </is>
    </oc>
    <nc r="B19"/>
  </rcc>
  <rcc rId="459" sId="3">
    <oc r="C19" t="inlineStr">
      <is>
        <t>Se contratara una Auditoria Externa</t>
      </is>
    </oc>
    <nc r="C19"/>
  </rcc>
  <rcc rId="460" sId="3">
    <oc r="D19" t="inlineStr">
      <is>
        <t>Licitación Pública Nacional </t>
      </is>
    </oc>
    <nc r="D19"/>
  </rcc>
  <rcc rId="461" sId="3">
    <oc r="E19">
      <v>1</v>
    </oc>
    <nc r="E19"/>
  </rcc>
  <rcc rId="462" sId="3">
    <oc r="F19">
      <v>1</v>
    </oc>
    <nc r="F19"/>
  </rcc>
  <rcc rId="463" sId="3" numFmtId="4">
    <oc r="G19">
      <v>500000</v>
    </oc>
    <nc r="G19"/>
  </rcc>
  <rcc rId="464" sId="3" numFmtId="14">
    <oc r="H19">
      <v>1</v>
    </oc>
    <nc r="H19"/>
  </rcc>
  <rcc rId="465" sId="3" numFmtId="14">
    <oc r="I19">
      <v>0</v>
    </oc>
    <nc r="I19"/>
  </rcc>
  <rcc rId="466" sId="3">
    <oc r="J19" t="inlineStr">
      <is>
        <t>Auditoria</t>
      </is>
    </oc>
    <nc r="J19"/>
  </rcc>
  <rcc rId="467" sId="3">
    <oc r="K19" t="inlineStr">
      <is>
        <t>Ex-Ante</t>
      </is>
    </oc>
    <nc r="K19"/>
  </rcc>
  <rcc rId="468" sId="3">
    <oc r="L19">
      <v>2019</v>
    </oc>
    <nc r="L19"/>
  </rcc>
  <rcc rId="469" sId="3">
    <oc r="M19">
      <v>2019</v>
    </oc>
    <nc r="M19"/>
  </rcc>
  <rcc rId="470" sId="3">
    <oc r="N19" t="inlineStr">
      <is>
        <t>LPN</t>
      </is>
    </oc>
    <nc r="N19"/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" sId="3">
    <oc r="C5" t="inlineStr">
      <is>
        <t>Túneles Caracoles</t>
      </is>
    </oc>
    <nc r="C5" t="inlineStr">
      <is>
        <t>Túnel Caracoles</t>
      </is>
    </nc>
  </rcc>
  <rcc rId="472" sId="3">
    <oc r="C6" t="inlineStr">
      <is>
        <t>Túneles Cristo Redentor</t>
      </is>
    </oc>
    <nc r="C6" t="inlineStr">
      <is>
        <t>Túnel Cristo Redentor</t>
      </is>
    </nc>
  </rcc>
  <rm rId="473" sheetId="3" source="A8:N8" destination="A14:N14" sourceSheetId="3">
    <rfmt sheetId="3" s="1" sqref="A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B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C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D14" start="0" length="0">
      <dxf>
        <font>
          <sz val="10"/>
          <color auto="1"/>
          <name val="Calibri"/>
          <family val="2"/>
          <scheme val="minor"/>
        </font>
        <alignment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E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F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G14" start="0" length="0">
      <dxf>
        <font>
          <sz val="10"/>
          <color auto="1"/>
          <name val="Calibri"/>
          <family val="2"/>
          <scheme val="minor"/>
        </font>
        <numFmt numFmtId="4" formatCode="#,##0.00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H14" start="0" length="0">
      <dxf>
        <font>
          <sz val="10"/>
          <color auto="1"/>
          <name val="Calibri"/>
          <family val="2"/>
          <scheme val="minor"/>
        </font>
        <numFmt numFmtId="14" formatCode="0.0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I14" start="0" length="0">
      <dxf>
        <font>
          <sz val="10"/>
          <color auto="1"/>
          <name val="Calibri"/>
          <family val="2"/>
          <scheme val="minor"/>
        </font>
        <numFmt numFmtId="14" formatCode="0.00%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J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K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L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M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3" s="1" sqref="N14" start="0" length="0">
      <dxf>
        <font>
          <sz val="10"/>
          <color auto="1"/>
          <name val="Calibri"/>
          <family val="2"/>
          <scheme val="minor"/>
        </font>
        <alignment horizontal="center" vertical="center" wrapText="1"/>
        <border outline="0">
          <left style="thin">
            <color indexed="64"/>
          </left>
          <right style="medium">
            <color indexed="64"/>
          </right>
          <bottom style="thin">
            <color indexed="64"/>
          </bottom>
        </border>
      </dxf>
    </rfmt>
  </rm>
  <rcc rId="474" sId="3">
    <oc r="K14" t="inlineStr">
      <is>
        <t>Ex-Ante</t>
      </is>
    </oc>
    <nc r="K14" t="inlineStr">
      <is>
        <t>Ex-Post</t>
      </is>
    </nc>
  </rcc>
  <rrc rId="475" sId="3" ref="A36:XFD36" action="insertRow">
    <undo index="65535" exp="area" ref3D="1" dr="$Q$1:$R$1048576" dn="Z_9A84CFEA_1C04_4CED_ACA2_7ABD192CA5FB_.wvu.Cols" sId="3"/>
    <undo index="65535" exp="area" ref3D="1" dr="$Q$1:$R$1048576" dn="Z_E33CE37E_BB49_43D1_8D20_84DDFAA423B4_.wvu.Cols" sId="3"/>
    <undo index="65535" exp="area" ref3D="1" dr="$Q$1:$R$1048576" dn="Z_9E45D038_7FE7_4D5F_9657_6AFF894C64DD_.wvu.Cols" sId="3"/>
    <undo index="65535" exp="area" ref3D="1" dr="$Q$1:$R$1048576" dn="Z_3A5346D0_A951_4464_8CF9_44B1DF088D89_.wvu.Cols" sId="3"/>
    <undo index="65535" exp="area" ref3D="1" dr="$Q$1:$R$1048576" dn="Z_88CCC631_8B9B_4155_9936_B2761120F56C_.wvu.Cols" sId="3"/>
    <undo index="65535" exp="area" ref3D="1" dr="$Q$1:$R$1048576" dn="Z_92E40BD3_3B25_4EFD_A793_98FD0BCAC810_.wvu.Cols" sId="3"/>
    <undo index="65535" exp="area" ref3D="1" dr="$Q$1:$R$1048576" dn="Z_CB4D89F2_0745_401C_9BA0_6CA793DA0FC3_.wvu.Cols" sId="3"/>
  </rrc>
  <rcc rId="476" sId="3" odxf="1" dxf="1">
    <nc r="A36" t="inlineStr">
      <is>
        <t>Dirección Nacional de Vialidad (DNV)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7" sId="3" odxf="1" dxf="1">
    <nc r="B36" t="inlineStr">
      <is>
        <t>Auditoria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8" sId="3" odxf="1" dxf="1">
    <nc r="C36" t="inlineStr">
      <is>
        <t>Se contratara una Auditoria Externa</t>
      </is>
    </nc>
    <odxf>
      <fill>
        <patternFill patternType="none">
          <bgColor indexed="65"/>
        </patternFill>
      </fill>
      <border outline="0">
        <left/>
        <right/>
        <top/>
        <bottom/>
      </border>
    </odxf>
    <ndxf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3" sqref="D36" start="0" length="0">
    <dxf>
      <fill>
        <patternFill patternType="solid">
          <bgColor rgb="FFFFFF0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79" sId="3" odxf="1" dxf="1">
    <nc r="E36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0" sId="3" odxf="1" dxf="1">
    <nc r="F36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1" sId="3" odxf="1" dxf="1" numFmtId="4">
    <nc r="G36">
      <v>500000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2" sId="3" odxf="1" dxf="1" numFmtId="14">
    <nc r="H36">
      <v>1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" sId="3" odxf="1" dxf="1" numFmtId="14">
    <nc r="I36">
      <v>0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4" sId="3" odxf="1" dxf="1">
    <nc r="J36" t="inlineStr">
      <is>
        <t>Auditoria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5" sId="3" odxf="1" dxf="1">
    <nc r="K36" t="inlineStr">
      <is>
        <t>Ex-Ante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6" sId="3" odxf="1" dxf="1">
    <nc r="L36">
      <v>2019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7" sId="3" odxf="1" dxf="1">
    <nc r="M36">
      <v>2019</v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8" sId="3" odxf="1" dxf="1">
    <nc r="N36" t="inlineStr">
      <is>
        <t>LPN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mt sheetId="3" cell="C36" guid="{00000000-0000-0000-0000-000000000000}" action="delete" author="Alvarez Junco, Brenda Mariana"/>
  <rcc rId="489" sId="3">
    <nc r="D36" t="inlineStr">
      <is>
        <t>Selección Basada en la Calidad y Costo </t>
      </is>
    </nc>
  </rcc>
  <rfmt sheetId="3" sqref="C36:D36">
    <dxf>
      <fill>
        <patternFill>
          <bgColor theme="0"/>
        </patternFill>
      </fill>
    </dxf>
  </rfmt>
  <rcmt sheetId="3" cell="D36" guid="{00000000-0000-0000-0000-000000000000}" action="delete" author="Alvarez Junco, Brenda Mariana"/>
  <rfmt sheetId="3" sqref="G41" start="0" length="2147483647">
    <dxf>
      <font>
        <b/>
      </font>
    </dxf>
  </rfmt>
  <rfmt sheetId="3" sqref="G41" start="0" length="0">
    <dxf>
      <font>
        <b val="0"/>
        <name val="Calibri"/>
        <scheme val="minor"/>
      </font>
      <fill>
        <patternFill patternType="solid">
          <bgColor rgb="FFFFFF00"/>
        </patternFill>
      </fill>
    </dxf>
  </rfmt>
  <rfmt sheetId="3" sqref="N35" start="0" length="0">
    <dxf>
      <fill>
        <patternFill patternType="solid">
          <bgColor rgb="FFFFFF00"/>
        </patternFill>
      </fill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0" sId="3">
    <oc r="N35" t="inlineStr">
      <is>
        <t>LPI</t>
      </is>
    </oc>
    <nc r="N35"/>
  </rcc>
  <rfmt sheetId="3" sqref="N35">
    <dxf>
      <fill>
        <patternFill>
          <bgColor theme="0"/>
        </patternFill>
      </fill>
    </dxf>
  </rfmt>
  <rcmt sheetId="3" cell="N35" guid="{00000000-0000-0000-0000-000000000000}" action="delete" author="Alvarez Junco, Brenda Mariana"/>
  <rcc rId="491" sId="3">
    <oc r="N36" t="inlineStr">
      <is>
        <t>LPN</t>
      </is>
    </oc>
    <nc r="N36"/>
  </rcc>
  <rfmt sheetId="3" xfDxf="1" s="1" sqref="N41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1" hidden="0"/>
    </dxf>
  </rfmt>
  <rcc rId="492" sId="3">
    <oc r="N41" t="inlineStr">
      <is>
        <t>3CV</t>
      </is>
    </oc>
    <nc r="N41" t="inlineStr">
      <is>
        <t>Tomar en cuenta que este tipo de consultoria requiere un alto grado de especificidad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3" cell="G41" guid="{00000000-0000-0000-0000-000000000000}" action="delete" author="Alvarez Junco, Brenda Mariana"/>
  <rfmt sheetId="3" sqref="G41">
    <dxf>
      <fill>
        <patternFill>
          <bgColor theme="0"/>
        </patternFill>
      </fill>
    </dxf>
  </rfmt>
  <rcc rId="498" sId="2">
    <oc r="A7" t="inlineStr">
      <is>
        <t>Versión ( 17-Abril-2018-) :</t>
      </is>
    </oc>
    <nc r="A7" t="inlineStr">
      <is>
        <t>Versión (5-Julio-2018-) :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3">
    <oc r="K41" t="inlineStr">
      <is>
        <t>Ex-Ante</t>
      </is>
    </oc>
    <nc r="K41" t="inlineStr">
      <is>
        <t>Ex-Post</t>
      </is>
    </nc>
  </rcc>
  <rcv guid="{3A5346D0-A951-4464-8CF9-44B1DF088D89}" action="delete"/>
  <rdn rId="0" localSheetId="3" customView="1" name="Z_3A5346D0_A951_4464_8CF9_44B1DF088D89_.wvu.Cols" hidden="1" oldHidden="1">
    <formula>'Detalle Plan de Adquisiciones'!$Q:$R</formula>
    <oldFormula>'Detalle Plan de Adquisiciones'!$Q:$R</oldFormula>
  </rdn>
  <rcv guid="{3A5346D0-A951-4464-8CF9-44B1DF088D89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" sId="3">
    <oc r="E8">
      <v>1</v>
    </oc>
    <nc r="E8">
      <v>2</v>
    </nc>
  </rcc>
  <rcc rId="404" sId="3">
    <oc r="F8">
      <v>1</v>
    </oc>
    <nc r="F8">
      <v>2</v>
    </nc>
  </rcc>
  <rcc rId="405" sId="3" numFmtId="4">
    <oc r="G8">
      <v>2500000</v>
    </oc>
    <nc r="G8">
      <v>4500000</v>
    </nc>
  </rcc>
  <rcc rId="406" sId="3">
    <oc r="N13" t="inlineStr">
      <is>
        <t>LPI</t>
      </is>
    </oc>
    <nc r="N13" t="inlineStr">
      <is>
        <t xml:space="preserve"> </t>
      </is>
    </nc>
  </rcc>
  <rcc rId="407" sId="3">
    <oc r="M13">
      <v>2021</v>
    </oc>
    <nc r="M13" t="inlineStr">
      <is>
        <t xml:space="preserve"> </t>
      </is>
    </nc>
  </rcc>
  <rcc rId="408" sId="3">
    <oc r="L13">
      <v>2021</v>
    </oc>
    <nc r="L13" t="inlineStr">
      <is>
        <t xml:space="preserve"> </t>
      </is>
    </nc>
  </rcc>
  <rcc rId="409" sId="3">
    <oc r="K13" t="inlineStr">
      <is>
        <t>Ex-Ante</t>
      </is>
    </oc>
    <nc r="K13" t="inlineStr">
      <is>
        <t xml:space="preserve"> </t>
      </is>
    </nc>
  </rcc>
  <rcc rId="410" sId="3">
    <oc r="J13" t="inlineStr">
      <is>
        <t>Sub Componente 1.2: Sistema de Control de Gestión del Corredor</t>
      </is>
    </oc>
    <nc r="J13" t="inlineStr">
      <is>
        <t xml:space="preserve"> </t>
      </is>
    </nc>
  </rcc>
  <rcc rId="411" sId="3" numFmtId="14">
    <oc r="I13">
      <v>0</v>
    </oc>
    <nc r="I13" t="inlineStr">
      <is>
        <t xml:space="preserve"> </t>
      </is>
    </nc>
  </rcc>
  <rcc rId="412" sId="3" numFmtId="14">
    <oc r="H13">
      <v>1</v>
    </oc>
    <nc r="H13" t="inlineStr">
      <is>
        <t xml:space="preserve"> </t>
      </is>
    </nc>
  </rcc>
  <rcc rId="413" sId="3" numFmtId="4">
    <oc r="G13">
      <v>10000000</v>
    </oc>
    <nc r="G13" t="inlineStr">
      <is>
        <t xml:space="preserve"> </t>
      </is>
    </nc>
  </rcc>
  <rcc rId="414" sId="3">
    <oc r="F13">
      <v>1</v>
    </oc>
    <nc r="F13" t="inlineStr">
      <is>
        <t xml:space="preserve"> </t>
      </is>
    </nc>
  </rcc>
  <rcc rId="415" sId="3">
    <oc r="E13">
      <v>1</v>
    </oc>
    <nc r="E13" t="inlineStr">
      <is>
        <t xml:space="preserve"> </t>
      </is>
    </nc>
  </rcc>
  <rcc rId="416" sId="3">
    <oc r="D13" t="inlineStr">
      <is>
        <t>Licitación Pública Nacional</t>
      </is>
    </oc>
    <nc r="D13" t="inlineStr">
      <is>
        <t xml:space="preserve"> </t>
      </is>
    </nc>
  </rcc>
  <rcc rId="417" sId="3">
    <oc r="C13" t="inlineStr">
      <is>
        <t>Sistema de Control de Gestión del Corredor</t>
      </is>
    </oc>
    <nc r="C13" t="inlineStr">
      <is>
        <t xml:space="preserve"> </t>
      </is>
    </nc>
  </rcc>
  <rcc rId="418" sId="3">
    <oc r="B13" t="inlineStr">
      <is>
        <t>Bienes</t>
      </is>
    </oc>
    <nc r="B13" t="inlineStr">
      <is>
        <t xml:space="preserve"> </t>
      </is>
    </nc>
  </rcc>
  <rcc rId="419" sId="3">
    <oc r="A13" t="inlineStr">
      <is>
        <t>Dirección Nacional de Vialidad (DNV)</t>
      </is>
    </oc>
    <nc r="A13" t="inlineStr">
      <is>
        <t xml:space="preserve"> </t>
      </is>
    </nc>
  </rcc>
  <rcc rId="420" sId="3">
    <oc r="A36" t="inlineStr">
      <is>
        <t>Dirección Nacional de Vialidad (DNV)</t>
      </is>
    </oc>
    <nc r="A36" t="inlineStr">
      <is>
        <t xml:space="preserve"> </t>
      </is>
    </nc>
  </rcc>
  <rcc rId="421" sId="3">
    <oc r="B36" t="inlineStr">
      <is>
        <t>Consultoria</t>
      </is>
    </oc>
    <nc r="B36" t="inlineStr">
      <is>
        <t xml:space="preserve"> </t>
      </is>
    </nc>
  </rcc>
  <rcc rId="422" sId="3">
    <oc r="C36" t="inlineStr">
      <is>
        <t>Sistema de Control de Gestión del Corredor (Desarrollo de Software)</t>
      </is>
    </oc>
    <nc r="C36" t="inlineStr">
      <is>
        <t xml:space="preserve"> </t>
      </is>
    </nc>
  </rcc>
  <rcc rId="423" sId="3">
    <oc r="E36">
      <v>1</v>
    </oc>
    <nc r="E36" t="inlineStr">
      <is>
        <t xml:space="preserve"> </t>
      </is>
    </nc>
  </rcc>
  <rcc rId="424" sId="3">
    <oc r="F36">
      <v>1</v>
    </oc>
    <nc r="F36" t="inlineStr">
      <is>
        <t xml:space="preserve"> </t>
      </is>
    </nc>
  </rcc>
  <rcc rId="425" sId="3" numFmtId="4">
    <oc r="G36">
      <v>2000000</v>
    </oc>
    <nc r="G36" t="inlineStr">
      <is>
        <t xml:space="preserve"> </t>
      </is>
    </nc>
  </rcc>
  <rcc rId="426" sId="3" numFmtId="14">
    <oc r="H36">
      <v>1</v>
    </oc>
    <nc r="H36" t="inlineStr">
      <is>
        <t xml:space="preserve"> </t>
      </is>
    </nc>
  </rcc>
  <rcc rId="427" sId="3" numFmtId="14">
    <oc r="I36">
      <v>0</v>
    </oc>
    <nc r="I36" t="inlineStr">
      <is>
        <t xml:space="preserve"> </t>
      </is>
    </nc>
  </rcc>
  <rcc rId="428" sId="3">
    <oc r="J36" t="inlineStr">
      <is>
        <t>Sub Componente 1.2: Sistema de Control de Gestión del Corredor</t>
      </is>
    </oc>
    <nc r="J36" t="inlineStr">
      <is>
        <t xml:space="preserve"> </t>
      </is>
    </nc>
  </rcc>
  <rcc rId="429" sId="3">
    <oc r="L36">
      <v>2021</v>
    </oc>
    <nc r="L36" t="inlineStr">
      <is>
        <t xml:space="preserve"> </t>
      </is>
    </nc>
  </rcc>
  <rcc rId="430" sId="3">
    <oc r="M36">
      <v>2021</v>
    </oc>
    <nc r="M36" t="inlineStr">
      <is>
        <t xml:space="preserve"> </t>
      </is>
    </nc>
  </rcc>
  <rcc rId="431" sId="3">
    <oc r="N36" t="inlineStr">
      <is>
        <t>LPI</t>
      </is>
    </oc>
    <nc r="N36" t="inlineStr">
      <is>
        <t xml:space="preserve"> </t>
      </is>
    </nc>
  </rcc>
  <rrc rId="432" sId="3" ref="A36:XFD36" action="deleteRow">
    <undo index="0" exp="area" ref3D="1" dr="$Q$1:$R$1048576" dn="Z_9E45D038_7FE7_4D5F_9657_6AFF894C64DD_.wvu.Cols" sId="3"/>
    <undo index="0" exp="area" ref3D="1" dr="$Q$1:$R$1048576" dn="Z_9A84CFEA_1C04_4CED_ACA2_7ABD192CA5FB_.wvu.Cols" sId="3"/>
    <undo index="0" exp="area" ref3D="1" dr="$Q$1:$R$1048576" dn="Z_92E40BD3_3B25_4EFD_A793_98FD0BCAC810_.wvu.Cols" sId="3"/>
    <undo index="0" exp="area" ref3D="1" dr="$Q$1:$R$1048576" dn="Z_88CCC631_8B9B_4155_9936_B2761120F56C_.wvu.Cols" sId="3"/>
    <undo index="0" exp="area" ref3D="1" dr="$Q$1:$R$1048576" dn="Z_E33CE37E_BB49_43D1_8D20_84DDFAA423B4_.wvu.Cols" sId="3"/>
    <rfmt sheetId="3" xfDxf="1" sqref="A36:XFD36" start="0" length="0"/>
    <rcc rId="0" sId="3" s="1" dxf="1">
      <nc r="A36" t="inlineStr">
        <is>
          <t xml:space="preserve"> 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B36" t="inlineStr">
        <is>
          <t xml:space="preserve"> 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C36" t="inlineStr">
        <is>
          <t xml:space="preserve"> 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D36" t="inlineStr">
        <is>
          <t>Selección Basada en la Calidad y Costo 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E36" t="inlineStr">
        <is>
          <t xml:space="preserve"> 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F36" t="inlineStr">
        <is>
          <t xml:space="preserve"> 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G36" t="inlineStr">
        <is>
          <t xml:space="preserve"> </t>
        </is>
      </nc>
      <ndxf>
        <font>
          <sz val="10"/>
          <color auto="1"/>
          <name val="Calibri"/>
          <scheme val="minor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3" s="1" dxf="1">
      <nc r="H36" t="inlineStr">
        <is>
          <t xml:space="preserve"> </t>
        </is>
      </nc>
      <ndxf>
        <font>
          <sz val="10"/>
          <color auto="1"/>
          <name val="Calibri"/>
          <scheme val="minor"/>
        </font>
        <numFmt numFmtId="14" formatCode="0.0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I36" t="inlineStr">
        <is>
          <t xml:space="preserve"> </t>
        </is>
      </nc>
      <ndxf>
        <font>
          <sz val="10"/>
          <color auto="1"/>
          <name val="Calibri"/>
          <scheme val="minor"/>
        </font>
        <numFmt numFmtId="14" formatCode="0.0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J36" t="inlineStr">
        <is>
          <t xml:space="preserve"> 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K36" t="inlineStr">
        <is>
          <t>Ex-Ante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L36" t="inlineStr">
        <is>
          <t xml:space="preserve"> 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M36" t="inlineStr">
        <is>
          <t xml:space="preserve"> 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N36" t="inlineStr">
        <is>
          <t xml:space="preserve"> </t>
        </is>
      </nc>
      <ndxf>
        <font>
          <sz val="10"/>
          <color auto="1"/>
          <name val="Calibri"/>
          <scheme val="minor"/>
        </font>
        <alignment horizontal="center" vertical="center" wrapText="1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3" s="1" dxf="1">
      <nc r="Q36" t="inlineStr">
        <is>
          <t>Llave en mano</t>
        </is>
      </nc>
      <ndxf>
        <font>
          <sz val="10"/>
          <color auto="1"/>
          <name val="Calibri"/>
          <scheme val="minor"/>
        </font>
        <alignment horizontal="left" vertical="center" wrapText="1" readingOrder="0"/>
      </ndxf>
    </rcc>
    <rcc rId="0" sId="3" s="1" dxf="1">
      <nc r="R36" t="inlineStr">
        <is>
          <t>Bienes </t>
        </is>
      </nc>
      <ndxf>
        <font>
          <sz val="10"/>
          <color auto="1"/>
          <name val="Calibri"/>
          <scheme val="minor"/>
        </font>
        <alignment horizontal="left" vertical="center" wrapText="1" readingOrder="0"/>
      </ndxf>
    </rcc>
  </rrc>
  <rdn rId="0" localSheetId="3" customView="1" name="Z_CB4D89F2_0745_401C_9BA0_6CA793DA0FC3_.wvu.Cols" hidden="1" oldHidden="1">
    <formula>'Detalle Plan de Adquisiciones'!$Q:$R</formula>
  </rdn>
  <rcv guid="{CB4D89F2-0745-401C-9BA0-6CA793DA0FC3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2"/>
  <sheetViews>
    <sheetView view="pageBreakPreview" topLeftCell="A4" zoomScaleNormal="100" zoomScaleSheetLayoutView="100" workbookViewId="0">
      <selection activeCell="C21" sqref="C21"/>
    </sheetView>
  </sheetViews>
  <sheetFormatPr defaultColWidth="9.109375" defaultRowHeight="14.4" x14ac:dyDescent="0.3"/>
  <cols>
    <col min="2" max="2" width="55" customWidth="1"/>
    <col min="3" max="3" width="64.109375" customWidth="1"/>
    <col min="4" max="4" width="30.88671875" bestFit="1" customWidth="1"/>
  </cols>
  <sheetData>
    <row r="1" spans="2:4" s="6" customFormat="1" x14ac:dyDescent="0.3"/>
    <row r="2" spans="2:4" s="6" customFormat="1" ht="26.4" customHeight="1" x14ac:dyDescent="0.3">
      <c r="B2" s="98" t="s">
        <v>100</v>
      </c>
      <c r="C2" s="98"/>
      <c r="D2" s="98"/>
    </row>
    <row r="3" spans="2:4" ht="15" thickBot="1" x14ac:dyDescent="0.35">
      <c r="B3" s="23"/>
      <c r="C3" s="23"/>
      <c r="D3" s="23"/>
    </row>
    <row r="4" spans="2:4" x14ac:dyDescent="0.3">
      <c r="B4" s="24" t="s">
        <v>72</v>
      </c>
      <c r="C4" s="25" t="s">
        <v>66</v>
      </c>
      <c r="D4" s="26" t="s">
        <v>67</v>
      </c>
    </row>
    <row r="5" spans="2:4" x14ac:dyDescent="0.3">
      <c r="B5" s="92" t="s">
        <v>90</v>
      </c>
      <c r="C5" s="27"/>
      <c r="D5" s="28"/>
    </row>
    <row r="6" spans="2:4" x14ac:dyDescent="0.3">
      <c r="B6" s="93"/>
      <c r="C6" s="27" t="s">
        <v>88</v>
      </c>
      <c r="D6" s="28" t="s">
        <v>88</v>
      </c>
    </row>
    <row r="7" spans="2:4" x14ac:dyDescent="0.3">
      <c r="B7" s="93"/>
      <c r="C7" s="27"/>
      <c r="D7" s="28"/>
    </row>
    <row r="8" spans="2:4" x14ac:dyDescent="0.3">
      <c r="B8" s="93"/>
      <c r="C8" s="27"/>
      <c r="D8" s="28"/>
    </row>
    <row r="9" spans="2:4" x14ac:dyDescent="0.3">
      <c r="B9" s="93"/>
      <c r="C9" s="27"/>
      <c r="D9" s="28"/>
    </row>
    <row r="10" spans="2:4" x14ac:dyDescent="0.3">
      <c r="B10" s="93"/>
      <c r="C10" s="27"/>
      <c r="D10" s="28"/>
    </row>
    <row r="11" spans="2:4" ht="15" thickBot="1" x14ac:dyDescent="0.35">
      <c r="B11" s="94"/>
      <c r="C11" s="29"/>
      <c r="D11" s="30"/>
    </row>
    <row r="13" spans="2:4" ht="49.5" customHeight="1" x14ac:dyDescent="0.3">
      <c r="B13" s="96" t="s">
        <v>68</v>
      </c>
      <c r="C13" s="96"/>
      <c r="D13" s="23"/>
    </row>
    <row r="14" spans="2:4" ht="15" thickBot="1" x14ac:dyDescent="0.35">
      <c r="B14" s="23"/>
      <c r="C14" s="23"/>
      <c r="D14" s="23"/>
    </row>
    <row r="15" spans="2:4" x14ac:dyDescent="0.3">
      <c r="B15" s="31" t="s">
        <v>69</v>
      </c>
      <c r="C15" s="32" t="s">
        <v>70</v>
      </c>
      <c r="D15" s="33"/>
    </row>
    <row r="16" spans="2:4" x14ac:dyDescent="0.3">
      <c r="B16" s="95" t="s">
        <v>87</v>
      </c>
      <c r="C16" s="59" t="s">
        <v>113</v>
      </c>
      <c r="D16" s="33"/>
    </row>
    <row r="17" spans="2:4" s="6" customFormat="1" x14ac:dyDescent="0.3">
      <c r="B17" s="95"/>
      <c r="C17" s="59" t="s">
        <v>111</v>
      </c>
      <c r="D17" s="33"/>
    </row>
    <row r="18" spans="2:4" s="6" customFormat="1" ht="27.6" x14ac:dyDescent="0.3">
      <c r="B18" s="95"/>
      <c r="C18" s="59" t="s">
        <v>112</v>
      </c>
      <c r="D18" s="33"/>
    </row>
    <row r="19" spans="2:4" x14ac:dyDescent="0.3">
      <c r="B19" s="95"/>
      <c r="C19" s="28" t="s">
        <v>97</v>
      </c>
      <c r="D19" s="23"/>
    </row>
    <row r="20" spans="2:4" x14ac:dyDescent="0.3">
      <c r="B20" s="95"/>
      <c r="C20" s="60" t="s">
        <v>89</v>
      </c>
      <c r="D20" s="23"/>
    </row>
    <row r="22" spans="2:4" ht="54" customHeight="1" x14ac:dyDescent="0.3">
      <c r="B22" s="97" t="s">
        <v>71</v>
      </c>
      <c r="C22" s="97"/>
    </row>
  </sheetData>
  <customSheetViews>
    <customSheetView guid="{3A5346D0-A951-4464-8CF9-44B1DF088D89}" showPageBreaks="1" view="pageBreakPreview" topLeftCell="A4">
      <selection activeCell="C21" sqref="C21"/>
      <pageMargins left="0.7" right="0.7" top="0.75" bottom="0.75" header="0.3" footer="0.3"/>
      <pageSetup scale="56" orientation="portrait" r:id="rId1"/>
    </customSheetView>
    <customSheetView guid="{CB4D89F2-0745-401C-9BA0-6CA793DA0FC3}" scale="60" showPageBreaks="1" view="pageBreakPreview">
      <selection activeCell="D14" sqref="D14"/>
      <pageMargins left="0.7" right="0.7" top="0.75" bottom="0.75" header="0.3" footer="0.3"/>
      <pageSetup scale="56" orientation="portrait" r:id="rId2"/>
    </customSheetView>
    <customSheetView guid="{88CCC631-8B9B-4155-9936-B2761120F56C}" scale="60" showPageBreaks="1" view="pageBreakPreview">
      <selection activeCell="D14" sqref="D14"/>
      <pageMargins left="0.7" right="0.7" top="0.75" bottom="0.75" header="0.3" footer="0.3"/>
      <pageSetup scale="56" orientation="portrait" r:id="rId3"/>
    </customSheetView>
    <customSheetView guid="{9A84CFEA-1C04-4CED-ACA2-7ABD192CA5FB}">
      <selection activeCell="B5" sqref="B5:B11"/>
      <pageMargins left="0.7" right="0.7" top="0.75" bottom="0.75" header="0.3" footer="0.3"/>
      <pageSetup orientation="portrait" r:id="rId4"/>
    </customSheetView>
    <customSheetView guid="{9E45D038-7FE7-4D5F-9657-6AFF894C64DD}" scale="60" showPageBreaks="1" view="pageBreakPreview">
      <selection activeCell="B2" sqref="B2:D2"/>
      <pageMargins left="0.7" right="0.7" top="0.75" bottom="0.75" header="0.3" footer="0.3"/>
      <pageSetup scale="56" orientation="portrait" r:id="rId5"/>
    </customSheetView>
    <customSheetView guid="{E33CE37E-BB49-43D1-8D20-84DDFAA423B4}" scale="60" showPageBreaks="1" view="pageBreakPreview">
      <selection activeCell="D14" sqref="D14"/>
      <pageMargins left="0.7" right="0.7" top="0.75" bottom="0.75" header="0.3" footer="0.3"/>
      <pageSetup scale="56" orientation="portrait" r:id="rId6"/>
    </customSheetView>
    <customSheetView guid="{92E40BD3-3B25-4EFD-A793-98FD0BCAC810}" scale="60" showPageBreaks="1" view="pageBreakPreview">
      <selection activeCell="D14" sqref="D14"/>
      <pageMargins left="0.7" right="0.7" top="0.75" bottom="0.75" header="0.3" footer="0.3"/>
      <pageSetup scale="56" orientation="portrait" r:id="rId7"/>
    </customSheetView>
  </customSheetViews>
  <mergeCells count="5">
    <mergeCell ref="B5:B11"/>
    <mergeCell ref="B16:B20"/>
    <mergeCell ref="B13:C13"/>
    <mergeCell ref="B22:C22"/>
    <mergeCell ref="B2:D2"/>
  </mergeCells>
  <pageMargins left="0.7" right="0.7" top="0.75" bottom="0.75" header="0.3" footer="0.3"/>
  <pageSetup scale="56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view="pageBreakPreview" zoomScaleNormal="100" zoomScaleSheetLayoutView="100" workbookViewId="0">
      <selection activeCell="A10" sqref="A10"/>
    </sheetView>
  </sheetViews>
  <sheetFormatPr defaultColWidth="9.109375" defaultRowHeight="14.4" x14ac:dyDescent="0.3"/>
  <cols>
    <col min="1" max="1" width="54" bestFit="1" customWidth="1"/>
    <col min="2" max="2" width="35.109375" customWidth="1"/>
    <col min="3" max="3" width="33.44140625" customWidth="1"/>
    <col min="6" max="6" width="12.88671875" bestFit="1" customWidth="1"/>
    <col min="7" max="7" width="9.88671875" bestFit="1" customWidth="1"/>
    <col min="8" max="8" width="17.88671875" bestFit="1" customWidth="1"/>
  </cols>
  <sheetData>
    <row r="1" spans="1:8" ht="15" thickBot="1" x14ac:dyDescent="0.35">
      <c r="A1" s="103" t="s">
        <v>50</v>
      </c>
      <c r="B1" s="103"/>
      <c r="C1" s="103"/>
    </row>
    <row r="2" spans="1:8" ht="15.6" x14ac:dyDescent="0.3">
      <c r="A2" s="99" t="s">
        <v>51</v>
      </c>
      <c r="B2" s="100"/>
      <c r="C2" s="101"/>
    </row>
    <row r="3" spans="1:8" ht="15.6" x14ac:dyDescent="0.3">
      <c r="A3" s="13" t="s">
        <v>52</v>
      </c>
      <c r="B3" s="14" t="s">
        <v>53</v>
      </c>
      <c r="C3" s="15" t="s">
        <v>54</v>
      </c>
    </row>
    <row r="4" spans="1:8" ht="15" thickBot="1" x14ac:dyDescent="0.35">
      <c r="A4" s="16" t="s">
        <v>55</v>
      </c>
      <c r="B4" s="57">
        <v>2019</v>
      </c>
      <c r="C4" s="58">
        <v>2024</v>
      </c>
    </row>
    <row r="5" spans="1:8" ht="15" thickBot="1" x14ac:dyDescent="0.35">
      <c r="A5" s="102"/>
      <c r="B5" s="102"/>
      <c r="C5" s="102"/>
    </row>
    <row r="6" spans="1:8" ht="15.6" x14ac:dyDescent="0.3">
      <c r="A6" s="99" t="s">
        <v>56</v>
      </c>
      <c r="B6" s="100"/>
      <c r="C6" s="101"/>
    </row>
    <row r="7" spans="1:8" ht="15" thickBot="1" x14ac:dyDescent="0.35">
      <c r="A7" s="16" t="s">
        <v>121</v>
      </c>
      <c r="B7" s="104"/>
      <c r="C7" s="105"/>
    </row>
    <row r="8" spans="1:8" ht="15" thickBot="1" x14ac:dyDescent="0.35">
      <c r="A8" s="102"/>
      <c r="B8" s="102"/>
      <c r="C8" s="102"/>
    </row>
    <row r="9" spans="1:8" ht="15.6" x14ac:dyDescent="0.3">
      <c r="A9" s="99" t="s">
        <v>57</v>
      </c>
      <c r="B9" s="100"/>
      <c r="C9" s="101"/>
    </row>
    <row r="10" spans="1:8" ht="31.2" x14ac:dyDescent="0.3">
      <c r="A10" s="13" t="s">
        <v>58</v>
      </c>
      <c r="B10" s="14" t="s">
        <v>59</v>
      </c>
      <c r="C10" s="15" t="s">
        <v>60</v>
      </c>
    </row>
    <row r="11" spans="1:8" x14ac:dyDescent="0.3">
      <c r="A11" s="17" t="s">
        <v>61</v>
      </c>
      <c r="B11" s="18">
        <f>+B19</f>
        <v>318800000</v>
      </c>
      <c r="C11" s="19">
        <f>+C19</f>
        <v>526400000</v>
      </c>
      <c r="H11" s="61"/>
    </row>
    <row r="12" spans="1:8" x14ac:dyDescent="0.3">
      <c r="A12" s="17" t="s">
        <v>62</v>
      </c>
      <c r="B12" s="18">
        <v>0</v>
      </c>
      <c r="C12" s="19">
        <v>0</v>
      </c>
      <c r="F12" s="61"/>
    </row>
    <row r="13" spans="1:8" x14ac:dyDescent="0.3">
      <c r="A13" s="17" t="s">
        <v>63</v>
      </c>
      <c r="B13" s="37">
        <v>0</v>
      </c>
      <c r="C13" s="38">
        <v>0</v>
      </c>
    </row>
    <row r="14" spans="1:8" x14ac:dyDescent="0.3">
      <c r="A14" s="17" t="s">
        <v>64</v>
      </c>
      <c r="B14" s="18">
        <v>5500000</v>
      </c>
      <c r="C14" s="19">
        <v>5500000</v>
      </c>
    </row>
    <row r="15" spans="1:8" ht="16.2" thickBot="1" x14ac:dyDescent="0.35">
      <c r="A15" s="20" t="s">
        <v>65</v>
      </c>
      <c r="B15" s="21">
        <f>SUM(B11:B14)</f>
        <v>324300000</v>
      </c>
      <c r="C15" s="22">
        <f>SUM(C11:C14)</f>
        <v>531900000</v>
      </c>
    </row>
    <row r="16" spans="1:8" ht="15" thickBot="1" x14ac:dyDescent="0.35"/>
    <row r="17" spans="1:8" ht="15.6" x14ac:dyDescent="0.3">
      <c r="A17" s="99" t="s">
        <v>77</v>
      </c>
      <c r="B17" s="100"/>
      <c r="C17" s="101"/>
    </row>
    <row r="18" spans="1:8" ht="31.2" x14ac:dyDescent="0.3">
      <c r="A18" s="34" t="s">
        <v>78</v>
      </c>
      <c r="B18" s="35" t="s">
        <v>59</v>
      </c>
      <c r="C18" s="36" t="s">
        <v>60</v>
      </c>
    </row>
    <row r="19" spans="1:8" ht="25.5" customHeight="1" x14ac:dyDescent="0.3">
      <c r="A19" s="64" t="s">
        <v>115</v>
      </c>
      <c r="B19" s="37">
        <f>SUM(B20:B21)</f>
        <v>318800000</v>
      </c>
      <c r="C19" s="38">
        <f>SUM(C20:C21)</f>
        <v>526400000</v>
      </c>
      <c r="H19" s="61"/>
    </row>
    <row r="20" spans="1:8" s="6" customFormat="1" ht="25.5" customHeight="1" x14ac:dyDescent="0.3">
      <c r="A20" s="64" t="s">
        <v>114</v>
      </c>
      <c r="B20" s="37">
        <v>314300000</v>
      </c>
      <c r="C20" s="38">
        <f>+B20+207600000</f>
        <v>521900000</v>
      </c>
      <c r="H20" s="61"/>
    </row>
    <row r="21" spans="1:8" s="6" customFormat="1" ht="25.5" customHeight="1" x14ac:dyDescent="0.3">
      <c r="A21" s="64" t="s">
        <v>116</v>
      </c>
      <c r="B21" s="66">
        <v>4500000</v>
      </c>
      <c r="C21" s="67">
        <v>4500000</v>
      </c>
      <c r="H21" s="61"/>
    </row>
    <row r="22" spans="1:8" ht="25.5" customHeight="1" x14ac:dyDescent="0.3">
      <c r="A22" s="63" t="s">
        <v>98</v>
      </c>
      <c r="B22" s="37">
        <v>5000000</v>
      </c>
      <c r="C22" s="38">
        <v>5000000</v>
      </c>
    </row>
    <row r="23" spans="1:8" s="6" customFormat="1" ht="25.5" customHeight="1" x14ac:dyDescent="0.3">
      <c r="A23" s="65" t="s">
        <v>89</v>
      </c>
      <c r="B23" s="66">
        <v>500000</v>
      </c>
      <c r="C23" s="67">
        <v>500000</v>
      </c>
    </row>
    <row r="24" spans="1:8" ht="16.2" thickBot="1" x14ac:dyDescent="0.35">
      <c r="A24" s="39" t="s">
        <v>65</v>
      </c>
      <c r="B24" s="40">
        <f>+B19+B22+B23</f>
        <v>324300000</v>
      </c>
      <c r="C24" s="41">
        <f>+C19+C22+C23</f>
        <v>531900000</v>
      </c>
    </row>
    <row r="25" spans="1:8" x14ac:dyDescent="0.3">
      <c r="B25" s="61"/>
    </row>
    <row r="27" spans="1:8" x14ac:dyDescent="0.3">
      <c r="A27" s="62"/>
    </row>
  </sheetData>
  <customSheetViews>
    <customSheetView guid="{3A5346D0-A951-4464-8CF9-44B1DF088D89}" showPageBreaks="1" view="pageBreakPreview">
      <selection activeCell="A10" sqref="A10"/>
      <pageMargins left="0.7" right="0.7" top="0.75" bottom="0.75" header="0.3" footer="0.3"/>
      <pageSetup paperSize="9" scale="71" orientation="portrait" r:id="rId1"/>
    </customSheetView>
    <customSheetView guid="{CB4D89F2-0745-401C-9BA0-6CA793DA0FC3}" scale="60" showPageBreaks="1" view="pageBreakPreview">
      <selection activeCell="B20" sqref="B20"/>
      <pageMargins left="0.7" right="0.7" top="0.75" bottom="0.75" header="0.3" footer="0.3"/>
      <pageSetup paperSize="9" scale="71" orientation="portrait" r:id="rId2"/>
    </customSheetView>
    <customSheetView guid="{88CCC631-8B9B-4155-9936-B2761120F56C}" scale="60" showPageBreaks="1" view="pageBreakPreview">
      <selection activeCell="H18" sqref="H18"/>
      <pageMargins left="0.7" right="0.7" top="0.75" bottom="0.75" header="0.3" footer="0.3"/>
      <pageSetup paperSize="9" scale="78" orientation="portrait" r:id="rId3"/>
    </customSheetView>
    <customSheetView guid="{9A84CFEA-1C04-4CED-ACA2-7ABD192CA5FB}">
      <selection activeCell="A7" sqref="A7"/>
      <pageMargins left="0.7" right="0.7" top="0.75" bottom="0.75" header="0.3" footer="0.3"/>
    </customSheetView>
    <customSheetView guid="{9E45D038-7FE7-4D5F-9657-6AFF894C64DD}" scale="60" showPageBreaks="1" view="pageBreakPreview">
      <selection activeCell="B20" sqref="B20"/>
      <pageMargins left="0.7" right="0.7" top="0.75" bottom="0.75" header="0.3" footer="0.3"/>
      <pageSetup paperSize="9" scale="78" orientation="portrait" r:id="rId4"/>
    </customSheetView>
    <customSheetView guid="{E33CE37E-BB49-43D1-8D20-84DDFAA423B4}" scale="60" showPageBreaks="1" view="pageBreakPreview">
      <selection activeCell="B20" sqref="B20"/>
      <pageMargins left="0.7" right="0.7" top="0.75" bottom="0.75" header="0.3" footer="0.3"/>
      <pageSetup paperSize="9" scale="71" orientation="portrait" r:id="rId5"/>
    </customSheetView>
    <customSheetView guid="{92E40BD3-3B25-4EFD-A793-98FD0BCAC810}" scale="60" showPageBreaks="1" view="pageBreakPreview">
      <selection activeCell="B20" sqref="B20"/>
      <pageMargins left="0.7" right="0.7" top="0.75" bottom="0.75" header="0.3" footer="0.3"/>
      <pageSetup paperSize="9" scale="71" orientation="portrait" r:id="rId6"/>
    </customSheetView>
  </customSheetViews>
  <mergeCells count="8">
    <mergeCell ref="A17:C17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paperSize="9" scale="71" orientation="portrait"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61"/>
  <sheetViews>
    <sheetView tabSelected="1" zoomScale="85" zoomScaleNormal="85" workbookViewId="0">
      <selection activeCell="A41" sqref="A41"/>
    </sheetView>
  </sheetViews>
  <sheetFormatPr defaultColWidth="11.44140625" defaultRowHeight="14.4" x14ac:dyDescent="0.3"/>
  <cols>
    <col min="1" max="1" width="15.109375" customWidth="1"/>
    <col min="2" max="2" width="15.6640625" customWidth="1"/>
    <col min="3" max="3" width="23.88671875" customWidth="1"/>
    <col min="4" max="4" width="36.6640625" customWidth="1"/>
    <col min="5" max="6" width="12.88671875" customWidth="1"/>
    <col min="7" max="7" width="15.6640625" style="45" customWidth="1"/>
    <col min="8" max="9" width="15.6640625" style="48" customWidth="1"/>
    <col min="10" max="10" width="27.5546875" customWidth="1"/>
    <col min="11" max="11" width="19.5546875" customWidth="1"/>
    <col min="12" max="12" width="15.5546875" customWidth="1"/>
    <col min="13" max="13" width="15" customWidth="1"/>
    <col min="14" max="14" width="14.88671875" customWidth="1"/>
    <col min="15" max="16" width="9.109375"/>
    <col min="17" max="17" width="68.5546875" hidden="1" customWidth="1"/>
    <col min="18" max="18" width="57.44140625" hidden="1" customWidth="1"/>
  </cols>
  <sheetData>
    <row r="1" spans="1:20" ht="32.25" customHeight="1" thickBot="1" x14ac:dyDescent="0.35">
      <c r="A1" s="115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7"/>
      <c r="O1" s="1"/>
      <c r="P1" s="1"/>
      <c r="Q1" s="53"/>
      <c r="R1" s="54"/>
      <c r="S1" s="1"/>
      <c r="T1" s="1"/>
    </row>
    <row r="2" spans="1:20" ht="15.6" x14ac:dyDescent="0.3">
      <c r="A2" s="107" t="s">
        <v>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9"/>
      <c r="O2" s="1"/>
      <c r="P2" s="1"/>
      <c r="Q2" s="52" t="s">
        <v>82</v>
      </c>
      <c r="R2" s="54"/>
      <c r="S2" s="1"/>
      <c r="T2" s="1"/>
    </row>
    <row r="3" spans="1:20" x14ac:dyDescent="0.3">
      <c r="A3" s="113" t="s">
        <v>7</v>
      </c>
      <c r="B3" s="106" t="s">
        <v>8</v>
      </c>
      <c r="C3" s="106" t="s">
        <v>9</v>
      </c>
      <c r="D3" s="106" t="s">
        <v>2</v>
      </c>
      <c r="E3" s="106" t="s">
        <v>3</v>
      </c>
      <c r="F3" s="106" t="s">
        <v>4</v>
      </c>
      <c r="G3" s="110" t="s">
        <v>76</v>
      </c>
      <c r="H3" s="110"/>
      <c r="I3" s="110"/>
      <c r="J3" s="106" t="s">
        <v>85</v>
      </c>
      <c r="K3" s="106" t="s">
        <v>81</v>
      </c>
      <c r="L3" s="106" t="s">
        <v>10</v>
      </c>
      <c r="M3" s="106"/>
      <c r="N3" s="112" t="s">
        <v>83</v>
      </c>
      <c r="O3" s="1"/>
      <c r="P3" s="1"/>
      <c r="Q3" s="52" t="s">
        <v>79</v>
      </c>
      <c r="R3" s="54"/>
      <c r="S3" s="1"/>
      <c r="T3" s="1"/>
    </row>
    <row r="4" spans="1:20" ht="33" customHeight="1" x14ac:dyDescent="0.3">
      <c r="A4" s="113"/>
      <c r="B4" s="106"/>
      <c r="C4" s="106"/>
      <c r="D4" s="106"/>
      <c r="E4" s="106"/>
      <c r="F4" s="106"/>
      <c r="G4" s="50" t="s">
        <v>84</v>
      </c>
      <c r="H4" s="49" t="s">
        <v>74</v>
      </c>
      <c r="I4" s="49" t="s">
        <v>75</v>
      </c>
      <c r="J4" s="106"/>
      <c r="K4" s="106"/>
      <c r="L4" s="42" t="s">
        <v>73</v>
      </c>
      <c r="M4" s="42" t="s">
        <v>6</v>
      </c>
      <c r="N4" s="112"/>
      <c r="O4" s="1"/>
      <c r="P4" s="1"/>
      <c r="Q4" s="55" t="s">
        <v>80</v>
      </c>
      <c r="R4" s="54"/>
      <c r="S4" s="1"/>
      <c r="T4" s="1"/>
    </row>
    <row r="5" spans="1:20" ht="57.75" customHeight="1" x14ac:dyDescent="0.3">
      <c r="A5" s="68" t="s">
        <v>91</v>
      </c>
      <c r="B5" s="69" t="s">
        <v>92</v>
      </c>
      <c r="C5" s="69" t="s">
        <v>117</v>
      </c>
      <c r="D5" s="69" t="s">
        <v>28</v>
      </c>
      <c r="E5" s="69">
        <v>1</v>
      </c>
      <c r="F5" s="69">
        <v>1</v>
      </c>
      <c r="G5" s="72">
        <v>96000000</v>
      </c>
      <c r="H5" s="70">
        <v>0.59</v>
      </c>
      <c r="I5" s="70">
        <v>0.41</v>
      </c>
      <c r="J5" s="69" t="s">
        <v>104</v>
      </c>
      <c r="K5" s="69" t="s">
        <v>80</v>
      </c>
      <c r="L5" s="69">
        <v>2019</v>
      </c>
      <c r="M5" s="69">
        <v>2019</v>
      </c>
      <c r="N5" s="71" t="s">
        <v>101</v>
      </c>
      <c r="O5" s="1"/>
      <c r="P5" s="1"/>
      <c r="Q5" s="52" t="s">
        <v>18</v>
      </c>
      <c r="R5" s="54"/>
      <c r="S5" s="1"/>
      <c r="T5" s="1"/>
    </row>
    <row r="6" spans="1:20" ht="65.25" customHeight="1" x14ac:dyDescent="0.3">
      <c r="A6" s="68" t="s">
        <v>91</v>
      </c>
      <c r="B6" s="69" t="s">
        <v>92</v>
      </c>
      <c r="C6" s="69" t="s">
        <v>118</v>
      </c>
      <c r="D6" s="69" t="s">
        <v>28</v>
      </c>
      <c r="E6" s="69">
        <v>1</v>
      </c>
      <c r="F6" s="69">
        <v>1</v>
      </c>
      <c r="G6" s="72">
        <v>84000000</v>
      </c>
      <c r="H6" s="70">
        <v>0.59</v>
      </c>
      <c r="I6" s="70">
        <v>0.41</v>
      </c>
      <c r="J6" s="69" t="s">
        <v>104</v>
      </c>
      <c r="K6" s="69" t="s">
        <v>80</v>
      </c>
      <c r="L6" s="69">
        <v>2022</v>
      </c>
      <c r="M6" s="69">
        <v>2022</v>
      </c>
      <c r="N6" s="71" t="s">
        <v>96</v>
      </c>
      <c r="O6" s="1"/>
      <c r="P6" s="1"/>
      <c r="Q6" s="52" t="s">
        <v>19</v>
      </c>
      <c r="R6" s="54"/>
      <c r="S6" s="1"/>
      <c r="T6" s="1"/>
    </row>
    <row r="7" spans="1:20" ht="57.75" customHeight="1" x14ac:dyDescent="0.3">
      <c r="A7" s="68" t="s">
        <v>91</v>
      </c>
      <c r="B7" s="69" t="s">
        <v>92</v>
      </c>
      <c r="C7" s="8" t="s">
        <v>106</v>
      </c>
      <c r="D7" s="69" t="s">
        <v>28</v>
      </c>
      <c r="E7" s="69">
        <v>3</v>
      </c>
      <c r="F7" s="69">
        <v>3</v>
      </c>
      <c r="G7" s="72">
        <v>341900000</v>
      </c>
      <c r="H7" s="70">
        <v>0.59</v>
      </c>
      <c r="I7" s="70">
        <v>0.41</v>
      </c>
      <c r="J7" s="69" t="s">
        <v>104</v>
      </c>
      <c r="K7" s="69" t="s">
        <v>80</v>
      </c>
      <c r="L7" s="69">
        <v>2021</v>
      </c>
      <c r="M7" s="69">
        <v>2021</v>
      </c>
      <c r="N7" s="71" t="s">
        <v>96</v>
      </c>
      <c r="O7" s="1"/>
      <c r="P7" s="1"/>
      <c r="Q7" s="52" t="s">
        <v>20</v>
      </c>
      <c r="R7" s="54"/>
      <c r="S7" s="1"/>
      <c r="T7" s="1"/>
    </row>
    <row r="8" spans="1:20" ht="39.75" customHeight="1" x14ac:dyDescent="0.3">
      <c r="O8" s="1"/>
      <c r="P8" s="1"/>
      <c r="Q8" s="52" t="s">
        <v>21</v>
      </c>
      <c r="R8" s="54"/>
      <c r="S8" s="1"/>
      <c r="T8" s="1"/>
    </row>
    <row r="9" spans="1:20" s="6" customFormat="1" ht="15" thickBot="1" x14ac:dyDescent="0.35">
      <c r="A9" s="81"/>
      <c r="B9" s="81"/>
      <c r="C9" s="81"/>
      <c r="D9" s="81"/>
      <c r="E9" s="81"/>
      <c r="F9" s="81"/>
      <c r="G9" s="82"/>
      <c r="H9" s="83"/>
      <c r="I9" s="83"/>
      <c r="J9" s="81"/>
      <c r="K9" s="81"/>
      <c r="L9" s="81"/>
      <c r="M9" s="81"/>
      <c r="N9" s="81"/>
      <c r="O9" s="2"/>
      <c r="P9" s="2"/>
      <c r="Q9" s="52"/>
      <c r="R9" s="54"/>
      <c r="S9" s="2"/>
      <c r="T9" s="2"/>
    </row>
    <row r="10" spans="1:20" s="6" customFormat="1" ht="15.6" x14ac:dyDescent="0.3">
      <c r="A10" s="74" t="s">
        <v>105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6"/>
      <c r="O10" s="2"/>
      <c r="P10" s="2"/>
      <c r="Q10" s="52"/>
      <c r="R10" s="54"/>
      <c r="S10" s="2"/>
      <c r="T10" s="2"/>
    </row>
    <row r="11" spans="1:20" s="6" customFormat="1" ht="41.4" x14ac:dyDescent="0.3">
      <c r="A11" s="79" t="s">
        <v>7</v>
      </c>
      <c r="B11" s="73" t="s">
        <v>8</v>
      </c>
      <c r="C11" s="73" t="s">
        <v>9</v>
      </c>
      <c r="D11" s="73" t="s">
        <v>2</v>
      </c>
      <c r="E11" s="73" t="s">
        <v>3</v>
      </c>
      <c r="F11" s="73" t="s">
        <v>4</v>
      </c>
      <c r="G11" s="77" t="s">
        <v>76</v>
      </c>
      <c r="H11" s="77"/>
      <c r="I11" s="77"/>
      <c r="J11" s="73" t="s">
        <v>85</v>
      </c>
      <c r="K11" s="73" t="s">
        <v>81</v>
      </c>
      <c r="L11" s="73" t="s">
        <v>10</v>
      </c>
      <c r="M11" s="73"/>
      <c r="N11" s="78" t="s">
        <v>83</v>
      </c>
      <c r="O11" s="2"/>
      <c r="P11" s="2"/>
      <c r="Q11" s="52"/>
      <c r="R11" s="54"/>
      <c r="S11" s="2"/>
      <c r="T11" s="2"/>
    </row>
    <row r="12" spans="1:20" s="6" customFormat="1" ht="27.6" x14ac:dyDescent="0.3">
      <c r="A12" s="79"/>
      <c r="B12" s="73"/>
      <c r="C12" s="73"/>
      <c r="D12" s="73"/>
      <c r="E12" s="73"/>
      <c r="F12" s="73"/>
      <c r="G12" s="50" t="s">
        <v>84</v>
      </c>
      <c r="H12" s="80" t="s">
        <v>74</v>
      </c>
      <c r="I12" s="80" t="s">
        <v>75</v>
      </c>
      <c r="J12" s="73"/>
      <c r="K12" s="73"/>
      <c r="L12" s="73" t="s">
        <v>73</v>
      </c>
      <c r="M12" s="73" t="s">
        <v>6</v>
      </c>
      <c r="N12" s="78"/>
      <c r="O12" s="2"/>
      <c r="P12" s="2"/>
      <c r="Q12" s="52"/>
      <c r="R12" s="54"/>
      <c r="S12" s="2"/>
      <c r="T12" s="2"/>
    </row>
    <row r="13" spans="1:20" x14ac:dyDescent="0.3">
      <c r="A13" s="68" t="s">
        <v>110</v>
      </c>
      <c r="B13" s="69" t="s">
        <v>110</v>
      </c>
      <c r="C13" s="69" t="s">
        <v>110</v>
      </c>
      <c r="D13" s="69" t="s">
        <v>110</v>
      </c>
      <c r="E13" s="69" t="s">
        <v>110</v>
      </c>
      <c r="F13" s="69" t="s">
        <v>110</v>
      </c>
      <c r="G13" s="72" t="s">
        <v>110</v>
      </c>
      <c r="H13" s="70" t="s">
        <v>110</v>
      </c>
      <c r="I13" s="70" t="s">
        <v>110</v>
      </c>
      <c r="J13" s="69" t="s">
        <v>110</v>
      </c>
      <c r="K13" s="69" t="s">
        <v>110</v>
      </c>
      <c r="L13" s="69" t="s">
        <v>110</v>
      </c>
      <c r="M13" s="69" t="s">
        <v>110</v>
      </c>
      <c r="N13" s="71" t="s">
        <v>110</v>
      </c>
      <c r="Q13" s="52" t="s">
        <v>22</v>
      </c>
      <c r="R13" s="55"/>
    </row>
    <row r="14" spans="1:20" s="6" customFormat="1" ht="41.4" x14ac:dyDescent="0.3">
      <c r="A14" s="68" t="s">
        <v>91</v>
      </c>
      <c r="B14" s="69" t="s">
        <v>92</v>
      </c>
      <c r="C14" s="69" t="s">
        <v>99</v>
      </c>
      <c r="D14" s="69" t="s">
        <v>25</v>
      </c>
      <c r="E14" s="69">
        <v>2</v>
      </c>
      <c r="F14" s="69">
        <v>2</v>
      </c>
      <c r="G14" s="72">
        <v>4500000</v>
      </c>
      <c r="H14" s="70">
        <v>1</v>
      </c>
      <c r="I14" s="70">
        <v>0</v>
      </c>
      <c r="J14" s="69" t="s">
        <v>103</v>
      </c>
      <c r="K14" s="69" t="s">
        <v>79</v>
      </c>
      <c r="L14" s="69">
        <v>2021</v>
      </c>
      <c r="M14" s="69">
        <v>2021</v>
      </c>
      <c r="N14" s="71" t="s">
        <v>107</v>
      </c>
      <c r="Q14" s="52"/>
      <c r="R14" s="55"/>
    </row>
    <row r="15" spans="1:20" s="6" customFormat="1" ht="15" thickBot="1" x14ac:dyDescent="0.35">
      <c r="A15" s="84"/>
      <c r="B15" s="85"/>
      <c r="C15" s="85"/>
      <c r="D15" s="85"/>
      <c r="E15" s="85"/>
      <c r="F15" s="85"/>
      <c r="G15" s="86"/>
      <c r="H15" s="87"/>
      <c r="I15" s="87"/>
      <c r="J15" s="85"/>
      <c r="K15" s="85"/>
      <c r="L15" s="85"/>
      <c r="M15" s="85"/>
      <c r="N15" s="88"/>
      <c r="Q15" s="52"/>
      <c r="R15" s="55"/>
    </row>
    <row r="16" spans="1:20" ht="15.6" x14ac:dyDescent="0.3">
      <c r="A16" s="107" t="s">
        <v>93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9"/>
      <c r="O16" s="2"/>
      <c r="P16" s="2"/>
      <c r="Q16" s="52" t="s">
        <v>23</v>
      </c>
      <c r="R16" s="54"/>
      <c r="S16" s="2"/>
      <c r="T16" s="2"/>
    </row>
    <row r="17" spans="1:20" ht="15" customHeight="1" x14ac:dyDescent="0.3">
      <c r="A17" s="113" t="s">
        <v>7</v>
      </c>
      <c r="B17" s="106" t="s">
        <v>8</v>
      </c>
      <c r="C17" s="106" t="s">
        <v>9</v>
      </c>
      <c r="D17" s="106" t="s">
        <v>11</v>
      </c>
      <c r="E17" s="106" t="s">
        <v>3</v>
      </c>
      <c r="F17" s="106" t="s">
        <v>4</v>
      </c>
      <c r="G17" s="110" t="s">
        <v>76</v>
      </c>
      <c r="H17" s="110"/>
      <c r="I17" s="110"/>
      <c r="J17" s="106" t="s">
        <v>85</v>
      </c>
      <c r="K17" s="106" t="s">
        <v>81</v>
      </c>
      <c r="L17" s="106" t="s">
        <v>10</v>
      </c>
      <c r="M17" s="106"/>
      <c r="N17" s="112" t="s">
        <v>83</v>
      </c>
      <c r="O17" s="2"/>
      <c r="P17" s="2"/>
      <c r="Q17" s="52" t="s">
        <v>24</v>
      </c>
      <c r="R17" s="54"/>
      <c r="S17" s="2"/>
      <c r="T17" s="2"/>
    </row>
    <row r="18" spans="1:20" ht="36" customHeight="1" x14ac:dyDescent="0.3">
      <c r="A18" s="113"/>
      <c r="B18" s="106"/>
      <c r="C18" s="106"/>
      <c r="D18" s="106"/>
      <c r="E18" s="106"/>
      <c r="F18" s="106"/>
      <c r="G18" s="50" t="s">
        <v>84</v>
      </c>
      <c r="H18" s="49" t="s">
        <v>74</v>
      </c>
      <c r="I18" s="49" t="s">
        <v>75</v>
      </c>
      <c r="J18" s="106"/>
      <c r="K18" s="106"/>
      <c r="L18" s="42" t="s">
        <v>73</v>
      </c>
      <c r="M18" s="42" t="s">
        <v>6</v>
      </c>
      <c r="N18" s="112"/>
      <c r="O18" s="2"/>
      <c r="P18" s="2"/>
      <c r="Q18" s="53"/>
      <c r="R18" s="54"/>
      <c r="S18" s="2"/>
      <c r="T18" s="2"/>
    </row>
    <row r="19" spans="1:20" x14ac:dyDescent="0.3">
      <c r="A19" s="68"/>
      <c r="B19" s="69"/>
      <c r="C19" s="69"/>
      <c r="D19" s="69"/>
      <c r="E19" s="69"/>
      <c r="F19" s="69"/>
      <c r="G19" s="72"/>
      <c r="H19" s="70"/>
      <c r="I19" s="70"/>
      <c r="J19" s="69"/>
      <c r="K19" s="69"/>
      <c r="L19" s="69"/>
      <c r="M19" s="69"/>
      <c r="N19" s="71"/>
      <c r="O19" s="2"/>
      <c r="P19" s="2"/>
      <c r="Q19" s="52" t="s">
        <v>28</v>
      </c>
      <c r="R19" s="54"/>
      <c r="S19" s="2"/>
      <c r="T19" s="2"/>
    </row>
    <row r="20" spans="1:20" x14ac:dyDescent="0.3">
      <c r="O20" s="2"/>
      <c r="P20" s="2"/>
      <c r="Q20" s="52" t="s">
        <v>25</v>
      </c>
      <c r="R20" s="54"/>
      <c r="S20" s="2"/>
      <c r="T20" s="2"/>
    </row>
    <row r="21" spans="1:20" ht="15" thickBot="1" x14ac:dyDescent="0.35">
      <c r="A21" s="10"/>
      <c r="B21" s="11"/>
      <c r="C21" s="11"/>
      <c r="D21" s="11"/>
      <c r="E21" s="11"/>
      <c r="F21" s="11"/>
      <c r="G21" s="44"/>
      <c r="H21" s="47"/>
      <c r="I21" s="47"/>
      <c r="J21" s="11"/>
      <c r="K21" s="11"/>
      <c r="L21" s="11"/>
      <c r="M21" s="11"/>
      <c r="N21" s="12"/>
      <c r="O21" s="2"/>
      <c r="P21" s="2"/>
      <c r="Q21" s="52" t="s">
        <v>82</v>
      </c>
      <c r="R21" s="54"/>
      <c r="S21" s="2"/>
      <c r="T21" s="2"/>
    </row>
    <row r="22" spans="1:20" ht="15" thickBot="1" x14ac:dyDescent="0.35">
      <c r="Q22" s="52" t="s">
        <v>27</v>
      </c>
      <c r="R22" s="55"/>
    </row>
    <row r="23" spans="1:20" ht="15.6" x14ac:dyDescent="0.3">
      <c r="A23" s="107" t="s">
        <v>12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9"/>
      <c r="O23" s="3"/>
      <c r="P23" s="3"/>
      <c r="Q23" s="52" t="s">
        <v>29</v>
      </c>
      <c r="R23" s="55"/>
      <c r="S23" s="3"/>
      <c r="T23" s="3"/>
    </row>
    <row r="24" spans="1:20" ht="15" customHeight="1" x14ac:dyDescent="0.3">
      <c r="A24" s="113" t="s">
        <v>7</v>
      </c>
      <c r="B24" s="106" t="s">
        <v>8</v>
      </c>
      <c r="C24" s="106" t="s">
        <v>9</v>
      </c>
      <c r="D24" s="106" t="s">
        <v>11</v>
      </c>
      <c r="E24" s="106" t="s">
        <v>3</v>
      </c>
      <c r="F24" s="106" t="s">
        <v>4</v>
      </c>
      <c r="G24" s="110" t="s">
        <v>76</v>
      </c>
      <c r="H24" s="110"/>
      <c r="I24" s="110"/>
      <c r="J24" s="106" t="s">
        <v>85</v>
      </c>
      <c r="K24" s="106" t="s">
        <v>81</v>
      </c>
      <c r="L24" s="106" t="s">
        <v>10</v>
      </c>
      <c r="M24" s="106"/>
      <c r="N24" s="112" t="s">
        <v>83</v>
      </c>
      <c r="O24" s="3"/>
      <c r="P24" s="3"/>
      <c r="Q24" s="52" t="s">
        <v>30</v>
      </c>
      <c r="R24" s="55"/>
      <c r="S24" s="3"/>
      <c r="T24" s="3"/>
    </row>
    <row r="25" spans="1:20" ht="36.75" customHeight="1" x14ac:dyDescent="0.3">
      <c r="A25" s="113"/>
      <c r="B25" s="106"/>
      <c r="C25" s="106"/>
      <c r="D25" s="106"/>
      <c r="E25" s="106"/>
      <c r="F25" s="106"/>
      <c r="G25" s="50" t="s">
        <v>84</v>
      </c>
      <c r="H25" s="49" t="s">
        <v>74</v>
      </c>
      <c r="I25" s="49" t="s">
        <v>75</v>
      </c>
      <c r="J25" s="106"/>
      <c r="K25" s="106"/>
      <c r="L25" s="42" t="s">
        <v>5</v>
      </c>
      <c r="M25" s="42" t="s">
        <v>6</v>
      </c>
      <c r="N25" s="112"/>
      <c r="O25" s="3"/>
      <c r="P25" s="3"/>
      <c r="Q25" s="52" t="s">
        <v>31</v>
      </c>
      <c r="R25" s="55"/>
      <c r="S25" s="3"/>
      <c r="T25" s="3"/>
    </row>
    <row r="26" spans="1:20" x14ac:dyDescent="0.3">
      <c r="A26" s="7"/>
      <c r="B26" s="8"/>
      <c r="C26" s="8"/>
      <c r="D26" s="8"/>
      <c r="E26" s="8"/>
      <c r="F26" s="8"/>
      <c r="G26" s="43"/>
      <c r="H26" s="46"/>
      <c r="I26" s="46"/>
      <c r="J26" s="8"/>
      <c r="K26" s="8"/>
      <c r="L26" s="8"/>
      <c r="M26" s="8"/>
      <c r="N26" s="9"/>
      <c r="O26" s="3"/>
      <c r="P26" s="3"/>
      <c r="Q26" s="53"/>
      <c r="R26" s="55"/>
      <c r="S26" s="3"/>
      <c r="T26" s="3"/>
    </row>
    <row r="27" spans="1:20" x14ac:dyDescent="0.3">
      <c r="A27" s="7"/>
      <c r="B27" s="8"/>
      <c r="C27" s="8"/>
      <c r="D27" s="8"/>
      <c r="E27" s="8"/>
      <c r="F27" s="8"/>
      <c r="G27" s="43"/>
      <c r="H27" s="46"/>
      <c r="I27" s="46"/>
      <c r="J27" s="8"/>
      <c r="K27" s="8"/>
      <c r="L27" s="8"/>
      <c r="M27" s="8"/>
      <c r="N27" s="9"/>
      <c r="O27" s="3"/>
      <c r="P27" s="3"/>
      <c r="Q27" s="53"/>
      <c r="R27" s="55"/>
      <c r="S27" s="3"/>
      <c r="T27" s="3"/>
    </row>
    <row r="28" spans="1:20" x14ac:dyDescent="0.3">
      <c r="A28" s="7"/>
      <c r="B28" s="8"/>
      <c r="C28" s="8"/>
      <c r="D28" s="8"/>
      <c r="E28" s="8"/>
      <c r="F28" s="8"/>
      <c r="G28" s="43"/>
      <c r="H28" s="46"/>
      <c r="I28" s="46"/>
      <c r="J28" s="8"/>
      <c r="K28" s="8"/>
      <c r="L28" s="8"/>
      <c r="M28" s="8"/>
      <c r="N28" s="9"/>
      <c r="O28" s="3"/>
      <c r="P28" s="3"/>
      <c r="Q28" s="53"/>
      <c r="R28" s="55"/>
      <c r="S28" s="3"/>
      <c r="T28" s="3"/>
    </row>
    <row r="29" spans="1:20" x14ac:dyDescent="0.3">
      <c r="A29" s="7"/>
      <c r="B29" s="8"/>
      <c r="C29" s="8"/>
      <c r="D29" s="8"/>
      <c r="E29" s="8"/>
      <c r="F29" s="8"/>
      <c r="G29" s="43"/>
      <c r="H29" s="46"/>
      <c r="I29" s="46"/>
      <c r="J29" s="8"/>
      <c r="K29" s="8"/>
      <c r="L29" s="8"/>
      <c r="M29" s="8"/>
      <c r="N29" s="9"/>
      <c r="O29" s="3"/>
      <c r="P29" s="3"/>
      <c r="Q29" s="52" t="s">
        <v>35</v>
      </c>
      <c r="R29" s="55"/>
      <c r="S29" s="3"/>
      <c r="T29" s="3"/>
    </row>
    <row r="30" spans="1:20" ht="15" thickBot="1" x14ac:dyDescent="0.35">
      <c r="A30" s="10"/>
      <c r="B30" s="11"/>
      <c r="C30" s="11"/>
      <c r="D30" s="11"/>
      <c r="E30" s="11"/>
      <c r="F30" s="11"/>
      <c r="G30" s="44"/>
      <c r="H30" s="47"/>
      <c r="I30" s="47"/>
      <c r="J30" s="11"/>
      <c r="K30" s="11"/>
      <c r="L30" s="11"/>
      <c r="M30" s="11"/>
      <c r="N30" s="12"/>
      <c r="O30" s="3"/>
      <c r="P30" s="3"/>
      <c r="Q30" s="52" t="s">
        <v>34</v>
      </c>
      <c r="R30" s="55"/>
      <c r="S30" s="3"/>
      <c r="T30" s="3"/>
    </row>
    <row r="31" spans="1:20" ht="15" thickBot="1" x14ac:dyDescent="0.35">
      <c r="Q31" s="52" t="s">
        <v>32</v>
      </c>
      <c r="R31" s="55"/>
    </row>
    <row r="32" spans="1:20" ht="15.75" customHeight="1" x14ac:dyDescent="0.3">
      <c r="A32" s="107" t="s">
        <v>13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9"/>
      <c r="O32" s="4"/>
      <c r="P32" s="4"/>
      <c r="Q32" s="52" t="s">
        <v>26</v>
      </c>
      <c r="R32" s="55"/>
    </row>
    <row r="33" spans="1:26" ht="15" customHeight="1" x14ac:dyDescent="0.3">
      <c r="A33" s="113" t="s">
        <v>7</v>
      </c>
      <c r="B33" s="106" t="s">
        <v>8</v>
      </c>
      <c r="C33" s="106" t="s">
        <v>9</v>
      </c>
      <c r="D33" s="106" t="s">
        <v>11</v>
      </c>
      <c r="E33" s="111"/>
      <c r="F33" s="111"/>
      <c r="G33" s="110" t="s">
        <v>76</v>
      </c>
      <c r="H33" s="110"/>
      <c r="I33" s="110"/>
      <c r="J33" s="106" t="s">
        <v>85</v>
      </c>
      <c r="K33" s="106" t="s">
        <v>81</v>
      </c>
      <c r="L33" s="106" t="s">
        <v>10</v>
      </c>
      <c r="M33" s="106"/>
      <c r="N33" s="112" t="s">
        <v>83</v>
      </c>
      <c r="O33" s="4"/>
      <c r="P33" s="4"/>
      <c r="Q33" s="52" t="s">
        <v>82</v>
      </c>
      <c r="R33" s="55"/>
    </row>
    <row r="34" spans="1:26" ht="41.4" x14ac:dyDescent="0.3">
      <c r="A34" s="113"/>
      <c r="B34" s="106"/>
      <c r="C34" s="106"/>
      <c r="D34" s="106"/>
      <c r="E34" s="106" t="s">
        <v>4</v>
      </c>
      <c r="F34" s="106"/>
      <c r="G34" s="51" t="s">
        <v>84</v>
      </c>
      <c r="H34" s="50" t="s">
        <v>74</v>
      </c>
      <c r="I34" s="49" t="s">
        <v>75</v>
      </c>
      <c r="J34" s="106"/>
      <c r="K34" s="106"/>
      <c r="L34" s="42" t="s">
        <v>14</v>
      </c>
      <c r="M34" s="42" t="s">
        <v>6</v>
      </c>
      <c r="N34" s="112"/>
      <c r="O34" s="4"/>
      <c r="P34" s="4"/>
      <c r="Q34" s="52" t="s">
        <v>33</v>
      </c>
      <c r="R34" s="55"/>
    </row>
    <row r="35" spans="1:26" ht="78.75" customHeight="1" x14ac:dyDescent="0.3">
      <c r="A35" s="68" t="s">
        <v>91</v>
      </c>
      <c r="B35" s="69" t="s">
        <v>95</v>
      </c>
      <c r="C35" s="69" t="s">
        <v>94</v>
      </c>
      <c r="D35" s="69" t="s">
        <v>35</v>
      </c>
      <c r="E35" s="69">
        <v>3</v>
      </c>
      <c r="F35" s="69">
        <v>3</v>
      </c>
      <c r="G35" s="86">
        <v>5000000</v>
      </c>
      <c r="H35" s="70">
        <v>1</v>
      </c>
      <c r="I35" s="70">
        <v>0</v>
      </c>
      <c r="J35" s="69" t="s">
        <v>102</v>
      </c>
      <c r="K35" s="69" t="s">
        <v>80</v>
      </c>
      <c r="L35" s="69">
        <v>2019</v>
      </c>
      <c r="M35" s="69">
        <v>2019</v>
      </c>
      <c r="N35" s="90"/>
      <c r="O35" s="4"/>
      <c r="P35" s="4"/>
      <c r="R35" s="53"/>
    </row>
    <row r="36" spans="1:26" s="6" customFormat="1" ht="78.75" customHeight="1" x14ac:dyDescent="0.3">
      <c r="A36" s="68" t="s">
        <v>91</v>
      </c>
      <c r="B36" s="69" t="s">
        <v>89</v>
      </c>
      <c r="C36" s="89" t="s">
        <v>119</v>
      </c>
      <c r="D36" s="89" t="s">
        <v>35</v>
      </c>
      <c r="E36" s="69">
        <v>1</v>
      </c>
      <c r="F36" s="69">
        <v>1</v>
      </c>
      <c r="G36" s="72">
        <v>500000</v>
      </c>
      <c r="H36" s="70">
        <v>1</v>
      </c>
      <c r="I36" s="70">
        <v>0</v>
      </c>
      <c r="J36" s="69" t="s">
        <v>89</v>
      </c>
      <c r="K36" s="69" t="s">
        <v>80</v>
      </c>
      <c r="L36" s="69">
        <v>2019</v>
      </c>
      <c r="M36" s="69">
        <v>2019</v>
      </c>
      <c r="N36" s="71"/>
      <c r="R36" s="53"/>
    </row>
    <row r="37" spans="1:26" ht="15" thickBot="1" x14ac:dyDescent="0.35">
      <c r="Q37" s="56" t="s">
        <v>38</v>
      </c>
      <c r="R37" s="56" t="s">
        <v>37</v>
      </c>
    </row>
    <row r="38" spans="1:26" ht="15.6" x14ac:dyDescent="0.3">
      <c r="A38" s="107" t="s">
        <v>15</v>
      </c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9"/>
      <c r="O38" s="5"/>
      <c r="P38" s="5"/>
      <c r="Q38" s="56" t="s">
        <v>39</v>
      </c>
      <c r="R38" s="56" t="s">
        <v>37</v>
      </c>
      <c r="S38" s="5"/>
      <c r="T38" s="5"/>
      <c r="U38" s="5"/>
      <c r="V38" s="5"/>
      <c r="W38" s="5"/>
      <c r="X38" s="5"/>
      <c r="Y38" s="5"/>
      <c r="Z38" s="5"/>
    </row>
    <row r="39" spans="1:26" ht="15" customHeight="1" x14ac:dyDescent="0.3">
      <c r="A39" s="113" t="s">
        <v>7</v>
      </c>
      <c r="B39" s="106" t="s">
        <v>8</v>
      </c>
      <c r="C39" s="106" t="s">
        <v>9</v>
      </c>
      <c r="D39" s="106" t="s">
        <v>11</v>
      </c>
      <c r="E39" s="106" t="s">
        <v>4</v>
      </c>
      <c r="F39" s="110" t="s">
        <v>76</v>
      </c>
      <c r="G39" s="110"/>
      <c r="H39" s="110"/>
      <c r="I39" s="114" t="s">
        <v>86</v>
      </c>
      <c r="J39" s="106" t="s">
        <v>85</v>
      </c>
      <c r="K39" s="106" t="s">
        <v>81</v>
      </c>
      <c r="L39" s="106" t="s">
        <v>10</v>
      </c>
      <c r="M39" s="106"/>
      <c r="N39" s="112" t="s">
        <v>83</v>
      </c>
      <c r="O39" s="5"/>
      <c r="P39" s="5"/>
      <c r="Q39" s="56" t="s">
        <v>36</v>
      </c>
      <c r="R39" s="56" t="s">
        <v>40</v>
      </c>
      <c r="S39" s="5"/>
      <c r="T39" s="5"/>
      <c r="U39" s="5"/>
      <c r="V39" s="5"/>
      <c r="W39" s="5"/>
      <c r="X39" s="5"/>
      <c r="Y39" s="5"/>
      <c r="Z39" s="5"/>
    </row>
    <row r="40" spans="1:26" ht="41.4" x14ac:dyDescent="0.3">
      <c r="A40" s="113"/>
      <c r="B40" s="106"/>
      <c r="C40" s="106"/>
      <c r="D40" s="106"/>
      <c r="E40" s="106"/>
      <c r="F40" s="51" t="s">
        <v>84</v>
      </c>
      <c r="G40" s="50" t="s">
        <v>74</v>
      </c>
      <c r="H40" s="49" t="s">
        <v>75</v>
      </c>
      <c r="I40" s="114"/>
      <c r="J40" s="106"/>
      <c r="K40" s="106"/>
      <c r="L40" s="42" t="s">
        <v>16</v>
      </c>
      <c r="M40" s="42" t="s">
        <v>17</v>
      </c>
      <c r="N40" s="112"/>
      <c r="O40" s="5"/>
      <c r="P40" s="5"/>
      <c r="Q40" s="56" t="s">
        <v>38</v>
      </c>
      <c r="R40" s="56" t="s">
        <v>40</v>
      </c>
      <c r="S40" s="5"/>
      <c r="T40" s="5"/>
      <c r="U40" s="5"/>
      <c r="V40" s="5"/>
      <c r="W40" s="5"/>
      <c r="X40" s="5"/>
      <c r="Y40" s="5"/>
      <c r="Z40" s="5"/>
    </row>
    <row r="41" spans="1:26" ht="63.75" customHeight="1" x14ac:dyDescent="0.3">
      <c r="A41" s="68" t="s">
        <v>91</v>
      </c>
      <c r="B41" s="69" t="s">
        <v>108</v>
      </c>
      <c r="C41" s="69" t="s">
        <v>109</v>
      </c>
      <c r="D41" s="69" t="s">
        <v>49</v>
      </c>
      <c r="E41" s="69">
        <v>3</v>
      </c>
      <c r="F41" s="69">
        <v>3</v>
      </c>
      <c r="G41" s="91">
        <v>500000</v>
      </c>
      <c r="H41" s="70">
        <v>1</v>
      </c>
      <c r="I41" s="70">
        <v>0</v>
      </c>
      <c r="J41" s="69" t="s">
        <v>102</v>
      </c>
      <c r="K41" s="69" t="s">
        <v>79</v>
      </c>
      <c r="L41" s="69">
        <v>2019</v>
      </c>
      <c r="M41" s="69">
        <v>2019</v>
      </c>
      <c r="N41" s="71" t="s">
        <v>120</v>
      </c>
      <c r="O41" s="5"/>
      <c r="P41" s="5"/>
      <c r="Q41" s="56"/>
      <c r="R41" s="56" t="s">
        <v>41</v>
      </c>
      <c r="S41" s="5"/>
      <c r="T41" s="5"/>
      <c r="U41" s="5"/>
      <c r="V41" s="5"/>
      <c r="W41" s="5"/>
      <c r="X41" s="5"/>
      <c r="Y41" s="5"/>
      <c r="Z41" s="5"/>
    </row>
    <row r="42" spans="1:26" x14ac:dyDescent="0.3">
      <c r="A42" s="7"/>
      <c r="B42" s="8"/>
      <c r="C42" s="8"/>
      <c r="D42" s="8"/>
      <c r="E42" s="8"/>
      <c r="F42" s="8"/>
      <c r="G42" s="43"/>
      <c r="H42" s="46"/>
      <c r="I42" s="46"/>
      <c r="J42" s="8"/>
      <c r="K42" s="8"/>
      <c r="L42" s="8"/>
      <c r="M42" s="8"/>
      <c r="N42" s="9"/>
      <c r="O42" s="5"/>
      <c r="P42" s="5"/>
      <c r="Q42" s="56"/>
      <c r="R42" s="56" t="s">
        <v>41</v>
      </c>
      <c r="S42" s="5"/>
      <c r="T42" s="5"/>
      <c r="U42" s="5"/>
      <c r="V42" s="5"/>
      <c r="W42" s="5"/>
      <c r="X42" s="5"/>
      <c r="Y42" s="5"/>
      <c r="Z42" s="5"/>
    </row>
    <row r="43" spans="1:26" ht="15" thickBot="1" x14ac:dyDescent="0.35">
      <c r="A43" s="10"/>
      <c r="B43" s="11"/>
      <c r="C43" s="11"/>
      <c r="D43" s="11"/>
      <c r="E43" s="11"/>
      <c r="F43" s="11"/>
      <c r="G43" s="44"/>
      <c r="H43" s="47"/>
      <c r="I43" s="47"/>
      <c r="J43" s="11"/>
      <c r="K43" s="11"/>
      <c r="L43" s="11"/>
      <c r="M43" s="11"/>
      <c r="N43" s="12"/>
      <c r="O43" s="5"/>
      <c r="P43" s="5"/>
      <c r="Q43" s="56" t="s">
        <v>42</v>
      </c>
      <c r="R43" s="56" t="s">
        <v>43</v>
      </c>
      <c r="S43" s="5"/>
      <c r="T43" s="5"/>
      <c r="U43" s="5"/>
      <c r="V43" s="5"/>
      <c r="W43" s="5"/>
      <c r="X43" s="5"/>
      <c r="Y43" s="5"/>
      <c r="Z43" s="5"/>
    </row>
    <row r="44" spans="1:26" x14ac:dyDescent="0.3">
      <c r="Q44" s="56" t="s">
        <v>44</v>
      </c>
      <c r="R44" s="56" t="s">
        <v>43</v>
      </c>
    </row>
    <row r="45" spans="1:26" x14ac:dyDescent="0.3">
      <c r="Q45" s="53"/>
      <c r="R45" s="56" t="s">
        <v>40</v>
      </c>
    </row>
    <row r="46" spans="1:26" x14ac:dyDescent="0.3">
      <c r="Q46" s="53"/>
      <c r="R46" s="56"/>
    </row>
    <row r="47" spans="1:26" x14ac:dyDescent="0.3">
      <c r="Q47" s="53"/>
      <c r="R47" s="53"/>
    </row>
    <row r="48" spans="1:26" x14ac:dyDescent="0.3">
      <c r="Q48" s="56" t="s">
        <v>46</v>
      </c>
      <c r="R48" s="56" t="s">
        <v>41</v>
      </c>
    </row>
    <row r="49" spans="17:18" x14ac:dyDescent="0.3">
      <c r="Q49" s="53"/>
      <c r="R49" s="53"/>
    </row>
    <row r="50" spans="17:18" x14ac:dyDescent="0.3">
      <c r="Q50" s="56" t="s">
        <v>47</v>
      </c>
      <c r="R50" s="56" t="s">
        <v>43</v>
      </c>
    </row>
    <row r="51" spans="17:18" x14ac:dyDescent="0.3">
      <c r="Q51" s="56" t="s">
        <v>48</v>
      </c>
      <c r="R51" s="56" t="s">
        <v>43</v>
      </c>
    </row>
    <row r="52" spans="17:18" x14ac:dyDescent="0.3">
      <c r="Q52" s="53"/>
      <c r="R52" s="53"/>
    </row>
    <row r="53" spans="17:18" x14ac:dyDescent="0.3">
      <c r="Q53" s="55"/>
      <c r="R53" s="55"/>
    </row>
    <row r="54" spans="17:18" x14ac:dyDescent="0.3">
      <c r="Q54" s="56" t="s">
        <v>42</v>
      </c>
      <c r="R54" s="53"/>
    </row>
    <row r="55" spans="17:18" x14ac:dyDescent="0.3">
      <c r="Q55" s="56" t="s">
        <v>45</v>
      </c>
      <c r="R55" s="53"/>
    </row>
    <row r="56" spans="17:18" x14ac:dyDescent="0.3">
      <c r="Q56" s="55"/>
      <c r="R56" s="55"/>
    </row>
    <row r="57" spans="17:18" x14ac:dyDescent="0.3">
      <c r="Q57" s="55"/>
      <c r="R57" s="55"/>
    </row>
    <row r="58" spans="17:18" x14ac:dyDescent="0.3">
      <c r="Q58" s="52" t="s">
        <v>32</v>
      </c>
      <c r="R58" s="53"/>
    </row>
    <row r="59" spans="17:18" x14ac:dyDescent="0.3">
      <c r="Q59" s="52" t="s">
        <v>26</v>
      </c>
      <c r="R59" s="53"/>
    </row>
    <row r="60" spans="17:18" x14ac:dyDescent="0.3">
      <c r="Q60" s="52" t="s">
        <v>49</v>
      </c>
      <c r="R60" s="53"/>
    </row>
    <row r="61" spans="17:18" x14ac:dyDescent="0.3">
      <c r="Q61" s="52" t="s">
        <v>82</v>
      </c>
      <c r="R61" s="55"/>
    </row>
  </sheetData>
  <customSheetViews>
    <customSheetView guid="{3A5346D0-A951-4464-8CF9-44B1DF088D89}" scale="85" hiddenColumns="1">
      <selection activeCell="A41" sqref="A41"/>
      <rowBreaks count="1" manualBreakCount="1">
        <brk id="22" max="16383" man="1"/>
      </rowBreaks>
      <pageMargins left="0.7" right="0.7" top="0.75" bottom="0.75" header="0.3" footer="0.3"/>
      <pageSetup paperSize="5" scale="62" orientation="landscape" r:id="rId1"/>
    </customSheetView>
    <customSheetView guid="{CB4D89F2-0745-401C-9BA0-6CA793DA0FC3}" scale="85" hiddenColumns="1" topLeftCell="A4">
      <selection activeCell="C40" sqref="C40"/>
      <rowBreaks count="1" manualBreakCount="1">
        <brk id="22" max="16383" man="1"/>
      </rowBreaks>
      <pageMargins left="0.7" right="0.7" top="0.75" bottom="0.75" header="0.3" footer="0.3"/>
      <pageSetup paperSize="5" scale="62" orientation="landscape" r:id="rId2"/>
    </customSheetView>
    <customSheetView guid="{88CCC631-8B9B-4155-9936-B2761120F56C}" scale="70" showPageBreaks="1" hiddenColumns="1" view="pageBreakPreview" topLeftCell="G1">
      <selection sqref="A1:N1"/>
      <rowBreaks count="1" manualBreakCount="1">
        <brk id="19" max="16383" man="1"/>
      </rowBreaks>
      <pageMargins left="0.7" right="0.7" top="0.75" bottom="0.75" header="0.3" footer="0.3"/>
      <pageSetup paperSize="5" scale="62" orientation="landscape" r:id="rId3"/>
    </customSheetView>
    <customSheetView guid="{9A84CFEA-1C04-4CED-ACA2-7ABD192CA5FB}" scale="90" hiddenColumns="1" topLeftCell="A13">
      <selection activeCell="B15" sqref="B15"/>
      <pageMargins left="0.7" right="0.7" top="0.75" bottom="0.75" header="0.3" footer="0.3"/>
      <pageSetup orientation="portrait" r:id="rId4"/>
    </customSheetView>
    <customSheetView guid="{9E45D038-7FE7-4D5F-9657-6AFF894C64DD}" scale="70" showPageBreaks="1" hiddenColumns="1" view="pageBreakPreview">
      <selection sqref="A1:N1"/>
      <rowBreaks count="1" manualBreakCount="1">
        <brk id="19" max="16383" man="1"/>
      </rowBreaks>
      <pageMargins left="0.7" right="0.7" top="0.75" bottom="0.75" header="0.3" footer="0.3"/>
      <pageSetup paperSize="5" scale="62" orientation="landscape" r:id="rId5"/>
    </customSheetView>
    <customSheetView guid="{E33CE37E-BB49-43D1-8D20-84DDFAA423B4}" scale="85" showPageBreaks="1" hiddenColumns="1">
      <selection activeCell="F38" sqref="F38"/>
      <rowBreaks count="1" manualBreakCount="1">
        <brk id="19" max="16383" man="1"/>
      </rowBreaks>
      <pageMargins left="0.7" right="0.7" top="0.75" bottom="0.75" header="0.3" footer="0.3"/>
      <pageSetup paperSize="5" scale="62" orientation="landscape" r:id="rId6"/>
    </customSheetView>
    <customSheetView guid="{92E40BD3-3B25-4EFD-A793-98FD0BCAC810}" scale="85" hiddenColumns="1" topLeftCell="B8">
      <selection activeCell="F14" sqref="F14"/>
      <rowBreaks count="1" manualBreakCount="1">
        <brk id="25" max="16383" man="1"/>
      </rowBreaks>
      <pageMargins left="0.7" right="0.7" top="0.75" bottom="0.75" header="0.3" footer="0.3"/>
      <pageSetup paperSize="5" scale="62" orientation="landscape" r:id="rId7"/>
    </customSheetView>
  </customSheetViews>
  <mergeCells count="61">
    <mergeCell ref="L24:M24"/>
    <mergeCell ref="A16:N16"/>
    <mergeCell ref="F17:F18"/>
    <mergeCell ref="J17:J18"/>
    <mergeCell ref="K17:K18"/>
    <mergeCell ref="L17:M17"/>
    <mergeCell ref="A17:A18"/>
    <mergeCell ref="B17:B18"/>
    <mergeCell ref="C17:C18"/>
    <mergeCell ref="D17:D18"/>
    <mergeCell ref="E17:E18"/>
    <mergeCell ref="A23:N23"/>
    <mergeCell ref="N17:N18"/>
    <mergeCell ref="G17:I17"/>
    <mergeCell ref="N24:N25"/>
    <mergeCell ref="A24:A25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  <mergeCell ref="C24:C25"/>
    <mergeCell ref="G24:I24"/>
    <mergeCell ref="K24:K25"/>
    <mergeCell ref="B24:B25"/>
    <mergeCell ref="I39:I40"/>
    <mergeCell ref="J39:J40"/>
    <mergeCell ref="F39:H39"/>
    <mergeCell ref="K39:K40"/>
    <mergeCell ref="K33:K34"/>
    <mergeCell ref="D24:D25"/>
    <mergeCell ref="E24:E25"/>
    <mergeCell ref="F24:F25"/>
    <mergeCell ref="J24:J25"/>
    <mergeCell ref="B33:B34"/>
    <mergeCell ref="C33:C34"/>
    <mergeCell ref="D33:D34"/>
    <mergeCell ref="L39:M39"/>
    <mergeCell ref="L33:M33"/>
    <mergeCell ref="A32:N32"/>
    <mergeCell ref="G33:I33"/>
    <mergeCell ref="E33:F33"/>
    <mergeCell ref="N39:N40"/>
    <mergeCell ref="A38:N38"/>
    <mergeCell ref="A39:A40"/>
    <mergeCell ref="B39:B40"/>
    <mergeCell ref="C39:C40"/>
    <mergeCell ref="D39:D40"/>
    <mergeCell ref="E39:E40"/>
    <mergeCell ref="N33:N34"/>
    <mergeCell ref="E34:F34"/>
    <mergeCell ref="A33:A34"/>
    <mergeCell ref="J33:J34"/>
  </mergeCells>
  <dataValidations count="4">
    <dataValidation type="list" allowBlank="1" showInputMessage="1" showErrorMessage="1" sqref="D26:D30 D19 D21 D14 D5:D7 D9:D12" xr:uid="{00000000-0002-0000-0200-000000000000}">
      <formula1>$Q$19:$Q$25</formula1>
    </dataValidation>
    <dataValidation type="list" allowBlank="1" showInputMessage="1" showErrorMessage="1" sqref="K26:K30 K19 K35:K36 K21 K41:K43 K14 K5:K7 K9:K12" xr:uid="{00000000-0002-0000-0200-000001000000}">
      <formula1>$Q$2:$Q$4</formula1>
    </dataValidation>
    <dataValidation type="list" allowBlank="1" showInputMessage="1" showErrorMessage="1" sqref="D35:D36" xr:uid="{00000000-0002-0000-0200-000002000000}">
      <formula1>$Q$29:$Q$34</formula1>
    </dataValidation>
    <dataValidation type="list" allowBlank="1" showInputMessage="1" showErrorMessage="1" sqref="D41:D43" xr:uid="{00000000-0002-0000-0200-000003000000}">
      <formula1>$Q$58:$Q$61</formula1>
    </dataValidation>
  </dataValidations>
  <pageMargins left="0.7" right="0.7" top="0.75" bottom="0.75" header="0.3" footer="0.3"/>
  <pageSetup paperSize="5" scale="62" orientation="landscape" r:id="rId8"/>
  <rowBreaks count="1" manualBreakCount="1">
    <brk id="2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Cocha, Agustina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0f151751-6416-4989-96c6-78ae1be43d3a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5</Value>
      <Value>60</Value>
      <Value>3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AR-L1295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R0002225008</Record_x0020_Number>
    <_dlc_DocId xmlns="cdc7663a-08f0-4737-9e8c-148ce897a09c">EZSHARE-30346992-2</_dlc_DocId>
    <_dlc_DocIdUrl xmlns="cdc7663a-08f0-4737-9e8c-148ce897a09c">
      <Url>https://idbg.sharepoint.com/teams/EZ-AR-LON/AR-L1295/_layouts/15/DocIdRedir.aspx?ID=EZSHARE-30346992-2</Url>
      <Description>EZSHARE-30346992-2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6097528E22F7E49ABF0208AF8B82C04" ma:contentTypeVersion="581" ma:contentTypeDescription="The base project type from which other project content types inherit their information." ma:contentTypeScope="" ma:versionID="48d45a1467ecc09c69775762ba14f9c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756a576a6a786a01257825c7ca908d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AR-L1295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604E4E1CB6C9449B70ABA7046CAED32" ma:contentTypeVersion="709" ma:contentTypeDescription="A content type to manage public (operations) IDB documents" ma:contentTypeScope="" ma:versionID="2423ac987c4dc0816b2e70024e971bc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af26615c22eef067acac54c61083b0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29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B823F2F-1F6C-4676-B294-5AF864F9F05F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sharepoint/v3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43DB4B7-F973-4C43-9F33-22FA1158D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8A4907-1241-4A7A-AE98-A209B66C5FA1}"/>
</file>

<file path=customXml/itemProps4.xml><?xml version="1.0" encoding="utf-8"?>
<ds:datastoreItem xmlns:ds="http://schemas.openxmlformats.org/officeDocument/2006/customXml" ds:itemID="{69F63FF2-3C31-49EC-A2BD-D2F7522E4013}"/>
</file>

<file path=customXml/itemProps5.xml><?xml version="1.0" encoding="utf-8"?>
<ds:datastoreItem xmlns:ds="http://schemas.openxmlformats.org/officeDocument/2006/customXml" ds:itemID="{4CCDDC09-325F-4FBF-AB65-15509A802439}"/>
</file>

<file path=customXml/itemProps6.xml><?xml version="1.0" encoding="utf-8"?>
<ds:datastoreItem xmlns:ds="http://schemas.openxmlformats.org/officeDocument/2006/customXml" ds:itemID="{498192D4-CAC3-43FC-8F5F-85CDA3812DD7}"/>
</file>

<file path=customXml/itemProps7.xml><?xml version="1.0" encoding="utf-8"?>
<ds:datastoreItem xmlns:ds="http://schemas.openxmlformats.org/officeDocument/2006/customXml" ds:itemID="{ECC21217-E0B2-402A-81CC-5D1CA932FC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Cocha, Agustina</cp:lastModifiedBy>
  <cp:lastPrinted>2018-04-23T18:12:15Z</cp:lastPrinted>
  <dcterms:created xsi:type="dcterms:W3CDTF">2011-03-30T14:45:37Z</dcterms:created>
  <dcterms:modified xsi:type="dcterms:W3CDTF">2018-07-10T18:19:34Z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60;#TRANSPORT|0f151751-6416-4989-96c6-78ae1be43d3a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/>
  </property>
  <property fmtid="{D5CDD505-2E9C-101B-9397-08002B2CF9AE}" pid="9" name="_dlc_DocIdItemGuid">
    <vt:lpwstr>d3a2793c-d325-483d-9646-0ca4b173e05d</vt:lpwstr>
  </property>
  <property fmtid="{D5CDD505-2E9C-101B-9397-08002B2CF9AE}" pid="10" name="Sector IDB">
    <vt:lpwstr>3;#TRANSPORT|5a25d1a8-4baf-41a8-9e3b-e167accda6ea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0x0101001A458A224826124E8B45B1D613300CFC00D604E4E1CB6C9449B70ABA7046CAED32</vt:lpwstr>
  </property>
</Properties>
</file>