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autoCompressPictures="0" defaultThemeVersion="166925"/>
  <mc:AlternateContent xmlns:mc="http://schemas.openxmlformats.org/markup-compatibility/2006">
    <mc:Choice Requires="x15">
      <x15ac:absPath xmlns:x15ac="http://schemas.microsoft.com/office/spreadsheetml/2010/11/ac" url="https://idbg-my.sharepoint.com/personal/asanabria_iadb_org/Documents/Documents/Cartera Haiti/ICS/PPM/"/>
    </mc:Choice>
  </mc:AlternateContent>
  <xr:revisionPtr revIDLastSave="1" documentId="8_{348BFB4E-A9FE-42C4-81D7-7FC3756F974C}" xr6:coauthVersionLast="47" xr6:coauthVersionMax="47" xr10:uidLastSave="{9BA2E086-E78E-486A-8BC8-946A1537E5F3}"/>
  <bookViews>
    <workbookView xWindow="28680" yWindow="-120" windowWidth="29040" windowHeight="15840" tabRatio="485" xr2:uid="{00000000-000D-0000-FFFF-FFFF00000000}"/>
  </bookViews>
  <sheets>
    <sheet name="Plan Passation des Marches" sheetId="1" r:id="rId1"/>
    <sheet name="Firme Service 2020-2021" sheetId="2" r:id="rId2"/>
    <sheet name="Firme Service 2020-2024"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7" i="1" l="1"/>
  <c r="G68" i="1"/>
  <c r="G84" i="1" l="1"/>
  <c r="G88" i="1"/>
  <c r="G91" i="1"/>
  <c r="G90" i="1" l="1"/>
  <c r="G87" i="1"/>
  <c r="G86" i="1"/>
  <c r="G85" i="1"/>
  <c r="C33" i="3"/>
  <c r="G7" i="2"/>
  <c r="G16" i="2" s="1"/>
  <c r="G74" i="1"/>
  <c r="G73" i="1"/>
  <c r="G95" i="1" s="1"/>
  <c r="G15" i="1"/>
  <c r="G29" i="1" s="1"/>
  <c r="G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tc={2ECBAB49-B632-4F83-90F2-98BD692C1519}</author>
  </authors>
  <commentList>
    <comment ref="D43"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Voir commentaire ci-dessus concernant les processus d'un monant supérieur à 25k</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tc={8923F721-A9D8-49F5-9E00-642D28300D6C}</author>
  </authors>
  <commentList>
    <comment ref="L5" authorId="0" shapeId="0" xr:uid="{00000000-0006-0000-0100-000001000000}">
      <text>
        <t>[Threaded comment]
Your version of Excel allows you to read this threaded comment; however, any edits to it will get removed if the file is opened in a newer version of Excel. Learn more: https://go.microsoft.com/fwlink/?linkid=870924
Comment:
    cette date devrait figurer dans une autre colonne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Konate, Takady Mamadou</author>
  </authors>
  <commentList>
    <comment ref="B19" authorId="0" shapeId="0" xr:uid="{00000000-0006-0000-0200-000001000000}">
      <text>
        <r>
          <rPr>
            <b/>
            <sz val="9"/>
            <color indexed="81"/>
            <rFont val="Tahoma"/>
            <family val="2"/>
          </rPr>
          <t>Konate, Takady Mamadou:</t>
        </r>
        <r>
          <rPr>
            <sz val="9"/>
            <color indexed="81"/>
            <rFont val="Tahoma"/>
            <family val="2"/>
          </rPr>
          <t xml:space="preserve">
may be a local consultant</t>
        </r>
      </text>
    </comment>
  </commentList>
</comments>
</file>

<file path=xl/sharedStrings.xml><?xml version="1.0" encoding="utf-8"?>
<sst xmlns="http://schemas.openxmlformats.org/spreadsheetml/2006/main" count="777" uniqueCount="354">
  <si>
    <t xml:space="preserve">Date de préparation </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</si>
  <si>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</si>
  <si>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</si>
  <si>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</si>
  <si>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</si>
  <si>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</si>
  <si>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</si>
  <si>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</si>
  <si>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</si>
  <si>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</si>
  <si>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</si>
  <si>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</si>
  <si>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Commentaires</t>
  </si>
  <si>
    <t>Coût estimatif (USD):</t>
  </si>
  <si>
    <t xml:space="preserve"> % BID:</t>
  </si>
  <si>
    <t>% Contrepartie:</t>
  </si>
  <si>
    <t xml:space="preserve">Publication de l'avis spécifique (Biens - Travaux- SNC) ou de l'Appel à Manifestation d'intérêt  (Firmes) </t>
  </si>
  <si>
    <t>Date de signature du contrat</t>
  </si>
  <si>
    <t>TOTAL</t>
  </si>
  <si>
    <t>TRAVAUX (T)</t>
  </si>
  <si>
    <t>Publication de l'avis spécifique (Biens - Travaux- SNC) ou de l'Appel à Manifestation d'intérêt (Firmes )</t>
  </si>
  <si>
    <t>SERVICES NON CONSULTATIFS (S)</t>
  </si>
  <si>
    <t xml:space="preserve">Publication de l'avis spécifique (Biens - Travaux- SNC) ou de l'Appel à Manifestation d'intérêt   (Firmes </t>
  </si>
  <si>
    <t>Contract Signature</t>
  </si>
  <si>
    <t xml:space="preserve">BUREAUX DE SERVICES-CONSEILS    (CF)                                                                                                                                            </t>
  </si>
  <si>
    <t xml:space="preserve">Publication de l'avis spécifique (Biens - Travaux- SNC) ou de l'Appel à Manifestation d'intérêt   (Firmes) </t>
  </si>
  <si>
    <t xml:space="preserve">CONSULTANTS INDIVIDUELS         (CI)                                                                                                                                                              </t>
  </si>
  <si>
    <t>Date d'aprobation des TDR et de la grille d'évaluation</t>
  </si>
  <si>
    <t>Date de siganture du contrat</t>
  </si>
  <si>
    <t>CP</t>
  </si>
  <si>
    <t>Ex ante</t>
  </si>
  <si>
    <t>Ex Ante</t>
  </si>
  <si>
    <t>En attente</t>
  </si>
  <si>
    <t>AON</t>
  </si>
  <si>
    <t>Composante 2.1</t>
  </si>
  <si>
    <t>Composante 2.4</t>
  </si>
  <si>
    <t>AOI</t>
  </si>
  <si>
    <t>Composante 3.6</t>
  </si>
  <si>
    <t>Composante 1.4</t>
  </si>
  <si>
    <t>Connection Network + internet router</t>
  </si>
  <si>
    <t>Evaluation structurelle des Bureaux Agricoles Communaux (BAC) et des Ecoles de Formations</t>
  </si>
  <si>
    <t>Composante 1.1</t>
  </si>
  <si>
    <t>QCNI</t>
  </si>
  <si>
    <t>Composante 1.2</t>
  </si>
  <si>
    <t>QCII</t>
  </si>
  <si>
    <t>Composante 1.3</t>
  </si>
  <si>
    <t>Se fait a l'OMRH</t>
  </si>
  <si>
    <t>Composante 1.5</t>
  </si>
  <si>
    <t>Composante 1.9</t>
  </si>
  <si>
    <t>Campagnes de promotion et de sensibilisation</t>
  </si>
  <si>
    <t>Composante 2.6</t>
  </si>
  <si>
    <t>Composante 3.1</t>
  </si>
  <si>
    <t>SFQC</t>
  </si>
  <si>
    <t>4820/GR-HA</t>
  </si>
  <si>
    <t>Nom du programme</t>
  </si>
  <si>
    <t>PROJET DE RENFORCEMENT DE LA GESTION PUBLIQUE POUR L'AMELIORATION DE LA PRESRTATION DE SERVICES</t>
  </si>
  <si>
    <t>Numéro du Don</t>
  </si>
  <si>
    <t>OMRH, UCP-MEF</t>
  </si>
  <si>
    <t>Organismes d'Exécution</t>
  </si>
  <si>
    <t>PLAN DE PASSATION DE MARCHE</t>
  </si>
  <si>
    <t>Numéro du Marché</t>
  </si>
  <si>
    <t xml:space="preserve"> </t>
  </si>
  <si>
    <t>Recrutement d'une firme pour réaliser l'Audit de la paie</t>
  </si>
  <si>
    <t>Recrutement de specialistes pour elaborer des normes, procedures et outils de gestion des ressources humaines, sur la base de l'activite 1 de la composante 1.1</t>
  </si>
  <si>
    <t>Recrutement d'un specialiste pour effectuer:
1) Analyse de l’écart en ressources humaines du MEF afin de lui fournir le personnel nécessaire pour sa nouvelle organisation fonctionnelle
2) Concevoir des profils d'emploi pour le MEF
3) Concevoir un programme de formation technique et des programmes de motivation</t>
  </si>
  <si>
    <t>janvier 2021</t>
  </si>
  <si>
    <t>Aménagement du Bureau de l'OMRH</t>
  </si>
  <si>
    <t>Formation sur les équipements spécialisés existants</t>
  </si>
  <si>
    <t>Composante 3.10</t>
  </si>
  <si>
    <t>Sensibilissation de la population et des ingénieurs</t>
  </si>
  <si>
    <t>Recrutement de l'AMOA SIGRH</t>
  </si>
  <si>
    <t>Firme Internationale  pour la conception et la mise en place d'une solution informatique pour le MARNDR</t>
  </si>
  <si>
    <t>Composante 1.10</t>
  </si>
  <si>
    <t>décembre 2020</t>
  </si>
  <si>
    <t>Janvier 2021</t>
  </si>
  <si>
    <t>Mars 2021</t>
  </si>
  <si>
    <t>Avril 2021</t>
  </si>
  <si>
    <t>février 2021</t>
  </si>
  <si>
    <t>juillet 2021</t>
  </si>
  <si>
    <t>juin 2021</t>
  </si>
  <si>
    <t>9 mars 2021</t>
  </si>
  <si>
    <t>mars 2021</t>
  </si>
  <si>
    <t>Mai 2021</t>
  </si>
  <si>
    <t>18/03/2021</t>
  </si>
  <si>
    <t>novembre 2020</t>
  </si>
  <si>
    <t>23 juillet 2021</t>
  </si>
  <si>
    <t>avril 2021</t>
  </si>
  <si>
    <t>Equipements informatiques (OMRH)</t>
  </si>
  <si>
    <t>Composante 2.5</t>
  </si>
  <si>
    <t>Acquisition de matériels informatique dans le cadre du SIGRH</t>
  </si>
  <si>
    <t>Produit 1.8</t>
  </si>
  <si>
    <t>2020-2021</t>
  </si>
  <si>
    <t>Oct.2020</t>
  </si>
  <si>
    <t>Recrutement d'une firme pour:
1) Effectuer inventaire de l'existant
2) Etablir le référentiel des emplois et des compétences (REC) par institution
3) Elaborer des profils de postes et les classifier
4) Evaluer, classifier et categoriser les emplois
5) Identifier et créer des corps d’emplois et leur statut particulier
6) Developpement d'un module d'evaluation du personnel electronique
7) Accompagner l'OMRH et les institutions de la FP a effectuer l'evaluation des agents publics</t>
  </si>
  <si>
    <t>1er juin 2021</t>
  </si>
  <si>
    <t>Composante 3.9</t>
  </si>
  <si>
    <t>Composante 1.8</t>
  </si>
  <si>
    <t>Composante 1.7</t>
  </si>
  <si>
    <t>composante 3.9</t>
  </si>
  <si>
    <t>Activité 4.2.2</t>
  </si>
  <si>
    <t>Activité 4.3.1</t>
  </si>
  <si>
    <t>Activité 4.4.1</t>
  </si>
  <si>
    <t>Février 2021</t>
  </si>
  <si>
    <t>HAI-MEF/OMRH-026-BSC</t>
  </si>
  <si>
    <t>HAI-MEF/MARNDR-033-BSC</t>
  </si>
  <si>
    <t>HAI-MEF/OMRH-009-Trv</t>
  </si>
  <si>
    <t>HAI-MEF/MARNDR-010-Trv</t>
  </si>
  <si>
    <t>HAI-MEF/OMRH-011-NCS</t>
  </si>
  <si>
    <t>HAI-MEF/OMRH-013-NCS</t>
  </si>
  <si>
    <t>HAI-MEF/OMRH-014-NCS</t>
  </si>
  <si>
    <t>HAI-MEF/OMRH-015-NCS</t>
  </si>
  <si>
    <t>HAI-MEF/OMRH-016-NCS</t>
  </si>
  <si>
    <t>HAI-MEF/OMRH-017-NCS</t>
  </si>
  <si>
    <t>HAI-MEF/sigRH-018-NCS</t>
  </si>
  <si>
    <t>HAI-MEF/SIGRH-019-NCS</t>
  </si>
  <si>
    <t>HAI-MEF/SIGRH-021-NCS</t>
  </si>
  <si>
    <t>HAI-MEF/SIGRH-022-NCS</t>
  </si>
  <si>
    <t>HAI-MEF/MTPTC-025-NCS</t>
  </si>
  <si>
    <t>HAI-MEF/OMRH-001-B</t>
  </si>
  <si>
    <t>HAI-MEF/OMRH-002-B</t>
  </si>
  <si>
    <t>HAI-MEF/OMRH-003-B</t>
  </si>
  <si>
    <t>HAI-MEF/OMRH-004-B</t>
  </si>
  <si>
    <t>HAI-MEF/OMRH-006-B</t>
  </si>
  <si>
    <t>HAI-MEF/OMRH-007-B</t>
  </si>
  <si>
    <t>HAI-MEF/OMRH-027-BSC</t>
  </si>
  <si>
    <t>HAI-MEF/SIGRH-028-BSC</t>
  </si>
  <si>
    <t>HAI-MEF/SIGRH-030-BSC</t>
  </si>
  <si>
    <t>HAI-MEF/MARNDR&amp;TPTC-031</t>
  </si>
  <si>
    <t>HAI-MEF/MARNDR-032-BSC</t>
  </si>
  <si>
    <t>HAI-MEF/MARNDR-034-BSC</t>
  </si>
  <si>
    <t>HAI-MEF/OMRH-037-CI</t>
  </si>
  <si>
    <t>HAI-MEF/OMRH-041-CI</t>
  </si>
  <si>
    <t>HAI-MEF/SIGRH-048-CI</t>
  </si>
  <si>
    <t>HAI-MEF/MTPTC-052-CI</t>
  </si>
  <si>
    <t>HAI-MEF/MTPTC-053-CI</t>
  </si>
  <si>
    <t>Activités d'accompagnement des femmes</t>
  </si>
  <si>
    <t>SQC</t>
  </si>
  <si>
    <t>Matériels de bureau (bureaux, chaises, classeurs….)</t>
  </si>
  <si>
    <t>Location d'espace et logistiques pour l'Atelier de validation de la politique de Gestion des Ressources Humaines</t>
  </si>
  <si>
    <t>Location d'espace et logistiques pourAtelier de validation du DAO</t>
  </si>
  <si>
    <t>Location d'espace et logistiques pourAtelier de validation du manuel des procédures de paiement</t>
  </si>
  <si>
    <t>Spécialiste pour la Conception d’une ligne de base du Projet et la mise en œuvre d’un système de suivi et d’évaluation des résultats</t>
  </si>
  <si>
    <t xml:space="preserve">Expert pour la mise à jour du Document de reingenierie des processus, des règles et procedures </t>
  </si>
  <si>
    <t>Acquisition de logiciel pour le renforcement de la surveillance du réseau Routier</t>
  </si>
  <si>
    <t>HAI-MEF/MTPTC-008-B</t>
  </si>
  <si>
    <t>Matériels de Communication pour faciliter les rencontres en ligne</t>
  </si>
  <si>
    <t>Juin 2021</t>
  </si>
  <si>
    <t>HAI-MEF/OMRH-2001-B</t>
  </si>
  <si>
    <t>HAI-MEF/OMRH-059-CI</t>
  </si>
  <si>
    <t>Analyse fonctionnelle du MARNDR/MTPTC/OMRH/MEF</t>
  </si>
  <si>
    <t>Recrutement de personne ressource - Expert en Administration publique</t>
  </si>
  <si>
    <t>Activité 4.2</t>
  </si>
  <si>
    <t>Composante 4.2</t>
  </si>
  <si>
    <t>Location de bureau</t>
  </si>
  <si>
    <t>Activite 4.2</t>
  </si>
  <si>
    <t>Chauffeurs (2)</t>
  </si>
  <si>
    <t>Campagnes de promotion et de sensibilisation (Firme de service)</t>
  </si>
  <si>
    <r>
      <t>Location d'espace et logistiques pourAtelier de formation et de programme de motivation (</t>
    </r>
    <r>
      <rPr>
        <sz val="11"/>
        <color rgb="FFFF0000"/>
        <rFont val="Calibri"/>
        <family val="2"/>
        <scheme val="minor"/>
      </rPr>
      <t>Firme de service</t>
    </r>
    <r>
      <rPr>
        <sz val="11"/>
        <color theme="1"/>
        <rFont val="Calibri"/>
        <family val="2"/>
        <scheme val="minor"/>
      </rPr>
      <t>)</t>
    </r>
  </si>
  <si>
    <r>
      <t>Location d'espace et logistiques pourAtelier d'échanges et de validation sur le REC (</t>
    </r>
    <r>
      <rPr>
        <sz val="11"/>
        <color rgb="FFFF0000"/>
        <rFont val="Calibri"/>
        <family val="2"/>
        <scheme val="minor"/>
      </rPr>
      <t>firme de service</t>
    </r>
    <r>
      <rPr>
        <sz val="11"/>
        <color theme="1"/>
        <rFont val="Calibri"/>
        <family val="2"/>
        <scheme val="minor"/>
      </rPr>
      <t>)</t>
    </r>
  </si>
  <si>
    <r>
      <t>Formations offertes aux DRH des entites gouvernementales sur la politique de GRH a PAP (</t>
    </r>
    <r>
      <rPr>
        <sz val="11"/>
        <color rgb="FFFF0000"/>
        <rFont val="Calibri"/>
        <family val="2"/>
        <scheme val="minor"/>
      </rPr>
      <t>Firme de service</t>
    </r>
    <r>
      <rPr>
        <sz val="11"/>
        <color theme="1"/>
        <rFont val="Calibri"/>
        <family val="2"/>
        <scheme val="minor"/>
      </rPr>
      <t>)</t>
    </r>
  </si>
  <si>
    <r>
      <t>Recrutement de specialistes pour elaborer des normes, procedures et outils de gestion des ressources humaines, sur la base de l'activite 1 de la composante 1.1 (</t>
    </r>
    <r>
      <rPr>
        <sz val="11"/>
        <color rgb="FFFF0000"/>
        <rFont val="Calibri"/>
        <family val="2"/>
        <scheme val="minor"/>
      </rPr>
      <t>firme de service</t>
    </r>
    <r>
      <rPr>
        <sz val="11"/>
        <color theme="1"/>
        <rFont val="Calibri"/>
        <family val="2"/>
        <scheme val="minor"/>
      </rPr>
      <t>)</t>
    </r>
  </si>
  <si>
    <t>Firme de service</t>
  </si>
  <si>
    <t>Composante 4.1</t>
  </si>
  <si>
    <t>Multiples composantes - voir detail</t>
  </si>
  <si>
    <r>
      <rPr>
        <b/>
        <sz val="10"/>
        <rFont val="Calibri"/>
        <family val="2"/>
        <scheme val="minor"/>
      </rPr>
      <t xml:space="preserve">(1) LE NUMERO DE REFERENCE </t>
    </r>
    <r>
      <rPr>
        <sz val="10"/>
        <rFont val="Calibri"/>
        <family val="2"/>
        <scheme val="minor"/>
      </rPr>
      <t xml:space="preserve"> doit inclure les informations suivantes : Le numéro de l'opération; l'unité d'exécution; le type de marché (B, T, S, CF, CI,DO); la méthode de sélection; la séquence; l'année. </t>
    </r>
  </si>
  <si>
    <r>
      <rPr>
        <b/>
        <sz val="10"/>
        <rFont val="Calibri"/>
        <family val="2"/>
        <scheme val="minor"/>
      </rPr>
      <t>(2) METHODE DE PDM</t>
    </r>
    <r>
      <rPr>
        <sz val="10"/>
        <rFont val="Calibri"/>
        <family val="2"/>
        <scheme val="minor"/>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</si>
  <si>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0"/>
        <rFont val="Calibri"/>
        <family val="2"/>
        <scheme val="minor"/>
      </rPr>
      <t>(4) STATUT</t>
    </r>
    <r>
      <rPr>
        <sz val="10"/>
        <rFont val="Calibri"/>
        <family val="2"/>
        <scheme val="minor"/>
      </rPr>
      <t>: En attente - Processus pas encore commencé ; En cours - Processus de passation des marchés en cours ; Adjugé non-objection de la Banque obtenue pour l'adjudication ; Annulé - Processus annulé ; Clôturé - Contrat dûment exécuté - dernier paiement exécuté</t>
    </r>
  </si>
  <si>
    <t>Firme de service (Max budget, les activites seront definis a la carte pour 3 ans)</t>
  </si>
  <si>
    <t>Activites</t>
  </si>
  <si>
    <t>Activité 1.2.1</t>
  </si>
  <si>
    <t>Activité 1.2.2</t>
  </si>
  <si>
    <t>Ateliers de validation</t>
  </si>
  <si>
    <t>Activité 1.3.4</t>
  </si>
  <si>
    <t>Formation de formateurs de l'OMRH par les specialistes recrutés a la composante 1.2 activité 1, sur les procedures et outils de gestion des RH</t>
  </si>
  <si>
    <t>Activité 1.3.5</t>
  </si>
  <si>
    <t>Réalisation de séances de formations et de programmes de motivation sur la base du recrutement de specialistes pour elaborer des normes, procedures et outils de gestion des ressources humaines (composante 1.2 activité 1)</t>
  </si>
  <si>
    <t>Activité 1.4.1</t>
  </si>
  <si>
    <t>Acquisition de materiels, equipements informatiques, de materiels d'installation, de service internet fiable et de mobilier de bureau</t>
  </si>
  <si>
    <t>Activité 1.5.2</t>
  </si>
  <si>
    <t>Atelier d'echanges (incluant les experiences des femmes dans la FP) et de validation</t>
  </si>
  <si>
    <t>Activité 1.6.3</t>
  </si>
  <si>
    <t>Sensibilisation et information sur le processus</t>
  </si>
  <si>
    <t>Activité 1.9.1</t>
  </si>
  <si>
    <t>Formations offertes aux Directions des RH des entites gouvernementales sur la politique de GRH a PaP</t>
  </si>
  <si>
    <t>Activité 1.9.2</t>
  </si>
  <si>
    <t>Formations offertes aux Directions des RH des entites gouvernementales sur la politique de GRH au niveau des DD</t>
  </si>
  <si>
    <t>Activité 1.9.4</t>
  </si>
  <si>
    <t>Activité 1.9.5</t>
  </si>
  <si>
    <t>Atelier de validation</t>
  </si>
  <si>
    <t>Activité 1.10.1</t>
  </si>
  <si>
    <t>Recrutement pour élaborer une stratégie de conduite de changement </t>
  </si>
  <si>
    <t>Activité 1.10.2</t>
  </si>
  <si>
    <t>Activite 1.10.3</t>
  </si>
  <si>
    <t>Conception et mise en œuvre d'une strategie de communication</t>
  </si>
  <si>
    <t>Activité 2.1.15</t>
  </si>
  <si>
    <t>Acquisition des matériels, logiciels et équipements sur la base du cahier des charges et des recommendations de l'intégrateur</t>
  </si>
  <si>
    <t>Activité 2.1.16</t>
  </si>
  <si>
    <t>Installation et Déploiement des Materiels, Equipements et logiciel d'infrastructure</t>
  </si>
  <si>
    <t>Activité 2.2.4</t>
  </si>
  <si>
    <t>Acquisition d'equipéments additionnels à ceux de l'ONI + entretien de ceux de l'ONI</t>
  </si>
  <si>
    <t>Activité 2.3.1</t>
  </si>
  <si>
    <t>Activité 2.4.1</t>
  </si>
  <si>
    <t>Recrutement d'un expert pour: 
1) L'actualisation du manuel de procédures des paiements en tenant compte de la LEELF
2) Elaboration de la nomenclature budgetaire de l'état et du guide didactique
3) Elaboration de la charte et procédures de gestion des programmes budgétaires
4) Redaction des guides methodologiques (CDMT, PAP, RAP, CHD...)</t>
  </si>
  <si>
    <t>Activité 2.4.2</t>
  </si>
  <si>
    <t>Activité 2.5.1</t>
  </si>
  <si>
    <t>Acquisition de matériaux et d'équipements</t>
  </si>
  <si>
    <t>Activité 2.6.5</t>
  </si>
  <si>
    <t>Formation sur la composante 2.3, activité 1</t>
  </si>
  <si>
    <t>Activité 3.1.1</t>
  </si>
  <si>
    <t>Recrutement de firme pour le MARNDR qui effectuera:
- La préparation des revues fonctionnelles et opérationnelles ;
- L'examen de la composition en ressources humaines</t>
  </si>
  <si>
    <t>Activité 3.1.2</t>
  </si>
  <si>
    <t>Activité 3.1.3</t>
  </si>
  <si>
    <t>Recrutement de firme pour le MTPTC qui éffectuera:
- La préparation des revues fonctionnelles et opérationnelles ;
- L'examen de la composition en ressources humaines</t>
  </si>
  <si>
    <t>Activité 3.1.4</t>
  </si>
  <si>
    <t>Activité 3.2.1</t>
  </si>
  <si>
    <t>Selection d'experts pour éffectuer les formations</t>
  </si>
  <si>
    <t>Activité 3.2.2</t>
  </si>
  <si>
    <t>Formations offertes</t>
  </si>
  <si>
    <t>Activité 3.5.2</t>
  </si>
  <si>
    <t>Recrutement de la firme</t>
  </si>
  <si>
    <t>Activité 3.10.2</t>
  </si>
  <si>
    <t>Activités de sensibilisation aux ingenieurs et à la population</t>
  </si>
  <si>
    <t>Activité 3.11</t>
  </si>
  <si>
    <t>Renforcement de la CSCCA</t>
  </si>
  <si>
    <t>Total</t>
  </si>
  <si>
    <t>Multiple composante</t>
  </si>
  <si>
    <t>Recrutement d'experts pour elaborer une politique de developpement, de capacite, de perfectionnement et de formation continue  et appuyer a la mise en place d'une structure d'ingenierie de la formation a l'OMRH</t>
  </si>
  <si>
    <t>Conseiller technique MARNDR</t>
  </si>
  <si>
    <t>Acquisition de motocyclettes pour la MARNDR</t>
  </si>
  <si>
    <t>Coordonnateur tehnique de liaison MTPTC</t>
  </si>
  <si>
    <t>composante 3.7</t>
  </si>
  <si>
    <t>Composante 3.7</t>
  </si>
  <si>
    <t>Coordonnateur de terrain pour le MARNDR</t>
  </si>
  <si>
    <t>Composante 3.11</t>
  </si>
  <si>
    <t>Achat d'ouvrages pour la salle de documentation de la CSCCA</t>
  </si>
  <si>
    <t>HAI-MEF/MARNDR-009-B</t>
  </si>
  <si>
    <t>HAI-MEF/MARNDR-010-B</t>
  </si>
  <si>
    <t>HAI-MEF-CSCCA-011-B</t>
  </si>
  <si>
    <t>HAI-MEF/OMRH-MARNDR-056-CI</t>
  </si>
  <si>
    <t>Recrutement d'une Firme pour la promotion du Genre dans la Fonction publique</t>
  </si>
  <si>
    <t>HAI-MEF/OMRH-060-ONUF</t>
  </si>
  <si>
    <t>Réhabilitation de bacs et d'écoles (Plusieurs Lots)</t>
  </si>
  <si>
    <t>HAI-MEF/OMRH-MARNDR 010-Trv</t>
  </si>
  <si>
    <t>ED</t>
  </si>
  <si>
    <t>Firme de Conseil - renforcement de capacite OMRH (continuite de service - appui a l'executiion et communication)</t>
  </si>
  <si>
    <t>Recrutement d'une firme pour l'elaboration du Schema Directeur Informatique MEF/OMRH/MARNDR/MTPTC</t>
  </si>
  <si>
    <t>Recrutement de personne ressource - Expert en IT</t>
  </si>
  <si>
    <t>HAI-MEF/OHRH-0091</t>
  </si>
  <si>
    <t>HAI-MEF/SIGRH-029-BSC</t>
  </si>
  <si>
    <t>HAI-MEF/OMRH-030-C</t>
  </si>
  <si>
    <t>HAI-MEF/OMRH-TP-MA-037</t>
  </si>
  <si>
    <t>HAI-MEF/OMRH-040-CI</t>
  </si>
  <si>
    <t>HAI-MEF/OMRH-005-B2</t>
  </si>
  <si>
    <t>20 Avril 2021</t>
  </si>
  <si>
    <t>Exécuté</t>
  </si>
  <si>
    <t>Location d'espace pour la formation des comptables Publiques</t>
  </si>
  <si>
    <t>HAI-MEF/DGT-</t>
  </si>
  <si>
    <t>Octobre 2021</t>
  </si>
  <si>
    <t>HAI-MEF/MARNDR-054-A-CI</t>
  </si>
  <si>
    <t>HAI-MEF/MARNDR-054-B-CI</t>
  </si>
  <si>
    <t>HAI-MEF/OMRH-055-CI</t>
  </si>
  <si>
    <t>HAI-MEF/OMRH-MTPTC-056-CI</t>
  </si>
  <si>
    <t>HAI-MEF/OMRH-MEF-057-CI</t>
  </si>
  <si>
    <t>HAI-MEF/OMRH-058-CI</t>
  </si>
  <si>
    <t>HAI-MEF/OMRH-060-CI</t>
  </si>
  <si>
    <t>HAI-MEF/OMRH-UCP-OMRH-061-CI</t>
  </si>
  <si>
    <t>HAI-MEF/OMRH-062- CI</t>
  </si>
  <si>
    <t>composante 3</t>
  </si>
  <si>
    <t>Recrutement d'un administrateur de base de données pour la DSI/OMRH</t>
  </si>
  <si>
    <t>Un Spécialiste en Développement de Système Informatique</t>
  </si>
  <si>
    <t xml:space="preserve">Recrutement d'un Spécialiste Responsable de la Sécurité des Systèmes d'Information </t>
  </si>
  <si>
    <t>Composante 2.8</t>
  </si>
  <si>
    <t>Comopoante 2.8</t>
  </si>
  <si>
    <t>composante 2.8</t>
  </si>
  <si>
    <t>HAI-MEF/SIGRH-OMRH-0451</t>
  </si>
  <si>
    <t>HAI-MEF/SIGRH-OMRH-0452</t>
  </si>
  <si>
    <t>HAI-MEF/SIGRH-OMRH-0453</t>
  </si>
  <si>
    <t>HAI-MEF/OMRH-41-CI</t>
  </si>
  <si>
    <t>Activite 3.11</t>
  </si>
  <si>
    <t>HAI-MEF/CSCCA-063-CI-1</t>
  </si>
  <si>
    <t>Novembre 2021</t>
  </si>
  <si>
    <t>Juillet 2021</t>
  </si>
  <si>
    <t>Aout 2021</t>
  </si>
  <si>
    <t>Septembre 2021</t>
  </si>
  <si>
    <t>Decembre 2021</t>
  </si>
  <si>
    <t xml:space="preserve">ONUFemmes </t>
  </si>
  <si>
    <t>Consortium Groupe Croissance-Papyrus</t>
  </si>
  <si>
    <t>Firme pour la mise en oeuvre d'une plateforme du systeme intégré de gestion des donnees agricuoles pour le MARNDR (SIGDA)</t>
  </si>
  <si>
    <t xml:space="preserve"> Recrutement d'un Consultant pour l'évaluation des Charges à l'OMRH </t>
  </si>
  <si>
    <t>Specialiste en suivi / evaluation</t>
  </si>
  <si>
    <t>Specialiste en passation de marche</t>
  </si>
  <si>
    <t>Coordonnateur technique de liason MEF/CSCCA</t>
  </si>
  <si>
    <t>Coordonnateur tehnique de liaison MARNDR</t>
  </si>
  <si>
    <t>Specialiste en communication</t>
  </si>
  <si>
    <t>Recrutement d'un consultants pour l'elaboration de la matrice et d'un plan d'atténuation des risques</t>
  </si>
  <si>
    <r>
      <rPr>
        <b/>
        <sz val="10"/>
        <rFont val="Calibri"/>
        <family val="2"/>
        <scheme val="minor"/>
      </rPr>
      <t>(3) ENTENTE DIRECTE</t>
    </r>
    <r>
      <rPr>
        <sz val="10"/>
        <rFont val="Calibri"/>
        <family val="2"/>
        <scheme val="minor"/>
      </rPr>
      <t xml:space="preserve"> - Chaque contrat dans le quel la methode d'entente direct est proposée inclue le numero de la clause et l'alinea correspondant aux Politiques de Passation des Marches de la BID. Réferences: 3.7 (a) ou (b) ou (c) ou (d) ou (e) des GN-2349-15 pour Biens, Services et Travaux; 3.11 (a) ou (b) ou (c) ou (d) des GN-2350-15 pour Firmes de Consultation; et 5.4 (a) ou (b) ou (c) ou (d) des GN-2350-15 pour Consultants Individuels.</t>
    </r>
  </si>
  <si>
    <t>Date de révision</t>
  </si>
  <si>
    <t>Numéro d'opération</t>
  </si>
  <si>
    <t>HA-L1131</t>
  </si>
  <si>
    <t>Composante 1</t>
  </si>
  <si>
    <t>Enquête : données expérimentales incitant les fonctionnaires à améliorer leur performance</t>
  </si>
  <si>
    <t>Sociodig</t>
  </si>
  <si>
    <t>Aout  2021</t>
  </si>
  <si>
    <t xml:space="preserve">Acquisition de matériels roulants (véhicules) (4 vehicules) </t>
  </si>
  <si>
    <t>Acquisition de matériel roulant ( 1 véhicule)</t>
  </si>
  <si>
    <t xml:space="preserve">Acquisition de véhicules pour le MARNDR ( 4 Vehicules) </t>
  </si>
  <si>
    <t>Decembre2021</t>
  </si>
  <si>
    <t>Composante 1.4.1</t>
  </si>
  <si>
    <t>Composante 1.4.2</t>
  </si>
  <si>
    <t>Equipements informatiques  (Equipe cle du projet ) (OMRH)</t>
  </si>
  <si>
    <t xml:space="preserve">En cours </t>
  </si>
  <si>
    <t>SED</t>
  </si>
  <si>
    <t>Juillet  2021</t>
  </si>
  <si>
    <t>Composante 3.5</t>
  </si>
  <si>
    <t>Composante 3.8</t>
  </si>
  <si>
    <t>Equipements et mise en place d'une salle de formation pour la CSCCA</t>
  </si>
  <si>
    <t>Janvier 2022</t>
  </si>
  <si>
    <t>Septembre  2021</t>
  </si>
  <si>
    <t>Expert à recruter Elaboration d'un document conceptuel pour la surveillance du réseau routier</t>
  </si>
  <si>
    <t>Executé</t>
  </si>
  <si>
    <t>Recrutement d'1 Expert international pour experimenter le Manuel à travers une mission pilote sur le terrain avec les cadres techniques de la CSCCA</t>
  </si>
  <si>
    <t>HAI-MEF/CSCCA-012-B-1</t>
  </si>
  <si>
    <t>HAI-MEF/OMRH-013-B-2</t>
  </si>
  <si>
    <t xml:space="preserve">Contrat en cours de signature </t>
  </si>
  <si>
    <t>Avril  2022</t>
  </si>
  <si>
    <t>Equipements de bureau et de communication (Equipe clé du projet) (OMRH)</t>
  </si>
  <si>
    <t xml:space="preserve">HAI-MEF/OMRH-013-B ( 2 lots) </t>
  </si>
  <si>
    <t xml:space="preserve">Sécurité énergétique:  Acquisition et installation de Génératrice, Panneaux Solaires, batteries, Inverter </t>
  </si>
  <si>
    <t>Firme chargée de développer une stratégie transverale de communication et de conduite de changement</t>
  </si>
  <si>
    <t>HAI-MEF/OMRH-030-A-C</t>
  </si>
  <si>
    <t>Décebre 2021</t>
  </si>
  <si>
    <t>Renforcement de la politique des RH et du cadre reglementaire (HR)</t>
  </si>
  <si>
    <t>Activite 1.1, 1.2, 1.9.1, 1.9.2</t>
  </si>
  <si>
    <t>Equiment informatiques (Pension et Archives)</t>
  </si>
  <si>
    <t>Menagere</t>
  </si>
  <si>
    <t xml:space="preserve">Activite 4.2 </t>
  </si>
  <si>
    <t>Informaticien</t>
  </si>
  <si>
    <t>Firme de communication</t>
  </si>
  <si>
    <t>Activite 1.10</t>
  </si>
  <si>
    <t>HAI-MEF/-015-B</t>
  </si>
  <si>
    <t>HAI-MEF/OMRH-UCP-064-CI</t>
  </si>
  <si>
    <t>HAI-MEF/OMRH-UCP-065-CI</t>
  </si>
  <si>
    <t>HAI-MEF/OMRH-061-CI</t>
  </si>
  <si>
    <t xml:space="preserve">Continuation de service : ED: 2350-15- Clause 3.11 (a) </t>
  </si>
  <si>
    <t>Comparaison de CV -  clause 5.2 -2350-15</t>
  </si>
  <si>
    <t xml:space="preserve">AOIR - Construire la liste restreinte </t>
  </si>
  <si>
    <t xml:space="preserve">ONUFemmes a une experience dans le renforcement de la fonction genre dans l'administration publique haitienne et dans la societe civile en Haiti et a l'internationale  ED 2350-15 - Clause 3.11 (d) </t>
  </si>
  <si>
    <t xml:space="preserve">Faible montant  -2350-15 / Clause 5.1 et 5.4( c) </t>
  </si>
  <si>
    <t>13-juillet-2021</t>
  </si>
  <si>
    <t>Réhabilitation de Bacs et d'écoles de formation (Firme de service)</t>
  </si>
  <si>
    <r>
      <t>Recrutement d'une firme pour  l'élaboration du manuel de procédure des paiements (</t>
    </r>
    <r>
      <rPr>
        <b/>
        <sz val="12"/>
        <rFont val="Calibri"/>
        <family val="2"/>
        <scheme val="minor"/>
      </rPr>
      <t>Firme de service</t>
    </r>
    <r>
      <rPr>
        <sz val="12"/>
        <rFont val="Calibri"/>
        <family val="2"/>
        <scheme val="minor"/>
      </rPr>
      <t>)</t>
    </r>
  </si>
  <si>
    <t>Recrutement d'un consultant pour elaborer une strategie de conduite de changement (firme de service)</t>
  </si>
  <si>
    <t>Expert a recruter pour le manuel de procedures des paiements (firme de service)</t>
  </si>
  <si>
    <t xml:space="preserve">Continuation de service - Premier financement a partir des fonds de la BID - ED 2350 -15 - Clause 3.11 ( 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</si>
</sst>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4" formatCode="_(&quot;$&quot;* #,##0.00_);_(&quot;$&quot;* \(#,##0.00\);_(&quot;$&quot;* &quot;-&quot;??_);_(@_)"/>
    <numFmt numFmtId="43" formatCode="_(* #,##0.00_);_(* \(#,##0.00\);_(* &quot;-&quot;??_);_(@_)"/>
    <numFmt numFmtId="164" formatCode="_(* #,##0_);_(* \(#,##0\);_(* &quot;-&quot;??_);_(@_)"/>
    <numFmt numFmtId="165" formatCode="[$USD]\ #,##0.00"/>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sz val="10"/>
      <name val="Arial"/>
      <family val="2"/>
    </font>
    <font>
      <sz val="10"/>
      <color indexed="9"/>
      <name val="Calibri"/>
      <family val="2"/>
      <scheme val="minor"/>
    </font>
    <font>
      <b/>
      <sz val="12"/>
      <name val="Calibri"/>
      <family val="2"/>
      <scheme val="minor"/>
    </font>
    <font>
      <sz val="12"/>
      <color theme="1"/>
      <name val="Calibri"/>
      <family val="2"/>
      <scheme val="minor"/>
    </font>
    <font>
      <sz val="10"/>
      <name val="Calibri"/>
      <family val="2"/>
      <scheme val="minor"/>
    </font>
    <font>
      <b/>
      <sz val="8"/>
      <name val="Calibri"/>
      <family val="2"/>
      <scheme val="minor"/>
    </font>
    <font>
      <sz val="12"/>
      <name val="Calibri"/>
      <family val="2"/>
      <scheme val="minor"/>
    </font>
    <font>
      <sz val="9"/>
      <color indexed="81"/>
      <name val="Tahoma"/>
      <family val="2"/>
    </font>
    <font>
      <b/>
      <sz val="9"/>
      <color indexed="81"/>
      <name val="Tahoma"/>
      <family val="2"/>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sz val="11"/>
      <name val="Calibri"/>
      <family val="2"/>
      <scheme val="minor"/>
    </font>
    <font>
      <sz val="11"/>
      <color rgb="FFFF0000"/>
      <name val="Calibri"/>
      <family val="2"/>
      <scheme val="minor"/>
    </font>
    <font>
      <sz val="10"/>
      <color rgb="FFFF0000"/>
      <name val="Calibri"/>
      <family val="2"/>
      <scheme val="minor"/>
    </font>
    <font>
      <i/>
      <sz val="11"/>
      <name val="Calibri"/>
      <family val="2"/>
      <scheme val="minor"/>
    </font>
    <font>
      <i/>
      <sz val="11"/>
      <color theme="1"/>
      <name val="Calibri"/>
      <family val="2"/>
      <scheme val="minor"/>
    </font>
  </fonts>
  <fills count="25">
    <fill>
      <patternFill patternType="none"/>
    </fill>
    <fill>
      <patternFill patternType="gray125"/>
    </fill>
    <fill>
      <patternFill patternType="solid">
        <fgColor indexed="48"/>
        <bgColor indexed="64"/>
      </patternFill>
    </fill>
    <fill>
      <patternFill patternType="solid">
        <fgColor rgb="FF0066FF"/>
        <bgColor indexed="64"/>
      </patternFill>
    </fill>
    <fill>
      <patternFill patternType="solid">
        <fgColor theme="0" tint="-0.14999847407452621"/>
        <bgColor indexed="64"/>
      </patternFill>
    </fill>
    <fill>
      <patternFill patternType="solid">
        <fgColor theme="0"/>
        <bgColor indexed="64"/>
      </patternFill>
    </fill>
    <fill>
      <patternFill patternType="solid">
        <fgColor indexed="4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theme="5" tint="0.59999389629810485"/>
        <bgColor indexed="64"/>
      </patternFill>
    </fill>
    <fill>
      <patternFill patternType="solid">
        <fgColor rgb="FF92D050"/>
        <bgColor indexed="64"/>
      </patternFill>
    </fill>
    <fill>
      <patternFill patternType="solid">
        <fgColor theme="7" tint="0.7999816888943144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s>
  <cellStyleXfs count="49">
    <xf numFmtId="0" fontId="0" fillId="0" borderId="0"/>
    <xf numFmtId="43" fontId="1" fillId="0" borderId="0" applyFont="0" applyFill="0" applyBorder="0" applyAlignment="0" applyProtection="0"/>
    <xf numFmtId="0" fontId="6" fillId="0" borderId="0"/>
    <xf numFmtId="9" fontId="1" fillId="0" borderId="0" applyFont="0" applyFill="0" applyBorder="0" applyAlignment="0" applyProtection="0"/>
    <xf numFmtId="0" fontId="6" fillId="0" borderId="0"/>
    <xf numFmtId="43" fontId="6" fillId="0" borderId="0" applyFont="0" applyFill="0" applyBorder="0" applyAlignment="0" applyProtection="0"/>
    <xf numFmtId="0" fontId="1" fillId="0" borderId="0"/>
    <xf numFmtId="44" fontId="1" fillId="0" borderId="0" applyFont="0" applyFill="0" applyBorder="0" applyAlignment="0" applyProtection="0"/>
    <xf numFmtId="0" fontId="9" fillId="0" borderId="0"/>
    <xf numFmtId="0" fontId="6" fillId="0" borderId="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6" fillId="17"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7" fillId="0" borderId="0" applyNumberFormat="0" applyFill="0" applyBorder="0" applyAlignment="0" applyProtection="0"/>
    <xf numFmtId="0" fontId="18" fillId="0" borderId="21" applyNumberFormat="0" applyFill="0" applyAlignment="0" applyProtection="0"/>
    <xf numFmtId="43" fontId="1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5" fillId="0" borderId="0" applyFont="0" applyFill="0" applyBorder="0" applyAlignment="0" applyProtection="0"/>
    <xf numFmtId="44" fontId="1" fillId="0" borderId="0" applyFont="0" applyFill="0" applyBorder="0" applyAlignment="0" applyProtection="0"/>
    <xf numFmtId="0" fontId="19" fillId="12" borderId="22" applyNumberFormat="0" applyAlignment="0" applyProtection="0"/>
    <xf numFmtId="0" fontId="20" fillId="6" borderId="0" applyNumberFormat="0" applyBorder="0" applyAlignment="0" applyProtection="0"/>
    <xf numFmtId="43" fontId="15" fillId="0" borderId="0" applyFont="0" applyFill="0" applyBorder="0" applyAlignment="0" applyProtection="0"/>
    <xf numFmtId="0" fontId="1" fillId="0" borderId="0"/>
    <xf numFmtId="0" fontId="1" fillId="0" borderId="0"/>
    <xf numFmtId="0" fontId="1" fillId="0" borderId="0"/>
    <xf numFmtId="165" fontId="21" fillId="0" borderId="0"/>
    <xf numFmtId="0" fontId="1" fillId="0" borderId="0"/>
    <xf numFmtId="0" fontId="1" fillId="0" borderId="0"/>
    <xf numFmtId="0" fontId="22" fillId="0" borderId="23" applyNumberFormat="0" applyFill="0" applyAlignment="0" applyProtection="0"/>
    <xf numFmtId="0" fontId="23" fillId="0" borderId="0" applyNumberFormat="0" applyFill="0" applyBorder="0" applyAlignment="0" applyProtection="0"/>
    <xf numFmtId="0" fontId="24" fillId="21" borderId="24" applyNumberFormat="0" applyAlignment="0" applyProtection="0"/>
    <xf numFmtId="0" fontId="15" fillId="0" borderId="0"/>
    <xf numFmtId="0" fontId="19" fillId="12" borderId="22" applyNumberFormat="0" applyAlignment="0" applyProtection="0"/>
  </cellStyleXfs>
  <cellXfs count="243">
    <xf numFmtId="0" fontId="0" fillId="0" borderId="0" xfId="0"/>
    <xf numFmtId="0" fontId="4" fillId="0" borderId="0" xfId="0" applyNumberFormat="1" applyFont="1" applyAlignment="1">
      <alignment horizontal="justify" vertical="distributed"/>
    </xf>
    <xf numFmtId="0" fontId="4" fillId="0" borderId="0" xfId="0" applyNumberFormat="1" applyFont="1" applyFill="1" applyBorder="1" applyAlignment="1">
      <alignment horizontal="justify" vertical="distributed"/>
    </xf>
    <xf numFmtId="0" fontId="9" fillId="0" borderId="0" xfId="0" applyNumberFormat="1" applyFont="1" applyAlignment="1">
      <alignment horizontal="justify" vertical="distributed"/>
    </xf>
    <xf numFmtId="0" fontId="10" fillId="0" borderId="12" xfId="2" applyFont="1" applyFill="1" applyBorder="1" applyAlignment="1">
      <alignment vertical="center" wrapText="1"/>
    </xf>
    <xf numFmtId="0" fontId="10" fillId="0" borderId="1" xfId="2" applyFont="1" applyFill="1" applyBorder="1" applyAlignment="1">
      <alignment vertical="center" wrapText="1"/>
    </xf>
    <xf numFmtId="43" fontId="10" fillId="0" borderId="1" xfId="1" applyFont="1" applyFill="1" applyBorder="1" applyAlignment="1">
      <alignment vertical="center" wrapText="1"/>
    </xf>
    <xf numFmtId="0" fontId="10" fillId="0" borderId="2" xfId="2" applyFont="1" applyFill="1" applyBorder="1" applyAlignment="1">
      <alignment vertical="center" wrapText="1"/>
    </xf>
    <xf numFmtId="0" fontId="5" fillId="4" borderId="3" xfId="2" applyFont="1" applyFill="1" applyBorder="1" applyAlignment="1">
      <alignment vertical="center" wrapText="1"/>
    </xf>
    <xf numFmtId="0" fontId="5" fillId="4" borderId="4" xfId="2" applyFont="1" applyFill="1" applyBorder="1" applyAlignment="1">
      <alignment vertical="center" wrapText="1"/>
    </xf>
    <xf numFmtId="0" fontId="0" fillId="0" borderId="1" xfId="0" applyBorder="1" applyAlignment="1">
      <alignment horizontal="left" vertical="center" wrapText="1"/>
    </xf>
    <xf numFmtId="0" fontId="8" fillId="0" borderId="0" xfId="0" applyNumberFormat="1" applyFont="1" applyFill="1" applyBorder="1" applyAlignment="1">
      <alignment horizontal="left" vertical="center"/>
    </xf>
    <xf numFmtId="0" fontId="0" fillId="5" borderId="1" xfId="0" applyFill="1" applyBorder="1" applyAlignment="1">
      <alignment horizontal="left" vertical="center" wrapText="1"/>
    </xf>
    <xf numFmtId="0" fontId="0" fillId="0" borderId="1" xfId="0" applyBorder="1" applyAlignment="1">
      <alignment vertical="center"/>
    </xf>
    <xf numFmtId="0" fontId="10" fillId="0" borderId="3" xfId="2" applyFont="1" applyFill="1" applyBorder="1" applyAlignment="1">
      <alignment vertical="center" wrapText="1"/>
    </xf>
    <xf numFmtId="0" fontId="0" fillId="0" borderId="1" xfId="0" applyFill="1" applyBorder="1" applyAlignment="1">
      <alignment horizontal="left" vertical="center" wrapText="1"/>
    </xf>
    <xf numFmtId="0" fontId="10" fillId="0" borderId="1" xfId="2" applyFont="1" applyFill="1" applyBorder="1" applyAlignment="1">
      <alignment horizontal="center" wrapText="1"/>
    </xf>
    <xf numFmtId="0" fontId="0" fillId="0" borderId="1" xfId="0" applyBorder="1" applyAlignment="1">
      <alignment vertical="center" wrapText="1"/>
    </xf>
    <xf numFmtId="9" fontId="10" fillId="0" borderId="1" xfId="2" applyNumberFormat="1"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xf numFmtId="0" fontId="3" fillId="0" borderId="1" xfId="0" applyFont="1" applyFill="1" applyBorder="1" applyAlignment="1">
      <alignment vertical="center" wrapText="1"/>
    </xf>
    <xf numFmtId="0" fontId="3" fillId="0" borderId="1" xfId="0" applyFont="1" applyFill="1" applyBorder="1" applyAlignment="1">
      <alignment wrapText="1"/>
    </xf>
    <xf numFmtId="9" fontId="10" fillId="0" borderId="3" xfId="2" applyNumberFormat="1" applyFont="1" applyFill="1" applyBorder="1" applyAlignment="1">
      <alignment vertical="center" wrapText="1"/>
    </xf>
    <xf numFmtId="164" fontId="0" fillId="0" borderId="1" xfId="1" applyNumberFormat="1" applyFont="1" applyFill="1" applyBorder="1" applyAlignment="1">
      <alignment vertical="center" wrapText="1"/>
    </xf>
    <xf numFmtId="0" fontId="0" fillId="0" borderId="1" xfId="0" applyFill="1" applyBorder="1" applyAlignment="1">
      <alignment vertical="center" wrapText="1"/>
    </xf>
    <xf numFmtId="43" fontId="10" fillId="0" borderId="0" xfId="1" applyFont="1" applyFill="1" applyBorder="1" applyAlignment="1">
      <alignment horizontal="center" vertical="center" wrapText="1"/>
    </xf>
    <xf numFmtId="43" fontId="0" fillId="0" borderId="0" xfId="0" applyNumberFormat="1"/>
    <xf numFmtId="43" fontId="9" fillId="0" borderId="1" xfId="1" applyFont="1" applyFill="1" applyBorder="1" applyAlignment="1">
      <alignment horizontal="justify" vertical="distributed"/>
    </xf>
    <xf numFmtId="0" fontId="9" fillId="0" borderId="0" xfId="0" applyNumberFormat="1" applyFont="1" applyFill="1" applyAlignment="1">
      <alignment horizontal="justify" vertical="distributed"/>
    </xf>
    <xf numFmtId="0" fontId="9" fillId="0" borderId="1" xfId="0" applyNumberFormat="1" applyFont="1" applyFill="1" applyBorder="1" applyAlignment="1">
      <alignment horizontal="justify" vertical="distributed"/>
    </xf>
    <xf numFmtId="0" fontId="10" fillId="0" borderId="0" xfId="2" applyFont="1" applyFill="1" applyBorder="1" applyAlignment="1">
      <alignment vertical="center" wrapText="1"/>
    </xf>
    <xf numFmtId="0" fontId="9" fillId="0" borderId="0" xfId="0" applyNumberFormat="1" applyFont="1" applyFill="1" applyAlignment="1">
      <alignment horizontal="justify" vertical="center"/>
    </xf>
    <xf numFmtId="0" fontId="10" fillId="0" borderId="0" xfId="0" applyNumberFormat="1" applyFont="1" applyFill="1" applyBorder="1" applyAlignment="1">
      <alignment horizontal="justify" vertical="distributed"/>
    </xf>
    <xf numFmtId="0" fontId="12" fillId="0" borderId="0" xfId="0" applyNumberFormat="1" applyFont="1" applyAlignment="1">
      <alignment horizontal="justify" vertical="distributed"/>
    </xf>
    <xf numFmtId="43" fontId="10" fillId="2" borderId="13" xfId="1" applyFont="1" applyFill="1" applyBorder="1" applyAlignment="1">
      <alignment horizontal="center" vertical="center" wrapText="1"/>
    </xf>
    <xf numFmtId="0" fontId="8" fillId="0" borderId="0" xfId="0" applyNumberFormat="1" applyFont="1" applyFill="1" applyBorder="1" applyAlignment="1">
      <alignment vertical="distributed"/>
    </xf>
    <xf numFmtId="0" fontId="11" fillId="0" borderId="0" xfId="0" applyNumberFormat="1" applyFont="1" applyFill="1" applyBorder="1" applyAlignment="1">
      <alignment vertical="distributed"/>
    </xf>
    <xf numFmtId="0" fontId="10" fillId="0" borderId="0" xfId="0" applyNumberFormat="1" applyFont="1" applyAlignment="1">
      <alignment horizontal="justify" vertical="distributed"/>
    </xf>
    <xf numFmtId="0" fontId="10" fillId="0" borderId="1" xfId="2" applyFont="1" applyBorder="1" applyAlignment="1">
      <alignment vertical="center" wrapText="1"/>
    </xf>
    <xf numFmtId="0" fontId="9" fillId="0" borderId="1" xfId="0" applyFont="1" applyBorder="1" applyAlignment="1">
      <alignment horizontal="justify" vertical="distributed"/>
    </xf>
    <xf numFmtId="14" fontId="10" fillId="0" borderId="1" xfId="2" applyNumberFormat="1" applyFont="1" applyBorder="1" applyAlignment="1">
      <alignment vertical="center" wrapText="1"/>
    </xf>
    <xf numFmtId="0" fontId="9" fillId="0" borderId="0" xfId="0" applyFont="1" applyAlignment="1">
      <alignment horizontal="justify" vertical="distributed"/>
    </xf>
    <xf numFmtId="0" fontId="10" fillId="0" borderId="1" xfId="2" applyFont="1" applyBorder="1" applyAlignment="1">
      <alignment horizontal="center" vertical="center" wrapText="1"/>
    </xf>
    <xf numFmtId="9" fontId="10" fillId="0" borderId="1" xfId="2" applyNumberFormat="1" applyFont="1" applyBorder="1" applyAlignment="1">
      <alignment vertical="center" wrapText="1"/>
    </xf>
    <xf numFmtId="0" fontId="6" fillId="0" borderId="1" xfId="2" applyBorder="1" applyAlignment="1">
      <alignment vertical="center"/>
    </xf>
    <xf numFmtId="0" fontId="10" fillId="0" borderId="6" xfId="2" applyFont="1" applyBorder="1" applyAlignment="1">
      <alignment vertical="center" wrapText="1"/>
    </xf>
    <xf numFmtId="0" fontId="6" fillId="0" borderId="6" xfId="2" applyBorder="1"/>
    <xf numFmtId="0" fontId="6" fillId="0" borderId="6" xfId="2" applyFill="1" applyBorder="1"/>
    <xf numFmtId="0" fontId="10" fillId="2" borderId="1" xfId="2" applyFont="1" applyFill="1" applyBorder="1" applyAlignment="1">
      <alignment horizontal="center" vertical="center" wrapText="1"/>
    </xf>
    <xf numFmtId="0" fontId="10" fillId="2" borderId="7" xfId="2" applyFont="1" applyFill="1" applyBorder="1" applyAlignment="1">
      <alignment horizontal="center" vertical="center" wrapText="1"/>
    </xf>
    <xf numFmtId="0" fontId="10" fillId="0" borderId="0" xfId="2" applyFont="1" applyFill="1" applyBorder="1" applyAlignment="1">
      <alignment horizontal="center" vertical="center" wrapText="1"/>
    </xf>
    <xf numFmtId="0" fontId="7" fillId="0" borderId="0" xfId="2" applyFont="1" applyFill="1" applyBorder="1" applyAlignment="1">
      <alignment horizontal="center" vertical="center" wrapText="1"/>
    </xf>
    <xf numFmtId="0" fontId="9" fillId="22" borderId="0" xfId="0" applyNumberFormat="1" applyFont="1" applyFill="1" applyAlignment="1">
      <alignment horizontal="justify" vertical="distributed"/>
    </xf>
    <xf numFmtId="0" fontId="10" fillId="22" borderId="1" xfId="2" applyFont="1" applyFill="1" applyBorder="1" applyAlignment="1">
      <alignment horizontal="center" vertical="center" wrapText="1"/>
    </xf>
    <xf numFmtId="0" fontId="10" fillId="22" borderId="1" xfId="2" applyFont="1" applyFill="1" applyBorder="1" applyAlignment="1">
      <alignment vertical="center" wrapText="1"/>
    </xf>
    <xf numFmtId="43" fontId="10" fillId="22" borderId="1" xfId="1" applyFont="1" applyFill="1" applyBorder="1" applyAlignment="1">
      <alignment vertical="center" wrapText="1"/>
    </xf>
    <xf numFmtId="9" fontId="10" fillId="22" borderId="1" xfId="2" applyNumberFormat="1" applyFont="1" applyFill="1" applyBorder="1" applyAlignment="1">
      <alignment vertical="center" wrapText="1"/>
    </xf>
    <xf numFmtId="0" fontId="4" fillId="22" borderId="0" xfId="0" applyNumberFormat="1" applyFont="1" applyFill="1" applyBorder="1" applyAlignment="1">
      <alignment horizontal="justify" vertical="distributed"/>
    </xf>
    <xf numFmtId="0" fontId="10" fillId="22" borderId="12" xfId="2" applyFont="1" applyFill="1" applyBorder="1" applyAlignment="1">
      <alignment vertical="center" wrapText="1"/>
    </xf>
    <xf numFmtId="0" fontId="10" fillId="22" borderId="2" xfId="2" applyFont="1" applyFill="1" applyBorder="1" applyAlignment="1">
      <alignment vertical="center" wrapText="1"/>
    </xf>
    <xf numFmtId="0" fontId="0" fillId="22" borderId="1" xfId="0" applyFill="1" applyBorder="1" applyAlignment="1">
      <alignment vertical="center"/>
    </xf>
    <xf numFmtId="0" fontId="0" fillId="22" borderId="1" xfId="0" applyFill="1" applyBorder="1" applyAlignment="1">
      <alignment horizontal="left" vertical="center" wrapText="1"/>
    </xf>
    <xf numFmtId="0" fontId="6" fillId="22" borderId="1" xfId="2" applyFill="1" applyBorder="1" applyAlignment="1">
      <alignment vertical="center"/>
    </xf>
    <xf numFmtId="0" fontId="4" fillId="0" borderId="0" xfId="0" applyFont="1"/>
    <xf numFmtId="43" fontId="4" fillId="0" borderId="0" xfId="1" applyFont="1"/>
    <xf numFmtId="0" fontId="5" fillId="0" borderId="0" xfId="0" applyNumberFormat="1" applyFont="1" applyFill="1" applyAlignment="1">
      <alignment horizontal="justify" vertical="distributed"/>
    </xf>
    <xf numFmtId="0" fontId="4" fillId="0" borderId="0" xfId="0" applyNumberFormat="1" applyFont="1" applyFill="1" applyAlignment="1">
      <alignment horizontal="justify" vertical="distributed"/>
    </xf>
    <xf numFmtId="0" fontId="27" fillId="0" borderId="0" xfId="0" applyNumberFormat="1" applyFont="1" applyFill="1" applyAlignment="1">
      <alignment horizontal="justify" vertical="distributed"/>
    </xf>
    <xf numFmtId="0" fontId="4" fillId="22" borderId="0" xfId="0" applyNumberFormat="1" applyFont="1" applyFill="1" applyAlignment="1">
      <alignment horizontal="justify" vertical="distributed"/>
    </xf>
    <xf numFmtId="0" fontId="5" fillId="4" borderId="2" xfId="2" applyFont="1" applyFill="1" applyBorder="1" applyAlignment="1">
      <alignment vertical="center" wrapText="1"/>
    </xf>
    <xf numFmtId="0" fontId="3" fillId="4" borderId="2" xfId="0" applyFont="1" applyFill="1" applyBorder="1" applyAlignment="1"/>
    <xf numFmtId="0" fontId="3" fillId="4" borderId="3" xfId="0" applyFont="1" applyFill="1" applyBorder="1" applyAlignment="1"/>
    <xf numFmtId="0" fontId="3" fillId="4" borderId="4" xfId="0" applyFont="1" applyFill="1" applyBorder="1" applyAlignment="1"/>
    <xf numFmtId="0" fontId="4" fillId="0" borderId="1" xfId="0" applyNumberFormat="1" applyFont="1" applyFill="1" applyBorder="1" applyAlignment="1">
      <alignment horizontal="justify" vertical="distributed"/>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0" xfId="0" applyNumberFormat="1" applyFont="1" applyFill="1" applyAlignment="1">
      <alignment horizontal="justify" vertical="center"/>
    </xf>
    <xf numFmtId="0" fontId="10" fillId="0" borderId="1" xfId="0" applyFont="1" applyFill="1" applyBorder="1" applyAlignment="1">
      <alignment vertical="center" wrapText="1"/>
    </xf>
    <xf numFmtId="0" fontId="4" fillId="0" borderId="3" xfId="0" applyFont="1" applyBorder="1" applyAlignment="1">
      <alignment horizontal="left" vertical="center" wrapText="1"/>
    </xf>
    <xf numFmtId="0" fontId="4" fillId="0" borderId="4" xfId="0" applyFont="1" applyBorder="1" applyAlignment="1">
      <alignment vertical="center"/>
    </xf>
    <xf numFmtId="43" fontId="4" fillId="0" borderId="0" xfId="0" applyNumberFormat="1" applyFont="1"/>
    <xf numFmtId="0" fontId="10" fillId="4" borderId="0" xfId="2" applyFont="1" applyFill="1" applyBorder="1" applyAlignment="1">
      <alignment vertical="center" wrapText="1"/>
    </xf>
    <xf numFmtId="43" fontId="10" fillId="4" borderId="0" xfId="1" applyFont="1" applyFill="1" applyBorder="1" applyAlignment="1">
      <alignment vertical="center" wrapText="1"/>
    </xf>
    <xf numFmtId="0" fontId="4" fillId="4" borderId="0" xfId="0" applyFont="1" applyFill="1"/>
    <xf numFmtId="43" fontId="4" fillId="0" borderId="0" xfId="1" applyFont="1" applyAlignment="1">
      <alignment horizontal="justify" vertical="distributed"/>
    </xf>
    <xf numFmtId="0" fontId="10" fillId="3" borderId="1" xfId="2" applyFont="1" applyFill="1" applyBorder="1"/>
    <xf numFmtId="0" fontId="25" fillId="0" borderId="1" xfId="0" applyFont="1" applyBorder="1" applyAlignment="1">
      <alignment vertical="center" wrapText="1"/>
    </xf>
    <xf numFmtId="164" fontId="25" fillId="0" borderId="1" xfId="1" applyNumberFormat="1" applyFont="1" applyFill="1" applyBorder="1" applyAlignment="1">
      <alignment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0" fillId="0" borderId="0" xfId="0" applyAlignment="1">
      <alignment vertical="center" wrapText="1"/>
    </xf>
    <xf numFmtId="164" fontId="2" fillId="0" borderId="0" xfId="1" applyNumberFormat="1" applyFont="1" applyFill="1" applyAlignment="1">
      <alignment vertical="center" wrapText="1"/>
    </xf>
    <xf numFmtId="0" fontId="27" fillId="22" borderId="0" xfId="0" applyNumberFormat="1" applyFont="1" applyFill="1" applyAlignment="1">
      <alignment horizontal="justify" vertical="distributed"/>
    </xf>
    <xf numFmtId="0" fontId="10" fillId="0" borderId="1" xfId="0" applyFont="1" applyFill="1" applyBorder="1" applyAlignment="1">
      <alignment horizontal="left" vertical="center" wrapText="1"/>
    </xf>
    <xf numFmtId="0" fontId="10" fillId="0" borderId="0" xfId="0" applyNumberFormat="1" applyFont="1" applyFill="1" applyAlignment="1">
      <alignment horizontal="justify" vertical="distributed"/>
    </xf>
    <xf numFmtId="0" fontId="10" fillId="0" borderId="1" xfId="2" applyFont="1" applyFill="1" applyBorder="1" applyAlignment="1">
      <alignment horizontal="center" vertical="center" wrapText="1"/>
    </xf>
    <xf numFmtId="41" fontId="4" fillId="23" borderId="1" xfId="0" applyNumberFormat="1" applyFont="1" applyFill="1" applyBorder="1" applyAlignment="1" applyProtection="1">
      <alignment vertical="center" wrapText="1"/>
      <protection locked="0"/>
    </xf>
    <xf numFmtId="0" fontId="4" fillId="0" borderId="1" xfId="0" applyFont="1" applyFill="1" applyBorder="1" applyAlignment="1">
      <alignment horizontal="center" vertical="center"/>
    </xf>
    <xf numFmtId="43" fontId="5" fillId="4" borderId="3" xfId="1" applyFont="1" applyFill="1" applyBorder="1" applyAlignment="1">
      <alignment vertical="center" wrapText="1"/>
    </xf>
    <xf numFmtId="43" fontId="3" fillId="4" borderId="3" xfId="1" applyFont="1" applyFill="1" applyBorder="1" applyAlignment="1"/>
    <xf numFmtId="43" fontId="4" fillId="0" borderId="3" xfId="1" applyFont="1" applyFill="1" applyBorder="1" applyAlignment="1">
      <alignment vertical="center" wrapText="1"/>
    </xf>
    <xf numFmtId="41" fontId="4" fillId="24" borderId="1" xfId="0" applyNumberFormat="1" applyFont="1" applyFill="1" applyBorder="1" applyAlignment="1" applyProtection="1">
      <alignment vertical="center" wrapText="1"/>
      <protection locked="0"/>
    </xf>
    <xf numFmtId="0" fontId="10" fillId="24" borderId="1" xfId="2" applyFont="1" applyFill="1" applyBorder="1" applyAlignment="1">
      <alignment horizontal="center" vertical="center" wrapText="1"/>
    </xf>
    <xf numFmtId="0" fontId="10" fillId="0" borderId="12" xfId="2" applyFont="1" applyFill="1" applyBorder="1" applyAlignment="1">
      <alignment horizontal="center" vertical="center" wrapText="1"/>
    </xf>
    <xf numFmtId="43" fontId="10" fillId="0" borderId="1" xfId="1" applyFont="1" applyFill="1" applyBorder="1" applyAlignment="1">
      <alignment horizontal="center" vertical="center" wrapText="1"/>
    </xf>
    <xf numFmtId="9" fontId="10" fillId="0" borderId="1" xfId="2"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3" xfId="2" applyFont="1" applyFill="1" applyBorder="1" applyAlignment="1">
      <alignment horizontal="center" vertical="center" wrapText="1"/>
    </xf>
    <xf numFmtId="0" fontId="4" fillId="0" borderId="1" xfId="0" applyFont="1" applyBorder="1" applyAlignment="1">
      <alignment horizontal="center" vertical="center"/>
    </xf>
    <xf numFmtId="9" fontId="10" fillId="0" borderId="1" xfId="2" applyNumberFormat="1" applyFont="1" applyBorder="1" applyAlignment="1">
      <alignment horizontal="center" vertical="center" wrapText="1"/>
    </xf>
    <xf numFmtId="0" fontId="10" fillId="0" borderId="1" xfId="0" applyFont="1" applyBorder="1" applyAlignment="1">
      <alignment horizontal="center" vertical="center"/>
    </xf>
    <xf numFmtId="43" fontId="4" fillId="24" borderId="1" xfId="1" applyFont="1" applyFill="1" applyBorder="1" applyAlignment="1">
      <alignment horizontal="center" vertical="center" wrapText="1"/>
    </xf>
    <xf numFmtId="9" fontId="10" fillId="24" borderId="1" xfId="2" applyNumberFormat="1" applyFont="1" applyFill="1" applyBorder="1" applyAlignment="1">
      <alignment horizontal="center" vertical="center" wrapText="1"/>
    </xf>
    <xf numFmtId="0" fontId="10" fillId="24" borderId="2" xfId="2" applyFont="1" applyFill="1" applyBorder="1" applyAlignment="1">
      <alignment horizontal="center" vertical="center" wrapText="1"/>
    </xf>
    <xf numFmtId="0" fontId="4" fillId="24" borderId="1" xfId="0" applyFont="1" applyFill="1" applyBorder="1" applyAlignment="1">
      <alignment horizontal="center" vertical="center"/>
    </xf>
    <xf numFmtId="43" fontId="4" fillId="23" borderId="1" xfId="1" applyFont="1" applyFill="1" applyBorder="1" applyAlignment="1">
      <alignment horizontal="center" vertical="center" wrapText="1"/>
    </xf>
    <xf numFmtId="9" fontId="10" fillId="23" borderId="1" xfId="2" applyNumberFormat="1" applyFont="1" applyFill="1" applyBorder="1" applyAlignment="1">
      <alignment horizontal="center" vertical="center" wrapText="1"/>
    </xf>
    <xf numFmtId="0" fontId="10" fillId="23" borderId="1" xfId="2" applyFont="1" applyFill="1" applyBorder="1" applyAlignment="1">
      <alignment horizontal="center" vertical="center" wrapText="1"/>
    </xf>
    <xf numFmtId="0" fontId="10" fillId="23" borderId="2" xfId="2" applyFont="1" applyFill="1" applyBorder="1" applyAlignment="1">
      <alignment horizontal="center" vertical="center" wrapText="1"/>
    </xf>
    <xf numFmtId="0" fontId="4" fillId="23" borderId="1" xfId="0" applyFont="1" applyFill="1" applyBorder="1" applyAlignment="1">
      <alignment horizontal="center" vertical="center"/>
    </xf>
    <xf numFmtId="9" fontId="10" fillId="0" borderId="0" xfId="2" applyNumberFormat="1" applyFont="1" applyFill="1" applyBorder="1" applyAlignment="1">
      <alignment horizontal="center" vertical="center" wrapText="1"/>
    </xf>
    <xf numFmtId="14" fontId="10" fillId="0" borderId="1" xfId="2" applyNumberFormat="1" applyFont="1" applyBorder="1" applyAlignment="1">
      <alignment horizontal="center" vertical="center" wrapText="1"/>
    </xf>
    <xf numFmtId="43" fontId="4" fillId="0" borderId="1" xfId="1" applyFont="1" applyFill="1" applyBorder="1" applyAlignment="1">
      <alignment horizontal="center" vertical="center" wrapText="1"/>
    </xf>
    <xf numFmtId="0" fontId="4" fillId="0" borderId="1" xfId="0" applyFont="1" applyBorder="1" applyAlignment="1">
      <alignment horizontal="center" vertical="distributed"/>
    </xf>
    <xf numFmtId="17" fontId="10" fillId="0" borderId="1" xfId="2" applyNumberFormat="1" applyFont="1" applyBorder="1" applyAlignment="1">
      <alignment horizontal="center" vertical="center" wrapText="1"/>
    </xf>
    <xf numFmtId="14" fontId="10" fillId="0" borderId="1" xfId="2" applyNumberFormat="1" applyFont="1" applyFill="1" applyBorder="1" applyAlignment="1">
      <alignment horizontal="center" vertical="center" wrapText="1"/>
    </xf>
    <xf numFmtId="0" fontId="4" fillId="0" borderId="4" xfId="0" applyFont="1" applyFill="1" applyBorder="1" applyAlignment="1">
      <alignment horizontal="center" vertical="center"/>
    </xf>
    <xf numFmtId="43" fontId="4" fillId="0" borderId="1" xfId="1"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2" xfId="0" applyNumberFormat="1" applyFont="1" applyFill="1" applyBorder="1" applyAlignment="1">
      <alignment horizontal="center" vertical="center"/>
    </xf>
    <xf numFmtId="0" fontId="10" fillId="0" borderId="1" xfId="0" applyFont="1" applyFill="1" applyBorder="1" applyAlignment="1">
      <alignment horizontal="center"/>
    </xf>
    <xf numFmtId="0" fontId="10" fillId="0" borderId="1" xfId="0" applyFont="1" applyFill="1" applyBorder="1" applyAlignment="1">
      <alignment horizontal="center" vertical="center"/>
    </xf>
    <xf numFmtId="0" fontId="10" fillId="2" borderId="2" xfId="2" applyFont="1" applyFill="1" applyBorder="1" applyAlignment="1">
      <alignment horizontal="center" vertical="center" wrapText="1"/>
    </xf>
    <xf numFmtId="0" fontId="10" fillId="2" borderId="1" xfId="2" applyFont="1" applyFill="1" applyBorder="1" applyAlignment="1">
      <alignment horizontal="center" vertical="center" wrapText="1"/>
    </xf>
    <xf numFmtId="0" fontId="10" fillId="0" borderId="1" xfId="0" applyFont="1" applyFill="1" applyBorder="1" applyAlignment="1">
      <alignment horizontal="center" vertical="distributed"/>
    </xf>
    <xf numFmtId="0" fontId="10" fillId="0" borderId="1" xfId="0" applyNumberFormat="1" applyFont="1" applyFill="1" applyBorder="1" applyAlignment="1">
      <alignment horizontal="center" vertical="distributed"/>
    </xf>
    <xf numFmtId="0" fontId="10" fillId="0" borderId="2" xfId="0" applyFont="1" applyFill="1" applyBorder="1" applyAlignment="1">
      <alignment horizontal="center" vertical="distributed"/>
    </xf>
    <xf numFmtId="0" fontId="10" fillId="0" borderId="3" xfId="0" applyFont="1" applyFill="1" applyBorder="1" applyAlignment="1">
      <alignment horizontal="center" vertical="distributed"/>
    </xf>
    <xf numFmtId="43" fontId="10" fillId="23" borderId="1" xfId="1" applyFont="1" applyFill="1" applyBorder="1" applyAlignment="1">
      <alignment horizontal="center" vertical="center" wrapText="1"/>
    </xf>
    <xf numFmtId="0" fontId="10" fillId="0" borderId="0" xfId="0" applyFont="1" applyAlignment="1">
      <alignment horizontal="justify" vertical="distributed"/>
    </xf>
    <xf numFmtId="49" fontId="10" fillId="0"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0" xfId="0" applyFont="1"/>
    <xf numFmtId="0" fontId="5" fillId="4" borderId="3" xfId="0" applyFont="1" applyFill="1" applyBorder="1" applyAlignment="1"/>
    <xf numFmtId="0" fontId="10" fillId="4" borderId="0" xfId="0" applyFont="1" applyFill="1"/>
    <xf numFmtId="0" fontId="4" fillId="0" borderId="1" xfId="0" applyFont="1" applyFill="1" applyBorder="1" applyAlignment="1">
      <alignment horizontal="center" vertical="center"/>
    </xf>
    <xf numFmtId="9" fontId="4" fillId="23" borderId="1" xfId="3" applyFont="1" applyFill="1" applyBorder="1" applyAlignment="1">
      <alignment horizontal="center" vertical="center" wrapText="1"/>
    </xf>
    <xf numFmtId="0" fontId="4" fillId="0" borderId="25" xfId="0" applyNumberFormat="1" applyFont="1" applyFill="1" applyBorder="1" applyAlignment="1">
      <alignment horizontal="justify" vertical="distributed"/>
    </xf>
    <xf numFmtId="0" fontId="4" fillId="0" borderId="1" xfId="0" applyFont="1" applyFill="1" applyBorder="1" applyAlignment="1">
      <alignment horizontal="center" vertical="center"/>
    </xf>
    <xf numFmtId="0" fontId="12" fillId="0" borderId="1" xfId="0" applyNumberFormat="1" applyFont="1" applyFill="1" applyBorder="1" applyAlignment="1">
      <alignment horizontal="justify" vertical="distributed"/>
    </xf>
    <xf numFmtId="0" fontId="25" fillId="0" borderId="1" xfId="0" applyFont="1" applyFill="1" applyBorder="1" applyAlignment="1">
      <alignment horizontal="left" vertical="center" wrapText="1"/>
    </xf>
    <xf numFmtId="0" fontId="10" fillId="3" borderId="6" xfId="2" applyFont="1" applyFill="1" applyBorder="1"/>
    <xf numFmtId="0" fontId="10" fillId="0" borderId="25" xfId="2" applyFont="1" applyFill="1" applyBorder="1" applyAlignment="1">
      <alignment horizontal="center" vertical="center" wrapText="1"/>
    </xf>
    <xf numFmtId="0" fontId="10" fillId="0" borderId="25" xfId="2" applyFont="1" applyFill="1" applyBorder="1" applyAlignment="1">
      <alignment horizontal="center" wrapText="1"/>
    </xf>
    <xf numFmtId="0" fontId="10" fillId="0" borderId="25" xfId="2" applyFont="1" applyBorder="1" applyAlignment="1">
      <alignment horizontal="center" vertical="center" wrapText="1"/>
    </xf>
    <xf numFmtId="43" fontId="10" fillId="0" borderId="25" xfId="1" applyFont="1" applyFill="1" applyBorder="1" applyAlignment="1">
      <alignment horizontal="center" vertical="center" wrapText="1"/>
    </xf>
    <xf numFmtId="9" fontId="10" fillId="0" borderId="25" xfId="3" applyFont="1" applyFill="1" applyBorder="1" applyAlignment="1">
      <alignment horizontal="center" vertical="center" wrapText="1"/>
    </xf>
    <xf numFmtId="9" fontId="10" fillId="0" borderId="25" xfId="2" applyNumberFormat="1" applyFont="1" applyFill="1" applyBorder="1" applyAlignment="1">
      <alignment horizontal="center" vertical="center" wrapText="1"/>
    </xf>
    <xf numFmtId="0" fontId="10" fillId="0" borderId="25" xfId="2" applyFont="1" applyFill="1" applyBorder="1" applyAlignment="1">
      <alignment horizontal="center"/>
    </xf>
    <xf numFmtId="41" fontId="10" fillId="0" borderId="25" xfId="2" applyNumberFormat="1" applyFont="1" applyFill="1" applyBorder="1" applyAlignment="1">
      <alignment horizontal="center" vertical="center" wrapText="1"/>
    </xf>
    <xf numFmtId="0" fontId="4" fillId="0" borderId="25" xfId="0" applyFont="1" applyFill="1" applyBorder="1" applyAlignment="1">
      <alignment horizontal="center" vertical="center" wrapText="1"/>
    </xf>
    <xf numFmtId="0" fontId="10" fillId="0" borderId="25" xfId="2" applyFont="1" applyBorder="1" applyAlignment="1">
      <alignment horizontal="center" vertical="center"/>
    </xf>
    <xf numFmtId="0" fontId="10" fillId="0" borderId="25" xfId="2" applyFont="1" applyFill="1" applyBorder="1" applyAlignment="1">
      <alignment vertical="center"/>
    </xf>
    <xf numFmtId="0" fontId="10" fillId="0" borderId="25" xfId="2" applyFont="1" applyBorder="1"/>
    <xf numFmtId="0" fontId="10" fillId="0" borderId="1" xfId="2" applyFont="1" applyFill="1" applyBorder="1" applyAlignment="1">
      <alignment horizontal="center" vertical="center"/>
    </xf>
    <xf numFmtId="0" fontId="10" fillId="0" borderId="20" xfId="2" applyFont="1" applyFill="1" applyBorder="1" applyAlignment="1">
      <alignment horizontal="center" vertical="center" wrapText="1"/>
    </xf>
    <xf numFmtId="0" fontId="10" fillId="0" borderId="1" xfId="0" applyNumberFormat="1" applyFont="1" applyFill="1" applyBorder="1" applyAlignment="1">
      <alignment horizontal="justify" vertical="distributed"/>
    </xf>
    <xf numFmtId="0" fontId="10" fillId="0" borderId="1" xfId="0" applyFont="1" applyFill="1" applyBorder="1" applyAlignment="1">
      <alignment horizontal="justify" vertical="distributed"/>
    </xf>
    <xf numFmtId="0" fontId="10" fillId="0" borderId="4" xfId="0" applyNumberFormat="1" applyFont="1" applyFill="1" applyBorder="1" applyAlignment="1">
      <alignment horizontal="justify" vertical="distributed"/>
    </xf>
    <xf numFmtId="0" fontId="10" fillId="0" borderId="3" xfId="0" applyFont="1" applyFill="1" applyBorder="1" applyAlignment="1">
      <alignment vertical="center" wrapText="1"/>
    </xf>
    <xf numFmtId="0" fontId="10" fillId="0" borderId="4" xfId="0" applyFont="1" applyFill="1" applyBorder="1" applyAlignment="1">
      <alignment horizontal="center" vertical="center"/>
    </xf>
    <xf numFmtId="41" fontId="10" fillId="0" borderId="25" xfId="0" applyNumberFormat="1" applyFont="1" applyFill="1" applyBorder="1" applyAlignment="1">
      <alignment horizontal="center" vertical="top" wrapText="1"/>
    </xf>
    <xf numFmtId="0" fontId="10" fillId="0" borderId="25" xfId="0" applyFont="1" applyFill="1" applyBorder="1" applyAlignment="1">
      <alignment horizontal="center" vertical="top" wrapText="1"/>
    </xf>
    <xf numFmtId="0" fontId="10" fillId="0" borderId="25" xfId="2" applyFont="1" applyFill="1" applyBorder="1" applyAlignment="1">
      <alignment horizontal="center" vertical="top" wrapText="1"/>
    </xf>
    <xf numFmtId="0" fontId="3" fillId="4" borderId="2" xfId="0" applyFont="1" applyFill="1" applyBorder="1" applyAlignment="1">
      <alignment horizontal="center"/>
    </xf>
    <xf numFmtId="0" fontId="3" fillId="4" borderId="3" xfId="0" applyFont="1" applyFill="1" applyBorder="1" applyAlignment="1">
      <alignment horizontal="center"/>
    </xf>
    <xf numFmtId="43" fontId="3" fillId="4" borderId="3" xfId="1" applyFont="1" applyFill="1" applyBorder="1" applyAlignment="1">
      <alignment horizontal="center"/>
    </xf>
    <xf numFmtId="0" fontId="5" fillId="4" borderId="3" xfId="0" applyFont="1" applyFill="1" applyBorder="1" applyAlignment="1">
      <alignment horizontal="center"/>
    </xf>
    <xf numFmtId="0" fontId="3" fillId="4" borderId="4" xfId="0" applyFont="1" applyFill="1" applyBorder="1" applyAlignment="1">
      <alignment horizontal="center"/>
    </xf>
    <xf numFmtId="41" fontId="10" fillId="0" borderId="25" xfId="2" applyNumberFormat="1" applyFont="1" applyFill="1" applyBorder="1" applyAlignment="1">
      <alignment horizontal="center" vertical="center" wrapText="1"/>
    </xf>
    <xf numFmtId="0" fontId="10" fillId="0" borderId="25" xfId="0" applyFont="1" applyFill="1" applyBorder="1" applyAlignment="1">
      <alignment horizontal="center" vertical="center" wrapText="1"/>
    </xf>
    <xf numFmtId="0" fontId="4" fillId="0" borderId="2" xfId="0" applyFont="1" applyFill="1" applyBorder="1" applyAlignment="1">
      <alignment horizontal="center" wrapText="1"/>
    </xf>
    <xf numFmtId="0" fontId="4" fillId="0" borderId="3" xfId="0" applyFont="1" applyFill="1" applyBorder="1" applyAlignment="1">
      <alignment horizontal="center" wrapText="1"/>
    </xf>
    <xf numFmtId="0" fontId="4" fillId="0" borderId="4" xfId="0" applyFont="1" applyFill="1" applyBorder="1" applyAlignment="1">
      <alignment horizontal="center" wrapText="1"/>
    </xf>
    <xf numFmtId="0" fontId="10" fillId="4" borderId="2" xfId="2" applyFont="1" applyFill="1" applyBorder="1" applyAlignment="1">
      <alignment horizontal="center" vertical="center" wrapText="1"/>
    </xf>
    <xf numFmtId="0" fontId="10" fillId="4" borderId="3" xfId="2" applyFont="1" applyFill="1" applyBorder="1" applyAlignment="1">
      <alignment horizontal="center" vertical="center" wrapText="1"/>
    </xf>
    <xf numFmtId="0" fontId="10" fillId="4" borderId="4" xfId="2" applyFont="1" applyFill="1" applyBorder="1" applyAlignment="1">
      <alignment horizontal="center" vertical="center" wrapText="1"/>
    </xf>
    <xf numFmtId="0" fontId="10" fillId="4" borderId="2" xfId="2" applyFont="1" applyFill="1" applyBorder="1" applyAlignment="1">
      <alignment horizontal="left" vertical="center" wrapText="1"/>
    </xf>
    <xf numFmtId="0" fontId="10" fillId="4" borderId="3" xfId="2" applyFont="1" applyFill="1" applyBorder="1" applyAlignment="1">
      <alignment horizontal="left" vertical="center" wrapText="1"/>
    </xf>
    <xf numFmtId="0" fontId="10" fillId="4" borderId="4" xfId="2" applyFont="1" applyFill="1" applyBorder="1" applyAlignment="1">
      <alignment horizontal="left" vertical="center" wrapText="1"/>
    </xf>
    <xf numFmtId="0" fontId="10" fillId="2" borderId="2"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4" xfId="2" applyFont="1" applyFill="1" applyBorder="1" applyAlignment="1">
      <alignment horizontal="center" vertical="center"/>
    </xf>
    <xf numFmtId="0" fontId="10" fillId="2" borderId="1" xfId="2" applyFont="1" applyFill="1" applyBorder="1" applyAlignment="1">
      <alignment horizontal="center" vertical="center" wrapText="1"/>
    </xf>
    <xf numFmtId="0" fontId="10" fillId="2" borderId="5" xfId="2" applyFont="1" applyFill="1" applyBorder="1" applyAlignment="1">
      <alignment horizontal="left" vertical="center" wrapText="1"/>
    </xf>
    <xf numFmtId="0" fontId="10" fillId="2" borderId="6" xfId="2" applyFont="1" applyFill="1" applyBorder="1" applyAlignment="1">
      <alignment horizontal="left" vertical="center" wrapText="1"/>
    </xf>
    <xf numFmtId="0" fontId="10" fillId="2" borderId="8" xfId="2" applyFont="1" applyFill="1" applyBorder="1" applyAlignment="1">
      <alignment horizontal="left" vertical="center" wrapText="1"/>
    </xf>
    <xf numFmtId="0" fontId="10" fillId="2" borderId="8" xfId="2" applyFont="1" applyFill="1" applyBorder="1" applyAlignment="1">
      <alignment horizontal="center" vertical="center" wrapText="1"/>
    </xf>
    <xf numFmtId="0" fontId="10" fillId="2" borderId="2" xfId="2" applyFont="1" applyFill="1" applyBorder="1" applyAlignment="1">
      <alignment horizontal="center" vertical="center" wrapText="1"/>
    </xf>
    <xf numFmtId="0" fontId="10" fillId="2" borderId="1" xfId="2" applyFont="1" applyFill="1" applyBorder="1" applyAlignment="1">
      <alignment horizontal="left" vertical="center" wrapText="1"/>
    </xf>
    <xf numFmtId="0" fontId="10" fillId="2" borderId="2" xfId="2" applyFont="1" applyFill="1" applyBorder="1" applyAlignment="1">
      <alignment horizontal="left" vertical="center" wrapText="1"/>
    </xf>
    <xf numFmtId="0" fontId="10" fillId="2" borderId="5" xfId="2" applyFont="1" applyFill="1" applyBorder="1" applyAlignment="1">
      <alignment horizontal="center" vertical="center" wrapText="1"/>
    </xf>
    <xf numFmtId="0" fontId="10" fillId="2" borderId="12" xfId="2" applyFont="1" applyFill="1" applyBorder="1" applyAlignment="1">
      <alignment horizontal="center" vertical="center" wrapText="1"/>
    </xf>
    <xf numFmtId="0" fontId="10" fillId="2" borderId="6" xfId="2" applyFont="1" applyFill="1" applyBorder="1" applyAlignment="1">
      <alignment horizontal="center" vertical="center" wrapText="1"/>
    </xf>
    <xf numFmtId="0" fontId="10" fillId="2" borderId="7" xfId="2" applyFont="1" applyFill="1" applyBorder="1" applyAlignment="1">
      <alignment horizontal="center" vertical="center" wrapText="1"/>
    </xf>
    <xf numFmtId="0" fontId="10" fillId="2" borderId="9" xfId="2" applyFont="1" applyFill="1" applyBorder="1" applyAlignment="1">
      <alignment horizontal="center" vertical="center"/>
    </xf>
    <xf numFmtId="0" fontId="10" fillId="2" borderId="10" xfId="2" applyFont="1" applyFill="1" applyBorder="1" applyAlignment="1">
      <alignment horizontal="center" vertical="center"/>
    </xf>
    <xf numFmtId="0" fontId="10" fillId="0" borderId="0" xfId="2" applyFont="1" applyFill="1" applyBorder="1" applyAlignment="1">
      <alignment horizontal="center" vertical="center" wrapText="1"/>
    </xf>
    <xf numFmtId="43" fontId="10" fillId="0" borderId="0" xfId="2" applyNumberFormat="1" applyFont="1" applyFill="1" applyBorder="1" applyAlignment="1">
      <alignment horizontal="center" vertical="center" wrapText="1"/>
    </xf>
    <xf numFmtId="0" fontId="10" fillId="4" borderId="2" xfId="2" applyFont="1" applyFill="1" applyBorder="1" applyAlignment="1">
      <alignment vertical="center" wrapText="1"/>
    </xf>
    <xf numFmtId="0" fontId="10" fillId="4" borderId="3" xfId="2" applyFont="1" applyFill="1" applyBorder="1" applyAlignment="1">
      <alignment vertical="center" wrapText="1"/>
    </xf>
    <xf numFmtId="0" fontId="10" fillId="4" borderId="4" xfId="2" applyFont="1" applyFill="1" applyBorder="1" applyAlignment="1">
      <alignment vertical="center" wrapText="1"/>
    </xf>
    <xf numFmtId="0" fontId="7"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5" fillId="2" borderId="17" xfId="2" applyFont="1" applyFill="1" applyBorder="1" applyAlignment="1">
      <alignment horizontal="lef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0" fontId="5" fillId="2" borderId="1" xfId="2" applyFont="1" applyFill="1" applyBorder="1" applyAlignment="1">
      <alignment horizontal="left" vertical="center" wrapText="1"/>
    </xf>
    <xf numFmtId="0" fontId="10" fillId="2" borderId="11" xfId="2" applyFont="1" applyFill="1" applyBorder="1" applyAlignment="1">
      <alignment horizontal="center"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5" fillId="2" borderId="14" xfId="2" applyFont="1" applyFill="1" applyBorder="1" applyAlignment="1">
      <alignment horizontal="left" vertical="center" wrapText="1"/>
    </xf>
    <xf numFmtId="0" fontId="5" fillId="2" borderId="15" xfId="2" applyFont="1" applyFill="1" applyBorder="1" applyAlignment="1">
      <alignment horizontal="left" vertical="center" wrapText="1"/>
    </xf>
    <xf numFmtId="0" fontId="5" fillId="2" borderId="16" xfId="2"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7" fontId="4" fillId="0" borderId="1" xfId="0" applyNumberFormat="1"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8" fillId="2" borderId="17" xfId="2" applyFont="1" applyFill="1" applyBorder="1" applyAlignment="1">
      <alignment horizontal="left" vertical="center" wrapText="1"/>
    </xf>
    <xf numFmtId="0" fontId="8" fillId="2" borderId="18" xfId="2" applyFont="1" applyFill="1" applyBorder="1" applyAlignment="1">
      <alignment horizontal="left" vertical="center" wrapText="1"/>
    </xf>
    <xf numFmtId="0" fontId="8" fillId="2" borderId="19" xfId="2" applyFont="1" applyFill="1" applyBorder="1" applyAlignment="1">
      <alignment horizontal="left" vertical="center" wrapText="1"/>
    </xf>
    <xf numFmtId="0" fontId="8" fillId="2" borderId="1" xfId="2" applyFont="1" applyFill="1" applyBorder="1" applyAlignment="1">
      <alignment horizontal="left" vertical="center" wrapText="1"/>
    </xf>
  </cellXfs>
  <cellStyles count="49">
    <cellStyle name="20æ% - Accent1" xfId="10" xr:uid="{00000000-0005-0000-0000-000000000000}"/>
    <cellStyle name="20æ% - Accent2" xfId="11" xr:uid="{00000000-0005-0000-0000-000001000000}"/>
    <cellStyle name="20æ% - Accent3" xfId="12" xr:uid="{00000000-0005-0000-0000-000002000000}"/>
    <cellStyle name="20æ% - Accent4" xfId="13" xr:uid="{00000000-0005-0000-0000-000003000000}"/>
    <cellStyle name="20æ% - Accent5" xfId="14" xr:uid="{00000000-0005-0000-0000-000004000000}"/>
    <cellStyle name="20æ% - Accent6" xfId="15" xr:uid="{00000000-0005-0000-0000-000005000000}"/>
    <cellStyle name="40æ% - Accent1" xfId="16" xr:uid="{00000000-0005-0000-0000-000006000000}"/>
    <cellStyle name="40æ% - Accent2" xfId="17" xr:uid="{00000000-0005-0000-0000-000007000000}"/>
    <cellStyle name="40æ% - Accent3" xfId="18" xr:uid="{00000000-0005-0000-0000-000008000000}"/>
    <cellStyle name="40æ% - Accent4" xfId="19" xr:uid="{00000000-0005-0000-0000-000009000000}"/>
    <cellStyle name="40æ% - Accent5" xfId="20" xr:uid="{00000000-0005-0000-0000-00000A000000}"/>
    <cellStyle name="40æ% - Accent6" xfId="21" xr:uid="{00000000-0005-0000-0000-00000B000000}"/>
    <cellStyle name="60æ% - Accent1" xfId="22" xr:uid="{00000000-0005-0000-0000-00000C000000}"/>
    <cellStyle name="60æ% - Accent2" xfId="23" xr:uid="{00000000-0005-0000-0000-00000D000000}"/>
    <cellStyle name="60æ% - Accent3" xfId="24" xr:uid="{00000000-0005-0000-0000-00000E000000}"/>
    <cellStyle name="60æ% - Accent4" xfId="25" xr:uid="{00000000-0005-0000-0000-00000F000000}"/>
    <cellStyle name="60æ% - Accent5" xfId="26" xr:uid="{00000000-0005-0000-0000-000010000000}"/>
    <cellStyle name="60æ% - Accent6" xfId="27" xr:uid="{00000000-0005-0000-0000-000011000000}"/>
    <cellStyle name="Avertissement 2" xfId="28" xr:uid="{00000000-0005-0000-0000-000012000000}"/>
    <cellStyle name="Cellule lie" xfId="29" xr:uid="{00000000-0005-0000-0000-000013000000}"/>
    <cellStyle name="Comma" xfId="1" builtinId="3"/>
    <cellStyle name="Comma 2" xfId="5" xr:uid="{00000000-0005-0000-0000-000015000000}"/>
    <cellStyle name="Comma 3" xfId="30" xr:uid="{00000000-0005-0000-0000-000016000000}"/>
    <cellStyle name="Comma 4" xfId="31" xr:uid="{00000000-0005-0000-0000-000017000000}"/>
    <cellStyle name="Currency 2" xfId="32" xr:uid="{00000000-0005-0000-0000-000018000000}"/>
    <cellStyle name="Currency 2 2" xfId="33" xr:uid="{00000000-0005-0000-0000-000019000000}"/>
    <cellStyle name="Currency 3" xfId="34" xr:uid="{00000000-0005-0000-0000-00001A000000}"/>
    <cellStyle name="Currency 4" xfId="7" xr:uid="{00000000-0005-0000-0000-00001B000000}"/>
    <cellStyle name="Entre" xfId="35" xr:uid="{00000000-0005-0000-0000-00001C000000}"/>
    <cellStyle name="Entre 2" xfId="48" xr:uid="{00000000-0005-0000-0000-00001D000000}"/>
    <cellStyle name="Insatisfaisant 2" xfId="36" xr:uid="{00000000-0005-0000-0000-00001E000000}"/>
    <cellStyle name="Milliers 2" xfId="37" xr:uid="{00000000-0005-0000-0000-00001F000000}"/>
    <cellStyle name="Normal" xfId="0" builtinId="0"/>
    <cellStyle name="Normal 10" xfId="38" xr:uid="{00000000-0005-0000-0000-000021000000}"/>
    <cellStyle name="Normal 11" xfId="6" xr:uid="{00000000-0005-0000-0000-000022000000}"/>
    <cellStyle name="Normal 12" xfId="47" xr:uid="{00000000-0005-0000-0000-000023000000}"/>
    <cellStyle name="Normal 2" xfId="4" xr:uid="{00000000-0005-0000-0000-000024000000}"/>
    <cellStyle name="Normal 2 2" xfId="2" xr:uid="{00000000-0005-0000-0000-000025000000}"/>
    <cellStyle name="Normal 3" xfId="39" xr:uid="{00000000-0005-0000-0000-000026000000}"/>
    <cellStyle name="Normal 4" xfId="40" xr:uid="{00000000-0005-0000-0000-000027000000}"/>
    <cellStyle name="Normal 5" xfId="8" xr:uid="{00000000-0005-0000-0000-000028000000}"/>
    <cellStyle name="Normal 6" xfId="9" xr:uid="{00000000-0005-0000-0000-000029000000}"/>
    <cellStyle name="Normal 7" xfId="41" xr:uid="{00000000-0005-0000-0000-00002A000000}"/>
    <cellStyle name="Normal 8" xfId="42" xr:uid="{00000000-0005-0000-0000-00002B000000}"/>
    <cellStyle name="Normal 9" xfId="43" xr:uid="{00000000-0005-0000-0000-00002C000000}"/>
    <cellStyle name="Percent" xfId="3" builtinId="5"/>
    <cellStyle name="Titre 1 2" xfId="44" xr:uid="{00000000-0005-0000-0000-00002E000000}"/>
    <cellStyle name="Titreæ" xfId="45" xr:uid="{00000000-0005-0000-0000-00002F000000}"/>
    <cellStyle name="Vrification de cellule" xfId="46"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14" Type="http://schemas.openxmlformats.org/officeDocument/2006/relationships/customXml" Target="../customXml/item6.xml"/></Relationships>
</file>

<file path=xl/persons/person.xml><?xml version="1.0" encoding="utf-8"?>
<personList xmlns="http://schemas.microsoft.com/office/spreadsheetml/2018/threadedcomments" xmlns:x="http://schemas.openxmlformats.org/spreadsheetml/2006/main">
  <person displayName="Kirkagacli, Romina Emanuela" id="{EB235F10-3407-42D4-AC56-D75B22C888F9}" userId="S::rkirkagacli@iadb.org::06f73307-4f88-498e-b878-0d99bdb52ff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43" dT="2020-10-08T16:19:55.26" personId="{EB235F10-3407-42D4-AC56-D75B22C888F9}" id="{2ECBAB49-B632-4F83-90F2-98BD692C1519}">
    <text>Voir commentaire ci-dessus concernant les processus d'un monant supérieur à 25k</text>
  </threadedComment>
</ThreadedComments>
</file>

<file path=xl/threadedComments/threadedComment2.xml><?xml version="1.0" encoding="utf-8"?>
<ThreadedComments xmlns="http://schemas.microsoft.com/office/spreadsheetml/2018/threadedcomments" xmlns:x="http://schemas.openxmlformats.org/spreadsheetml/2006/main">
  <threadedComment ref="L5" dT="2020-10-08T15:56:24.94" personId="{EB235F10-3407-42D4-AC56-D75B22C888F9}" id="{8923F721-A9D8-49F5-9E00-642D28300D6C}">
    <text>cette date devrait figurer dans une autre colonne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6"/>
  <sheetViews>
    <sheetView tabSelected="1" zoomScaleNormal="100" zoomScaleSheetLayoutView="100" workbookViewId="0">
      <selection activeCell="K55" sqref="K55"/>
    </sheetView>
  </sheetViews>
  <sheetFormatPr defaultColWidth="9.44140625" defaultRowHeight="13.8" x14ac:dyDescent="0.3"/>
  <cols>
    <col min="1" max="1" width="9.44140625" style="1" customWidth="1"/>
    <col min="2" max="2" width="21.44140625" style="1" customWidth="1"/>
    <col min="3" max="3" width="68.44140625" style="1" customWidth="1"/>
    <col min="4" max="4" width="14.44140625" style="1" customWidth="1"/>
    <col min="5" max="5" width="26" style="1" bestFit="1" customWidth="1"/>
    <col min="6" max="6" width="14.44140625" style="1" customWidth="1"/>
    <col min="7" max="7" width="18.44140625" style="85" customWidth="1"/>
    <col min="8" max="8" width="10.44140625" style="1" customWidth="1"/>
    <col min="9" max="9" width="12" style="1" customWidth="1"/>
    <col min="10" max="10" width="18.44140625" style="38" customWidth="1"/>
    <col min="11" max="11" width="16.44140625" style="38" customWidth="1"/>
    <col min="12" max="12" width="32.6640625" style="1" customWidth="1"/>
    <col min="13" max="13" width="18.44140625" style="1" customWidth="1"/>
    <col min="14" max="14" width="45.88671875" style="1" bestFit="1" customWidth="1"/>
    <col min="15" max="16384" width="9.44140625" style="1"/>
  </cols>
  <sheetData>
    <row r="1" spans="1:14" x14ac:dyDescent="0.3">
      <c r="A1" s="64"/>
      <c r="B1" s="64"/>
      <c r="C1" s="19"/>
      <c r="D1" s="230" t="s">
        <v>59</v>
      </c>
      <c r="E1" s="230"/>
      <c r="F1" s="230"/>
      <c r="G1" s="230"/>
      <c r="H1" s="64"/>
      <c r="I1" s="64"/>
      <c r="J1" s="144"/>
      <c r="K1" s="144"/>
      <c r="L1" s="64"/>
      <c r="M1" s="64"/>
      <c r="N1" s="64"/>
    </row>
    <row r="2" spans="1:14" x14ac:dyDescent="0.3">
      <c r="A2" s="64"/>
      <c r="B2" s="64"/>
      <c r="C2" s="20" t="s">
        <v>58</v>
      </c>
      <c r="D2" s="231" t="s">
        <v>57</v>
      </c>
      <c r="E2" s="231"/>
      <c r="F2" s="231"/>
      <c r="G2" s="231"/>
      <c r="H2" s="64"/>
      <c r="I2" s="64"/>
      <c r="J2" s="144"/>
      <c r="K2" s="144"/>
      <c r="L2" s="64"/>
      <c r="M2" s="64"/>
      <c r="N2" s="64"/>
    </row>
    <row r="3" spans="1:14" ht="24.75" customHeight="1" x14ac:dyDescent="0.3">
      <c r="A3" s="64"/>
      <c r="B3" s="64"/>
      <c r="C3" s="21" t="s">
        <v>54</v>
      </c>
      <c r="D3" s="183" t="s">
        <v>55</v>
      </c>
      <c r="E3" s="184"/>
      <c r="F3" s="184"/>
      <c r="G3" s="185"/>
      <c r="H3" s="64"/>
      <c r="I3" s="64"/>
      <c r="J3" s="144"/>
      <c r="K3" s="144"/>
      <c r="L3" s="64"/>
      <c r="M3" s="64"/>
      <c r="N3" s="64"/>
    </row>
    <row r="4" spans="1:14" x14ac:dyDescent="0.3">
      <c r="A4" s="64"/>
      <c r="B4" s="64"/>
      <c r="C4" s="21" t="s">
        <v>56</v>
      </c>
      <c r="D4" s="232" t="s">
        <v>53</v>
      </c>
      <c r="E4" s="233"/>
      <c r="F4" s="233"/>
      <c r="G4" s="234"/>
      <c r="H4" s="64"/>
      <c r="I4" s="64"/>
      <c r="J4" s="144"/>
      <c r="K4" s="144"/>
      <c r="L4" s="64"/>
      <c r="M4" s="64"/>
      <c r="N4" s="64"/>
    </row>
    <row r="5" spans="1:14" ht="14.4" customHeight="1" x14ac:dyDescent="0.3">
      <c r="A5" s="64"/>
      <c r="B5" s="64"/>
      <c r="C5" s="21" t="s">
        <v>297</v>
      </c>
      <c r="D5" s="224" t="s">
        <v>298</v>
      </c>
      <c r="E5" s="225"/>
      <c r="F5" s="225"/>
      <c r="G5" s="226"/>
      <c r="H5" s="64"/>
      <c r="I5" s="64"/>
      <c r="J5" s="144"/>
      <c r="K5" s="144"/>
      <c r="L5" s="64"/>
      <c r="M5" s="64"/>
      <c r="N5" s="64"/>
    </row>
    <row r="6" spans="1:14" x14ac:dyDescent="0.3">
      <c r="A6" s="64"/>
      <c r="B6" s="64"/>
      <c r="C6" s="20" t="s">
        <v>0</v>
      </c>
      <c r="D6" s="235" t="s">
        <v>92</v>
      </c>
      <c r="E6" s="231"/>
      <c r="F6" s="231"/>
      <c r="G6" s="231"/>
      <c r="H6" s="64"/>
      <c r="I6" s="64"/>
      <c r="J6" s="144"/>
      <c r="K6" s="144"/>
      <c r="L6" s="64"/>
      <c r="M6" s="64"/>
      <c r="N6" s="64"/>
    </row>
    <row r="7" spans="1:14" ht="15" customHeight="1" x14ac:dyDescent="0.3">
      <c r="A7" s="64"/>
      <c r="B7" s="64"/>
      <c r="C7" s="20" t="s">
        <v>296</v>
      </c>
      <c r="D7" s="236" t="s">
        <v>348</v>
      </c>
      <c r="E7" s="237"/>
      <c r="F7" s="237"/>
      <c r="G7" s="238"/>
      <c r="H7" s="64"/>
      <c r="I7" s="64"/>
      <c r="J7" s="144"/>
      <c r="K7" s="144"/>
      <c r="L7" s="64"/>
      <c r="M7" s="64"/>
      <c r="N7" s="64"/>
    </row>
    <row r="8" spans="1:14" x14ac:dyDescent="0.3">
      <c r="A8" s="64"/>
      <c r="B8" s="64"/>
      <c r="C8" s="22" t="s">
        <v>1</v>
      </c>
      <c r="D8" s="231" t="s">
        <v>91</v>
      </c>
      <c r="E8" s="231"/>
      <c r="F8" s="231"/>
      <c r="G8" s="231"/>
      <c r="H8" s="64"/>
      <c r="I8" s="64"/>
      <c r="J8" s="144"/>
      <c r="K8" s="144"/>
      <c r="L8" s="64"/>
      <c r="M8" s="64"/>
      <c r="N8" s="64"/>
    </row>
    <row r="9" spans="1:14" x14ac:dyDescent="0.3">
      <c r="A9" s="64"/>
      <c r="B9" s="64"/>
      <c r="C9" s="64"/>
      <c r="D9" s="64"/>
      <c r="E9" s="64"/>
      <c r="F9" s="64"/>
      <c r="G9" s="65"/>
      <c r="H9" s="64"/>
      <c r="I9" s="64"/>
      <c r="J9" s="144"/>
      <c r="K9" s="144"/>
      <c r="L9" s="64"/>
      <c r="M9" s="64"/>
      <c r="N9" s="64"/>
    </row>
    <row r="10" spans="1:14" s="38" customFormat="1" x14ac:dyDescent="0.3">
      <c r="A10" s="201" t="s">
        <v>2</v>
      </c>
      <c r="B10" s="201"/>
      <c r="C10" s="201"/>
      <c r="D10" s="201"/>
      <c r="E10" s="201"/>
      <c r="F10" s="201"/>
      <c r="G10" s="201"/>
      <c r="H10" s="201"/>
      <c r="I10" s="201"/>
      <c r="J10" s="201"/>
      <c r="K10" s="201"/>
      <c r="L10" s="202"/>
      <c r="M10" s="86"/>
      <c r="N10" s="86"/>
    </row>
    <row r="11" spans="1:14" s="38" customFormat="1" x14ac:dyDescent="0.3">
      <c r="A11" s="203" t="s">
        <v>3</v>
      </c>
      <c r="B11" s="205" t="s">
        <v>4</v>
      </c>
      <c r="C11" s="205" t="s">
        <v>5</v>
      </c>
      <c r="D11" s="206" t="s">
        <v>6</v>
      </c>
      <c r="E11" s="50"/>
      <c r="F11" s="205" t="s">
        <v>7</v>
      </c>
      <c r="G11" s="199" t="s">
        <v>8</v>
      </c>
      <c r="H11" s="207"/>
      <c r="I11" s="208"/>
      <c r="J11" s="200" t="s">
        <v>9</v>
      </c>
      <c r="K11" s="220"/>
      <c r="L11" s="199" t="s">
        <v>10</v>
      </c>
      <c r="M11" s="195" t="s">
        <v>11</v>
      </c>
      <c r="N11" s="195" t="s">
        <v>12</v>
      </c>
    </row>
    <row r="12" spans="1:14" s="38" customFormat="1" ht="82.8" x14ac:dyDescent="0.3">
      <c r="A12" s="204"/>
      <c r="B12" s="195"/>
      <c r="C12" s="195"/>
      <c r="D12" s="206"/>
      <c r="E12" s="50" t="s">
        <v>60</v>
      </c>
      <c r="F12" s="195"/>
      <c r="G12" s="35" t="s">
        <v>13</v>
      </c>
      <c r="H12" s="49" t="s">
        <v>14</v>
      </c>
      <c r="I12" s="49" t="s">
        <v>15</v>
      </c>
      <c r="J12" s="135" t="s">
        <v>16</v>
      </c>
      <c r="K12" s="135" t="s">
        <v>17</v>
      </c>
      <c r="L12" s="200"/>
      <c r="M12" s="195"/>
      <c r="N12" s="195"/>
    </row>
    <row r="13" spans="1:14" s="66" customFormat="1" x14ac:dyDescent="0.3">
      <c r="A13" s="154"/>
      <c r="B13" s="181" t="s">
        <v>38</v>
      </c>
      <c r="C13" s="173" t="s">
        <v>87</v>
      </c>
      <c r="D13" s="155" t="s">
        <v>29</v>
      </c>
      <c r="E13" s="154" t="s">
        <v>118</v>
      </c>
      <c r="F13" s="154" t="s">
        <v>31</v>
      </c>
      <c r="G13" s="157">
        <v>60000</v>
      </c>
      <c r="H13" s="158">
        <v>1</v>
      </c>
      <c r="I13" s="159">
        <v>0</v>
      </c>
      <c r="J13" s="154" t="s">
        <v>281</v>
      </c>
      <c r="K13" s="154" t="s">
        <v>283</v>
      </c>
      <c r="L13" s="154"/>
      <c r="M13" s="154" t="s">
        <v>32</v>
      </c>
      <c r="N13" s="154"/>
    </row>
    <row r="14" spans="1:14" s="66" customFormat="1" ht="25.5" customHeight="1" x14ac:dyDescent="0.3">
      <c r="A14" s="154"/>
      <c r="B14" s="181"/>
      <c r="C14" s="174" t="s">
        <v>327</v>
      </c>
      <c r="D14" s="155" t="s">
        <v>29</v>
      </c>
      <c r="E14" s="154" t="s">
        <v>119</v>
      </c>
      <c r="F14" s="154" t="s">
        <v>31</v>
      </c>
      <c r="G14" s="157">
        <v>80000</v>
      </c>
      <c r="H14" s="158">
        <v>1</v>
      </c>
      <c r="I14" s="159">
        <v>0</v>
      </c>
      <c r="J14" s="154" t="s">
        <v>282</v>
      </c>
      <c r="K14" s="154" t="s">
        <v>283</v>
      </c>
      <c r="L14" s="154"/>
      <c r="M14" s="154" t="s">
        <v>32</v>
      </c>
      <c r="N14" s="154"/>
    </row>
    <row r="15" spans="1:14" s="67" customFormat="1" x14ac:dyDescent="0.3">
      <c r="A15" s="154"/>
      <c r="B15" s="182"/>
      <c r="C15" s="175" t="s">
        <v>137</v>
      </c>
      <c r="D15" s="155" t="s">
        <v>29</v>
      </c>
      <c r="E15" s="154" t="s">
        <v>120</v>
      </c>
      <c r="F15" s="154" t="s">
        <v>31</v>
      </c>
      <c r="G15" s="157">
        <f>60000</f>
        <v>60000</v>
      </c>
      <c r="H15" s="158">
        <v>1</v>
      </c>
      <c r="I15" s="159">
        <v>0</v>
      </c>
      <c r="J15" s="154" t="s">
        <v>302</v>
      </c>
      <c r="K15" s="154" t="s">
        <v>283</v>
      </c>
      <c r="L15" s="154"/>
      <c r="M15" s="154" t="s">
        <v>32</v>
      </c>
      <c r="N15" s="160"/>
    </row>
    <row r="16" spans="1:14" s="67" customFormat="1" x14ac:dyDescent="0.3">
      <c r="A16" s="154"/>
      <c r="B16" s="182"/>
      <c r="C16" s="175" t="s">
        <v>39</v>
      </c>
      <c r="D16" s="155" t="s">
        <v>29</v>
      </c>
      <c r="E16" s="154" t="s">
        <v>121</v>
      </c>
      <c r="F16" s="154" t="s">
        <v>31</v>
      </c>
      <c r="G16" s="157">
        <v>71036</v>
      </c>
      <c r="H16" s="158">
        <v>1</v>
      </c>
      <c r="I16" s="159">
        <v>0</v>
      </c>
      <c r="J16" s="154" t="s">
        <v>281</v>
      </c>
      <c r="K16" s="154" t="s">
        <v>283</v>
      </c>
      <c r="L16" s="154"/>
      <c r="M16" s="154" t="s">
        <v>32</v>
      </c>
      <c r="N16" s="160"/>
    </row>
    <row r="17" spans="1:14" s="67" customFormat="1" x14ac:dyDescent="0.3">
      <c r="A17" s="154"/>
      <c r="B17" s="182"/>
      <c r="C17" s="175" t="s">
        <v>145</v>
      </c>
      <c r="D17" s="155" t="s">
        <v>29</v>
      </c>
      <c r="E17" s="154" t="s">
        <v>122</v>
      </c>
      <c r="F17" s="154" t="s">
        <v>31</v>
      </c>
      <c r="G17" s="157">
        <v>15000</v>
      </c>
      <c r="H17" s="158">
        <v>1</v>
      </c>
      <c r="I17" s="159">
        <v>0</v>
      </c>
      <c r="J17" s="154" t="s">
        <v>281</v>
      </c>
      <c r="K17" s="154" t="s">
        <v>283</v>
      </c>
      <c r="L17" s="154"/>
      <c r="M17" s="154" t="s">
        <v>32</v>
      </c>
      <c r="N17" s="160"/>
    </row>
    <row r="18" spans="1:14" s="67" customFormat="1" x14ac:dyDescent="0.3">
      <c r="A18" s="154"/>
      <c r="B18" s="161" t="s">
        <v>88</v>
      </c>
      <c r="C18" s="175" t="s">
        <v>303</v>
      </c>
      <c r="D18" s="155" t="s">
        <v>33</v>
      </c>
      <c r="E18" s="154" t="s">
        <v>147</v>
      </c>
      <c r="F18" s="154" t="s">
        <v>31</v>
      </c>
      <c r="G18" s="157">
        <v>200000</v>
      </c>
      <c r="H18" s="158">
        <v>1</v>
      </c>
      <c r="I18" s="159">
        <v>0</v>
      </c>
      <c r="J18" s="154" t="s">
        <v>282</v>
      </c>
      <c r="K18" s="154" t="s">
        <v>283</v>
      </c>
      <c r="L18" s="154"/>
      <c r="M18" s="154" t="s">
        <v>32</v>
      </c>
      <c r="N18" s="160"/>
    </row>
    <row r="19" spans="1:14" s="67" customFormat="1" x14ac:dyDescent="0.3">
      <c r="A19" s="154"/>
      <c r="B19" s="161" t="s">
        <v>162</v>
      </c>
      <c r="C19" s="175" t="s">
        <v>304</v>
      </c>
      <c r="D19" s="155" t="s">
        <v>33</v>
      </c>
      <c r="E19" s="154" t="s">
        <v>147</v>
      </c>
      <c r="F19" s="154" t="s">
        <v>31</v>
      </c>
      <c r="G19" s="157">
        <v>40000</v>
      </c>
      <c r="H19" s="158">
        <v>1</v>
      </c>
      <c r="I19" s="159">
        <v>0</v>
      </c>
      <c r="J19" s="154" t="s">
        <v>302</v>
      </c>
      <c r="K19" s="154" t="s">
        <v>257</v>
      </c>
      <c r="L19" s="154"/>
      <c r="M19" s="154" t="s">
        <v>32</v>
      </c>
      <c r="N19" s="160"/>
    </row>
    <row r="20" spans="1:14" s="68" customFormat="1" x14ac:dyDescent="0.3">
      <c r="A20" s="154"/>
      <c r="B20" s="161" t="s">
        <v>38</v>
      </c>
      <c r="C20" s="175" t="s">
        <v>89</v>
      </c>
      <c r="D20" s="155" t="s">
        <v>36</v>
      </c>
      <c r="E20" s="154" t="s">
        <v>123</v>
      </c>
      <c r="F20" s="154" t="s">
        <v>31</v>
      </c>
      <c r="G20" s="157">
        <v>1300000</v>
      </c>
      <c r="H20" s="158">
        <v>1</v>
      </c>
      <c r="I20" s="159">
        <v>0</v>
      </c>
      <c r="J20" s="154" t="s">
        <v>281</v>
      </c>
      <c r="K20" s="154" t="s">
        <v>317</v>
      </c>
      <c r="L20" s="154"/>
      <c r="M20" s="154" t="s">
        <v>32</v>
      </c>
      <c r="N20" s="160"/>
    </row>
    <row r="21" spans="1:14" s="67" customFormat="1" x14ac:dyDescent="0.3">
      <c r="A21" s="154"/>
      <c r="B21" s="161" t="s">
        <v>95</v>
      </c>
      <c r="C21" s="175" t="s">
        <v>143</v>
      </c>
      <c r="D21" s="155" t="s">
        <v>29</v>
      </c>
      <c r="E21" s="154" t="s">
        <v>144</v>
      </c>
      <c r="F21" s="154" t="s">
        <v>31</v>
      </c>
      <c r="G21" s="157">
        <v>82043</v>
      </c>
      <c r="H21" s="158">
        <v>1</v>
      </c>
      <c r="I21" s="159">
        <v>0</v>
      </c>
      <c r="J21" s="154" t="s">
        <v>283</v>
      </c>
      <c r="K21" s="154" t="s">
        <v>284</v>
      </c>
      <c r="L21" s="154"/>
      <c r="M21" s="154" t="s">
        <v>32</v>
      </c>
      <c r="N21" s="160"/>
    </row>
    <row r="22" spans="1:14" s="67" customFormat="1" x14ac:dyDescent="0.3">
      <c r="A22" s="154"/>
      <c r="B22" s="161" t="s">
        <v>230</v>
      </c>
      <c r="C22" s="175" t="s">
        <v>228</v>
      </c>
      <c r="D22" s="155" t="s">
        <v>29</v>
      </c>
      <c r="E22" s="154" t="s">
        <v>235</v>
      </c>
      <c r="F22" s="154" t="s">
        <v>31</v>
      </c>
      <c r="G22" s="157">
        <v>40000</v>
      </c>
      <c r="H22" s="158">
        <v>1</v>
      </c>
      <c r="I22" s="159">
        <v>0</v>
      </c>
      <c r="J22" s="154" t="s">
        <v>76</v>
      </c>
      <c r="K22" s="154" t="s">
        <v>282</v>
      </c>
      <c r="L22" s="154"/>
      <c r="M22" s="154" t="s">
        <v>32</v>
      </c>
      <c r="N22" s="160"/>
    </row>
    <row r="23" spans="1:14" s="67" customFormat="1" x14ac:dyDescent="0.3">
      <c r="A23" s="154"/>
      <c r="B23" s="161" t="s">
        <v>231</v>
      </c>
      <c r="C23" s="175" t="s">
        <v>305</v>
      </c>
      <c r="D23" s="155" t="s">
        <v>33</v>
      </c>
      <c r="E23" s="154" t="s">
        <v>236</v>
      </c>
      <c r="F23" s="154" t="s">
        <v>31</v>
      </c>
      <c r="G23" s="157">
        <v>140000</v>
      </c>
      <c r="H23" s="158">
        <v>1</v>
      </c>
      <c r="I23" s="159">
        <v>0</v>
      </c>
      <c r="J23" s="154" t="s">
        <v>76</v>
      </c>
      <c r="K23" s="154" t="s">
        <v>282</v>
      </c>
      <c r="L23" s="154"/>
      <c r="M23" s="154" t="s">
        <v>32</v>
      </c>
      <c r="N23" s="160"/>
    </row>
    <row r="24" spans="1:14" s="67" customFormat="1" x14ac:dyDescent="0.3">
      <c r="A24" s="154"/>
      <c r="B24" s="161" t="s">
        <v>233</v>
      </c>
      <c r="C24" s="175" t="s">
        <v>315</v>
      </c>
      <c r="D24" s="155" t="s">
        <v>36</v>
      </c>
      <c r="E24" s="154" t="s">
        <v>237</v>
      </c>
      <c r="F24" s="154" t="s">
        <v>31</v>
      </c>
      <c r="G24" s="157">
        <v>169000</v>
      </c>
      <c r="H24" s="158">
        <v>1</v>
      </c>
      <c r="I24" s="159">
        <v>0</v>
      </c>
      <c r="J24" s="154" t="s">
        <v>282</v>
      </c>
      <c r="K24" s="154" t="s">
        <v>284</v>
      </c>
      <c r="L24" s="154"/>
      <c r="M24" s="154" t="s">
        <v>32</v>
      </c>
      <c r="N24" s="160"/>
    </row>
    <row r="25" spans="1:14" s="67" customFormat="1" x14ac:dyDescent="0.3">
      <c r="A25" s="154"/>
      <c r="B25" s="161" t="s">
        <v>233</v>
      </c>
      <c r="C25" s="175" t="s">
        <v>234</v>
      </c>
      <c r="D25" s="155" t="s">
        <v>29</v>
      </c>
      <c r="E25" s="154" t="s">
        <v>321</v>
      </c>
      <c r="F25" s="154" t="s">
        <v>31</v>
      </c>
      <c r="G25" s="157">
        <v>30000</v>
      </c>
      <c r="H25" s="158">
        <v>1</v>
      </c>
      <c r="I25" s="159">
        <v>0</v>
      </c>
      <c r="J25" s="154" t="s">
        <v>283</v>
      </c>
      <c r="K25" s="154" t="s">
        <v>306</v>
      </c>
      <c r="L25" s="154"/>
      <c r="M25" s="154" t="s">
        <v>32</v>
      </c>
      <c r="N25" s="160"/>
    </row>
    <row r="26" spans="1:14" s="67" customFormat="1" x14ac:dyDescent="0.3">
      <c r="A26" s="154"/>
      <c r="B26" s="161" t="s">
        <v>307</v>
      </c>
      <c r="C26" s="173" t="s">
        <v>309</v>
      </c>
      <c r="D26" s="155" t="s">
        <v>29</v>
      </c>
      <c r="E26" s="154" t="s">
        <v>322</v>
      </c>
      <c r="F26" s="154" t="s">
        <v>31</v>
      </c>
      <c r="G26" s="157">
        <v>20000</v>
      </c>
      <c r="H26" s="158">
        <v>1</v>
      </c>
      <c r="I26" s="159">
        <v>0</v>
      </c>
      <c r="J26" s="154" t="s">
        <v>281</v>
      </c>
      <c r="K26" s="154" t="s">
        <v>283</v>
      </c>
      <c r="L26" s="154"/>
      <c r="M26" s="154" t="s">
        <v>32</v>
      </c>
      <c r="N26" s="160"/>
    </row>
    <row r="27" spans="1:14" s="67" customFormat="1" x14ac:dyDescent="0.3">
      <c r="A27" s="154"/>
      <c r="B27" s="161" t="s">
        <v>308</v>
      </c>
      <c r="C27" s="173" t="s">
        <v>325</v>
      </c>
      <c r="D27" s="155" t="s">
        <v>29</v>
      </c>
      <c r="E27" s="154" t="s">
        <v>326</v>
      </c>
      <c r="F27" s="154" t="s">
        <v>31</v>
      </c>
      <c r="G27" s="157">
        <v>23700</v>
      </c>
      <c r="H27" s="158">
        <v>1</v>
      </c>
      <c r="I27" s="159">
        <v>0</v>
      </c>
      <c r="J27" s="154" t="s">
        <v>281</v>
      </c>
      <c r="K27" s="154" t="s">
        <v>283</v>
      </c>
      <c r="L27" s="154"/>
      <c r="M27" s="154" t="s">
        <v>32</v>
      </c>
      <c r="N27" s="160"/>
    </row>
    <row r="28" spans="1:14" s="68" customFormat="1" x14ac:dyDescent="0.3">
      <c r="A28" s="154"/>
      <c r="B28" s="161" t="s">
        <v>97</v>
      </c>
      <c r="C28" s="173" t="s">
        <v>333</v>
      </c>
      <c r="D28" s="155" t="s">
        <v>29</v>
      </c>
      <c r="E28" s="154" t="s">
        <v>339</v>
      </c>
      <c r="F28" s="154" t="s">
        <v>31</v>
      </c>
      <c r="G28" s="157">
        <v>75000</v>
      </c>
      <c r="H28" s="158">
        <v>1</v>
      </c>
      <c r="I28" s="159">
        <v>0</v>
      </c>
      <c r="J28" s="154" t="s">
        <v>283</v>
      </c>
      <c r="K28" s="154" t="s">
        <v>284</v>
      </c>
      <c r="L28" s="154"/>
      <c r="M28" s="154" t="s">
        <v>32</v>
      </c>
      <c r="N28" s="160"/>
    </row>
    <row r="29" spans="1:14" x14ac:dyDescent="0.3">
      <c r="A29" s="176" t="s">
        <v>18</v>
      </c>
      <c r="B29" s="177"/>
      <c r="C29" s="177"/>
      <c r="D29" s="177"/>
      <c r="E29" s="177"/>
      <c r="F29" s="177"/>
      <c r="G29" s="178">
        <f>SUM(G13:G28)</f>
        <v>2405779</v>
      </c>
      <c r="H29" s="177"/>
      <c r="I29" s="177"/>
      <c r="J29" s="179"/>
      <c r="K29" s="179" t="s">
        <v>61</v>
      </c>
      <c r="L29" s="177"/>
      <c r="M29" s="180"/>
      <c r="N29" s="180"/>
    </row>
    <row r="30" spans="1:14" s="38" customFormat="1" x14ac:dyDescent="0.3">
      <c r="A30" s="196" t="s">
        <v>19</v>
      </c>
      <c r="B30" s="197"/>
      <c r="C30" s="197"/>
      <c r="D30" s="197"/>
      <c r="E30" s="197"/>
      <c r="F30" s="197"/>
      <c r="G30" s="197"/>
      <c r="H30" s="197"/>
      <c r="I30" s="197"/>
      <c r="J30" s="197"/>
      <c r="K30" s="197"/>
      <c r="L30" s="198"/>
      <c r="M30" s="153"/>
      <c r="N30" s="153"/>
    </row>
    <row r="31" spans="1:14" s="38" customFormat="1" x14ac:dyDescent="0.3">
      <c r="A31" s="203" t="s">
        <v>3</v>
      </c>
      <c r="B31" s="205" t="s">
        <v>4</v>
      </c>
      <c r="C31" s="205" t="s">
        <v>5</v>
      </c>
      <c r="D31" s="206" t="s">
        <v>61</v>
      </c>
      <c r="E31" s="50"/>
      <c r="F31" s="205" t="s">
        <v>7</v>
      </c>
      <c r="G31" s="200" t="s">
        <v>8</v>
      </c>
      <c r="H31" s="193"/>
      <c r="I31" s="194"/>
      <c r="J31" s="200" t="s">
        <v>9</v>
      </c>
      <c r="K31" s="220"/>
      <c r="L31" s="199" t="s">
        <v>10</v>
      </c>
      <c r="M31" s="195" t="s">
        <v>11</v>
      </c>
      <c r="N31" s="195" t="s">
        <v>12</v>
      </c>
    </row>
    <row r="32" spans="1:14" s="38" customFormat="1" ht="73.5" customHeight="1" x14ac:dyDescent="0.3">
      <c r="A32" s="204"/>
      <c r="B32" s="195"/>
      <c r="C32" s="195"/>
      <c r="D32" s="206"/>
      <c r="E32" s="50"/>
      <c r="F32" s="195"/>
      <c r="G32" s="35" t="s">
        <v>13</v>
      </c>
      <c r="H32" s="49" t="s">
        <v>14</v>
      </c>
      <c r="I32" s="49" t="s">
        <v>15</v>
      </c>
      <c r="J32" s="135" t="s">
        <v>20</v>
      </c>
      <c r="K32" s="135" t="s">
        <v>17</v>
      </c>
      <c r="L32" s="200"/>
      <c r="M32" s="195"/>
      <c r="N32" s="195"/>
    </row>
    <row r="33" spans="1:14" s="67" customFormat="1" x14ac:dyDescent="0.3">
      <c r="A33" s="154"/>
      <c r="B33" s="154" t="s">
        <v>38</v>
      </c>
      <c r="C33" s="162" t="s">
        <v>66</v>
      </c>
      <c r="D33" s="154" t="s">
        <v>29</v>
      </c>
      <c r="E33" s="156" t="s">
        <v>105</v>
      </c>
      <c r="F33" s="154" t="s">
        <v>31</v>
      </c>
      <c r="G33" s="157">
        <v>40000</v>
      </c>
      <c r="H33" s="159">
        <v>1</v>
      </c>
      <c r="I33" s="159">
        <v>0</v>
      </c>
      <c r="J33" s="156" t="s">
        <v>257</v>
      </c>
      <c r="K33" s="156" t="s">
        <v>316</v>
      </c>
      <c r="L33" s="154"/>
      <c r="M33" s="163" t="s">
        <v>32</v>
      </c>
      <c r="N33" s="164"/>
    </row>
    <row r="34" spans="1:14" ht="27.6" x14ac:dyDescent="0.3">
      <c r="A34" s="154"/>
      <c r="B34" s="154" t="s">
        <v>37</v>
      </c>
      <c r="C34" s="154" t="s">
        <v>241</v>
      </c>
      <c r="D34" s="154" t="s">
        <v>36</v>
      </c>
      <c r="E34" s="154" t="s">
        <v>242</v>
      </c>
      <c r="F34" s="154" t="s">
        <v>31</v>
      </c>
      <c r="G34" s="157">
        <v>900000</v>
      </c>
      <c r="H34" s="159">
        <v>1</v>
      </c>
      <c r="I34" s="159">
        <v>0</v>
      </c>
      <c r="J34" s="154" t="s">
        <v>283</v>
      </c>
      <c r="K34" s="154" t="s">
        <v>316</v>
      </c>
      <c r="L34" s="154"/>
      <c r="M34" s="154" t="s">
        <v>32</v>
      </c>
      <c r="N34" s="165"/>
    </row>
    <row r="35" spans="1:14" x14ac:dyDescent="0.3">
      <c r="A35" s="71" t="s">
        <v>18</v>
      </c>
      <c r="B35" s="72"/>
      <c r="C35" s="72"/>
      <c r="D35" s="72"/>
      <c r="E35" s="72"/>
      <c r="F35" s="72"/>
      <c r="G35" s="100">
        <f>SUM(G33:G34)</f>
        <v>940000</v>
      </c>
      <c r="H35" s="72"/>
      <c r="I35" s="72"/>
      <c r="J35" s="145"/>
      <c r="K35" s="145" t="s">
        <v>61</v>
      </c>
      <c r="L35" s="72"/>
      <c r="M35" s="73"/>
      <c r="N35" s="73"/>
    </row>
    <row r="36" spans="1:14" ht="14.4" thickBot="1" x14ac:dyDescent="0.35">
      <c r="A36" s="64"/>
      <c r="B36" s="64"/>
      <c r="C36" s="64"/>
      <c r="D36" s="64"/>
      <c r="E36" s="64"/>
      <c r="F36" s="64"/>
      <c r="G36" s="65"/>
      <c r="H36" s="64"/>
      <c r="I36" s="64"/>
      <c r="J36" s="144"/>
      <c r="K36" s="144"/>
      <c r="L36" s="64"/>
      <c r="M36" s="64"/>
      <c r="N36" s="64"/>
    </row>
    <row r="37" spans="1:14" s="38" customFormat="1" ht="33" customHeight="1" x14ac:dyDescent="0.3">
      <c r="A37" s="227" t="s">
        <v>21</v>
      </c>
      <c r="B37" s="228"/>
      <c r="C37" s="228"/>
      <c r="D37" s="228"/>
      <c r="E37" s="228"/>
      <c r="F37" s="228"/>
      <c r="G37" s="228"/>
      <c r="H37" s="228"/>
      <c r="I37" s="228"/>
      <c r="J37" s="228"/>
      <c r="K37" s="228"/>
      <c r="L37" s="229"/>
      <c r="M37" s="86"/>
      <c r="N37" s="86"/>
    </row>
    <row r="38" spans="1:14" s="38" customFormat="1" ht="30" customHeight="1" x14ac:dyDescent="0.3">
      <c r="A38" s="203" t="s">
        <v>3</v>
      </c>
      <c r="B38" s="205" t="s">
        <v>4</v>
      </c>
      <c r="C38" s="205"/>
      <c r="D38" s="206" t="s">
        <v>6</v>
      </c>
      <c r="E38" s="50"/>
      <c r="F38" s="205" t="s">
        <v>7</v>
      </c>
      <c r="G38" s="200" t="s">
        <v>8</v>
      </c>
      <c r="H38" s="193"/>
      <c r="I38" s="194"/>
      <c r="J38" s="200" t="s">
        <v>9</v>
      </c>
      <c r="K38" s="220"/>
      <c r="L38" s="199" t="s">
        <v>10</v>
      </c>
      <c r="M38" s="195" t="s">
        <v>11</v>
      </c>
      <c r="N38" s="195" t="s">
        <v>12</v>
      </c>
    </row>
    <row r="39" spans="1:14" s="38" customFormat="1" ht="82.8" x14ac:dyDescent="0.3">
      <c r="A39" s="204"/>
      <c r="B39" s="195"/>
      <c r="C39" s="195"/>
      <c r="D39" s="206"/>
      <c r="E39" s="50"/>
      <c r="F39" s="195"/>
      <c r="G39" s="35" t="s">
        <v>13</v>
      </c>
      <c r="H39" s="49" t="s">
        <v>14</v>
      </c>
      <c r="I39" s="49" t="s">
        <v>15</v>
      </c>
      <c r="J39" s="135" t="s">
        <v>22</v>
      </c>
      <c r="K39" s="135" t="s">
        <v>23</v>
      </c>
      <c r="L39" s="200"/>
      <c r="M39" s="195"/>
      <c r="N39" s="195"/>
    </row>
    <row r="40" spans="1:14" s="67" customFormat="1" ht="27.75" customHeight="1" x14ac:dyDescent="0.3">
      <c r="A40" s="104"/>
      <c r="B40" s="96" t="s">
        <v>41</v>
      </c>
      <c r="C40" s="108" t="s">
        <v>138</v>
      </c>
      <c r="D40" s="96" t="s">
        <v>29</v>
      </c>
      <c r="E40" s="96" t="s">
        <v>107</v>
      </c>
      <c r="F40" s="96" t="s">
        <v>30</v>
      </c>
      <c r="G40" s="105">
        <v>6200</v>
      </c>
      <c r="H40" s="106">
        <v>1</v>
      </c>
      <c r="I40" s="106">
        <v>0</v>
      </c>
      <c r="J40" s="96" t="s">
        <v>283</v>
      </c>
      <c r="K40" s="96" t="s">
        <v>284</v>
      </c>
      <c r="L40" s="107"/>
      <c r="M40" s="166" t="s">
        <v>32</v>
      </c>
      <c r="N40" s="150" t="s">
        <v>46</v>
      </c>
    </row>
    <row r="41" spans="1:14" s="67" customFormat="1" ht="19.5" customHeight="1" x14ac:dyDescent="0.3">
      <c r="A41" s="104"/>
      <c r="B41" s="96" t="s">
        <v>34</v>
      </c>
      <c r="C41" s="108" t="s">
        <v>139</v>
      </c>
      <c r="D41" s="96" t="s">
        <v>29</v>
      </c>
      <c r="E41" s="96" t="s">
        <v>114</v>
      </c>
      <c r="F41" s="96" t="s">
        <v>30</v>
      </c>
      <c r="G41" s="105">
        <v>3700</v>
      </c>
      <c r="H41" s="106">
        <v>1</v>
      </c>
      <c r="I41" s="106">
        <v>0</v>
      </c>
      <c r="J41" s="96" t="s">
        <v>283</v>
      </c>
      <c r="K41" s="96" t="s">
        <v>284</v>
      </c>
      <c r="L41" s="107"/>
      <c r="M41" s="166" t="s">
        <v>32</v>
      </c>
      <c r="N41" s="150"/>
    </row>
    <row r="42" spans="1:14" s="67" customFormat="1" ht="23.25" customHeight="1" x14ac:dyDescent="0.3">
      <c r="A42" s="104"/>
      <c r="B42" s="96" t="s">
        <v>35</v>
      </c>
      <c r="C42" s="108" t="s">
        <v>140</v>
      </c>
      <c r="D42" s="96" t="s">
        <v>29</v>
      </c>
      <c r="E42" s="96" t="s">
        <v>115</v>
      </c>
      <c r="F42" s="96" t="s">
        <v>31</v>
      </c>
      <c r="G42" s="105">
        <v>7400</v>
      </c>
      <c r="H42" s="106">
        <v>1</v>
      </c>
      <c r="I42" s="106">
        <v>0</v>
      </c>
      <c r="J42" s="96" t="s">
        <v>283</v>
      </c>
      <c r="K42" s="96" t="s">
        <v>284</v>
      </c>
      <c r="L42" s="107"/>
      <c r="M42" s="166" t="s">
        <v>32</v>
      </c>
      <c r="N42" s="150"/>
    </row>
    <row r="43" spans="1:14" s="67" customFormat="1" ht="0.6" customHeight="1" x14ac:dyDescent="0.3">
      <c r="A43" s="104"/>
      <c r="B43" s="96" t="s">
        <v>50</v>
      </c>
      <c r="C43" s="108" t="s">
        <v>67</v>
      </c>
      <c r="D43" s="96"/>
      <c r="E43" s="96" t="s">
        <v>116</v>
      </c>
      <c r="F43" s="96" t="s">
        <v>31</v>
      </c>
      <c r="G43" s="105">
        <v>60000</v>
      </c>
      <c r="H43" s="106">
        <v>1</v>
      </c>
      <c r="I43" s="106">
        <v>0</v>
      </c>
      <c r="J43" s="96" t="s">
        <v>79</v>
      </c>
      <c r="K43" s="96" t="s">
        <v>85</v>
      </c>
      <c r="L43" s="107"/>
      <c r="M43" s="166" t="s">
        <v>32</v>
      </c>
      <c r="N43" s="150"/>
    </row>
    <row r="44" spans="1:14" s="67" customFormat="1" ht="19.5" customHeight="1" x14ac:dyDescent="0.3">
      <c r="A44" s="104"/>
      <c r="B44" s="96" t="s">
        <v>68</v>
      </c>
      <c r="C44" s="108" t="s">
        <v>69</v>
      </c>
      <c r="D44" s="96" t="s">
        <v>29</v>
      </c>
      <c r="E44" s="96" t="s">
        <v>117</v>
      </c>
      <c r="F44" s="96" t="s">
        <v>31</v>
      </c>
      <c r="G44" s="105">
        <v>20000</v>
      </c>
      <c r="H44" s="106">
        <v>1</v>
      </c>
      <c r="I44" s="106">
        <v>0</v>
      </c>
      <c r="J44" s="96" t="s">
        <v>283</v>
      </c>
      <c r="K44" s="96" t="s">
        <v>284</v>
      </c>
      <c r="L44" s="107"/>
      <c r="M44" s="166" t="s">
        <v>32</v>
      </c>
      <c r="N44" s="150"/>
    </row>
    <row r="45" spans="1:14" s="67" customFormat="1" ht="19.5" customHeight="1" x14ac:dyDescent="0.3">
      <c r="A45" s="104"/>
      <c r="B45" s="96" t="s">
        <v>267</v>
      </c>
      <c r="C45" s="108" t="s">
        <v>255</v>
      </c>
      <c r="D45" s="96" t="s">
        <v>29</v>
      </c>
      <c r="E45" s="96" t="s">
        <v>256</v>
      </c>
      <c r="F45" s="96" t="s">
        <v>30</v>
      </c>
      <c r="G45" s="105">
        <v>20000</v>
      </c>
      <c r="H45" s="106">
        <v>1</v>
      </c>
      <c r="I45" s="106">
        <v>0</v>
      </c>
      <c r="J45" s="96" t="s">
        <v>283</v>
      </c>
      <c r="K45" s="96" t="s">
        <v>284</v>
      </c>
      <c r="L45" s="107"/>
      <c r="M45" s="166" t="s">
        <v>32</v>
      </c>
      <c r="N45" s="150"/>
    </row>
    <row r="46" spans="1:14" s="69" customFormat="1" x14ac:dyDescent="0.3">
      <c r="A46" s="104"/>
      <c r="B46" s="96" t="s">
        <v>152</v>
      </c>
      <c r="C46" s="108" t="s">
        <v>153</v>
      </c>
      <c r="D46" s="96" t="s">
        <v>29</v>
      </c>
      <c r="E46" s="16" t="s">
        <v>247</v>
      </c>
      <c r="F46" s="96" t="s">
        <v>30</v>
      </c>
      <c r="G46" s="105">
        <v>94000</v>
      </c>
      <c r="H46" s="106">
        <v>1</v>
      </c>
      <c r="I46" s="106">
        <v>0</v>
      </c>
      <c r="J46" s="96" t="s">
        <v>283</v>
      </c>
      <c r="K46" s="96" t="s">
        <v>284</v>
      </c>
      <c r="L46" s="107"/>
      <c r="M46" s="150" t="s">
        <v>32</v>
      </c>
      <c r="N46" s="150"/>
    </row>
    <row r="47" spans="1:14" x14ac:dyDescent="0.3">
      <c r="A47" s="70" t="s">
        <v>18</v>
      </c>
      <c r="B47" s="8"/>
      <c r="C47" s="8"/>
      <c r="D47" s="8"/>
      <c r="E47" s="8"/>
      <c r="F47" s="8"/>
      <c r="G47" s="99">
        <f>SUM(G40:G46)</f>
        <v>211300</v>
      </c>
      <c r="H47" s="8"/>
      <c r="I47" s="8"/>
      <c r="J47" s="8"/>
      <c r="K47" s="8"/>
      <c r="L47" s="8"/>
      <c r="M47" s="9"/>
      <c r="N47" s="9"/>
    </row>
    <row r="48" spans="1:14" ht="14.4" thickBot="1" x14ac:dyDescent="0.35">
      <c r="A48" s="64"/>
      <c r="B48" s="64"/>
      <c r="C48" s="64"/>
      <c r="D48" s="64"/>
      <c r="E48" s="64"/>
      <c r="F48" s="64"/>
      <c r="G48" s="65"/>
      <c r="H48" s="64"/>
      <c r="I48" s="64"/>
      <c r="J48" s="144"/>
      <c r="K48" s="144"/>
      <c r="L48" s="64"/>
      <c r="M48" s="64"/>
      <c r="N48" s="64"/>
    </row>
    <row r="49" spans="1:14" s="38" customFormat="1" x14ac:dyDescent="0.3">
      <c r="A49" s="216" t="s">
        <v>24</v>
      </c>
      <c r="B49" s="217"/>
      <c r="C49" s="217"/>
      <c r="D49" s="217"/>
      <c r="E49" s="217"/>
      <c r="F49" s="217"/>
      <c r="G49" s="217"/>
      <c r="H49" s="217"/>
      <c r="I49" s="217"/>
      <c r="J49" s="218"/>
      <c r="K49" s="219"/>
      <c r="L49" s="219"/>
      <c r="M49" s="219"/>
      <c r="N49" s="86"/>
    </row>
    <row r="50" spans="1:14" s="38" customFormat="1" x14ac:dyDescent="0.3">
      <c r="A50" s="203" t="s">
        <v>3</v>
      </c>
      <c r="B50" s="205" t="s">
        <v>4</v>
      </c>
      <c r="C50" s="205" t="s">
        <v>5</v>
      </c>
      <c r="D50" s="206" t="s">
        <v>6</v>
      </c>
      <c r="E50" s="50"/>
      <c r="F50" s="205" t="s">
        <v>7</v>
      </c>
      <c r="G50" s="200" t="s">
        <v>8</v>
      </c>
      <c r="H50" s="193"/>
      <c r="I50" s="194"/>
      <c r="J50" s="200" t="s">
        <v>9</v>
      </c>
      <c r="K50" s="220"/>
      <c r="L50" s="199" t="s">
        <v>10</v>
      </c>
      <c r="M50" s="195" t="s">
        <v>11</v>
      </c>
      <c r="N50" s="195" t="s">
        <v>12</v>
      </c>
    </row>
    <row r="51" spans="1:14" s="38" customFormat="1" ht="82.8" x14ac:dyDescent="0.3">
      <c r="A51" s="204"/>
      <c r="B51" s="195"/>
      <c r="C51" s="195"/>
      <c r="D51" s="206"/>
      <c r="E51" s="50"/>
      <c r="F51" s="195"/>
      <c r="G51" s="35" t="s">
        <v>13</v>
      </c>
      <c r="H51" s="49" t="s">
        <v>14</v>
      </c>
      <c r="I51" s="49" t="s">
        <v>15</v>
      </c>
      <c r="J51" s="135" t="s">
        <v>25</v>
      </c>
      <c r="K51" s="135" t="s">
        <v>17</v>
      </c>
      <c r="L51" s="200"/>
      <c r="M51" s="195"/>
      <c r="N51" s="195"/>
    </row>
    <row r="52" spans="1:14" s="67" customFormat="1" ht="121.5" customHeight="1" x14ac:dyDescent="0.3">
      <c r="A52" s="4"/>
      <c r="B52" s="5" t="s">
        <v>47</v>
      </c>
      <c r="C52" s="142" t="s">
        <v>93</v>
      </c>
      <c r="D52" s="96" t="s">
        <v>52</v>
      </c>
      <c r="E52" s="96" t="s">
        <v>103</v>
      </c>
      <c r="F52" s="96" t="s">
        <v>31</v>
      </c>
      <c r="G52" s="105">
        <v>1000000</v>
      </c>
      <c r="H52" s="106">
        <v>1</v>
      </c>
      <c r="I52" s="106">
        <v>0</v>
      </c>
      <c r="J52" s="167" t="s">
        <v>82</v>
      </c>
      <c r="K52" s="109" t="s">
        <v>283</v>
      </c>
      <c r="L52" s="132"/>
      <c r="M52" s="133" t="s">
        <v>32</v>
      </c>
      <c r="N52" s="133"/>
    </row>
    <row r="53" spans="1:14" s="95" customFormat="1" ht="41.25" customHeight="1" x14ac:dyDescent="0.3">
      <c r="A53" s="5"/>
      <c r="B53" s="5" t="s">
        <v>97</v>
      </c>
      <c r="C53" s="142" t="s">
        <v>62</v>
      </c>
      <c r="D53" s="96" t="s">
        <v>52</v>
      </c>
      <c r="E53" s="96" t="s">
        <v>124</v>
      </c>
      <c r="F53" s="96" t="s">
        <v>31</v>
      </c>
      <c r="G53" s="105">
        <v>2250000</v>
      </c>
      <c r="H53" s="106">
        <v>1</v>
      </c>
      <c r="I53" s="106">
        <v>0</v>
      </c>
      <c r="J53" s="96" t="s">
        <v>75</v>
      </c>
      <c r="K53" s="96" t="s">
        <v>282</v>
      </c>
      <c r="L53" s="132"/>
      <c r="M53" s="133" t="s">
        <v>32</v>
      </c>
      <c r="N53" s="133"/>
    </row>
    <row r="54" spans="1:14" s="95" customFormat="1" ht="63" customHeight="1" x14ac:dyDescent="0.3">
      <c r="A54" s="5"/>
      <c r="B54" s="5" t="s">
        <v>96</v>
      </c>
      <c r="C54" s="142" t="s">
        <v>239</v>
      </c>
      <c r="D54" s="96" t="s">
        <v>243</v>
      </c>
      <c r="E54" s="96" t="s">
        <v>240</v>
      </c>
      <c r="F54" s="96" t="s">
        <v>31</v>
      </c>
      <c r="G54" s="105">
        <v>500000</v>
      </c>
      <c r="H54" s="106">
        <v>1</v>
      </c>
      <c r="I54" s="106">
        <v>0</v>
      </c>
      <c r="J54" s="96" t="s">
        <v>74</v>
      </c>
      <c r="K54" s="96" t="s">
        <v>283</v>
      </c>
      <c r="L54" s="137" t="s">
        <v>285</v>
      </c>
      <c r="M54" s="143" t="s">
        <v>323</v>
      </c>
      <c r="N54" s="143" t="s">
        <v>346</v>
      </c>
    </row>
    <row r="55" spans="1:14" s="67" customFormat="1" ht="32.25" customHeight="1" x14ac:dyDescent="0.3">
      <c r="A55" s="5"/>
      <c r="B55" s="5" t="s">
        <v>34</v>
      </c>
      <c r="C55" s="142" t="s">
        <v>70</v>
      </c>
      <c r="D55" s="96" t="s">
        <v>52</v>
      </c>
      <c r="E55" s="96" t="s">
        <v>125</v>
      </c>
      <c r="F55" s="96" t="s">
        <v>31</v>
      </c>
      <c r="G55" s="105">
        <v>350000</v>
      </c>
      <c r="H55" s="106">
        <v>1</v>
      </c>
      <c r="I55" s="106">
        <v>0</v>
      </c>
      <c r="J55" s="96" t="s">
        <v>82</v>
      </c>
      <c r="K55" s="96" t="s">
        <v>283</v>
      </c>
      <c r="L55" s="132"/>
      <c r="M55" s="133" t="s">
        <v>32</v>
      </c>
      <c r="N55" s="133"/>
    </row>
    <row r="56" spans="1:14" s="141" customFormat="1" ht="41.25" customHeight="1" x14ac:dyDescent="0.3">
      <c r="A56" s="5"/>
      <c r="B56" s="5" t="s">
        <v>299</v>
      </c>
      <c r="C56" s="142" t="s">
        <v>300</v>
      </c>
      <c r="D56" s="96" t="s">
        <v>243</v>
      </c>
      <c r="E56" s="96"/>
      <c r="F56" s="96" t="s">
        <v>31</v>
      </c>
      <c r="G56" s="105">
        <v>250000</v>
      </c>
      <c r="H56" s="106">
        <v>1</v>
      </c>
      <c r="I56" s="106">
        <v>0</v>
      </c>
      <c r="J56" s="96" t="s">
        <v>146</v>
      </c>
      <c r="K56" s="96" t="s">
        <v>78</v>
      </c>
      <c r="L56" s="136" t="s">
        <v>301</v>
      </c>
      <c r="M56" s="133" t="s">
        <v>310</v>
      </c>
      <c r="N56" s="133" t="s">
        <v>343</v>
      </c>
    </row>
    <row r="57" spans="1:14" s="69" customFormat="1" ht="27.6" x14ac:dyDescent="0.3">
      <c r="A57" s="168"/>
      <c r="B57" s="169" t="s">
        <v>163</v>
      </c>
      <c r="C57" s="168" t="s">
        <v>167</v>
      </c>
      <c r="D57" s="137" t="s">
        <v>52</v>
      </c>
      <c r="E57" s="96" t="s">
        <v>248</v>
      </c>
      <c r="F57" s="96" t="s">
        <v>31</v>
      </c>
      <c r="G57" s="105">
        <v>8198570.25</v>
      </c>
      <c r="H57" s="106">
        <v>1</v>
      </c>
      <c r="I57" s="106">
        <v>0</v>
      </c>
      <c r="J57" s="136" t="s">
        <v>312</v>
      </c>
      <c r="K57" s="136" t="s">
        <v>283</v>
      </c>
      <c r="L57" s="137"/>
      <c r="M57" s="136" t="s">
        <v>32</v>
      </c>
      <c r="N57" s="136"/>
    </row>
    <row r="58" spans="1:14" s="69" customFormat="1" ht="31.5" customHeight="1" x14ac:dyDescent="0.3">
      <c r="A58" s="170"/>
      <c r="B58" s="169" t="s">
        <v>225</v>
      </c>
      <c r="C58" s="168" t="s">
        <v>244</v>
      </c>
      <c r="D58" s="137" t="s">
        <v>243</v>
      </c>
      <c r="E58" s="96" t="s">
        <v>249</v>
      </c>
      <c r="F58" s="96" t="s">
        <v>31</v>
      </c>
      <c r="G58" s="105">
        <v>450000</v>
      </c>
      <c r="H58" s="106">
        <v>1</v>
      </c>
      <c r="I58" s="106">
        <v>0</v>
      </c>
      <c r="J58" s="138" t="s">
        <v>283</v>
      </c>
      <c r="K58" s="136" t="s">
        <v>283</v>
      </c>
      <c r="L58" s="137" t="s">
        <v>286</v>
      </c>
      <c r="M58" s="136" t="s">
        <v>32</v>
      </c>
      <c r="N58" s="136" t="s">
        <v>353</v>
      </c>
    </row>
    <row r="59" spans="1:14" s="69" customFormat="1" ht="31.5" customHeight="1" x14ac:dyDescent="0.3">
      <c r="A59" s="170"/>
      <c r="B59" s="169" t="s">
        <v>225</v>
      </c>
      <c r="C59" s="168" t="s">
        <v>328</v>
      </c>
      <c r="D59" s="137" t="s">
        <v>52</v>
      </c>
      <c r="E59" s="96" t="s">
        <v>329</v>
      </c>
      <c r="F59" s="96" t="s">
        <v>31</v>
      </c>
      <c r="G59" s="105">
        <v>500000</v>
      </c>
      <c r="H59" s="106">
        <v>1</v>
      </c>
      <c r="I59" s="106">
        <v>0</v>
      </c>
      <c r="J59" s="138" t="s">
        <v>257</v>
      </c>
      <c r="K59" s="139" t="s">
        <v>330</v>
      </c>
      <c r="L59" s="137"/>
      <c r="M59" s="136" t="s">
        <v>32</v>
      </c>
      <c r="N59" s="136"/>
    </row>
    <row r="60" spans="1:14" s="67" customFormat="1" x14ac:dyDescent="0.3">
      <c r="A60" s="4"/>
      <c r="B60" s="5" t="s">
        <v>51</v>
      </c>
      <c r="C60" s="94" t="s">
        <v>149</v>
      </c>
      <c r="D60" s="96" t="s">
        <v>52</v>
      </c>
      <c r="E60" s="96" t="s">
        <v>127</v>
      </c>
      <c r="F60" s="96" t="s">
        <v>31</v>
      </c>
      <c r="G60" s="105">
        <v>1157450</v>
      </c>
      <c r="H60" s="106">
        <v>1</v>
      </c>
      <c r="I60" s="106">
        <v>0</v>
      </c>
      <c r="J60" s="167" t="s">
        <v>75</v>
      </c>
      <c r="K60" s="109" t="s">
        <v>283</v>
      </c>
      <c r="L60" s="132"/>
      <c r="M60" s="133" t="s">
        <v>32</v>
      </c>
      <c r="N60" s="133"/>
    </row>
    <row r="61" spans="1:14" s="67" customFormat="1" ht="27.6" x14ac:dyDescent="0.3">
      <c r="A61" s="4"/>
      <c r="B61" s="5" t="s">
        <v>313</v>
      </c>
      <c r="C61" s="94" t="s">
        <v>71</v>
      </c>
      <c r="D61" s="96" t="s">
        <v>52</v>
      </c>
      <c r="E61" s="96" t="s">
        <v>128</v>
      </c>
      <c r="F61" s="96" t="s">
        <v>31</v>
      </c>
      <c r="G61" s="105">
        <v>500000</v>
      </c>
      <c r="H61" s="106">
        <v>1</v>
      </c>
      <c r="I61" s="106">
        <v>0</v>
      </c>
      <c r="J61" s="96" t="s">
        <v>283</v>
      </c>
      <c r="K61" s="96" t="s">
        <v>284</v>
      </c>
      <c r="L61" s="132"/>
      <c r="M61" s="133" t="s">
        <v>32</v>
      </c>
      <c r="N61" s="133"/>
    </row>
    <row r="62" spans="1:14" s="67" customFormat="1" ht="27.6" x14ac:dyDescent="0.3">
      <c r="A62" s="31"/>
      <c r="B62" s="5" t="s">
        <v>37</v>
      </c>
      <c r="C62" s="78" t="s">
        <v>40</v>
      </c>
      <c r="D62" s="96" t="s">
        <v>136</v>
      </c>
      <c r="E62" s="96" t="s">
        <v>104</v>
      </c>
      <c r="F62" s="96" t="s">
        <v>31</v>
      </c>
      <c r="G62" s="105">
        <v>100000</v>
      </c>
      <c r="H62" s="106">
        <v>1</v>
      </c>
      <c r="I62" s="106">
        <v>0</v>
      </c>
      <c r="J62" s="96" t="s">
        <v>281</v>
      </c>
      <c r="K62" s="127" t="s">
        <v>257</v>
      </c>
      <c r="L62" s="107"/>
      <c r="M62" s="166" t="s">
        <v>32</v>
      </c>
      <c r="N62" s="166"/>
    </row>
    <row r="63" spans="1:14" s="67" customFormat="1" ht="27.6" x14ac:dyDescent="0.3">
      <c r="A63" s="31"/>
      <c r="B63" s="5" t="s">
        <v>314</v>
      </c>
      <c r="C63" s="94" t="s">
        <v>287</v>
      </c>
      <c r="D63" s="96" t="s">
        <v>52</v>
      </c>
      <c r="E63" s="96" t="s">
        <v>129</v>
      </c>
      <c r="F63" s="96" t="s">
        <v>31</v>
      </c>
      <c r="G63" s="105">
        <v>860000</v>
      </c>
      <c r="H63" s="106">
        <v>1</v>
      </c>
      <c r="I63" s="106">
        <v>0</v>
      </c>
      <c r="J63" s="96" t="s">
        <v>82</v>
      </c>
      <c r="K63" s="127" t="s">
        <v>283</v>
      </c>
      <c r="L63" s="132"/>
      <c r="M63" s="133" t="s">
        <v>32</v>
      </c>
      <c r="N63" s="133"/>
    </row>
    <row r="64" spans="1:14" s="93" customFormat="1" ht="27.6" x14ac:dyDescent="0.3">
      <c r="A64" s="5"/>
      <c r="B64" s="5" t="s">
        <v>313</v>
      </c>
      <c r="C64" s="94" t="s">
        <v>245</v>
      </c>
      <c r="D64" s="96" t="s">
        <v>52</v>
      </c>
      <c r="E64" s="96" t="s">
        <v>250</v>
      </c>
      <c r="F64" s="96" t="s">
        <v>31</v>
      </c>
      <c r="G64" s="105">
        <v>100000</v>
      </c>
      <c r="H64" s="106">
        <v>1</v>
      </c>
      <c r="I64" s="106">
        <v>0</v>
      </c>
      <c r="J64" s="96" t="s">
        <v>82</v>
      </c>
      <c r="K64" s="127" t="s">
        <v>282</v>
      </c>
      <c r="L64" s="132"/>
      <c r="M64" s="133" t="s">
        <v>32</v>
      </c>
      <c r="N64" s="133"/>
    </row>
    <row r="65" spans="1:14" s="69" customFormat="1" ht="27.6" x14ac:dyDescent="0.3">
      <c r="A65" s="4"/>
      <c r="B65" s="5" t="s">
        <v>100</v>
      </c>
      <c r="C65" s="78" t="s">
        <v>141</v>
      </c>
      <c r="D65" s="96" t="s">
        <v>52</v>
      </c>
      <c r="E65" s="96" t="s">
        <v>148</v>
      </c>
      <c r="F65" s="96" t="s">
        <v>31</v>
      </c>
      <c r="G65" s="105">
        <v>150000</v>
      </c>
      <c r="H65" s="106">
        <v>1</v>
      </c>
      <c r="I65" s="106">
        <v>0</v>
      </c>
      <c r="J65" s="96" t="s">
        <v>76</v>
      </c>
      <c r="K65" s="96" t="s">
        <v>282</v>
      </c>
      <c r="L65" s="107"/>
      <c r="M65" s="133" t="s">
        <v>32</v>
      </c>
      <c r="N65" s="133"/>
    </row>
    <row r="66" spans="1:14" s="93" customFormat="1" x14ac:dyDescent="0.3">
      <c r="A66" s="14"/>
      <c r="B66" s="5" t="s">
        <v>338</v>
      </c>
      <c r="C66" s="171" t="s">
        <v>337</v>
      </c>
      <c r="D66" s="96" t="s">
        <v>52</v>
      </c>
      <c r="E66" s="96" t="s">
        <v>264</v>
      </c>
      <c r="F66" s="96" t="s">
        <v>31</v>
      </c>
      <c r="G66" s="105">
        <v>500000</v>
      </c>
      <c r="H66" s="106">
        <v>1</v>
      </c>
      <c r="I66" s="106">
        <v>0</v>
      </c>
      <c r="J66" s="96" t="s">
        <v>282</v>
      </c>
      <c r="K66" s="96" t="s">
        <v>280</v>
      </c>
      <c r="L66" s="107"/>
      <c r="M66" s="133" t="s">
        <v>32</v>
      </c>
      <c r="N66" s="172"/>
    </row>
    <row r="67" spans="1:14" s="93" customFormat="1" ht="27.6" x14ac:dyDescent="0.3">
      <c r="A67" s="14"/>
      <c r="B67" s="5" t="s">
        <v>332</v>
      </c>
      <c r="C67" s="171" t="s">
        <v>331</v>
      </c>
      <c r="D67" s="96" t="s">
        <v>52</v>
      </c>
      <c r="E67" s="96" t="s">
        <v>342</v>
      </c>
      <c r="F67" s="96" t="s">
        <v>31</v>
      </c>
      <c r="G67" s="105">
        <v>400000</v>
      </c>
      <c r="H67" s="106">
        <v>1</v>
      </c>
      <c r="I67" s="106">
        <v>0</v>
      </c>
      <c r="J67" s="96" t="s">
        <v>282</v>
      </c>
      <c r="K67" s="96" t="s">
        <v>280</v>
      </c>
      <c r="L67" s="96"/>
      <c r="M67" s="133" t="s">
        <v>32</v>
      </c>
      <c r="N67" s="172" t="s">
        <v>345</v>
      </c>
    </row>
    <row r="68" spans="1:14" x14ac:dyDescent="0.3">
      <c r="A68" s="70" t="s">
        <v>18</v>
      </c>
      <c r="B68" s="8"/>
      <c r="C68" s="8"/>
      <c r="D68" s="8"/>
      <c r="E68" s="8"/>
      <c r="F68" s="8"/>
      <c r="G68" s="99">
        <f>SUM(G52:G67)</f>
        <v>17266020.25</v>
      </c>
      <c r="H68" s="8"/>
      <c r="I68" s="8"/>
      <c r="J68" s="8"/>
      <c r="K68" s="8"/>
      <c r="L68" s="8"/>
      <c r="M68" s="9"/>
      <c r="N68" s="9"/>
    </row>
    <row r="69" spans="1:14" x14ac:dyDescent="0.3">
      <c r="A69" s="64"/>
      <c r="B69" s="64"/>
      <c r="C69" s="64"/>
      <c r="D69" s="64"/>
      <c r="E69" s="64"/>
      <c r="F69" s="64"/>
      <c r="G69" s="65"/>
      <c r="H69" s="64"/>
      <c r="I69" s="64"/>
      <c r="J69" s="144"/>
      <c r="K69" s="144"/>
      <c r="L69" s="64"/>
      <c r="M69" s="64"/>
      <c r="N69" s="64"/>
    </row>
    <row r="70" spans="1:14" s="38" customFormat="1" x14ac:dyDescent="0.3">
      <c r="A70" s="221" t="s">
        <v>26</v>
      </c>
      <c r="B70" s="222"/>
      <c r="C70" s="222"/>
      <c r="D70" s="222"/>
      <c r="E70" s="222"/>
      <c r="F70" s="222"/>
      <c r="G70" s="222"/>
      <c r="H70" s="222"/>
      <c r="I70" s="222"/>
      <c r="J70" s="222"/>
      <c r="K70" s="222"/>
      <c r="L70" s="222"/>
      <c r="M70" s="223"/>
      <c r="N70" s="86"/>
    </row>
    <row r="71" spans="1:14" s="38" customFormat="1" x14ac:dyDescent="0.3">
      <c r="A71" s="203" t="s">
        <v>3</v>
      </c>
      <c r="B71" s="205" t="s">
        <v>4</v>
      </c>
      <c r="C71" s="205" t="s">
        <v>5</v>
      </c>
      <c r="D71" s="206" t="s">
        <v>6</v>
      </c>
      <c r="E71" s="50"/>
      <c r="F71" s="205" t="s">
        <v>7</v>
      </c>
      <c r="G71" s="192" t="s">
        <v>8</v>
      </c>
      <c r="H71" s="193"/>
      <c r="I71" s="194"/>
      <c r="J71" s="195" t="s">
        <v>9</v>
      </c>
      <c r="K71" s="195"/>
      <c r="L71" s="199" t="s">
        <v>10</v>
      </c>
      <c r="M71" s="195" t="s">
        <v>11</v>
      </c>
      <c r="N71" s="195" t="s">
        <v>12</v>
      </c>
    </row>
    <row r="72" spans="1:14" s="38" customFormat="1" ht="41.4" x14ac:dyDescent="0.3">
      <c r="A72" s="204"/>
      <c r="B72" s="195"/>
      <c r="C72" s="195"/>
      <c r="D72" s="206"/>
      <c r="E72" s="50"/>
      <c r="F72" s="195"/>
      <c r="G72" s="35" t="s">
        <v>13</v>
      </c>
      <c r="H72" s="49" t="s">
        <v>14</v>
      </c>
      <c r="I72" s="49" t="s">
        <v>15</v>
      </c>
      <c r="J72" s="135" t="s">
        <v>27</v>
      </c>
      <c r="K72" s="134" t="s">
        <v>28</v>
      </c>
      <c r="L72" s="200"/>
      <c r="M72" s="195"/>
      <c r="N72" s="195"/>
    </row>
    <row r="73" spans="1:14" s="77" customFormat="1" hidden="1" x14ac:dyDescent="0.3">
      <c r="A73" s="4"/>
      <c r="B73" s="103" t="s">
        <v>45</v>
      </c>
      <c r="C73" s="102" t="s">
        <v>246</v>
      </c>
      <c r="D73" s="103" t="s">
        <v>42</v>
      </c>
      <c r="E73" s="103" t="s">
        <v>251</v>
      </c>
      <c r="F73" s="103" t="s">
        <v>30</v>
      </c>
      <c r="G73" s="113">
        <f>6000*7</f>
        <v>42000</v>
      </c>
      <c r="H73" s="114">
        <v>1</v>
      </c>
      <c r="I73" s="114">
        <v>0</v>
      </c>
      <c r="J73" s="103" t="s">
        <v>76</v>
      </c>
      <c r="K73" s="103" t="s">
        <v>82</v>
      </c>
      <c r="L73" s="115"/>
      <c r="M73" s="116" t="s">
        <v>32</v>
      </c>
      <c r="N73" s="116"/>
    </row>
    <row r="74" spans="1:14" s="77" customFormat="1" hidden="1" x14ac:dyDescent="0.3">
      <c r="A74" s="4"/>
      <c r="B74" s="103" t="s">
        <v>45</v>
      </c>
      <c r="C74" s="102" t="s">
        <v>150</v>
      </c>
      <c r="D74" s="103" t="s">
        <v>42</v>
      </c>
      <c r="E74" s="103" t="s">
        <v>277</v>
      </c>
      <c r="F74" s="103" t="s">
        <v>30</v>
      </c>
      <c r="G74" s="113">
        <f>6000*7</f>
        <v>42000</v>
      </c>
      <c r="H74" s="114">
        <v>1</v>
      </c>
      <c r="I74" s="114">
        <v>0</v>
      </c>
      <c r="J74" s="103" t="s">
        <v>76</v>
      </c>
      <c r="K74" s="103" t="s">
        <v>82</v>
      </c>
      <c r="L74" s="115"/>
      <c r="M74" s="116" t="s">
        <v>32</v>
      </c>
      <c r="N74" s="116"/>
    </row>
    <row r="75" spans="1:14" s="77" customFormat="1" x14ac:dyDescent="0.3">
      <c r="A75" s="4"/>
      <c r="B75" s="119" t="s">
        <v>38</v>
      </c>
      <c r="C75" s="97" t="s">
        <v>288</v>
      </c>
      <c r="D75" s="119" t="s">
        <v>311</v>
      </c>
      <c r="E75" s="96" t="s">
        <v>252</v>
      </c>
      <c r="F75" s="119" t="s">
        <v>30</v>
      </c>
      <c r="G75" s="117">
        <v>7300</v>
      </c>
      <c r="H75" s="118">
        <v>1</v>
      </c>
      <c r="I75" s="118">
        <v>0</v>
      </c>
      <c r="J75" s="119" t="s">
        <v>102</v>
      </c>
      <c r="K75" s="119" t="s">
        <v>253</v>
      </c>
      <c r="L75" s="120"/>
      <c r="M75" s="121" t="s">
        <v>254</v>
      </c>
      <c r="N75" s="117"/>
    </row>
    <row r="76" spans="1:14" s="95" customFormat="1" x14ac:dyDescent="0.3">
      <c r="A76" s="4"/>
      <c r="B76" s="43" t="s">
        <v>271</v>
      </c>
      <c r="C76" s="78" t="s">
        <v>268</v>
      </c>
      <c r="D76" s="96" t="s">
        <v>42</v>
      </c>
      <c r="E76" s="43" t="s">
        <v>274</v>
      </c>
      <c r="F76" s="96" t="s">
        <v>30</v>
      </c>
      <c r="G76" s="105">
        <v>36000</v>
      </c>
      <c r="H76" s="122">
        <v>1</v>
      </c>
      <c r="I76" s="111">
        <v>0</v>
      </c>
      <c r="J76" s="43" t="s">
        <v>302</v>
      </c>
      <c r="K76" s="123" t="s">
        <v>257</v>
      </c>
      <c r="L76" s="107"/>
      <c r="M76" s="112" t="s">
        <v>32</v>
      </c>
      <c r="N76" s="112"/>
    </row>
    <row r="77" spans="1:14" s="95" customFormat="1" x14ac:dyDescent="0.3">
      <c r="A77" s="4"/>
      <c r="B77" s="43" t="s">
        <v>272</v>
      </c>
      <c r="C77" s="78" t="s">
        <v>269</v>
      </c>
      <c r="D77" s="96" t="s">
        <v>42</v>
      </c>
      <c r="E77" s="43" t="s">
        <v>275</v>
      </c>
      <c r="F77" s="96" t="s">
        <v>30</v>
      </c>
      <c r="G77" s="105">
        <v>36000</v>
      </c>
      <c r="H77" s="122">
        <v>1</v>
      </c>
      <c r="I77" s="111">
        <v>0</v>
      </c>
      <c r="J77" s="43" t="s">
        <v>282</v>
      </c>
      <c r="K77" s="123" t="s">
        <v>257</v>
      </c>
      <c r="L77" s="107"/>
      <c r="M77" s="112" t="s">
        <v>32</v>
      </c>
      <c r="N77" s="112"/>
    </row>
    <row r="78" spans="1:14" s="95" customFormat="1" x14ac:dyDescent="0.3">
      <c r="A78" s="4"/>
      <c r="B78" s="43" t="s">
        <v>273</v>
      </c>
      <c r="C78" s="78" t="s">
        <v>270</v>
      </c>
      <c r="D78" s="96" t="s">
        <v>42</v>
      </c>
      <c r="E78" s="43" t="s">
        <v>276</v>
      </c>
      <c r="F78" s="96" t="s">
        <v>30</v>
      </c>
      <c r="G78" s="105">
        <v>36000</v>
      </c>
      <c r="H78" s="122">
        <v>1</v>
      </c>
      <c r="I78" s="111">
        <v>0</v>
      </c>
      <c r="J78" s="43" t="s">
        <v>282</v>
      </c>
      <c r="K78" s="123" t="s">
        <v>257</v>
      </c>
      <c r="L78" s="107"/>
      <c r="M78" s="112" t="s">
        <v>32</v>
      </c>
      <c r="N78" s="112"/>
    </row>
    <row r="79" spans="1:14" s="67" customFormat="1" ht="27.6" x14ac:dyDescent="0.3">
      <c r="B79" s="125" t="s">
        <v>95</v>
      </c>
      <c r="C79" s="74" t="s">
        <v>318</v>
      </c>
      <c r="D79" s="96" t="s">
        <v>42</v>
      </c>
      <c r="E79" s="110" t="s">
        <v>133</v>
      </c>
      <c r="F79" s="96" t="s">
        <v>30</v>
      </c>
      <c r="G79" s="129">
        <v>10800</v>
      </c>
      <c r="H79" s="106">
        <v>1</v>
      </c>
      <c r="I79" s="111">
        <v>0</v>
      </c>
      <c r="J79" s="126" t="s">
        <v>316</v>
      </c>
      <c r="K79" s="43" t="s">
        <v>324</v>
      </c>
      <c r="L79" s="130"/>
      <c r="M79" s="110" t="s">
        <v>32</v>
      </c>
      <c r="N79" s="110"/>
    </row>
    <row r="80" spans="1:14" s="67" customFormat="1" ht="27.6" x14ac:dyDescent="0.3">
      <c r="B80" s="125" t="s">
        <v>98</v>
      </c>
      <c r="C80" s="74" t="s">
        <v>142</v>
      </c>
      <c r="D80" s="96" t="s">
        <v>42</v>
      </c>
      <c r="E80" s="110" t="s">
        <v>134</v>
      </c>
      <c r="F80" s="96" t="s">
        <v>30</v>
      </c>
      <c r="G80" s="129">
        <v>21600</v>
      </c>
      <c r="H80" s="106">
        <v>1</v>
      </c>
      <c r="I80" s="111">
        <v>0</v>
      </c>
      <c r="J80" s="126" t="s">
        <v>316</v>
      </c>
      <c r="K80" s="43" t="s">
        <v>324</v>
      </c>
      <c r="L80" s="130"/>
      <c r="M80" s="110" t="s">
        <v>32</v>
      </c>
      <c r="N80" s="110"/>
    </row>
    <row r="81" spans="1:14" s="67" customFormat="1" x14ac:dyDescent="0.3">
      <c r="B81" s="125" t="s">
        <v>231</v>
      </c>
      <c r="C81" s="74" t="s">
        <v>232</v>
      </c>
      <c r="D81" s="96" t="s">
        <v>42</v>
      </c>
      <c r="E81" s="110" t="s">
        <v>258</v>
      </c>
      <c r="F81" s="96" t="s">
        <v>30</v>
      </c>
      <c r="G81" s="129">
        <v>38400</v>
      </c>
      <c r="H81" s="106">
        <v>1</v>
      </c>
      <c r="I81" s="111">
        <v>0</v>
      </c>
      <c r="J81" s="126" t="s">
        <v>76</v>
      </c>
      <c r="K81" s="43" t="s">
        <v>312</v>
      </c>
      <c r="L81" s="131"/>
      <c r="M81" s="110" t="s">
        <v>32</v>
      </c>
      <c r="N81" s="110"/>
    </row>
    <row r="82" spans="1:14" s="67" customFormat="1" x14ac:dyDescent="0.3">
      <c r="B82" s="125" t="s">
        <v>231</v>
      </c>
      <c r="C82" s="74" t="s">
        <v>227</v>
      </c>
      <c r="D82" s="96" t="s">
        <v>42</v>
      </c>
      <c r="E82" s="110" t="s">
        <v>259</v>
      </c>
      <c r="F82" s="96" t="s">
        <v>30</v>
      </c>
      <c r="G82" s="129">
        <v>57600</v>
      </c>
      <c r="H82" s="106">
        <v>1</v>
      </c>
      <c r="I82" s="111">
        <v>0</v>
      </c>
      <c r="J82" s="126" t="s">
        <v>76</v>
      </c>
      <c r="K82" s="43" t="s">
        <v>312</v>
      </c>
      <c r="L82" s="131"/>
      <c r="M82" s="110" t="s">
        <v>32</v>
      </c>
      <c r="N82" s="110"/>
    </row>
    <row r="83" spans="1:14" s="67" customFormat="1" x14ac:dyDescent="0.3">
      <c r="A83" s="4"/>
      <c r="B83" s="117" t="s">
        <v>99</v>
      </c>
      <c r="C83" s="117" t="s">
        <v>289</v>
      </c>
      <c r="D83" s="117" t="s">
        <v>42</v>
      </c>
      <c r="E83" s="117" t="s">
        <v>260</v>
      </c>
      <c r="F83" s="117" t="s">
        <v>31</v>
      </c>
      <c r="G83" s="117">
        <v>37560</v>
      </c>
      <c r="H83" s="148">
        <v>1</v>
      </c>
      <c r="I83" s="117">
        <v>0</v>
      </c>
      <c r="J83" s="140" t="s">
        <v>76</v>
      </c>
      <c r="K83" s="140" t="s">
        <v>82</v>
      </c>
      <c r="L83" s="117"/>
      <c r="M83" s="117" t="s">
        <v>319</v>
      </c>
      <c r="N83" s="117"/>
    </row>
    <row r="84" spans="1:14" s="67" customFormat="1" x14ac:dyDescent="0.3">
      <c r="A84" s="4"/>
      <c r="B84" s="96" t="s">
        <v>151</v>
      </c>
      <c r="C84" s="78" t="s">
        <v>229</v>
      </c>
      <c r="D84" s="96" t="s">
        <v>42</v>
      </c>
      <c r="E84" s="96" t="s">
        <v>261</v>
      </c>
      <c r="F84" s="96" t="s">
        <v>31</v>
      </c>
      <c r="G84" s="105">
        <f>5000*6</f>
        <v>30000</v>
      </c>
      <c r="H84" s="106">
        <v>1</v>
      </c>
      <c r="I84" s="106">
        <v>0</v>
      </c>
      <c r="J84" s="96" t="s">
        <v>282</v>
      </c>
      <c r="K84" s="127" t="s">
        <v>257</v>
      </c>
      <c r="L84" s="107"/>
      <c r="M84" s="110" t="s">
        <v>32</v>
      </c>
      <c r="N84" s="98"/>
    </row>
    <row r="85" spans="1:14" s="67" customFormat="1" ht="27.6" x14ac:dyDescent="0.3">
      <c r="A85" s="4"/>
      <c r="B85" s="96" t="s">
        <v>151</v>
      </c>
      <c r="C85" s="78" t="s">
        <v>292</v>
      </c>
      <c r="D85" s="96" t="s">
        <v>42</v>
      </c>
      <c r="E85" s="96" t="s">
        <v>238</v>
      </c>
      <c r="F85" s="96" t="s">
        <v>31</v>
      </c>
      <c r="G85" s="105">
        <f t="shared" ref="G85:G86" si="0">5000*6</f>
        <v>30000</v>
      </c>
      <c r="H85" s="106">
        <v>1</v>
      </c>
      <c r="I85" s="106">
        <v>0</v>
      </c>
      <c r="J85" s="96" t="s">
        <v>82</v>
      </c>
      <c r="K85" s="127" t="s">
        <v>281</v>
      </c>
      <c r="L85" s="107"/>
      <c r="M85" s="110" t="s">
        <v>32</v>
      </c>
      <c r="N85" s="98"/>
    </row>
    <row r="86" spans="1:14" s="67" customFormat="1" x14ac:dyDescent="0.3">
      <c r="A86" s="4"/>
      <c r="B86" s="96" t="s">
        <v>151</v>
      </c>
      <c r="C86" s="78" t="s">
        <v>291</v>
      </c>
      <c r="D86" s="96" t="s">
        <v>42</v>
      </c>
      <c r="E86" s="96" t="s">
        <v>262</v>
      </c>
      <c r="F86" s="96" t="s">
        <v>31</v>
      </c>
      <c r="G86" s="105">
        <f t="shared" si="0"/>
        <v>30000</v>
      </c>
      <c r="H86" s="106">
        <v>1</v>
      </c>
      <c r="I86" s="106">
        <v>0</v>
      </c>
      <c r="J86" s="96" t="s">
        <v>82</v>
      </c>
      <c r="K86" s="127" t="s">
        <v>281</v>
      </c>
      <c r="L86" s="107"/>
      <c r="M86" s="110" t="s">
        <v>32</v>
      </c>
      <c r="N86" s="98"/>
    </row>
    <row r="87" spans="1:14" s="67" customFormat="1" x14ac:dyDescent="0.3">
      <c r="A87" s="4"/>
      <c r="B87" s="96" t="s">
        <v>151</v>
      </c>
      <c r="C87" s="76" t="s">
        <v>293</v>
      </c>
      <c r="D87" s="96" t="s">
        <v>42</v>
      </c>
      <c r="E87" s="96" t="s">
        <v>263</v>
      </c>
      <c r="F87" s="96" t="s">
        <v>31</v>
      </c>
      <c r="G87" s="105">
        <f>5000*6</f>
        <v>30000</v>
      </c>
      <c r="H87" s="106">
        <v>1</v>
      </c>
      <c r="I87" s="106">
        <v>0</v>
      </c>
      <c r="J87" s="96" t="s">
        <v>82</v>
      </c>
      <c r="K87" s="127" t="s">
        <v>281</v>
      </c>
      <c r="L87" s="107"/>
      <c r="M87" s="110" t="s">
        <v>32</v>
      </c>
      <c r="N87" s="98"/>
    </row>
    <row r="88" spans="1:14" s="67" customFormat="1" x14ac:dyDescent="0.3">
      <c r="A88" s="4"/>
      <c r="B88" s="96" t="s">
        <v>151</v>
      </c>
      <c r="C88" s="76" t="s">
        <v>290</v>
      </c>
      <c r="D88" s="96" t="s">
        <v>42</v>
      </c>
      <c r="E88" s="96" t="s">
        <v>264</v>
      </c>
      <c r="F88" s="96" t="s">
        <v>31</v>
      </c>
      <c r="G88" s="105">
        <f>4000*6</f>
        <v>24000</v>
      </c>
      <c r="H88" s="106">
        <v>1</v>
      </c>
      <c r="I88" s="106">
        <v>0</v>
      </c>
      <c r="J88" s="96" t="s">
        <v>82</v>
      </c>
      <c r="K88" s="127" t="s">
        <v>281</v>
      </c>
      <c r="L88" s="107"/>
      <c r="M88" s="110" t="s">
        <v>32</v>
      </c>
      <c r="N88" s="98"/>
    </row>
    <row r="89" spans="1:14" s="67" customFormat="1" ht="27.6" x14ac:dyDescent="0.3">
      <c r="A89" s="4"/>
      <c r="B89" s="96" t="s">
        <v>154</v>
      </c>
      <c r="C89" s="76" t="s">
        <v>155</v>
      </c>
      <c r="D89" s="96" t="s">
        <v>42</v>
      </c>
      <c r="E89" s="96" t="s">
        <v>265</v>
      </c>
      <c r="F89" s="96" t="s">
        <v>31</v>
      </c>
      <c r="G89" s="124">
        <v>7200</v>
      </c>
      <c r="H89" s="106">
        <v>1</v>
      </c>
      <c r="I89" s="106">
        <v>0</v>
      </c>
      <c r="J89" s="96" t="s">
        <v>257</v>
      </c>
      <c r="K89" s="96" t="s">
        <v>257</v>
      </c>
      <c r="L89" s="107"/>
      <c r="M89" s="110" t="s">
        <v>32</v>
      </c>
      <c r="N89" s="98"/>
    </row>
    <row r="90" spans="1:14" s="67" customFormat="1" x14ac:dyDescent="0.3">
      <c r="A90" s="4"/>
      <c r="B90" s="96" t="s">
        <v>335</v>
      </c>
      <c r="C90" s="76" t="s">
        <v>334</v>
      </c>
      <c r="D90" s="96" t="s">
        <v>311</v>
      </c>
      <c r="E90" s="96" t="s">
        <v>340</v>
      </c>
      <c r="F90" s="96" t="s">
        <v>30</v>
      </c>
      <c r="G90" s="124">
        <f>200*6</f>
        <v>1200</v>
      </c>
      <c r="H90" s="106">
        <v>1</v>
      </c>
      <c r="I90" s="106">
        <v>0</v>
      </c>
      <c r="J90" s="96" t="s">
        <v>282</v>
      </c>
      <c r="K90" s="96" t="s">
        <v>282</v>
      </c>
      <c r="L90" s="107"/>
      <c r="M90" s="110" t="s">
        <v>32</v>
      </c>
      <c r="N90" s="147" t="s">
        <v>347</v>
      </c>
    </row>
    <row r="91" spans="1:14" s="95" customFormat="1" x14ac:dyDescent="0.3">
      <c r="A91" s="4"/>
      <c r="B91" s="96" t="s">
        <v>154</v>
      </c>
      <c r="C91" s="78" t="s">
        <v>336</v>
      </c>
      <c r="D91" s="96" t="s">
        <v>42</v>
      </c>
      <c r="E91" s="96" t="s">
        <v>341</v>
      </c>
      <c r="F91" s="96" t="s">
        <v>30</v>
      </c>
      <c r="G91" s="105">
        <f>400*6</f>
        <v>2400</v>
      </c>
      <c r="H91" s="106">
        <v>1</v>
      </c>
      <c r="I91" s="106">
        <v>0</v>
      </c>
      <c r="J91" s="96" t="s">
        <v>282</v>
      </c>
      <c r="K91" s="96" t="s">
        <v>282</v>
      </c>
      <c r="L91" s="107"/>
      <c r="M91" s="112" t="s">
        <v>32</v>
      </c>
      <c r="N91" s="133" t="s">
        <v>344</v>
      </c>
    </row>
    <row r="92" spans="1:14" s="67" customFormat="1" ht="29.25" customHeight="1" x14ac:dyDescent="0.3">
      <c r="A92" s="4"/>
      <c r="B92" s="43" t="s">
        <v>101</v>
      </c>
      <c r="C92" s="76" t="s">
        <v>294</v>
      </c>
      <c r="D92" s="96" t="s">
        <v>42</v>
      </c>
      <c r="E92" s="43" t="s">
        <v>266</v>
      </c>
      <c r="F92" s="96" t="s">
        <v>31</v>
      </c>
      <c r="G92" s="124">
        <v>14000</v>
      </c>
      <c r="H92" s="106">
        <v>1</v>
      </c>
      <c r="I92" s="111">
        <v>0</v>
      </c>
      <c r="J92" s="43" t="s">
        <v>282</v>
      </c>
      <c r="K92" s="43" t="s">
        <v>257</v>
      </c>
      <c r="L92" s="107"/>
      <c r="M92" s="110" t="s">
        <v>32</v>
      </c>
      <c r="N92" s="149"/>
    </row>
    <row r="93" spans="1:14" s="67" customFormat="1" ht="29.25" customHeight="1" x14ac:dyDescent="0.3">
      <c r="A93" s="14"/>
      <c r="B93" s="43" t="s">
        <v>278</v>
      </c>
      <c r="C93" s="76" t="s">
        <v>320</v>
      </c>
      <c r="D93" s="96" t="s">
        <v>44</v>
      </c>
      <c r="E93" s="43" t="s">
        <v>279</v>
      </c>
      <c r="F93" s="96" t="s">
        <v>30</v>
      </c>
      <c r="G93" s="124">
        <v>50000</v>
      </c>
      <c r="H93" s="106">
        <v>1</v>
      </c>
      <c r="I93" s="111">
        <v>0</v>
      </c>
      <c r="J93" s="43" t="s">
        <v>281</v>
      </c>
      <c r="K93" s="43" t="s">
        <v>280</v>
      </c>
      <c r="L93" s="96"/>
      <c r="M93" s="110" t="s">
        <v>32</v>
      </c>
      <c r="N93" s="128"/>
    </row>
    <row r="94" spans="1:14" x14ac:dyDescent="0.3">
      <c r="A94" s="14"/>
      <c r="B94" s="14"/>
      <c r="C94" s="79"/>
      <c r="D94" s="14"/>
      <c r="E94" s="14"/>
      <c r="F94" s="14"/>
      <c r="G94" s="101"/>
      <c r="H94" s="23"/>
      <c r="I94" s="14"/>
      <c r="J94" s="14"/>
      <c r="K94" s="14"/>
      <c r="L94" s="14"/>
      <c r="M94" s="80"/>
      <c r="N94" s="80"/>
    </row>
    <row r="95" spans="1:14" x14ac:dyDescent="0.3">
      <c r="A95" s="70" t="s">
        <v>18</v>
      </c>
      <c r="B95" s="8"/>
      <c r="C95" s="8"/>
      <c r="D95" s="8"/>
      <c r="E95" s="8"/>
      <c r="F95" s="8"/>
      <c r="G95" s="99">
        <f>SUM(G73:G93)</f>
        <v>584060</v>
      </c>
      <c r="H95" s="8"/>
      <c r="I95" s="8"/>
      <c r="J95" s="8"/>
      <c r="K95" s="8"/>
      <c r="L95" s="8"/>
      <c r="M95" s="9"/>
      <c r="N95" s="9"/>
    </row>
    <row r="96" spans="1:14" x14ac:dyDescent="0.3">
      <c r="A96" s="64"/>
      <c r="B96" s="64"/>
      <c r="C96" s="64"/>
      <c r="D96" s="64"/>
      <c r="E96" s="64"/>
      <c r="F96" s="64"/>
      <c r="G96" s="65"/>
      <c r="H96" s="64"/>
      <c r="I96" s="64"/>
      <c r="J96" s="144"/>
      <c r="K96" s="144"/>
      <c r="L96" s="64"/>
      <c r="M96" s="64"/>
      <c r="N96" s="64"/>
    </row>
    <row r="97" spans="1:14" x14ac:dyDescent="0.3">
      <c r="A97" s="214"/>
      <c r="B97" s="214"/>
      <c r="C97" s="214"/>
      <c r="D97" s="214"/>
      <c r="E97" s="52"/>
      <c r="F97" s="209"/>
      <c r="G97" s="215"/>
      <c r="H97" s="209"/>
      <c r="I97" s="209"/>
      <c r="J97" s="210"/>
      <c r="K97" s="144"/>
      <c r="L97" s="64"/>
      <c r="M97" s="64"/>
      <c r="N97" s="64"/>
    </row>
    <row r="98" spans="1:14" ht="15.75" customHeight="1" x14ac:dyDescent="0.3">
      <c r="A98" s="214"/>
      <c r="B98" s="214"/>
      <c r="C98" s="214"/>
      <c r="D98" s="214"/>
      <c r="E98" s="52"/>
      <c r="F98" s="51"/>
      <c r="G98" s="26"/>
      <c r="H98" s="209"/>
      <c r="I98" s="209"/>
      <c r="J98" s="209"/>
      <c r="K98" s="144"/>
      <c r="L98" s="81"/>
      <c r="M98" s="64"/>
      <c r="N98" s="81"/>
    </row>
    <row r="99" spans="1:14" ht="15.75" customHeight="1" x14ac:dyDescent="0.3">
      <c r="A99" s="189" t="s">
        <v>164</v>
      </c>
      <c r="B99" s="190"/>
      <c r="C99" s="190"/>
      <c r="D99" s="190"/>
      <c r="E99" s="190"/>
      <c r="F99" s="190"/>
      <c r="G99" s="190"/>
      <c r="H99" s="190"/>
      <c r="I99" s="190"/>
      <c r="J99" s="190"/>
      <c r="K99" s="190"/>
      <c r="L99" s="190"/>
      <c r="M99" s="191"/>
    </row>
    <row r="100" spans="1:14" x14ac:dyDescent="0.3">
      <c r="A100" s="186"/>
      <c r="B100" s="187"/>
      <c r="C100" s="187"/>
      <c r="D100" s="187"/>
      <c r="E100" s="187"/>
      <c r="F100" s="187"/>
      <c r="G100" s="187"/>
      <c r="H100" s="187"/>
      <c r="I100" s="187"/>
      <c r="J100" s="187"/>
      <c r="K100" s="187"/>
      <c r="L100" s="187"/>
      <c r="M100" s="188"/>
    </row>
    <row r="101" spans="1:14" ht="66" customHeight="1" x14ac:dyDescent="0.3">
      <c r="A101" s="211" t="s">
        <v>165</v>
      </c>
      <c r="B101" s="212"/>
      <c r="C101" s="212"/>
      <c r="D101" s="212"/>
      <c r="E101" s="212"/>
      <c r="F101" s="212"/>
      <c r="G101" s="212"/>
      <c r="H101" s="212"/>
      <c r="I101" s="212"/>
      <c r="J101" s="212"/>
      <c r="K101" s="212"/>
      <c r="L101" s="212"/>
      <c r="M101" s="213"/>
    </row>
    <row r="102" spans="1:14" x14ac:dyDescent="0.3">
      <c r="A102" s="186"/>
      <c r="B102" s="187"/>
      <c r="C102" s="187"/>
      <c r="D102" s="187"/>
      <c r="E102" s="187"/>
      <c r="F102" s="187"/>
      <c r="G102" s="187"/>
      <c r="H102" s="187"/>
      <c r="I102" s="187"/>
      <c r="J102" s="187"/>
      <c r="K102" s="187"/>
      <c r="L102" s="187"/>
      <c r="M102" s="188"/>
    </row>
    <row r="103" spans="1:14" ht="31.35" customHeight="1" x14ac:dyDescent="0.3">
      <c r="A103" s="189" t="s">
        <v>295</v>
      </c>
      <c r="B103" s="190"/>
      <c r="C103" s="190"/>
      <c r="D103" s="190"/>
      <c r="E103" s="190"/>
      <c r="F103" s="190"/>
      <c r="G103" s="190"/>
      <c r="H103" s="190"/>
      <c r="I103" s="190"/>
      <c r="J103" s="190"/>
      <c r="K103" s="190"/>
      <c r="L103" s="190"/>
      <c r="M103" s="191"/>
    </row>
    <row r="104" spans="1:14" x14ac:dyDescent="0.3">
      <c r="A104" s="82"/>
      <c r="B104" s="82"/>
      <c r="C104" s="82"/>
      <c r="D104" s="82"/>
      <c r="E104" s="82"/>
      <c r="F104" s="82"/>
      <c r="G104" s="83"/>
      <c r="H104" s="82"/>
      <c r="I104" s="82"/>
      <c r="J104" s="82"/>
      <c r="K104" s="146"/>
      <c r="L104" s="84"/>
      <c r="M104" s="84"/>
    </row>
    <row r="105" spans="1:14" ht="35.85" customHeight="1" x14ac:dyDescent="0.3">
      <c r="A105" s="189" t="s">
        <v>166</v>
      </c>
      <c r="B105" s="190"/>
      <c r="C105" s="190"/>
      <c r="D105" s="190"/>
      <c r="E105" s="190"/>
      <c r="F105" s="190"/>
      <c r="G105" s="190"/>
      <c r="H105" s="190"/>
      <c r="I105" s="190"/>
      <c r="J105" s="190"/>
      <c r="K105" s="190"/>
      <c r="L105" s="190"/>
      <c r="M105" s="191"/>
    </row>
    <row r="106" spans="1:14" ht="15.75" customHeight="1" x14ac:dyDescent="0.3">
      <c r="A106" s="64"/>
      <c r="B106" s="64"/>
      <c r="C106" s="64"/>
      <c r="D106" s="64"/>
      <c r="E106" s="64"/>
      <c r="F106" s="64"/>
      <c r="G106" s="65"/>
      <c r="H106" s="64"/>
      <c r="I106" s="64"/>
      <c r="J106" s="144"/>
      <c r="K106" s="144"/>
      <c r="L106" s="64"/>
      <c r="M106" s="64"/>
      <c r="N106" s="64"/>
    </row>
  </sheetData>
  <mergeCells count="79">
    <mergeCell ref="J11:K11"/>
    <mergeCell ref="L11:L12"/>
    <mergeCell ref="D1:G1"/>
    <mergeCell ref="D2:G2"/>
    <mergeCell ref="D4:G4"/>
    <mergeCell ref="D6:G6"/>
    <mergeCell ref="D8:G8"/>
    <mergeCell ref="D7:G7"/>
    <mergeCell ref="N11:N12"/>
    <mergeCell ref="D5:G5"/>
    <mergeCell ref="N31:N32"/>
    <mergeCell ref="A37:L37"/>
    <mergeCell ref="A38:A39"/>
    <mergeCell ref="B38:B39"/>
    <mergeCell ref="C38:C39"/>
    <mergeCell ref="D38:D39"/>
    <mergeCell ref="F38:F39"/>
    <mergeCell ref="G38:I38"/>
    <mergeCell ref="J38:K38"/>
    <mergeCell ref="A31:A32"/>
    <mergeCell ref="B31:B32"/>
    <mergeCell ref="C31:C32"/>
    <mergeCell ref="D31:D32"/>
    <mergeCell ref="F31:F32"/>
    <mergeCell ref="G31:I31"/>
    <mergeCell ref="J31:K31"/>
    <mergeCell ref="A70:M70"/>
    <mergeCell ref="L38:L39"/>
    <mergeCell ref="M38:M39"/>
    <mergeCell ref="N38:N39"/>
    <mergeCell ref="A49:J49"/>
    <mergeCell ref="K49:M49"/>
    <mergeCell ref="A50:A51"/>
    <mergeCell ref="B50:B51"/>
    <mergeCell ref="C50:C51"/>
    <mergeCell ref="D50:D51"/>
    <mergeCell ref="F50:F51"/>
    <mergeCell ref="G50:I50"/>
    <mergeCell ref="J50:K50"/>
    <mergeCell ref="L50:L51"/>
    <mergeCell ref="M50:M51"/>
    <mergeCell ref="N50:N51"/>
    <mergeCell ref="N71:N72"/>
    <mergeCell ref="A71:A72"/>
    <mergeCell ref="B71:B72"/>
    <mergeCell ref="C71:C72"/>
    <mergeCell ref="D71:D72"/>
    <mergeCell ref="F71:F72"/>
    <mergeCell ref="J71:K71"/>
    <mergeCell ref="L71:L72"/>
    <mergeCell ref="M71:M72"/>
    <mergeCell ref="A105:M105"/>
    <mergeCell ref="H97:H98"/>
    <mergeCell ref="I97:I98"/>
    <mergeCell ref="J97:J98"/>
    <mergeCell ref="A99:M99"/>
    <mergeCell ref="A100:M100"/>
    <mergeCell ref="A101:M101"/>
    <mergeCell ref="A97:A98"/>
    <mergeCell ref="B97:B98"/>
    <mergeCell ref="C97:C98"/>
    <mergeCell ref="D97:D98"/>
    <mergeCell ref="F97:G97"/>
    <mergeCell ref="B13:B17"/>
    <mergeCell ref="D3:G3"/>
    <mergeCell ref="A102:M102"/>
    <mergeCell ref="A103:M103"/>
    <mergeCell ref="G71:I71"/>
    <mergeCell ref="M31:M32"/>
    <mergeCell ref="A30:L30"/>
    <mergeCell ref="L31:L32"/>
    <mergeCell ref="M11:M12"/>
    <mergeCell ref="A10:L10"/>
    <mergeCell ref="A11:A12"/>
    <mergeCell ref="B11:B12"/>
    <mergeCell ref="C11:C12"/>
    <mergeCell ref="D11:D12"/>
    <mergeCell ref="F11:F12"/>
    <mergeCell ref="G11:I11"/>
  </mergeCells>
  <pageMargins left="0.7" right="0.7" top="0.75" bottom="0.75" header="0.3" footer="0.3"/>
  <pageSetup paperSize="5" scale="63" orientation="landscape"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6"/>
  <sheetViews>
    <sheetView topLeftCell="A12" zoomScale="130" zoomScaleNormal="130" zoomScalePageLayoutView="130" workbookViewId="0">
      <selection activeCell="C15" sqref="C15"/>
    </sheetView>
  </sheetViews>
  <sheetFormatPr defaultColWidth="8.88671875" defaultRowHeight="14.4" x14ac:dyDescent="0.3"/>
  <cols>
    <col min="1" max="14" width="26.44140625" customWidth="1"/>
  </cols>
  <sheetData>
    <row r="1" spans="1:69" ht="15" thickBot="1" x14ac:dyDescent="0.35">
      <c r="A1" t="s">
        <v>161</v>
      </c>
    </row>
    <row r="2" spans="1:69" s="34" customFormat="1" ht="15.6" x14ac:dyDescent="0.3">
      <c r="A2" s="239" t="s">
        <v>24</v>
      </c>
      <c r="B2" s="240"/>
      <c r="C2" s="240"/>
      <c r="D2" s="240"/>
      <c r="E2" s="240"/>
      <c r="F2" s="240"/>
      <c r="G2" s="240"/>
      <c r="H2" s="240"/>
      <c r="I2" s="240"/>
      <c r="J2" s="241"/>
      <c r="K2" s="242"/>
      <c r="L2" s="242"/>
      <c r="M2" s="242"/>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row>
    <row r="3" spans="1:69" s="34" customFormat="1" ht="15.6" x14ac:dyDescent="0.3">
      <c r="A3" s="203" t="s">
        <v>3</v>
      </c>
      <c r="B3" s="205" t="s">
        <v>4</v>
      </c>
      <c r="C3" s="205" t="s">
        <v>5</v>
      </c>
      <c r="D3" s="206" t="s">
        <v>6</v>
      </c>
      <c r="E3" s="50"/>
      <c r="F3" s="205" t="s">
        <v>7</v>
      </c>
      <c r="G3" s="200" t="s">
        <v>8</v>
      </c>
      <c r="H3" s="193"/>
      <c r="I3" s="194"/>
      <c r="J3" s="200" t="s">
        <v>9</v>
      </c>
      <c r="K3" s="220"/>
      <c r="L3" s="199" t="s">
        <v>10</v>
      </c>
      <c r="M3" s="195" t="s">
        <v>11</v>
      </c>
      <c r="N3" s="195" t="s">
        <v>12</v>
      </c>
      <c r="O3" s="36"/>
      <c r="P3" s="36"/>
      <c r="Q3" s="36"/>
      <c r="R3" s="36"/>
      <c r="S3" s="36"/>
      <c r="T3" s="36"/>
      <c r="U3" s="11"/>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11"/>
      <c r="AW3" s="37"/>
      <c r="AX3" s="36"/>
      <c r="AY3" s="36"/>
      <c r="AZ3" s="36"/>
      <c r="BA3" s="36"/>
      <c r="BB3" s="36"/>
      <c r="BC3" s="36"/>
      <c r="BD3" s="36"/>
      <c r="BE3" s="36"/>
      <c r="BF3" s="36"/>
      <c r="BG3" s="36"/>
      <c r="BH3" s="36"/>
      <c r="BI3" s="36"/>
      <c r="BJ3" s="36"/>
      <c r="BK3" s="36"/>
      <c r="BL3" s="36"/>
      <c r="BM3" s="36"/>
      <c r="BN3" s="36"/>
      <c r="BO3" s="36"/>
      <c r="BP3" s="36"/>
      <c r="BQ3" s="36"/>
    </row>
    <row r="4" spans="1:69" s="34" customFormat="1" ht="55.2" x14ac:dyDescent="0.3">
      <c r="A4" s="204"/>
      <c r="B4" s="195"/>
      <c r="C4" s="195"/>
      <c r="D4" s="206"/>
      <c r="E4" s="50"/>
      <c r="F4" s="195"/>
      <c r="G4" s="35" t="s">
        <v>13</v>
      </c>
      <c r="H4" s="49" t="s">
        <v>14</v>
      </c>
      <c r="I4" s="49" t="s">
        <v>15</v>
      </c>
      <c r="J4" s="49" t="s">
        <v>25</v>
      </c>
      <c r="K4" s="49" t="s">
        <v>17</v>
      </c>
      <c r="L4" s="200"/>
      <c r="M4" s="195"/>
      <c r="N4" s="195"/>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row>
    <row r="5" spans="1:69" s="29" customFormat="1" ht="41.4" x14ac:dyDescent="0.3">
      <c r="A5" s="4"/>
      <c r="B5" s="5" t="s">
        <v>37</v>
      </c>
      <c r="C5" s="5" t="s">
        <v>349</v>
      </c>
      <c r="D5" s="16" t="s">
        <v>36</v>
      </c>
      <c r="E5" s="43" t="s">
        <v>106</v>
      </c>
      <c r="F5" s="5" t="s">
        <v>31</v>
      </c>
      <c r="G5" s="6">
        <v>300000</v>
      </c>
      <c r="H5" s="18">
        <v>1</v>
      </c>
      <c r="I5" s="18">
        <v>0</v>
      </c>
      <c r="J5" s="46" t="s">
        <v>76</v>
      </c>
      <c r="K5" s="42" t="s">
        <v>94</v>
      </c>
      <c r="L5" s="29" t="s">
        <v>94</v>
      </c>
      <c r="M5" s="47" t="s">
        <v>32</v>
      </c>
      <c r="N5" s="48"/>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row>
    <row r="6" spans="1:69" s="29" customFormat="1" ht="26.25" customHeight="1" x14ac:dyDescent="0.3">
      <c r="A6" s="4"/>
      <c r="B6" s="39" t="s">
        <v>45</v>
      </c>
      <c r="C6" s="15" t="s">
        <v>157</v>
      </c>
      <c r="D6" s="5" t="s">
        <v>36</v>
      </c>
      <c r="E6" s="43" t="s">
        <v>108</v>
      </c>
      <c r="F6" s="5" t="s">
        <v>30</v>
      </c>
      <c r="G6" s="6">
        <v>25000</v>
      </c>
      <c r="H6" s="18">
        <v>1</v>
      </c>
      <c r="I6" s="18">
        <v>0</v>
      </c>
      <c r="J6" s="39" t="s">
        <v>79</v>
      </c>
      <c r="K6" s="41" t="s">
        <v>78</v>
      </c>
      <c r="L6" s="7"/>
      <c r="M6" s="45" t="s">
        <v>32</v>
      </c>
      <c r="N6" s="1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row>
    <row r="7" spans="1:69" s="3" customFormat="1" ht="30" customHeight="1" x14ac:dyDescent="0.3">
      <c r="A7" s="4"/>
      <c r="B7" s="39" t="s">
        <v>47</v>
      </c>
      <c r="C7" s="12" t="s">
        <v>158</v>
      </c>
      <c r="D7" s="5" t="s">
        <v>36</v>
      </c>
      <c r="E7" s="43" t="s">
        <v>109</v>
      </c>
      <c r="F7" s="5" t="s">
        <v>30</v>
      </c>
      <c r="G7" s="6">
        <f>7250*4</f>
        <v>29000</v>
      </c>
      <c r="H7" s="18">
        <v>1</v>
      </c>
      <c r="I7" s="18">
        <v>0</v>
      </c>
      <c r="J7" s="39" t="s">
        <v>74</v>
      </c>
      <c r="K7" s="39" t="s">
        <v>80</v>
      </c>
      <c r="L7" s="7"/>
      <c r="M7" s="45" t="s">
        <v>32</v>
      </c>
      <c r="N7" s="13"/>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row>
    <row r="8" spans="1:69" s="29" customFormat="1" ht="28.8" x14ac:dyDescent="0.3">
      <c r="A8" s="4"/>
      <c r="B8" s="39" t="s">
        <v>90</v>
      </c>
      <c r="C8" s="10" t="s">
        <v>135</v>
      </c>
      <c r="D8" s="5" t="s">
        <v>36</v>
      </c>
      <c r="E8" s="43" t="s">
        <v>110</v>
      </c>
      <c r="F8" s="5" t="s">
        <v>30</v>
      </c>
      <c r="G8" s="6">
        <v>250000</v>
      </c>
      <c r="H8" s="18">
        <v>1</v>
      </c>
      <c r="I8" s="18">
        <v>0</v>
      </c>
      <c r="J8" s="39" t="s">
        <v>77</v>
      </c>
      <c r="K8" s="39" t="s">
        <v>81</v>
      </c>
      <c r="L8" s="7"/>
      <c r="M8" s="45" t="s">
        <v>32</v>
      </c>
      <c r="N8" s="13"/>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row>
    <row r="9" spans="1:69" s="29" customFormat="1" ht="39" customHeight="1" x14ac:dyDescent="0.3">
      <c r="A9" s="4"/>
      <c r="B9" s="39" t="s">
        <v>48</v>
      </c>
      <c r="C9" s="15" t="s">
        <v>159</v>
      </c>
      <c r="D9" s="5" t="s">
        <v>36</v>
      </c>
      <c r="E9" s="43" t="s">
        <v>111</v>
      </c>
      <c r="F9" s="5" t="s">
        <v>30</v>
      </c>
      <c r="G9" s="6">
        <v>38580</v>
      </c>
      <c r="H9" s="18">
        <v>1</v>
      </c>
      <c r="I9" s="18">
        <v>0</v>
      </c>
      <c r="J9" s="39" t="s">
        <v>81</v>
      </c>
      <c r="K9" s="39" t="s">
        <v>82</v>
      </c>
      <c r="L9" s="7"/>
      <c r="M9" s="45" t="s">
        <v>32</v>
      </c>
      <c r="N9" s="13"/>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row>
    <row r="10" spans="1:69" s="53" customFormat="1" ht="43.2" x14ac:dyDescent="0.3">
      <c r="A10" s="59"/>
      <c r="B10" s="55" t="s">
        <v>96</v>
      </c>
      <c r="C10" s="62" t="s">
        <v>156</v>
      </c>
      <c r="D10" s="55" t="s">
        <v>33</v>
      </c>
      <c r="E10" s="54" t="s">
        <v>112</v>
      </c>
      <c r="F10" s="55" t="s">
        <v>30</v>
      </c>
      <c r="G10" s="56">
        <v>150000</v>
      </c>
      <c r="H10" s="57">
        <v>1</v>
      </c>
      <c r="I10" s="57">
        <v>0</v>
      </c>
      <c r="J10" s="55" t="s">
        <v>76</v>
      </c>
      <c r="K10" s="55" t="s">
        <v>82</v>
      </c>
      <c r="L10" s="60"/>
      <c r="M10" s="63" t="s">
        <v>32</v>
      </c>
      <c r="N10" s="61"/>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row>
    <row r="11" spans="1:69" s="53" customFormat="1" ht="43.2" x14ac:dyDescent="0.3">
      <c r="A11" s="59"/>
      <c r="B11" s="55" t="s">
        <v>34</v>
      </c>
      <c r="C11" s="62" t="s">
        <v>156</v>
      </c>
      <c r="D11" s="55" t="s">
        <v>29</v>
      </c>
      <c r="E11" s="54" t="s">
        <v>113</v>
      </c>
      <c r="F11" s="55" t="s">
        <v>30</v>
      </c>
      <c r="G11" s="56">
        <v>3700</v>
      </c>
      <c r="H11" s="57">
        <v>1</v>
      </c>
      <c r="I11" s="57">
        <v>0</v>
      </c>
      <c r="J11" s="55" t="s">
        <v>77</v>
      </c>
      <c r="K11" s="55" t="s">
        <v>83</v>
      </c>
      <c r="L11" s="60"/>
      <c r="M11" s="63" t="s">
        <v>32</v>
      </c>
      <c r="N11" s="61"/>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row>
    <row r="12" spans="1:69" s="29" customFormat="1" ht="78" x14ac:dyDescent="0.3">
      <c r="A12" s="30"/>
      <c r="B12" s="40" t="s">
        <v>35</v>
      </c>
      <c r="C12" s="151" t="s">
        <v>350</v>
      </c>
      <c r="D12" s="30" t="s">
        <v>36</v>
      </c>
      <c r="E12" s="43" t="s">
        <v>126</v>
      </c>
      <c r="F12" s="5" t="s">
        <v>31</v>
      </c>
      <c r="G12" s="28">
        <v>136980</v>
      </c>
      <c r="H12" s="18">
        <v>1</v>
      </c>
      <c r="I12" s="44">
        <v>0</v>
      </c>
      <c r="J12" s="40" t="s">
        <v>76</v>
      </c>
      <c r="K12" s="40" t="s">
        <v>146</v>
      </c>
      <c r="L12" s="30"/>
      <c r="M12" s="40" t="s">
        <v>32</v>
      </c>
      <c r="N12" s="40"/>
    </row>
    <row r="13" spans="1:69" s="32" customFormat="1" ht="61.5" customHeight="1" x14ac:dyDescent="0.3">
      <c r="A13" s="4"/>
      <c r="B13" s="39" t="s">
        <v>43</v>
      </c>
      <c r="C13" s="25" t="s">
        <v>160</v>
      </c>
      <c r="D13" s="5" t="s">
        <v>36</v>
      </c>
      <c r="E13" s="43" t="s">
        <v>130</v>
      </c>
      <c r="F13" s="5" t="s">
        <v>30</v>
      </c>
      <c r="G13" s="6">
        <v>97840</v>
      </c>
      <c r="H13" s="18">
        <v>1</v>
      </c>
      <c r="I13" s="44">
        <v>0</v>
      </c>
      <c r="J13" s="39" t="s">
        <v>75</v>
      </c>
      <c r="K13" s="39" t="s">
        <v>86</v>
      </c>
      <c r="L13" s="7"/>
      <c r="M13" s="13" t="s">
        <v>32</v>
      </c>
      <c r="N13" s="13"/>
    </row>
    <row r="14" spans="1:69" s="29" customFormat="1" ht="57.6" x14ac:dyDescent="0.3">
      <c r="A14" s="4"/>
      <c r="B14" s="39" t="s">
        <v>72</v>
      </c>
      <c r="C14" s="152" t="s">
        <v>351</v>
      </c>
      <c r="D14" s="5" t="s">
        <v>36</v>
      </c>
      <c r="E14" s="43" t="s">
        <v>131</v>
      </c>
      <c r="F14" s="5" t="s">
        <v>30</v>
      </c>
      <c r="G14" s="6">
        <v>14400</v>
      </c>
      <c r="H14" s="18">
        <v>1</v>
      </c>
      <c r="I14" s="44">
        <v>0</v>
      </c>
      <c r="J14" s="39" t="s">
        <v>65</v>
      </c>
      <c r="K14" s="39" t="s">
        <v>77</v>
      </c>
      <c r="L14" s="7"/>
      <c r="M14" s="13" t="s">
        <v>32</v>
      </c>
      <c r="N14" s="13"/>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row>
    <row r="15" spans="1:69" s="29" customFormat="1" ht="43.2" x14ac:dyDescent="0.3">
      <c r="A15" s="4"/>
      <c r="B15" s="39" t="s">
        <v>35</v>
      </c>
      <c r="C15" s="152" t="s">
        <v>352</v>
      </c>
      <c r="D15" s="5" t="s">
        <v>44</v>
      </c>
      <c r="E15" s="43" t="s">
        <v>132</v>
      </c>
      <c r="F15" s="5" t="s">
        <v>30</v>
      </c>
      <c r="G15" s="24">
        <v>129580</v>
      </c>
      <c r="H15" s="18">
        <v>1</v>
      </c>
      <c r="I15" s="44">
        <v>0</v>
      </c>
      <c r="J15" s="39" t="s">
        <v>84</v>
      </c>
      <c r="K15" s="39" t="s">
        <v>73</v>
      </c>
      <c r="L15" s="7"/>
      <c r="M15" s="13" t="s">
        <v>32</v>
      </c>
      <c r="N15" s="13"/>
    </row>
    <row r="16" spans="1:69" x14ac:dyDescent="0.3">
      <c r="G16" s="27">
        <f>SUM(G5:G15)</f>
        <v>1175080</v>
      </c>
    </row>
  </sheetData>
  <mergeCells count="12">
    <mergeCell ref="M3:M4"/>
    <mergeCell ref="N3:N4"/>
    <mergeCell ref="A2:J2"/>
    <mergeCell ref="K2:M2"/>
    <mergeCell ref="A3:A4"/>
    <mergeCell ref="B3:B4"/>
    <mergeCell ref="C3:C4"/>
    <mergeCell ref="D3:D4"/>
    <mergeCell ref="F3:F4"/>
    <mergeCell ref="G3:I3"/>
    <mergeCell ref="J3:K3"/>
    <mergeCell ref="L3:L4"/>
  </mergeCells>
  <pageMargins left="0.7" right="0.7" top="0.75" bottom="0.75" header="0.3" footer="0.3"/>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3"/>
  <sheetViews>
    <sheetView workbookViewId="0">
      <selection activeCell="H8" sqref="H8"/>
    </sheetView>
  </sheetViews>
  <sheetFormatPr defaultColWidth="8.88671875" defaultRowHeight="14.4" x14ac:dyDescent="0.3"/>
  <cols>
    <col min="1" max="1" width="33.44140625" customWidth="1"/>
    <col min="2" max="2" width="68.109375" customWidth="1"/>
    <col min="3" max="3" width="33.44140625" customWidth="1"/>
  </cols>
  <sheetData>
    <row r="1" spans="1:3" x14ac:dyDescent="0.3">
      <c r="A1" s="17"/>
      <c r="B1" s="17" t="s">
        <v>168</v>
      </c>
      <c r="C1" s="87" t="s">
        <v>161</v>
      </c>
    </row>
    <row r="2" spans="1:3" ht="28.8" x14ac:dyDescent="0.3">
      <c r="A2" s="17" t="s">
        <v>169</v>
      </c>
      <c r="B2" s="17" t="s">
        <v>63</v>
      </c>
      <c r="C2" s="88">
        <v>130240</v>
      </c>
    </row>
    <row r="3" spans="1:3" x14ac:dyDescent="0.3">
      <c r="A3" s="17" t="s">
        <v>170</v>
      </c>
      <c r="B3" s="17" t="s">
        <v>171</v>
      </c>
      <c r="C3" s="88">
        <v>6200</v>
      </c>
    </row>
    <row r="4" spans="1:3" ht="28.8" x14ac:dyDescent="0.3">
      <c r="A4" s="17" t="s">
        <v>172</v>
      </c>
      <c r="B4" s="17" t="s">
        <v>173</v>
      </c>
      <c r="C4" s="88">
        <v>2325</v>
      </c>
    </row>
    <row r="5" spans="1:3" ht="43.2" x14ac:dyDescent="0.3">
      <c r="A5" s="17" t="s">
        <v>174</v>
      </c>
      <c r="B5" s="17" t="s">
        <v>175</v>
      </c>
      <c r="C5" s="88">
        <v>225000</v>
      </c>
    </row>
    <row r="6" spans="1:3" ht="28.8" x14ac:dyDescent="0.3">
      <c r="A6" s="17" t="s">
        <v>176</v>
      </c>
      <c r="B6" s="17" t="s">
        <v>177</v>
      </c>
      <c r="C6" s="88">
        <v>500000</v>
      </c>
    </row>
    <row r="7" spans="1:3" ht="28.8" x14ac:dyDescent="0.3">
      <c r="A7" s="17" t="s">
        <v>178</v>
      </c>
      <c r="B7" s="17" t="s">
        <v>179</v>
      </c>
      <c r="C7" s="88">
        <v>108750</v>
      </c>
    </row>
    <row r="8" spans="1:3" x14ac:dyDescent="0.3">
      <c r="A8" s="17" t="s">
        <v>180</v>
      </c>
      <c r="B8" s="17" t="s">
        <v>181</v>
      </c>
      <c r="C8" s="88">
        <v>100000</v>
      </c>
    </row>
    <row r="9" spans="1:3" ht="28.8" x14ac:dyDescent="0.3">
      <c r="A9" s="17" t="s">
        <v>182</v>
      </c>
      <c r="B9" s="17" t="s">
        <v>183</v>
      </c>
      <c r="C9" s="88">
        <v>38580</v>
      </c>
    </row>
    <row r="10" spans="1:3" ht="28.8" x14ac:dyDescent="0.3">
      <c r="A10" s="17" t="s">
        <v>184</v>
      </c>
      <c r="B10" s="17" t="s">
        <v>185</v>
      </c>
      <c r="C10" s="88">
        <v>58823.25</v>
      </c>
    </row>
    <row r="11" spans="1:3" ht="43.2" x14ac:dyDescent="0.3">
      <c r="A11" s="17" t="s">
        <v>186</v>
      </c>
      <c r="B11" s="17" t="s">
        <v>226</v>
      </c>
      <c r="C11" s="88">
        <v>43200</v>
      </c>
    </row>
    <row r="12" spans="1:3" x14ac:dyDescent="0.3">
      <c r="A12" s="17" t="s">
        <v>187</v>
      </c>
      <c r="B12" s="17" t="s">
        <v>188</v>
      </c>
      <c r="C12" s="88">
        <v>18400</v>
      </c>
    </row>
    <row r="13" spans="1:3" x14ac:dyDescent="0.3">
      <c r="A13" s="17" t="s">
        <v>189</v>
      </c>
      <c r="B13" s="17" t="s">
        <v>190</v>
      </c>
      <c r="C13" s="88">
        <v>14400</v>
      </c>
    </row>
    <row r="14" spans="1:3" x14ac:dyDescent="0.3">
      <c r="A14" s="17" t="s">
        <v>191</v>
      </c>
      <c r="B14" s="17" t="s">
        <v>49</v>
      </c>
      <c r="C14" s="88">
        <v>503720</v>
      </c>
    </row>
    <row r="15" spans="1:3" x14ac:dyDescent="0.3">
      <c r="A15" s="17" t="s">
        <v>192</v>
      </c>
      <c r="B15" s="17" t="s">
        <v>193</v>
      </c>
      <c r="C15" s="88">
        <v>100000</v>
      </c>
    </row>
    <row r="16" spans="1:3" ht="28.8" x14ac:dyDescent="0.3">
      <c r="A16" s="17" t="s">
        <v>194</v>
      </c>
      <c r="B16" s="17" t="s">
        <v>195</v>
      </c>
      <c r="C16" s="88">
        <v>545000</v>
      </c>
    </row>
    <row r="17" spans="1:3" ht="28.8" x14ac:dyDescent="0.3">
      <c r="A17" s="17" t="s">
        <v>196</v>
      </c>
      <c r="B17" s="17" t="s">
        <v>197</v>
      </c>
      <c r="C17" s="88">
        <v>65000</v>
      </c>
    </row>
    <row r="18" spans="1:3" ht="28.8" x14ac:dyDescent="0.3">
      <c r="A18" s="17" t="s">
        <v>198</v>
      </c>
      <c r="B18" s="17" t="s">
        <v>199</v>
      </c>
      <c r="C18" s="88">
        <v>1500000</v>
      </c>
    </row>
    <row r="19" spans="1:3" ht="86.4" x14ac:dyDescent="0.3">
      <c r="A19" s="89" t="s">
        <v>200</v>
      </c>
      <c r="B19" s="87" t="s">
        <v>64</v>
      </c>
      <c r="C19" s="88">
        <v>21600</v>
      </c>
    </row>
    <row r="20" spans="1:3" ht="100.8" x14ac:dyDescent="0.3">
      <c r="A20" s="90" t="s">
        <v>201</v>
      </c>
      <c r="B20" s="17" t="s">
        <v>202</v>
      </c>
      <c r="C20" s="88">
        <v>129580</v>
      </c>
    </row>
    <row r="21" spans="1:3" x14ac:dyDescent="0.3">
      <c r="A21" s="17" t="s">
        <v>203</v>
      </c>
      <c r="B21" s="17" t="s">
        <v>188</v>
      </c>
      <c r="C21" s="88">
        <v>7400</v>
      </c>
    </row>
    <row r="22" spans="1:3" x14ac:dyDescent="0.3">
      <c r="A22" s="75" t="s">
        <v>204</v>
      </c>
      <c r="B22" s="17" t="s">
        <v>205</v>
      </c>
      <c r="C22" s="88">
        <v>1055000</v>
      </c>
    </row>
    <row r="23" spans="1:3" x14ac:dyDescent="0.3">
      <c r="A23" s="90" t="s">
        <v>206</v>
      </c>
      <c r="B23" s="17" t="s">
        <v>207</v>
      </c>
      <c r="C23" s="88">
        <v>112000</v>
      </c>
    </row>
    <row r="24" spans="1:3" ht="43.2" x14ac:dyDescent="0.3">
      <c r="A24" s="17" t="s">
        <v>208</v>
      </c>
      <c r="B24" s="17" t="s">
        <v>209</v>
      </c>
      <c r="C24" s="88">
        <v>500000</v>
      </c>
    </row>
    <row r="25" spans="1:3" x14ac:dyDescent="0.3">
      <c r="A25" s="17" t="s">
        <v>210</v>
      </c>
      <c r="B25" s="17" t="s">
        <v>188</v>
      </c>
      <c r="C25" s="88">
        <v>6200</v>
      </c>
    </row>
    <row r="26" spans="1:3" ht="43.2" x14ac:dyDescent="0.3">
      <c r="A26" s="17" t="s">
        <v>211</v>
      </c>
      <c r="B26" s="17" t="s">
        <v>212</v>
      </c>
      <c r="C26" s="88">
        <v>601850</v>
      </c>
    </row>
    <row r="27" spans="1:3" x14ac:dyDescent="0.3">
      <c r="A27" s="17" t="s">
        <v>213</v>
      </c>
      <c r="B27" s="17" t="s">
        <v>188</v>
      </c>
      <c r="C27" s="88">
        <v>6200</v>
      </c>
    </row>
    <row r="28" spans="1:3" x14ac:dyDescent="0.3">
      <c r="A28" s="17" t="s">
        <v>214</v>
      </c>
      <c r="B28" s="17" t="s">
        <v>215</v>
      </c>
      <c r="C28" s="88">
        <v>80000</v>
      </c>
    </row>
    <row r="29" spans="1:3" x14ac:dyDescent="0.3">
      <c r="A29" s="17" t="s">
        <v>216</v>
      </c>
      <c r="B29" s="17" t="s">
        <v>217</v>
      </c>
      <c r="C29" s="88">
        <v>120000</v>
      </c>
    </row>
    <row r="30" spans="1:3" x14ac:dyDescent="0.3">
      <c r="A30" s="17" t="s">
        <v>218</v>
      </c>
      <c r="B30" s="17" t="s">
        <v>219</v>
      </c>
      <c r="C30" s="88">
        <v>500000</v>
      </c>
    </row>
    <row r="31" spans="1:3" x14ac:dyDescent="0.3">
      <c r="A31" s="17" t="s">
        <v>220</v>
      </c>
      <c r="B31" s="17" t="s">
        <v>221</v>
      </c>
      <c r="C31" s="88">
        <v>99102</v>
      </c>
    </row>
    <row r="32" spans="1:3" x14ac:dyDescent="0.3">
      <c r="A32" s="17" t="s">
        <v>222</v>
      </c>
      <c r="B32" s="17" t="s">
        <v>223</v>
      </c>
      <c r="C32" s="88">
        <v>1000000</v>
      </c>
    </row>
    <row r="33" spans="1:3" x14ac:dyDescent="0.3">
      <c r="A33" s="91"/>
      <c r="B33" s="91" t="s">
        <v>224</v>
      </c>
      <c r="C33" s="92">
        <f>SUM(C2:C32)</f>
        <v>8198570.25</v>
      </c>
    </row>
  </sheetData>
  <pageMargins left="0.7" right="0.7" top="0.75" bottom="0.75" header="0.3" footer="0.3"/>
  <legacy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0F8A60996746FF4A944A99581E362020" ma:contentTypeVersion="7627" ma:contentTypeDescription="The base project type from which other project content types inherit their information." ma:contentTypeScope="" ma:versionID="108138b209aa7b42e9e65284917433df">
  <xsd:schema xmlns:xsd="http://www.w3.org/2001/XMLSchema" xmlns:xs="http://www.w3.org/2001/XMLSchema" xmlns:p="http://schemas.microsoft.com/office/2006/metadata/properties" xmlns:ns2="cdc7663a-08f0-4737-9e8c-148ce897a09c" targetNamespace="http://schemas.microsoft.com/office/2006/metadata/properties" ma:root="true" ma:fieldsID="05546d568d014852700832eeed6de7a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98F499EEB12CB4B85EB3894C6DFC38C" ma:contentTypeVersion="7638" ma:contentTypeDescription="A content type to manage public (operations) IDB documents" ma:contentTypeScope="" ma:versionID="72e83e7dca839f69766ff8f797c468d4">
  <xsd:schema xmlns:xsd="http://www.w3.org/2001/XMLSchema" xmlns:xs="http://www.w3.org/2001/XMLSchema" xmlns:p="http://schemas.microsoft.com/office/2006/metadata/properties" xmlns:ns2="cdc7663a-08f0-4737-9e8c-148ce897a09c" targetNamespace="http://schemas.microsoft.com/office/2006/metadata/properties" ma:root="true" ma:fieldsID="47db15f8a9c2c711e11dd9c118942a7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4820/GR-HA</Approval_x0020_Number>
    <Phase xmlns="cdc7663a-08f0-4737-9e8c-148ce897a09c">PHASE_IMPLEMENTATION</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AND PUBLIC SECTOR SUPPORT</TermName>
          <TermId xmlns="http://schemas.microsoft.com/office/infopath/2007/PartnerControls">6679f56e-8b55-402b-90a0-8fe4c41c00ba</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76</Value>
      <Value>40</Value>
      <Value>208</Value>
      <Value>8</Value>
      <Value>42</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HA-L1131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_dlc_DocId xmlns="cdc7663a-08f0-4737-9e8c-148ce897a09c">EZSHARE-324280229-195</_dlc_DocId>
    <_dlc_DocIdUrl xmlns="cdc7663a-08f0-4737-9e8c-148ce897a09c">
      <Url>https://idbg.sharepoint.com/teams/EZ-HA-LON/HA-L1131/_layouts/15/DocIdRedir.aspx?ID=EZSHARE-324280229-195</Url>
      <Description>EZSHARE-324280229-195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326F476E-12EE-4C8A-A87B-2C3799C2EFE5}"/>
</file>

<file path=customXml/itemProps2.xml><?xml version="1.0" encoding="utf-8"?>
<ds:datastoreItem xmlns:ds="http://schemas.openxmlformats.org/officeDocument/2006/customXml" ds:itemID="{B913896A-7868-46EC-BE22-0A8090DC40AA}"/>
</file>

<file path=customXml/itemProps3.xml><?xml version="1.0" encoding="utf-8"?>
<ds:datastoreItem xmlns:ds="http://schemas.openxmlformats.org/officeDocument/2006/customXml" ds:itemID="{21B0877D-9E79-4FC8-A8BE-13985F709041}"/>
</file>

<file path=customXml/itemProps4.xml><?xml version="1.0" encoding="utf-8"?>
<ds:datastoreItem xmlns:ds="http://schemas.openxmlformats.org/officeDocument/2006/customXml" ds:itemID="{582D4F7E-BB31-4C36-B689-1D7DD5B89C54}"/>
</file>

<file path=customXml/itemProps5.xml><?xml version="1.0" encoding="utf-8"?>
<ds:datastoreItem xmlns:ds="http://schemas.openxmlformats.org/officeDocument/2006/customXml" ds:itemID="{3848F415-5469-49FB-A947-91DF3F01BCA1}"/>
</file>

<file path=customXml/itemProps6.xml><?xml version="1.0" encoding="utf-8"?>
<ds:datastoreItem xmlns:ds="http://schemas.openxmlformats.org/officeDocument/2006/customXml" ds:itemID="{7DF80758-CE25-4780-AA0D-E04DA22245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 Passation des Marches</vt:lpstr>
      <vt:lpstr>Firme Service 2020-2021</vt:lpstr>
      <vt:lpstr>Firme Service 2020-2024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Catherine Alexis</dc:creator>
  <cp:keywords/>
  <cp:lastModifiedBy>Sanabria, Angel</cp:lastModifiedBy>
  <cp:lastPrinted>2020-04-15T12:37:58Z</cp:lastPrinted>
  <dcterms:created xsi:type="dcterms:W3CDTF">2018-08-18T19:06:31Z</dcterms:created>
  <dcterms:modified xsi:type="dcterms:W3CDTF">2021-07-29T22:38:07Z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42;#Haiti|77a11ace-c854-4e9c-9e19-c924bca0dd43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208;#REFORM AND PUBLIC SECTOR SUPPORT|6679f56e-8b55-402b-90a0-8fe4c41c00ba</vt:lpwstr>
  </property>
  <property fmtid="{D5CDD505-2E9C-101B-9397-08002B2CF9AE}" pid="13" name="Fund IDB">
    <vt:lpwstr>40;#GRF|91c131c5-8288-4ee4-8c9c-34395b8e8fd9</vt:lpwstr>
  </property>
  <property fmtid="{D5CDD505-2E9C-101B-9397-08002B2CF9AE}" pid="14" name="Sector IDB">
    <vt:lpwstr>76;#REFORM / MODERNIZATION OF THE STATE|c8fda4a7-691a-4c65-b227-9825197b5cd2</vt:lpwstr>
  </property>
  <property fmtid="{D5CDD505-2E9C-101B-9397-08002B2CF9AE}" pid="15" name="_dlc_DocIdItemGuid">
    <vt:lpwstr>79304ae7-60d3-41d6-9776-fb0ec07f60b2</vt:lpwstr>
  </property>
  <property fmtid="{D5CDD505-2E9C-101B-9397-08002B2CF9AE}" pid="16" name="Disclosure Activity">
    <vt:lpwstr>Procurement Plan</vt:lpwstr>
  </property>
  <property fmtid="{D5CDD505-2E9C-101B-9397-08002B2CF9AE}" pid="18" name="ContentTypeId">
    <vt:lpwstr>0x0101001A458A224826124E8B45B1D613300CFC00D98F499EEB12CB4B85EB3894C6DFC38C</vt:lpwstr>
  </property>
  <property fmtid="{D5CDD505-2E9C-101B-9397-08002B2CF9AE}" pid="19" name="Series Operations IDB">
    <vt:lpwstr/>
  </property>
</Properties>
</file>