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drawings/drawing1.xml" ContentType="application/vnd.openxmlformats-officedocument.drawing+xml"/>
  <Override PartName="/xl/theme/theme1.xml" ContentType="application/vnd.openxmlformats-officedocument.theme+xml"/>
  <Override PartName="/xl/worksheets/sheet6.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8180" windowHeight="11160"/>
  </bookViews>
  <sheets>
    <sheet name="RRF" sheetId="15" r:id="rId1"/>
    <sheet name="RAM" sheetId="14" r:id="rId2"/>
    <sheet name="RMM" sheetId="16" r:id="rId3"/>
    <sheet name="Settings" sheetId="17" state="hidden" r:id="rId4"/>
    <sheet name="Sheet1" sheetId="18" r:id="rId5"/>
    <sheet name="Sheet2" sheetId="19" r:id="rId6"/>
    <sheet name="Sheet3" sheetId="20" r:id="rId7"/>
  </sheets>
  <definedNames>
    <definedName name="Component1">RRF!$C$8</definedName>
    <definedName name="Component10">Sheet1!$D$56</definedName>
    <definedName name="Component11">Sheet1!$D$66</definedName>
    <definedName name="Component12">Sheet1!$D$76</definedName>
    <definedName name="Component13">Sheet1!$D$86</definedName>
    <definedName name="Component14">Sheet1!$D$96</definedName>
    <definedName name="Component15">Sheet1!$D$106</definedName>
    <definedName name="Component16">Sheet1!$D$116</definedName>
    <definedName name="Component17">Sheet1!$D$126</definedName>
    <definedName name="Component18">Sheet1!$D$136</definedName>
    <definedName name="Component19">Sheet1!$D$146</definedName>
    <definedName name="Component2">RRF!$C$18</definedName>
    <definedName name="Component20">Sheet1!$D$156</definedName>
    <definedName name="Component3">RRF!$C$28</definedName>
    <definedName name="Component4">RRF!$C$38</definedName>
    <definedName name="Component5">RRF!$C$48</definedName>
    <definedName name="Component6">RRF!$C$59</definedName>
    <definedName name="Component7">Sheet1!$D$26</definedName>
    <definedName name="Component8">Sheet1!$D$36</definedName>
    <definedName name="Component9">Sheet1!$D$46</definedName>
    <definedName name="Impact1">RAM!$F$15</definedName>
    <definedName name="Impact10">Sheet2!$H$36</definedName>
    <definedName name="Impact11">Sheet2!$H$37</definedName>
    <definedName name="Impact12">Sheet2!$H$38</definedName>
    <definedName name="Impact13">Sheet2!$H$39</definedName>
    <definedName name="Impact14">Sheet2!$H$40</definedName>
    <definedName name="Impact15">Sheet2!$H$41</definedName>
    <definedName name="Impact16">Sheet2!$H$42</definedName>
    <definedName name="Impact17">Sheet2!$H$43</definedName>
    <definedName name="Impact18">Sheet2!$H$44</definedName>
    <definedName name="Impact19">Sheet2!$H$45</definedName>
    <definedName name="Impact2">RAM!$F$16</definedName>
    <definedName name="Impact20">Sheet2!$H$46</definedName>
    <definedName name="Impact3">RAM!$F$17</definedName>
    <definedName name="Impact4">RAM!$F$18</definedName>
    <definedName name="Impact5">RAM!$F$19</definedName>
    <definedName name="Impact6">RAM!$F$20</definedName>
    <definedName name="Impact7">RAM!$F$21</definedName>
    <definedName name="Impact8">Sheet2!$H$34</definedName>
    <definedName name="Impact9">Sheet2!$H$35</definedName>
    <definedName name="Level1">RAM!$J$15</definedName>
    <definedName name="Level10">Sheet2!$L$36</definedName>
    <definedName name="Level11">Sheet2!$L$37</definedName>
    <definedName name="Level12">Sheet2!$L$38</definedName>
    <definedName name="Level13">Sheet2!$L$39</definedName>
    <definedName name="Level14">Sheet2!$L$40</definedName>
    <definedName name="Level15">Sheet2!$L$41</definedName>
    <definedName name="Level16">Sheet2!$L$42</definedName>
    <definedName name="Level17">Sheet2!$L$43</definedName>
    <definedName name="Level18">Sheet2!$L$44</definedName>
    <definedName name="Level19">Sheet2!$L$45</definedName>
    <definedName name="Level2">RAM!$J$16</definedName>
    <definedName name="Level20">Sheet2!$L$46</definedName>
    <definedName name="Level3">RAM!$J$17</definedName>
    <definedName name="Level4">RAM!$J$18</definedName>
    <definedName name="Level5">RAM!$J$19</definedName>
    <definedName name="Level6">RAM!$J$20</definedName>
    <definedName name="Level7">RAM!$J$21</definedName>
    <definedName name="Level8">Sheet2!$L$34</definedName>
    <definedName name="Level9">Sheet2!$L$35</definedName>
    <definedName name="_xlnm.Print_Area" localSheetId="1">RAM!$B$2:$J$34</definedName>
    <definedName name="_xlnm.Print_Area" localSheetId="2">RMM!$B$2:$Q$91</definedName>
    <definedName name="_xlnm.Print_Area" localSheetId="0">RRF!$B$2:$G$68</definedName>
    <definedName name="_xlnm.Print_Titles" localSheetId="1">RAM!$1:$14</definedName>
    <definedName name="_xlnm.Print_Titles" localSheetId="2">RMM!$9:$11</definedName>
    <definedName name="_xlnm.Print_Titles" localSheetId="0">RRF!$1:$7</definedName>
    <definedName name="Probability1">RAM!$G$15</definedName>
    <definedName name="Probability10">Sheet2!$I$36</definedName>
    <definedName name="Probability11">Sheet2!$I$37</definedName>
    <definedName name="Probability12">Sheet2!$I$38</definedName>
    <definedName name="Probability13">Sheet2!$I$39</definedName>
    <definedName name="Probability14">Sheet2!$I$40</definedName>
    <definedName name="Probability15">Sheet2!$I$41</definedName>
    <definedName name="Probability16">Sheet2!$I$42</definedName>
    <definedName name="Probability17">Sheet2!$I$43</definedName>
    <definedName name="Probability18">Sheet2!$I$44</definedName>
    <definedName name="Probability19">Sheet2!$I$45</definedName>
    <definedName name="Probability2">RAM!$G$16</definedName>
    <definedName name="Probability20">Sheet2!$I$46</definedName>
    <definedName name="Probability3">RAM!$G$17</definedName>
    <definedName name="Probability4">RAM!$G$18</definedName>
    <definedName name="Probability5">RAM!$G$19</definedName>
    <definedName name="Probability6">RAM!$G$20</definedName>
    <definedName name="Probability7">RAM!$G$21</definedName>
    <definedName name="Probability8">Sheet2!$I$34</definedName>
    <definedName name="Probability9">Sheet2!$I$35</definedName>
    <definedName name="Risk1">RRF!$E$8</definedName>
    <definedName name="Risk10">Sheet1!$F$56</definedName>
    <definedName name="Risk11">Sheet1!$F$66</definedName>
    <definedName name="Risk12">Sheet1!$F$76</definedName>
    <definedName name="Risk13">Sheet1!$F$86</definedName>
    <definedName name="Risk14">Sheet1!$F$96</definedName>
    <definedName name="Risk15">Sheet1!$F$106</definedName>
    <definedName name="Risk16">Sheet1!$F$116</definedName>
    <definedName name="Risk17">Sheet1!$F$126</definedName>
    <definedName name="Risk18">Sheet1!$F$136</definedName>
    <definedName name="Risk19">Sheet1!$F$146</definedName>
    <definedName name="Risk2">RRF!$E$18</definedName>
    <definedName name="Risk20">Sheet1!$F$156</definedName>
    <definedName name="Risk3">RRF!$E$28</definedName>
    <definedName name="Risk4">RRF!$E$38</definedName>
    <definedName name="Risk5">RRF!$E$48</definedName>
    <definedName name="Risk6">RRF!$E$59</definedName>
    <definedName name="Risk7">Sheet1!$F$26</definedName>
    <definedName name="Risk8">Sheet1!$F$36</definedName>
    <definedName name="Risk9">Sheet1!$F$46</definedName>
    <definedName name="Typeofrisk1">RRF!$D$8</definedName>
    <definedName name="Typeofrisk10">Sheet1!$E$56</definedName>
    <definedName name="Typeofrisk11">Sheet1!$E$66</definedName>
    <definedName name="Typeofrisk12">Sheet1!$E$76</definedName>
    <definedName name="Typeofrisk13">Sheet1!$E$86</definedName>
    <definedName name="Typeofrisk14">Sheet1!$E$96</definedName>
    <definedName name="Typeofrisk15">Sheet1!$E$106</definedName>
    <definedName name="Typeofrisk16">Sheet1!$E$116</definedName>
    <definedName name="Typeofrisk17">Sheet1!$E$126</definedName>
    <definedName name="Typeofrisk18">Sheet1!$E$136</definedName>
    <definedName name="Typeofrisk19">Sheet1!$E$146</definedName>
    <definedName name="Typeofrisk2">RRF!$D$18</definedName>
    <definedName name="Typeofrisk20">Sheet1!$E$156</definedName>
    <definedName name="Typeofrisk3">RRF!$D$28</definedName>
    <definedName name="Typeofrisk4">RRF!$D$38</definedName>
    <definedName name="Typeofrisk5">RRF!$D$48</definedName>
    <definedName name="Typeofrisk6">RRF!$D$59</definedName>
    <definedName name="Typeofrisk7">Sheet1!$E$26</definedName>
    <definedName name="Typeofrisk8">Sheet1!$E$36</definedName>
    <definedName name="Typeofrisk9">Sheet1!$E$46</definedName>
    <definedName name="Value1">RAM!$I$15</definedName>
    <definedName name="Value10">Sheet2!$K$36</definedName>
    <definedName name="Value11">Sheet2!$K$37</definedName>
    <definedName name="Value12">Sheet2!$K$38</definedName>
    <definedName name="Value13">Sheet2!$K$39</definedName>
    <definedName name="Value14">Sheet2!$K$40</definedName>
    <definedName name="Value15">Sheet2!$K$41</definedName>
    <definedName name="Value16">Sheet2!$K$42</definedName>
    <definedName name="Value17">Sheet2!$K$43</definedName>
    <definedName name="Value18">Sheet2!$K$44</definedName>
    <definedName name="Value19">Sheet2!$K$45</definedName>
    <definedName name="Value2">RAM!$I$16</definedName>
    <definedName name="Value20">Sheet2!$K$46</definedName>
    <definedName name="Value3">RAM!$I$17</definedName>
    <definedName name="Value4">RAM!$I$18</definedName>
    <definedName name="Value5">RAM!$I$19</definedName>
    <definedName name="Value6">RAM!$I$20</definedName>
    <definedName name="Value7">RAM!$I$21</definedName>
    <definedName name="Value8">Sheet2!$K$34</definedName>
    <definedName name="Value9">Sheet2!$K$35</definedName>
  </definedNames>
  <calcPr calcId="145621"/>
</workbook>
</file>

<file path=xl/calcChain.xml><?xml version="1.0" encoding="utf-8"?>
<calcChain xmlns="http://schemas.openxmlformats.org/spreadsheetml/2006/main">
  <c r="C16" i="14" l="1"/>
  <c r="C15" i="14"/>
  <c r="D15" i="14" l="1"/>
  <c r="E20" i="16" l="1"/>
  <c r="D20" i="16"/>
  <c r="C20" i="16"/>
  <c r="E16" i="16"/>
  <c r="D16" i="16"/>
  <c r="C16" i="16"/>
  <c r="D12" i="16"/>
  <c r="C12" i="16"/>
  <c r="E17" i="14"/>
  <c r="D17" i="14"/>
  <c r="C17" i="14"/>
  <c r="E16" i="14"/>
  <c r="D16" i="14"/>
  <c r="E15" i="14"/>
  <c r="H15" i="14"/>
  <c r="I15" i="14" s="1"/>
  <c r="H16" i="14"/>
  <c r="H17" i="14"/>
  <c r="I16" i="14" l="1"/>
  <c r="J16" i="14" s="1"/>
  <c r="G16" i="16" s="1"/>
  <c r="I17" i="14"/>
  <c r="J17" i="14" s="1"/>
  <c r="G20" i="16" s="1"/>
  <c r="F12" i="16" l="1"/>
  <c r="J15" i="14"/>
  <c r="G12" i="16" s="1"/>
  <c r="F16" i="16"/>
  <c r="F20" i="16"/>
</calcChain>
</file>

<file path=xl/comments1.xml><?xml version="1.0" encoding="utf-8"?>
<comments xmlns="http://schemas.openxmlformats.org/spreadsheetml/2006/main">
  <authors>
    <author>Sanchez, Juan Carlos</author>
  </authors>
  <commentList>
    <comment ref="D7" authorId="0">
      <text>
        <r>
          <rPr>
            <b/>
            <sz val="8"/>
            <color indexed="81"/>
            <rFont val="Tahoma"/>
            <family val="2"/>
          </rPr>
          <t xml:space="preserve">
Select one type of risk from the list below</t>
        </r>
      </text>
    </comment>
  </commentList>
</comments>
</file>

<file path=xl/comments2.xml><?xml version="1.0" encoding="utf-8"?>
<comments xmlns="http://schemas.openxmlformats.org/spreadsheetml/2006/main">
  <authors>
    <author>veronicao</author>
    <author>Inter-American Development Bank</author>
  </authors>
  <commentList>
    <comment ref="I10" authorId="0">
      <text>
        <r>
          <rPr>
            <sz val="8"/>
            <color indexed="81"/>
            <rFont val="Tahoma"/>
            <family val="2"/>
          </rPr>
          <t xml:space="preserve">Describe how the activity is going to be carried out to mitigate a risk.  For example: hiring a consultant for ex-post review </t>
        </r>
      </text>
    </comment>
    <comment ref="O10" authorId="1">
      <text>
        <r>
          <rPr>
            <sz val="8"/>
            <color indexed="81"/>
            <rFont val="Tahoma"/>
            <family val="2"/>
          </rPr>
          <t>Describe how the mitigation action performed will be verified.  The compliance indicator should allow the measurement of the effectiveness of the mitigation action. For example:  ex-post review report by consultant, discussed and accepted by the Client and the Bank.</t>
        </r>
      </text>
    </comment>
  </commentList>
</comments>
</file>

<file path=xl/sharedStrings.xml><?xml version="1.0" encoding="utf-8"?>
<sst xmlns="http://schemas.openxmlformats.org/spreadsheetml/2006/main" count="286" uniqueCount="231">
  <si>
    <t>SETTINGS</t>
  </si>
  <si>
    <t>LABELS</t>
  </si>
  <si>
    <t>RiskLabel</t>
  </si>
  <si>
    <t>Risk</t>
  </si>
  <si>
    <t>ComponentLabel</t>
  </si>
  <si>
    <t>Component</t>
  </si>
  <si>
    <t>Type of Risk Label</t>
  </si>
  <si>
    <t>Type of Risk</t>
  </si>
  <si>
    <t>Probability Factor Statement</t>
  </si>
  <si>
    <t>Probability Factor Statement Label</t>
  </si>
  <si>
    <t>Impact Statement</t>
  </si>
  <si>
    <t>Impact Statement Level</t>
  </si>
  <si>
    <t>Impact Value Label</t>
  </si>
  <si>
    <t xml:space="preserve">Impact Value </t>
  </si>
  <si>
    <t>Probability Value Label</t>
  </si>
  <si>
    <t>Probability Value</t>
  </si>
  <si>
    <t>Calification</t>
  </si>
  <si>
    <t>Calification Value Label</t>
  </si>
  <si>
    <t>Level</t>
  </si>
  <si>
    <t xml:space="preserve">Value </t>
  </si>
  <si>
    <t>Risk Value Label</t>
  </si>
  <si>
    <t>Risk Level Label</t>
  </si>
  <si>
    <t>Activity Label</t>
  </si>
  <si>
    <t>Monitoring Date Label</t>
  </si>
  <si>
    <t>Component1</t>
  </si>
  <si>
    <t>Component2</t>
  </si>
  <si>
    <t>Component3</t>
  </si>
  <si>
    <t>Component4</t>
  </si>
  <si>
    <t>Component5</t>
  </si>
  <si>
    <t>Component6</t>
  </si>
  <si>
    <t>Component7</t>
  </si>
  <si>
    <t>Component8</t>
  </si>
  <si>
    <t>Component9</t>
  </si>
  <si>
    <t>Component10</t>
  </si>
  <si>
    <t>Component11</t>
  </si>
  <si>
    <t>Component12</t>
  </si>
  <si>
    <t>Component13</t>
  </si>
  <si>
    <t>Component14</t>
  </si>
  <si>
    <t>Component15</t>
  </si>
  <si>
    <t>Component16</t>
  </si>
  <si>
    <t>Component17</t>
  </si>
  <si>
    <t>Component18</t>
  </si>
  <si>
    <t>Component19</t>
  </si>
  <si>
    <t>Component20</t>
  </si>
  <si>
    <t>Risk1</t>
  </si>
  <si>
    <t>Risk2</t>
  </si>
  <si>
    <t>Risk3</t>
  </si>
  <si>
    <t>Risk4</t>
  </si>
  <si>
    <t>Risk5</t>
  </si>
  <si>
    <t>Risk6</t>
  </si>
  <si>
    <t>Risk7</t>
  </si>
  <si>
    <t>Risk8</t>
  </si>
  <si>
    <t>Risk9</t>
  </si>
  <si>
    <t>Risk10</t>
  </si>
  <si>
    <t>Risk11</t>
  </si>
  <si>
    <t>Risk12</t>
  </si>
  <si>
    <t>Risk13</t>
  </si>
  <si>
    <t>Risk14</t>
  </si>
  <si>
    <t>Risk15</t>
  </si>
  <si>
    <t>Risk16</t>
  </si>
  <si>
    <t>Risk17</t>
  </si>
  <si>
    <t>Risk18</t>
  </si>
  <si>
    <t>Risk19</t>
  </si>
  <si>
    <t>Risk20</t>
  </si>
  <si>
    <t>Typeofrisk1</t>
  </si>
  <si>
    <t>Typeofrisk2</t>
  </si>
  <si>
    <t>Typeofrisk3</t>
  </si>
  <si>
    <t>Typeofrisk4</t>
  </si>
  <si>
    <t>Typeofrisk5</t>
  </si>
  <si>
    <t>Typeofrisk6</t>
  </si>
  <si>
    <t>Typeofrisk7</t>
  </si>
  <si>
    <t>Typeofrisk8</t>
  </si>
  <si>
    <t>Typeofrisk9</t>
  </si>
  <si>
    <t>Typeofrisk10</t>
  </si>
  <si>
    <t>Typeofrisk11</t>
  </si>
  <si>
    <t>Typeofrisk12</t>
  </si>
  <si>
    <t>Typeofrisk13</t>
  </si>
  <si>
    <t>Typeofrisk14</t>
  </si>
  <si>
    <t>Typeofrisk15</t>
  </si>
  <si>
    <t>Typeofrisk16</t>
  </si>
  <si>
    <t>Typeofrisk17</t>
  </si>
  <si>
    <t>Typeofrisk18</t>
  </si>
  <si>
    <t>Typeofrisk19</t>
  </si>
  <si>
    <t>Typeofrisk20</t>
  </si>
  <si>
    <t>Impact1</t>
  </si>
  <si>
    <t>Impact2</t>
  </si>
  <si>
    <t>Impact3</t>
  </si>
  <si>
    <t>Impact4</t>
  </si>
  <si>
    <t>Impact5</t>
  </si>
  <si>
    <t>Impact6</t>
  </si>
  <si>
    <t>Impact7</t>
  </si>
  <si>
    <t>Impact8</t>
  </si>
  <si>
    <t>Impact9</t>
  </si>
  <si>
    <t>Impact10</t>
  </si>
  <si>
    <t>Impact11</t>
  </si>
  <si>
    <t>Impact12</t>
  </si>
  <si>
    <t>Impact13</t>
  </si>
  <si>
    <t>Impact14</t>
  </si>
  <si>
    <t>Impact15</t>
  </si>
  <si>
    <t>Impact16</t>
  </si>
  <si>
    <t>Impact17</t>
  </si>
  <si>
    <t>Impact18</t>
  </si>
  <si>
    <t>Impact19</t>
  </si>
  <si>
    <t>Impact20</t>
  </si>
  <si>
    <t>Probability1</t>
  </si>
  <si>
    <t>Probability2</t>
  </si>
  <si>
    <t>Probability3</t>
  </si>
  <si>
    <t>Probability4</t>
  </si>
  <si>
    <t>Probability5</t>
  </si>
  <si>
    <t>Probability6</t>
  </si>
  <si>
    <t>Probability7</t>
  </si>
  <si>
    <t>Probability8</t>
  </si>
  <si>
    <t>Probability9</t>
  </si>
  <si>
    <t>Probability10</t>
  </si>
  <si>
    <t>Probability11</t>
  </si>
  <si>
    <t>Probability12</t>
  </si>
  <si>
    <t>Probability13</t>
  </si>
  <si>
    <t>Probability14</t>
  </si>
  <si>
    <t>Probability15</t>
  </si>
  <si>
    <t>Probability16</t>
  </si>
  <si>
    <t>Probability17</t>
  </si>
  <si>
    <t>Probability18</t>
  </si>
  <si>
    <t>Probability19</t>
  </si>
  <si>
    <t>Probability20</t>
  </si>
  <si>
    <t>Value1</t>
  </si>
  <si>
    <t>Value2</t>
  </si>
  <si>
    <t>Value3</t>
  </si>
  <si>
    <t>Value4</t>
  </si>
  <si>
    <t>Value5</t>
  </si>
  <si>
    <t>Value6</t>
  </si>
  <si>
    <t>Value7</t>
  </si>
  <si>
    <t>Value8</t>
  </si>
  <si>
    <t>Value9</t>
  </si>
  <si>
    <t>Value10</t>
  </si>
  <si>
    <t>Value11</t>
  </si>
  <si>
    <t>Value12</t>
  </si>
  <si>
    <t>Value13</t>
  </si>
  <si>
    <t>Value14</t>
  </si>
  <si>
    <t>Value15</t>
  </si>
  <si>
    <t>Value16</t>
  </si>
  <si>
    <t>Value17</t>
  </si>
  <si>
    <t>Value18</t>
  </si>
  <si>
    <t>Value19</t>
  </si>
  <si>
    <t>Value20</t>
  </si>
  <si>
    <t>Level1</t>
  </si>
  <si>
    <t>Level2</t>
  </si>
  <si>
    <t>Level3</t>
  </si>
  <si>
    <t>Level4</t>
  </si>
  <si>
    <t>Level5</t>
  </si>
  <si>
    <t>Level6</t>
  </si>
  <si>
    <t>Level7</t>
  </si>
  <si>
    <t>Level8</t>
  </si>
  <si>
    <t>Level9</t>
  </si>
  <si>
    <t>Level10</t>
  </si>
  <si>
    <t>Level11</t>
  </si>
  <si>
    <t>Level12</t>
  </si>
  <si>
    <t>Level13</t>
  </si>
  <si>
    <t>Level14</t>
  </si>
  <si>
    <t>Level15</t>
  </si>
  <si>
    <t>Level16</t>
  </si>
  <si>
    <t>Level17</t>
  </si>
  <si>
    <t>Level18</t>
  </si>
  <si>
    <t>Level19</t>
  </si>
  <si>
    <t>Level20</t>
  </si>
  <si>
    <t>Agencia Ejecutora</t>
  </si>
  <si>
    <t>BID</t>
  </si>
  <si>
    <t>Activity</t>
  </si>
  <si>
    <t>How is the activity to be done Label</t>
  </si>
  <si>
    <t>How is the activity to be done</t>
  </si>
  <si>
    <t>Budget Label</t>
  </si>
  <si>
    <t>Budget</t>
  </si>
  <si>
    <t>Beginning Date Label</t>
  </si>
  <si>
    <t>Ending Date Label</t>
  </si>
  <si>
    <t>Beginning Date (DD. MM.YY)</t>
  </si>
  <si>
    <t>Ending Date (DD.MM.YY)</t>
  </si>
  <si>
    <t>Responsible Label</t>
  </si>
  <si>
    <t>Responsible</t>
  </si>
  <si>
    <t>Responsible Name Label</t>
  </si>
  <si>
    <t>Name</t>
  </si>
  <si>
    <t>Responsabible Institution</t>
  </si>
  <si>
    <t>Institution</t>
  </si>
  <si>
    <t>Monitoring Date</t>
  </si>
  <si>
    <t>Executing Agency Monitoring Date</t>
  </si>
  <si>
    <t>Executing Agency</t>
  </si>
  <si>
    <t xml:space="preserve">IDB Monitoring Date </t>
  </si>
  <si>
    <t>IDB</t>
  </si>
  <si>
    <t>INTER-AMERICAN DEVELOPMENT BANK</t>
  </si>
  <si>
    <t>PROJECT RISK MANAGEMENT</t>
  </si>
  <si>
    <t>Impact</t>
  </si>
  <si>
    <t>Value</t>
  </si>
  <si>
    <t>High</t>
  </si>
  <si>
    <t>Medium</t>
  </si>
  <si>
    <t>Low</t>
  </si>
  <si>
    <t>Probability</t>
  </si>
  <si>
    <t>Development</t>
  </si>
  <si>
    <t>Monitoring and Accountability</t>
  </si>
  <si>
    <t>Fiduciary</t>
  </si>
  <si>
    <t>RISK MITIGATION MATRIX</t>
  </si>
  <si>
    <t>Risk Classification</t>
  </si>
  <si>
    <r>
      <rPr>
        <b/>
        <sz val="10"/>
        <color theme="0"/>
        <rFont val="Arial"/>
        <family val="2"/>
      </rPr>
      <t xml:space="preserve">Risk Rating </t>
    </r>
    <r>
      <rPr>
        <b/>
        <sz val="8"/>
        <color theme="0"/>
        <rFont val="Arial"/>
        <family val="2"/>
      </rPr>
      <t xml:space="preserve">  </t>
    </r>
    <r>
      <rPr>
        <b/>
        <sz val="6"/>
        <color theme="0"/>
        <rFont val="Arial"/>
        <family val="2"/>
      </rPr>
      <t>(Probability x Impact)</t>
    </r>
  </si>
  <si>
    <t xml:space="preserve"> </t>
  </si>
  <si>
    <t>Probability Factor</t>
  </si>
  <si>
    <t>How will the activity be carried out?</t>
  </si>
  <si>
    <t>Responsible Party</t>
  </si>
  <si>
    <r>
      <t xml:space="preserve">End Date </t>
    </r>
    <r>
      <rPr>
        <b/>
        <sz val="8"/>
        <rFont val="Arial"/>
        <family val="2"/>
      </rPr>
      <t>(Month/Day/Year)</t>
    </r>
  </si>
  <si>
    <r>
      <t xml:space="preserve">Start Date </t>
    </r>
    <r>
      <rPr>
        <b/>
        <sz val="8"/>
        <rFont val="Arial"/>
        <family val="2"/>
      </rPr>
      <t>(Month/Day /Year)</t>
    </r>
  </si>
  <si>
    <r>
      <t>Monitoring Date</t>
    </r>
    <r>
      <rPr>
        <b/>
        <sz val="8"/>
        <rFont val="Arial"/>
        <family val="2"/>
      </rPr>
      <t xml:space="preserve"> (Month/Day/Year)</t>
    </r>
  </si>
  <si>
    <t>Compliance Indicator</t>
  </si>
  <si>
    <t>RISKS AND PROBABILITY FACTORS</t>
  </si>
  <si>
    <t>RISK ASSESSMENT MATRIX</t>
  </si>
  <si>
    <t>Nº</t>
  </si>
  <si>
    <t>Public Management and Governance</t>
  </si>
  <si>
    <t>Macroeconomic and Fiscal Sustainability</t>
  </si>
  <si>
    <t>Environmental and Social Sustainability</t>
  </si>
  <si>
    <t>Reputation</t>
  </si>
  <si>
    <t>Project/ Component/ Product</t>
  </si>
  <si>
    <t>Project/ Component / Product</t>
  </si>
  <si>
    <t>No se cumplirian los objetivos, o solo parcialmente.</t>
  </si>
  <si>
    <t>Para mitigar el riesgo en la ejecución se establecerá un diálogo permanente con el ejecutor, para la detección temprana de las necesidades y la gestión activa del pipeline de proyectos, de modo que no se financien proyectos con potencial de retraso.</t>
  </si>
  <si>
    <t xml:space="preserve">A traves del seguimiento de la operación </t>
  </si>
  <si>
    <t>Equipo BID</t>
  </si>
  <si>
    <t>Los del plan de monitoreo y evaluacion</t>
  </si>
  <si>
    <t>Cada semestre</t>
  </si>
  <si>
    <t>En caso que no se cumpla con la matriz de gasto e inversión social, no se llevan a cabo los desembolsos</t>
  </si>
  <si>
    <t>Para mitigar el riesgo en la ejecución se establecerá un diálogo permanente con el ejecutor, para la detección temprana de las contingencias estableciads por los disparadores</t>
  </si>
  <si>
    <t>Ministerio/BID</t>
  </si>
  <si>
    <t xml:space="preserve">El MINFIN cuenta con una estructura organizacional y personal idóneo. Asimismo, el ministerio es la entidad gubernamental encargada de garantizar los recursos financieros para el desarrollo y la planeación fiscal. Por lo anterior, el riesgo en gestión financiera y de adquisiciones es bajo </t>
  </si>
  <si>
    <t>Ayudar a minimizar los efectos sobre la sostenibilidad de programas dirigidos a la población pobre y vulnerable del país derivados de trastornos o eventos económicos exógenos que afecten de manera específica al país.</t>
  </si>
  <si>
    <t xml:space="preserve">Que el Organismo Ejecutor (OE), Ministerio de Finanzas (MINFIN), no solicite el desembolso de los recursos del financiamiento del Banco en los tiempos que se estipulen una vez se “activen” los disparadores. </t>
  </si>
  <si>
    <t>Que el OE, no haya cumplido con la asignación presupuestal para los programas estipulados en la Matriz de Gastos de Inversión y Programas Protegidos.</t>
  </si>
  <si>
    <t>Los relacionados con factores endógenos y exógenos que lleven a que el Gobierno del Ecuador no pueda mantener los programas protegidos durante la vigencia de la Línea de Crédito Contingente para Sostenibilidad del Desarrollo.</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</si>
</sst>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10"/>
      <name val="Arial"/>
      <family val="2"/>
    </font>
    <font>
      <b/>
      <sz val="10"/>
      <name val="Arial"/>
      <family val="2"/>
    </font>
    <font>
      <b/>
      <sz val="10"/>
      <color indexed="12"/>
      <name val="Arial"/>
      <family val="2"/>
    </font>
    <font>
      <sz val="10"/>
      <name val="Arial"/>
      <family val="2"/>
    </font>
    <font>
      <b/>
      <sz val="10"/>
      <color indexed="9"/>
      <name val="Arial"/>
      <family val="2"/>
    </font>
    <font>
      <sz val="10"/>
      <color indexed="10"/>
      <name val="Arial"/>
      <family val="2"/>
    </font>
    <font>
      <sz val="10"/>
      <color indexed="8"/>
      <name val="Arial"/>
      <family val="2"/>
    </font>
    <font>
      <b/>
      <sz val="10"/>
      <name val="Arial"/>
      <family val="2"/>
    </font>
    <font>
      <sz val="10"/>
      <name val="Arial"/>
      <family val="2"/>
    </font>
    <font>
      <b/>
      <sz val="9"/>
      <name val="Arial Narrow"/>
      <family val="2"/>
    </font>
    <font>
      <b/>
      <sz val="16"/>
      <name val="Arial"/>
      <family val="2"/>
    </font>
    <font>
      <b/>
      <sz val="12"/>
      <name val="Arial"/>
      <family val="2"/>
    </font>
    <font>
      <b/>
      <sz val="10"/>
      <color theme="0"/>
      <name val="Arial"/>
      <family val="2"/>
    </font>
    <font>
      <b/>
      <sz val="8"/>
      <color theme="0"/>
      <name val="Arial"/>
      <family val="2"/>
    </font>
    <font>
      <sz val="10"/>
      <color theme="0"/>
      <name val="Arial"/>
      <family val="2"/>
    </font>
    <font>
      <b/>
      <sz val="6"/>
      <color theme="0"/>
      <name val="Arial"/>
      <family val="2"/>
    </font>
    <font>
      <sz val="8"/>
      <color indexed="81"/>
      <name val="Tahoma"/>
      <family val="2"/>
    </font>
    <font>
      <b/>
      <sz val="8"/>
      <color indexed="81"/>
      <name val="Tahoma"/>
      <family val="2"/>
    </font>
    <font>
      <sz val="10"/>
      <color rgb="FFFF0000"/>
      <name val="Arial"/>
      <family val="2"/>
    </font>
    <font>
      <b/>
      <sz val="8"/>
      <name val="Arial"/>
      <family val="2"/>
    </font>
    <font>
      <b/>
      <sz val="14"/>
      <name val="Arial"/>
      <family val="2"/>
    </font>
  </fonts>
  <fills count="12">
    <fill>
      <patternFill patternType="none"/>
    </fill>
    <fill>
      <patternFill patternType="gray125"/>
    </fill>
    <fill>
      <patternFill patternType="solid">
        <fgColor indexed="9"/>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59996337778862885"/>
        <bgColor indexed="64"/>
      </patternFill>
    </fill>
    <fill>
      <patternFill patternType="solid">
        <fgColor theme="4"/>
        <bgColor indexed="64"/>
      </patternFill>
    </fill>
    <fill>
      <patternFill patternType="solid">
        <fgColor theme="0" tint="-0.249977111117893"/>
        <bgColor indexed="64"/>
      </patternFill>
    </fill>
    <fill>
      <patternFill patternType="solid">
        <fgColor theme="4" tint="-0.499984740745262"/>
        <bgColor indexed="64"/>
      </patternFill>
    </fill>
  </fills>
  <borders count="44">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1">
    <xf numFmtId="0" fontId="0" fillId="0" borderId="0"/>
  </cellStyleXfs>
  <cellXfs count="233">
    <xf numFmtId="0" fontId="0" fillId="0" borderId="0" xfId="0"/>
    <xf numFmtId="0" fontId="0" fillId="2" borderId="0" xfId="0" applyFill="1" applyProtection="1">
      <protection locked="0"/>
    </xf>
    <xf numFmtId="0" fontId="4" fillId="0" borderId="6" xfId="0" applyFont="1" applyBorder="1" applyAlignment="1" applyProtection="1">
      <alignment horizontal="left" wrapText="1"/>
      <protection locked="0"/>
    </xf>
    <xf numFmtId="0" fontId="0" fillId="2" borderId="6" xfId="0" applyFill="1" applyBorder="1" applyAlignment="1" applyProtection="1">
      <alignment horizontal="justify" vertical="center"/>
      <protection locked="0"/>
    </xf>
    <xf numFmtId="0" fontId="4" fillId="2" borderId="6" xfId="0" applyFont="1" applyFill="1" applyBorder="1" applyAlignment="1" applyProtection="1">
      <alignment horizontal="justify" vertical="center" wrapText="1"/>
      <protection locked="0"/>
    </xf>
    <xf numFmtId="0" fontId="4" fillId="2" borderId="6" xfId="0" applyFont="1" applyFill="1" applyBorder="1" applyAlignment="1" applyProtection="1">
      <alignment horizontal="justify" vertical="center"/>
      <protection locked="0"/>
    </xf>
    <xf numFmtId="0" fontId="2" fillId="2" borderId="0" xfId="0" applyFont="1" applyFill="1" applyAlignment="1" applyProtection="1">
      <alignment horizontal="left"/>
      <protection locked="0"/>
    </xf>
    <xf numFmtId="0" fontId="2" fillId="2" borderId="0" xfId="0" applyFont="1" applyFill="1" applyBorder="1" applyAlignment="1" applyProtection="1">
      <alignment horizontal="left"/>
      <protection locked="0"/>
    </xf>
    <xf numFmtId="0" fontId="0" fillId="2" borderId="0" xfId="0" applyFill="1" applyAlignment="1" applyProtection="1">
      <alignment horizontal="left"/>
      <protection locked="0"/>
    </xf>
    <xf numFmtId="0" fontId="0" fillId="2" borderId="6" xfId="0" applyFill="1" applyBorder="1" applyAlignment="1" applyProtection="1">
      <alignment horizontal="justify" vertical="top"/>
      <protection locked="0"/>
    </xf>
    <xf numFmtId="0" fontId="0" fillId="2" borderId="6" xfId="0" applyFill="1" applyBorder="1" applyAlignment="1" applyProtection="1">
      <alignment horizontal="center" vertical="center"/>
      <protection locked="0"/>
    </xf>
    <xf numFmtId="0" fontId="4" fillId="2" borderId="6" xfId="0" applyNumberFormat="1" applyFont="1" applyFill="1" applyBorder="1" applyAlignment="1" applyProtection="1">
      <alignment horizontal="left" vertical="top"/>
      <protection locked="0"/>
    </xf>
    <xf numFmtId="0" fontId="0" fillId="2" borderId="0" xfId="0" applyFill="1" applyBorder="1" applyAlignment="1" applyProtection="1">
      <alignment horizontal="left"/>
      <protection locked="0"/>
    </xf>
    <xf numFmtId="0" fontId="0" fillId="6" borderId="0" xfId="0" applyFill="1"/>
    <xf numFmtId="0" fontId="0" fillId="0" borderId="14" xfId="0" applyBorder="1" applyAlignment="1" applyProtection="1">
      <alignment vertical="distributed"/>
      <protection locked="0"/>
    </xf>
    <xf numFmtId="0" fontId="2" fillId="6" borderId="0" xfId="0" applyFont="1" applyFill="1" applyBorder="1" applyAlignment="1" applyProtection="1">
      <alignment horizontal="left"/>
      <protection locked="0"/>
    </xf>
    <xf numFmtId="0" fontId="2" fillId="6" borderId="0" xfId="0" applyFont="1" applyFill="1" applyAlignment="1" applyProtection="1">
      <alignment horizontal="left"/>
      <protection locked="0"/>
    </xf>
    <xf numFmtId="0" fontId="0" fillId="2" borderId="14" xfId="0" applyFill="1" applyBorder="1" applyAlignment="1" applyProtection="1">
      <alignment horizontal="center" vertical="center"/>
      <protection locked="0"/>
    </xf>
    <xf numFmtId="0" fontId="4" fillId="2" borderId="22" xfId="0" applyNumberFormat="1" applyFont="1" applyFill="1" applyBorder="1" applyAlignment="1" applyProtection="1">
      <alignment horizontal="left" vertical="top"/>
      <protection locked="0"/>
    </xf>
    <xf numFmtId="0" fontId="3" fillId="2" borderId="14" xfId="0" applyFont="1" applyFill="1" applyBorder="1" applyAlignment="1" applyProtection="1">
      <alignment horizontal="center" vertical="center"/>
      <protection locked="0"/>
    </xf>
    <xf numFmtId="0" fontId="2" fillId="2" borderId="0" xfId="0" applyFont="1" applyFill="1" applyBorder="1" applyProtection="1">
      <protection locked="0"/>
    </xf>
    <xf numFmtId="0" fontId="0" fillId="2" borderId="1" xfId="0" applyFill="1" applyBorder="1" applyAlignment="1" applyProtection="1">
      <alignment horizontal="center" vertical="center"/>
      <protection locked="0"/>
    </xf>
    <xf numFmtId="0" fontId="0" fillId="2" borderId="33" xfId="0" applyFill="1" applyBorder="1" applyAlignment="1" applyProtection="1">
      <alignment horizontal="justify" vertical="center"/>
      <protection locked="0"/>
    </xf>
    <xf numFmtId="0" fontId="0" fillId="2" borderId="33" xfId="0" applyFill="1" applyBorder="1" applyAlignment="1" applyProtection="1">
      <alignment horizontal="justify" vertical="top"/>
      <protection locked="0"/>
    </xf>
    <xf numFmtId="0" fontId="0" fillId="2" borderId="33" xfId="0" applyFill="1" applyBorder="1" applyAlignment="1" applyProtection="1">
      <alignment horizontal="center" vertical="center"/>
      <protection locked="0"/>
    </xf>
    <xf numFmtId="0" fontId="0" fillId="0" borderId="15" xfId="0" applyBorder="1" applyAlignment="1" applyProtection="1">
      <alignment vertical="distributed"/>
      <protection locked="0"/>
    </xf>
    <xf numFmtId="0" fontId="0" fillId="2" borderId="2" xfId="0" applyFill="1" applyBorder="1" applyAlignment="1" applyProtection="1">
      <alignment horizontal="center" vertical="center"/>
      <protection locked="0"/>
    </xf>
    <xf numFmtId="0" fontId="10" fillId="6" borderId="0" xfId="0" applyFont="1" applyFill="1"/>
    <xf numFmtId="0" fontId="10" fillId="6" borderId="0" xfId="0" applyFont="1" applyFill="1" applyAlignment="1">
      <alignment horizontal="justify"/>
    </xf>
    <xf numFmtId="0" fontId="2" fillId="6" borderId="0" xfId="0" applyFont="1" applyFill="1"/>
    <xf numFmtId="0" fontId="0" fillId="7" borderId="0" xfId="0" applyFill="1"/>
    <xf numFmtId="0" fontId="4" fillId="6" borderId="6" xfId="0" applyFont="1" applyFill="1" applyBorder="1"/>
    <xf numFmtId="0" fontId="4" fillId="7" borderId="0" xfId="0" applyFont="1" applyFill="1"/>
    <xf numFmtId="0" fontId="0" fillId="6" borderId="6" xfId="0" applyFill="1" applyBorder="1"/>
    <xf numFmtId="0" fontId="12" fillId="6" borderId="0" xfId="0" applyFont="1" applyFill="1"/>
    <xf numFmtId="0" fontId="11" fillId="6" borderId="0" xfId="0" applyFont="1" applyFill="1"/>
    <xf numFmtId="0" fontId="2" fillId="7" borderId="0" xfId="0" applyFont="1" applyFill="1"/>
    <xf numFmtId="0" fontId="0" fillId="8" borderId="0" xfId="0" applyFill="1" applyBorder="1"/>
    <xf numFmtId="0" fontId="0" fillId="8" borderId="0" xfId="0" applyFill="1"/>
    <xf numFmtId="0" fontId="10" fillId="8" borderId="0" xfId="0" applyFont="1" applyFill="1" applyAlignment="1">
      <alignment horizontal="left"/>
    </xf>
    <xf numFmtId="0" fontId="0" fillId="8" borderId="0" xfId="0" applyFill="1" applyAlignment="1">
      <alignment horizontal="center"/>
    </xf>
    <xf numFmtId="0" fontId="0" fillId="8" borderId="0" xfId="0" applyFill="1" applyAlignment="1">
      <alignment horizontal="left"/>
    </xf>
    <xf numFmtId="0" fontId="9" fillId="8" borderId="0" xfId="0" applyFont="1" applyFill="1" applyAlignment="1">
      <alignment horizontal="left"/>
    </xf>
    <xf numFmtId="0" fontId="4" fillId="0" borderId="3" xfId="0" applyFont="1" applyFill="1" applyBorder="1" applyAlignment="1" applyProtection="1">
      <alignment horizontal="left" vertical="top" wrapText="1"/>
      <protection locked="0"/>
    </xf>
    <xf numFmtId="0" fontId="4" fillId="0" borderId="1" xfId="0" applyFont="1" applyFill="1" applyBorder="1" applyAlignment="1" applyProtection="1">
      <alignment horizontal="left" vertical="top" wrapText="1"/>
      <protection locked="0"/>
    </xf>
    <xf numFmtId="0" fontId="4" fillId="0" borderId="5" xfId="0" applyFont="1" applyFill="1" applyBorder="1" applyAlignment="1" applyProtection="1">
      <alignment horizontal="left" vertical="top" wrapText="1"/>
      <protection locked="0"/>
    </xf>
    <xf numFmtId="0" fontId="4" fillId="0" borderId="2" xfId="0" applyFont="1" applyFill="1" applyBorder="1" applyAlignment="1" applyProtection="1">
      <alignment horizontal="left" vertical="top" wrapText="1"/>
      <protection locked="0"/>
    </xf>
    <xf numFmtId="0" fontId="4" fillId="0" borderId="4"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6" fillId="0" borderId="2" xfId="0" applyFont="1" applyFill="1" applyBorder="1" applyAlignment="1" applyProtection="1">
      <alignment horizontal="left" vertical="top" wrapText="1"/>
      <protection locked="0"/>
    </xf>
    <xf numFmtId="0" fontId="4" fillId="8" borderId="0" xfId="0" applyFont="1" applyFill="1"/>
    <xf numFmtId="0" fontId="13" fillId="9" borderId="6" xfId="0" applyFont="1" applyFill="1" applyBorder="1" applyAlignment="1" applyProtection="1">
      <alignment horizontal="center" vertical="center"/>
      <protection locked="0"/>
    </xf>
    <xf numFmtId="0" fontId="0" fillId="2" borderId="0" xfId="0" applyFill="1" applyProtection="1"/>
    <xf numFmtId="0" fontId="11" fillId="2" borderId="0" xfId="0" applyFont="1" applyFill="1" applyBorder="1" applyAlignment="1" applyProtection="1">
      <alignment vertical="center"/>
      <protection locked="0"/>
    </xf>
    <xf numFmtId="0" fontId="14" fillId="9" borderId="6" xfId="0" applyFont="1" applyFill="1" applyBorder="1" applyAlignment="1" applyProtection="1">
      <alignment horizontal="center"/>
      <protection locked="0"/>
    </xf>
    <xf numFmtId="0" fontId="2" fillId="0" borderId="6"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6" xfId="0" applyFont="1" applyFill="1" applyBorder="1" applyAlignment="1" applyProtection="1">
      <alignment horizontal="center"/>
      <protection locked="0"/>
    </xf>
    <xf numFmtId="0" fontId="3" fillId="4" borderId="6" xfId="0" applyFont="1" applyFill="1" applyBorder="1" applyAlignment="1" applyProtection="1">
      <alignment horizontal="center"/>
      <protection locked="0"/>
    </xf>
    <xf numFmtId="0" fontId="0" fillId="6" borderId="0" xfId="0" applyFill="1" applyBorder="1" applyProtection="1">
      <protection locked="0"/>
    </xf>
    <xf numFmtId="0" fontId="0" fillId="6" borderId="0" xfId="0" applyFill="1" applyProtection="1">
      <protection locked="0"/>
    </xf>
    <xf numFmtId="0" fontId="3" fillId="5" borderId="6" xfId="0" applyFont="1" applyFill="1" applyBorder="1" applyAlignment="1" applyProtection="1">
      <alignment horizontal="center"/>
      <protection locked="0"/>
    </xf>
    <xf numFmtId="0" fontId="13" fillId="9" borderId="33" xfId="0" applyFont="1" applyFill="1" applyBorder="1" applyAlignment="1" applyProtection="1">
      <alignment horizontal="centerContinuous" vertical="center"/>
      <protection locked="0"/>
    </xf>
    <xf numFmtId="0" fontId="13" fillId="9" borderId="2" xfId="0" applyFont="1" applyFill="1" applyBorder="1" applyAlignment="1" applyProtection="1">
      <alignment horizontal="centerContinuous" vertical="center"/>
      <protection locked="0"/>
    </xf>
    <xf numFmtId="0" fontId="4" fillId="2" borderId="6" xfId="0" applyFont="1" applyFill="1" applyBorder="1" applyAlignment="1" applyProtection="1">
      <alignment horizontal="center" vertical="center"/>
      <protection locked="0"/>
    </xf>
    <xf numFmtId="0" fontId="3" fillId="5" borderId="3" xfId="0" applyFont="1" applyFill="1" applyBorder="1" applyAlignment="1" applyProtection="1">
      <alignment horizontal="center" vertical="center"/>
      <protection locked="0"/>
    </xf>
    <xf numFmtId="0" fontId="3" fillId="5" borderId="6" xfId="0" applyFont="1" applyFill="1" applyBorder="1" applyAlignment="1" applyProtection="1">
      <alignment horizontal="center" vertical="center"/>
      <protection locked="0"/>
    </xf>
    <xf numFmtId="0" fontId="4" fillId="8" borderId="0" xfId="0" applyFont="1" applyFill="1" applyAlignment="1">
      <alignment horizontal="left"/>
    </xf>
    <xf numFmtId="0" fontId="0" fillId="8" borderId="0" xfId="0" applyFill="1" applyBorder="1" applyProtection="1"/>
    <xf numFmtId="0" fontId="0" fillId="8" borderId="0" xfId="0" applyFill="1" applyProtection="1"/>
    <xf numFmtId="0" fontId="4" fillId="8" borderId="0" xfId="0" applyFont="1" applyFill="1" applyBorder="1" applyAlignment="1" applyProtection="1">
      <alignment horizontal="center" vertical="center" wrapText="1"/>
    </xf>
    <xf numFmtId="0" fontId="4" fillId="8" borderId="0" xfId="0" applyFont="1" applyFill="1" applyBorder="1" applyAlignment="1" applyProtection="1">
      <alignment vertical="center"/>
    </xf>
    <xf numFmtId="0" fontId="4" fillId="8" borderId="0" xfId="0" applyFont="1" applyFill="1" applyProtection="1"/>
    <xf numFmtId="0" fontId="19" fillId="8" borderId="0" xfId="0" applyFont="1" applyFill="1" applyBorder="1" applyAlignment="1" applyProtection="1">
      <alignment horizontal="center"/>
    </xf>
    <xf numFmtId="0" fontId="19" fillId="8" borderId="0" xfId="0" applyFont="1" applyFill="1" applyBorder="1" applyProtection="1"/>
    <xf numFmtId="0" fontId="0" fillId="2" borderId="0" xfId="0" applyFill="1" applyAlignment="1" applyProtection="1">
      <alignment horizontal="center"/>
    </xf>
    <xf numFmtId="0" fontId="2" fillId="2" borderId="0" xfId="0" applyFont="1" applyFill="1" applyProtection="1"/>
    <xf numFmtId="0" fontId="0" fillId="2" borderId="0" xfId="0" applyFill="1" applyBorder="1" applyProtection="1"/>
    <xf numFmtId="0" fontId="0" fillId="0" borderId="0" xfId="0" applyProtection="1"/>
    <xf numFmtId="49" fontId="0" fillId="8" borderId="0" xfId="0" applyNumberFormat="1" applyFill="1" applyAlignment="1" applyProtection="1">
      <alignment horizontal="center"/>
    </xf>
    <xf numFmtId="49" fontId="0" fillId="8" borderId="0" xfId="0" applyNumberFormat="1" applyFill="1" applyProtection="1"/>
    <xf numFmtId="0" fontId="0" fillId="8" borderId="0" xfId="0" applyFill="1" applyAlignment="1" applyProtection="1">
      <alignment horizontal="center"/>
    </xf>
    <xf numFmtId="0" fontId="0" fillId="6" borderId="0" xfId="0" applyFill="1" applyBorder="1" applyAlignment="1">
      <alignment horizontal="center"/>
    </xf>
    <xf numFmtId="0" fontId="0" fillId="6" borderId="0" xfId="0" applyFill="1" applyBorder="1" applyAlignment="1">
      <alignment horizontal="left"/>
    </xf>
    <xf numFmtId="0" fontId="1" fillId="6" borderId="0" xfId="0" applyFont="1" applyFill="1" applyBorder="1" applyAlignment="1">
      <alignment horizontal="left"/>
    </xf>
    <xf numFmtId="0" fontId="2" fillId="6" borderId="0" xfId="0" applyFont="1" applyFill="1" applyBorder="1" applyAlignment="1">
      <alignment horizontal="center"/>
    </xf>
    <xf numFmtId="0" fontId="2" fillId="6" borderId="0" xfId="0" applyFont="1" applyFill="1" applyBorder="1" applyAlignment="1">
      <alignment horizontal="left"/>
    </xf>
    <xf numFmtId="0" fontId="8" fillId="6" borderId="0" xfId="0" applyFont="1" applyFill="1" applyBorder="1" applyAlignment="1">
      <alignment horizontal="left"/>
    </xf>
    <xf numFmtId="0" fontId="0" fillId="6" borderId="0" xfId="0" applyFill="1" applyBorder="1"/>
    <xf numFmtId="0" fontId="2" fillId="0" borderId="0" xfId="0" applyFont="1" applyFill="1" applyBorder="1" applyAlignment="1" applyProtection="1">
      <alignment horizontal="center"/>
      <protection locked="0"/>
    </xf>
    <xf numFmtId="0" fontId="2" fillId="2" borderId="0" xfId="0" applyFont="1" applyFill="1" applyBorder="1" applyAlignment="1" applyProtection="1">
      <alignment horizontal="center"/>
      <protection locked="0"/>
    </xf>
    <xf numFmtId="0" fontId="1" fillId="10" borderId="6" xfId="0" applyFont="1" applyFill="1" applyBorder="1" applyAlignment="1" applyProtection="1">
      <alignment horizontal="center" vertical="distributed"/>
      <protection locked="0"/>
    </xf>
    <xf numFmtId="0" fontId="1" fillId="10" borderId="1" xfId="0" applyFont="1" applyFill="1" applyBorder="1" applyAlignment="1" applyProtection="1">
      <alignment horizontal="center" vertical="distributed"/>
      <protection locked="0"/>
    </xf>
    <xf numFmtId="0" fontId="13" fillId="11" borderId="28" xfId="0" applyFont="1" applyFill="1" applyBorder="1" applyAlignment="1">
      <alignment horizontal="center" vertical="center" wrapText="1"/>
    </xf>
    <xf numFmtId="0" fontId="13" fillId="11" borderId="30" xfId="0" applyFont="1" applyFill="1" applyBorder="1" applyAlignment="1">
      <alignment horizontal="center" vertical="center" wrapText="1"/>
    </xf>
    <xf numFmtId="0" fontId="13" fillId="11" borderId="29" xfId="0" applyFont="1" applyFill="1" applyBorder="1" applyAlignment="1">
      <alignment horizontal="center" vertical="center" wrapText="1"/>
    </xf>
    <xf numFmtId="0" fontId="2" fillId="10" borderId="6" xfId="0" applyFont="1" applyFill="1" applyBorder="1" applyAlignment="1" applyProtection="1">
      <alignment horizontal="center" vertical="center"/>
      <protection locked="0"/>
    </xf>
    <xf numFmtId="0" fontId="2" fillId="10" borderId="6" xfId="0" applyFont="1" applyFill="1" applyBorder="1" applyAlignment="1" applyProtection="1">
      <alignment horizontal="center" vertical="distributed"/>
      <protection locked="0"/>
    </xf>
    <xf numFmtId="0" fontId="21" fillId="8" borderId="0" xfId="0" applyFont="1" applyFill="1" applyAlignment="1" applyProtection="1">
      <alignment horizontal="center" vertical="top"/>
    </xf>
    <xf numFmtId="0" fontId="1" fillId="0" borderId="4" xfId="0" applyFont="1" applyFill="1" applyBorder="1" applyAlignment="1" applyProtection="1">
      <alignment horizontal="left" vertical="top" wrapText="1"/>
      <protection locked="0"/>
    </xf>
    <xf numFmtId="0" fontId="1" fillId="0" borderId="3" xfId="0" applyFont="1" applyFill="1" applyBorder="1" applyAlignment="1" applyProtection="1">
      <alignment horizontal="left" vertical="top" wrapText="1"/>
      <protection locked="0"/>
    </xf>
    <xf numFmtId="0" fontId="4" fillId="2" borderId="21" xfId="0" applyNumberFormat="1" applyFont="1" applyFill="1" applyBorder="1" applyAlignment="1" applyProtection="1">
      <alignment horizontal="left" vertical="top"/>
      <protection locked="0"/>
    </xf>
    <xf numFmtId="0" fontId="4" fillId="2" borderId="32" xfId="0" applyNumberFormat="1" applyFont="1" applyFill="1" applyBorder="1" applyAlignment="1" applyProtection="1">
      <alignment horizontal="left" vertical="top"/>
      <protection locked="0"/>
    </xf>
    <xf numFmtId="0" fontId="4" fillId="0" borderId="32" xfId="0" applyFont="1" applyBorder="1" applyAlignment="1" applyProtection="1">
      <alignment horizontal="left" wrapText="1"/>
      <protection locked="0"/>
    </xf>
    <xf numFmtId="0" fontId="3" fillId="2" borderId="32" xfId="0" applyFont="1" applyFill="1" applyBorder="1" applyAlignment="1" applyProtection="1">
      <alignment horizontal="center" vertical="center"/>
      <protection locked="0"/>
    </xf>
    <xf numFmtId="0" fontId="4" fillId="2" borderId="32" xfId="0" applyFont="1" applyFill="1" applyBorder="1" applyAlignment="1" applyProtection="1">
      <alignment horizontal="center" vertical="center"/>
      <protection locked="0"/>
    </xf>
    <xf numFmtId="0" fontId="3" fillId="5" borderId="32" xfId="0" applyFont="1" applyFill="1" applyBorder="1" applyAlignment="1" applyProtection="1">
      <alignment horizontal="center" vertical="center"/>
      <protection locked="0"/>
    </xf>
    <xf numFmtId="0" fontId="3" fillId="5" borderId="4" xfId="0" applyFont="1" applyFill="1" applyBorder="1" applyAlignment="1" applyProtection="1">
      <alignment horizontal="center" vertical="center"/>
      <protection locked="0"/>
    </xf>
    <xf numFmtId="0" fontId="4" fillId="2" borderId="23" xfId="0" applyNumberFormat="1" applyFont="1" applyFill="1" applyBorder="1" applyAlignment="1" applyProtection="1">
      <alignment horizontal="left" vertical="top"/>
      <protection locked="0"/>
    </xf>
    <xf numFmtId="0" fontId="3" fillId="2" borderId="15" xfId="0"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protection locked="0"/>
    </xf>
    <xf numFmtId="0" fontId="3" fillId="5" borderId="33" xfId="0" applyFont="1" applyFill="1" applyBorder="1" applyAlignment="1" applyProtection="1">
      <alignment horizontal="center" vertical="center"/>
      <protection locked="0"/>
    </xf>
    <xf numFmtId="0" fontId="3" fillId="5" borderId="40" xfId="0" applyFont="1" applyFill="1" applyBorder="1" applyAlignment="1" applyProtection="1">
      <alignment horizontal="center" vertical="center"/>
      <protection locked="0"/>
    </xf>
    <xf numFmtId="0" fontId="1" fillId="2" borderId="33" xfId="0" applyNumberFormat="1" applyFont="1" applyFill="1" applyBorder="1" applyAlignment="1" applyProtection="1">
      <alignment horizontal="left" vertical="top"/>
      <protection locked="0"/>
    </xf>
    <xf numFmtId="0" fontId="0" fillId="6" borderId="7" xfId="0" applyFill="1" applyBorder="1" applyAlignment="1">
      <alignment horizontal="center" vertical="center"/>
    </xf>
    <xf numFmtId="0" fontId="1" fillId="6" borderId="41" xfId="0" applyFont="1" applyFill="1" applyBorder="1" applyAlignment="1">
      <alignment horizontal="left" vertical="center" wrapText="1"/>
    </xf>
    <xf numFmtId="0" fontId="1" fillId="6" borderId="6" xfId="0" applyFont="1" applyFill="1" applyBorder="1" applyAlignment="1">
      <alignment horizontal="left" vertical="center" wrapText="1"/>
    </xf>
    <xf numFmtId="0" fontId="1" fillId="2" borderId="6" xfId="0" applyNumberFormat="1" applyFont="1" applyFill="1" applyBorder="1" applyAlignment="1" applyProtection="1">
      <alignment horizontal="left" vertical="top"/>
      <protection locked="0"/>
    </xf>
    <xf numFmtId="0" fontId="1" fillId="0" borderId="33" xfId="0" applyFont="1" applyBorder="1" applyAlignment="1" applyProtection="1">
      <alignment horizontal="left" wrapText="1"/>
      <protection locked="0"/>
    </xf>
    <xf numFmtId="0" fontId="2" fillId="2" borderId="0" xfId="0" applyFont="1" applyFill="1" applyBorder="1" applyAlignment="1" applyProtection="1">
      <protection locked="0"/>
    </xf>
    <xf numFmtId="0" fontId="1" fillId="2" borderId="14" xfId="0" applyFont="1" applyFill="1" applyBorder="1" applyAlignment="1" applyProtection="1">
      <alignment horizontal="justify" vertical="top"/>
      <protection locked="0"/>
    </xf>
    <xf numFmtId="0" fontId="1" fillId="2" borderId="14" xfId="0" applyFont="1" applyFill="1" applyBorder="1" applyAlignment="1" applyProtection="1">
      <alignment horizontal="center" vertical="center"/>
      <protection locked="0"/>
    </xf>
    <xf numFmtId="0" fontId="1" fillId="2" borderId="3" xfId="0" applyFont="1" applyFill="1" applyBorder="1" applyAlignment="1" applyProtection="1">
      <alignment horizontal="center" vertical="center"/>
      <protection locked="0"/>
    </xf>
    <xf numFmtId="0" fontId="2" fillId="2" borderId="0" xfId="0" applyFont="1" applyFill="1" applyBorder="1" applyAlignment="1" applyProtection="1">
      <alignment vertical="center" wrapText="1"/>
      <protection locked="0"/>
    </xf>
    <xf numFmtId="0" fontId="1" fillId="0" borderId="11" xfId="0" applyFont="1" applyFill="1" applyBorder="1" applyAlignment="1" applyProtection="1">
      <alignment horizontal="left" vertical="center" wrapText="1"/>
      <protection locked="0"/>
    </xf>
    <xf numFmtId="0" fontId="4" fillId="0" borderId="8"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center" vertical="center" wrapText="1"/>
      <protection locked="0"/>
    </xf>
    <xf numFmtId="49" fontId="4" fillId="0" borderId="19" xfId="0" applyNumberFormat="1" applyFont="1" applyFill="1" applyBorder="1" applyAlignment="1" applyProtection="1">
      <alignment horizontal="center" vertical="center" wrapText="1"/>
      <protection locked="0"/>
    </xf>
    <xf numFmtId="0" fontId="1" fillId="0" borderId="13" xfId="0" applyFont="1" applyFill="1" applyBorder="1" applyAlignment="1" applyProtection="1">
      <alignment horizontal="left" vertical="center" wrapText="1"/>
      <protection locked="0"/>
    </xf>
    <xf numFmtId="0" fontId="9" fillId="0" borderId="13"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xf numFmtId="0" fontId="9" fillId="0" borderId="17" xfId="0" applyFont="1" applyFill="1" applyBorder="1" applyAlignment="1" applyProtection="1">
      <alignment horizontal="left" vertical="center" wrapText="1"/>
      <protection locked="0"/>
    </xf>
    <xf numFmtId="0" fontId="1" fillId="0" borderId="31" xfId="0" applyFont="1" applyFill="1" applyBorder="1" applyAlignment="1" applyProtection="1">
      <alignment horizontal="left" vertical="center" wrapText="1"/>
      <protection locked="0"/>
    </xf>
    <xf numFmtId="0" fontId="9" fillId="0" borderId="15" xfId="0" applyFont="1" applyFill="1" applyBorder="1" applyAlignment="1" applyProtection="1">
      <alignment horizontal="left" vertical="center" wrapText="1"/>
      <protection locked="0"/>
    </xf>
    <xf numFmtId="0" fontId="11" fillId="6" borderId="0" xfId="0" applyFont="1" applyFill="1" applyBorder="1" applyAlignment="1">
      <alignment horizontal="center" vertical="center"/>
    </xf>
    <xf numFmtId="0" fontId="12" fillId="6" borderId="0" xfId="0" applyFont="1" applyFill="1" applyBorder="1" applyAlignment="1">
      <alignment horizontal="center"/>
    </xf>
    <xf numFmtId="0" fontId="13" fillId="11" borderId="36" xfId="0" applyFont="1" applyFill="1" applyBorder="1" applyAlignment="1">
      <alignment horizontal="center" vertical="center" wrapText="1"/>
    </xf>
    <xf numFmtId="0" fontId="13" fillId="11" borderId="37" xfId="0" applyFont="1" applyFill="1" applyBorder="1" applyAlignment="1">
      <alignment horizontal="center" vertical="center" wrapText="1"/>
    </xf>
    <xf numFmtId="0" fontId="13" fillId="11" borderId="38" xfId="0" applyFont="1" applyFill="1" applyBorder="1" applyAlignment="1">
      <alignment horizontal="center" vertical="center" wrapText="1"/>
    </xf>
    <xf numFmtId="0" fontId="4" fillId="0" borderId="24" xfId="0" applyNumberFormat="1" applyFont="1" applyFill="1" applyBorder="1" applyAlignment="1" applyProtection="1">
      <alignment horizontal="center" vertical="center" wrapText="1"/>
      <protection locked="0"/>
    </xf>
    <xf numFmtId="49" fontId="4" fillId="0" borderId="22" xfId="0" applyNumberFormat="1" applyFont="1" applyFill="1" applyBorder="1" applyAlignment="1" applyProtection="1">
      <alignment horizontal="center" vertical="center" wrapText="1"/>
      <protection locked="0"/>
    </xf>
    <xf numFmtId="49" fontId="4" fillId="0" borderId="25" xfId="0" applyNumberFormat="1" applyFont="1" applyFill="1" applyBorder="1" applyAlignment="1" applyProtection="1">
      <alignment horizontal="center" vertical="center" wrapText="1"/>
      <protection locked="0"/>
    </xf>
    <xf numFmtId="0" fontId="4" fillId="0" borderId="21" xfId="0" applyNumberFormat="1" applyFont="1" applyFill="1" applyBorder="1" applyAlignment="1" applyProtection="1">
      <alignment horizontal="center" vertical="center" wrapText="1"/>
      <protection locked="0"/>
    </xf>
    <xf numFmtId="49" fontId="4" fillId="0" borderId="23" xfId="0" applyNumberFormat="1" applyFont="1" applyFill="1" applyBorder="1" applyAlignment="1" applyProtection="1">
      <alignment horizontal="center" vertical="center" wrapText="1"/>
      <protection locked="0"/>
    </xf>
    <xf numFmtId="0" fontId="4" fillId="0" borderId="39" xfId="0" applyFont="1" applyFill="1" applyBorder="1" applyAlignment="1" applyProtection="1">
      <alignment horizontal="left" vertical="center" wrapText="1"/>
      <protection locked="0"/>
    </xf>
    <xf numFmtId="0" fontId="4" fillId="0" borderId="16" xfId="0" applyFont="1" applyFill="1" applyBorder="1" applyAlignment="1" applyProtection="1">
      <alignment horizontal="left" vertical="center" wrapText="1"/>
      <protection locked="0"/>
    </xf>
    <xf numFmtId="0" fontId="1" fillId="0" borderId="39" xfId="0" applyFont="1" applyFill="1" applyBorder="1" applyAlignment="1" applyProtection="1">
      <alignment horizontal="left" vertical="center" wrapText="1"/>
      <protection locked="0"/>
    </xf>
    <xf numFmtId="0" fontId="9" fillId="0" borderId="16" xfId="0" applyFont="1" applyFill="1" applyBorder="1" applyAlignment="1" applyProtection="1">
      <alignment horizontal="left" vertical="center" wrapText="1"/>
      <protection locked="0"/>
    </xf>
    <xf numFmtId="0" fontId="1" fillId="0" borderId="31"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0" borderId="15" xfId="0"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43" xfId="0" applyFont="1" applyFill="1" applyBorder="1" applyAlignment="1">
      <alignment vertical="center" wrapText="1"/>
    </xf>
    <xf numFmtId="0" fontId="1" fillId="2" borderId="40" xfId="0" applyFont="1" applyFill="1" applyBorder="1" applyAlignment="1">
      <alignment vertical="center" wrapText="1"/>
    </xf>
    <xf numFmtId="49" fontId="4" fillId="0" borderId="20" xfId="0" applyNumberFormat="1" applyFont="1" applyFill="1" applyBorder="1" applyAlignment="1" applyProtection="1">
      <alignment horizontal="center" vertical="center" wrapText="1"/>
      <protection locked="0"/>
    </xf>
    <xf numFmtId="49" fontId="4" fillId="0" borderId="18" xfId="0" applyNumberFormat="1" applyFont="1" applyFill="1" applyBorder="1" applyAlignment="1" applyProtection="1">
      <alignment horizontal="center" vertical="center"/>
      <protection locked="0"/>
    </xf>
    <xf numFmtId="49" fontId="4" fillId="0" borderId="19" xfId="0" applyNumberFormat="1" applyFont="1" applyFill="1" applyBorder="1" applyAlignment="1" applyProtection="1">
      <alignment horizontal="center" vertical="center"/>
      <protection locked="0"/>
    </xf>
    <xf numFmtId="49" fontId="4" fillId="0" borderId="20" xfId="0" applyNumberFormat="1" applyFont="1" applyFill="1" applyBorder="1" applyAlignment="1" applyProtection="1">
      <alignment horizontal="center" vertical="center"/>
      <protection locked="0"/>
    </xf>
    <xf numFmtId="0" fontId="4" fillId="0" borderId="11" xfId="0" applyFont="1" applyFill="1" applyBorder="1" applyAlignment="1" applyProtection="1">
      <alignment horizontal="left" vertical="center" wrapText="1"/>
      <protection locked="0"/>
    </xf>
    <xf numFmtId="0" fontId="20" fillId="8" borderId="26" xfId="0" applyFont="1" applyFill="1" applyBorder="1" applyAlignment="1" applyProtection="1">
      <alignment horizontal="left" vertical="top" wrapText="1"/>
    </xf>
    <xf numFmtId="0" fontId="14" fillId="9" borderId="17" xfId="0" applyFont="1" applyFill="1" applyBorder="1" applyAlignment="1" applyProtection="1">
      <alignment horizontal="center" wrapText="1"/>
      <protection locked="0"/>
    </xf>
    <xf numFmtId="0" fontId="14" fillId="9" borderId="11" xfId="0" applyFont="1" applyFill="1" applyBorder="1" applyAlignment="1" applyProtection="1">
      <alignment horizontal="center" wrapText="1"/>
      <protection locked="0"/>
    </xf>
    <xf numFmtId="0" fontId="13" fillId="9" borderId="7" xfId="0" applyFont="1" applyFill="1" applyBorder="1" applyAlignment="1" applyProtection="1">
      <alignment horizontal="center"/>
      <protection locked="0"/>
    </xf>
    <xf numFmtId="0" fontId="13" fillId="9" borderId="8" xfId="0" applyFont="1" applyFill="1" applyBorder="1" applyAlignment="1" applyProtection="1">
      <alignment horizontal="center"/>
      <protection locked="0"/>
    </xf>
    <xf numFmtId="0" fontId="13" fillId="9" borderId="32" xfId="0" applyFont="1" applyFill="1" applyBorder="1" applyAlignment="1" applyProtection="1">
      <alignment horizontal="center"/>
      <protection locked="0"/>
    </xf>
    <xf numFmtId="0" fontId="13" fillId="9" borderId="4" xfId="0" applyFont="1" applyFill="1" applyBorder="1" applyAlignment="1" applyProtection="1">
      <alignment horizontal="center"/>
      <protection locked="0"/>
    </xf>
    <xf numFmtId="0" fontId="14" fillId="9" borderId="31" xfId="0" applyFont="1" applyFill="1" applyBorder="1" applyAlignment="1" applyProtection="1">
      <alignment horizontal="center" vertical="center" wrapText="1"/>
      <protection locked="0"/>
    </xf>
    <xf numFmtId="0" fontId="14" fillId="9" borderId="15" xfId="0" applyFont="1" applyFill="1" applyBorder="1" applyAlignment="1" applyProtection="1">
      <alignment horizontal="center" vertical="center" wrapText="1"/>
      <protection locked="0"/>
    </xf>
    <xf numFmtId="0" fontId="13" fillId="9" borderId="32" xfId="0" applyFont="1" applyFill="1" applyBorder="1" applyAlignment="1" applyProtection="1">
      <alignment horizontal="center" vertical="center" wrapText="1"/>
      <protection locked="0"/>
    </xf>
    <xf numFmtId="0" fontId="13" fillId="9" borderId="33" xfId="0" applyFont="1" applyFill="1" applyBorder="1" applyAlignment="1" applyProtection="1">
      <alignment horizontal="center" vertical="center" wrapText="1"/>
      <protection locked="0"/>
    </xf>
    <xf numFmtId="0" fontId="13" fillId="9" borderId="18" xfId="0" applyFont="1" applyFill="1" applyBorder="1" applyAlignment="1" applyProtection="1">
      <alignment horizontal="center" vertical="center"/>
      <protection locked="0"/>
    </xf>
    <xf numFmtId="0" fontId="13" fillId="9" borderId="20" xfId="0" applyFont="1" applyFill="1" applyBorder="1" applyAlignment="1" applyProtection="1">
      <alignment horizontal="center" vertical="center"/>
      <protection locked="0"/>
    </xf>
    <xf numFmtId="0" fontId="2" fillId="8" borderId="0" xfId="0" applyFont="1" applyFill="1" applyBorder="1" applyAlignment="1" applyProtection="1">
      <alignment horizontal="center" vertical="center"/>
    </xf>
    <xf numFmtId="0" fontId="12" fillId="2" borderId="0" xfId="0" applyFont="1" applyFill="1" applyBorder="1" applyAlignment="1" applyProtection="1">
      <alignment horizontal="center"/>
      <protection locked="0"/>
    </xf>
    <xf numFmtId="0" fontId="11" fillId="2" borderId="0" xfId="0" applyFont="1" applyFill="1" applyBorder="1" applyAlignment="1" applyProtection="1">
      <alignment horizontal="center" vertical="center"/>
      <protection locked="0"/>
    </xf>
    <xf numFmtId="0" fontId="2" fillId="2" borderId="0" xfId="0" applyFont="1" applyFill="1" applyBorder="1" applyAlignment="1" applyProtection="1">
      <alignment horizontal="left" wrapText="1"/>
      <protection locked="0"/>
    </xf>
    <xf numFmtId="0" fontId="2" fillId="2" borderId="0" xfId="0" applyFont="1" applyFill="1" applyAlignment="1" applyProtection="1">
      <alignment horizontal="center"/>
      <protection locked="0"/>
    </xf>
    <xf numFmtId="0" fontId="2" fillId="2" borderId="9" xfId="0" applyFont="1" applyFill="1" applyBorder="1" applyAlignment="1" applyProtection="1">
      <alignment horizontal="center"/>
      <protection locked="0"/>
    </xf>
    <xf numFmtId="0" fontId="13" fillId="9" borderId="32" xfId="0" applyFont="1" applyFill="1" applyBorder="1" applyAlignment="1" applyProtection="1">
      <alignment horizontal="center" vertical="center"/>
      <protection locked="0"/>
    </xf>
    <xf numFmtId="0" fontId="13" fillId="9" borderId="33" xfId="0" applyFont="1" applyFill="1" applyBorder="1" applyAlignment="1" applyProtection="1">
      <alignment horizontal="center" vertical="center"/>
      <protection locked="0"/>
    </xf>
    <xf numFmtId="0" fontId="13" fillId="9" borderId="36" xfId="0" applyFont="1" applyFill="1" applyBorder="1" applyAlignment="1" applyProtection="1">
      <alignment horizontal="center" vertical="center"/>
      <protection locked="0"/>
    </xf>
    <xf numFmtId="0" fontId="13" fillId="9" borderId="37" xfId="0" applyFont="1" applyFill="1" applyBorder="1" applyAlignment="1" applyProtection="1">
      <alignment horizontal="center" vertical="center"/>
      <protection locked="0"/>
    </xf>
    <xf numFmtId="0" fontId="13" fillId="9" borderId="38"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2" fillId="2" borderId="0" xfId="0" applyFont="1" applyFill="1" applyBorder="1" applyAlignment="1" applyProtection="1">
      <alignment horizontal="center"/>
    </xf>
    <xf numFmtId="0" fontId="2" fillId="2" borderId="0" xfId="0" applyFont="1" applyFill="1" applyAlignment="1" applyProtection="1">
      <alignment horizontal="center"/>
    </xf>
    <xf numFmtId="0" fontId="13" fillId="9" borderId="34" xfId="0" applyFont="1" applyFill="1" applyBorder="1" applyAlignment="1" applyProtection="1">
      <alignment horizontal="center" vertical="center"/>
      <protection locked="0"/>
    </xf>
    <xf numFmtId="0" fontId="13" fillId="9" borderId="9" xfId="0" applyFont="1" applyFill="1" applyBorder="1" applyAlignment="1" applyProtection="1">
      <alignment horizontal="center" vertical="center"/>
      <protection locked="0"/>
    </xf>
    <xf numFmtId="0" fontId="13" fillId="9" borderId="11" xfId="0" applyFont="1" applyFill="1" applyBorder="1" applyAlignment="1" applyProtection="1">
      <alignment horizontal="center" vertical="center"/>
      <protection locked="0"/>
    </xf>
    <xf numFmtId="0" fontId="13" fillId="9" borderId="31" xfId="0" applyFont="1" applyFill="1" applyBorder="1" applyAlignment="1" applyProtection="1">
      <alignment horizontal="center" vertical="center" textRotation="90" wrapText="1"/>
      <protection locked="0"/>
    </xf>
    <xf numFmtId="0" fontId="13" fillId="9" borderId="13" xfId="0" applyFont="1" applyFill="1" applyBorder="1" applyAlignment="1" applyProtection="1">
      <alignment horizontal="center" vertical="center" textRotation="90" wrapText="1"/>
      <protection locked="0"/>
    </xf>
    <xf numFmtId="0" fontId="15" fillId="9" borderId="14" xfId="0" applyFont="1" applyFill="1" applyBorder="1" applyAlignment="1" applyProtection="1">
      <alignment horizontal="center" vertical="center" textRotation="90" wrapText="1"/>
      <protection locked="0"/>
    </xf>
    <xf numFmtId="0" fontId="2" fillId="10" borderId="6" xfId="0" applyFont="1" applyFill="1" applyBorder="1" applyAlignment="1" applyProtection="1">
      <alignment horizontal="center" vertical="center"/>
      <protection locked="0"/>
    </xf>
    <xf numFmtId="0" fontId="13" fillId="9" borderId="35" xfId="0" applyFont="1" applyFill="1" applyBorder="1" applyAlignment="1" applyProtection="1">
      <alignment horizontal="center" vertical="center"/>
      <protection locked="0"/>
    </xf>
    <xf numFmtId="0" fontId="13" fillId="9" borderId="10" xfId="0" applyFont="1" applyFill="1" applyBorder="1" applyAlignment="1" applyProtection="1">
      <alignment horizontal="center" vertical="center"/>
      <protection locked="0"/>
    </xf>
    <xf numFmtId="0" fontId="2" fillId="10" borderId="6" xfId="0" applyFont="1" applyFill="1" applyBorder="1" applyAlignment="1" applyProtection="1">
      <alignment horizontal="center" vertical="center" wrapText="1"/>
      <protection locked="0"/>
    </xf>
    <xf numFmtId="0" fontId="2" fillId="10" borderId="12" xfId="0" applyFont="1" applyFill="1" applyBorder="1" applyAlignment="1" applyProtection="1">
      <alignment horizontal="center" vertical="center" wrapText="1"/>
      <protection locked="0"/>
    </xf>
    <xf numFmtId="0" fontId="2" fillId="10" borderId="14" xfId="0" applyFont="1" applyFill="1" applyBorder="1" applyAlignment="1" applyProtection="1">
      <alignment horizontal="center" vertical="center" wrapText="1"/>
      <protection locked="0"/>
    </xf>
    <xf numFmtId="0" fontId="2" fillId="10" borderId="6" xfId="0" applyFont="1" applyFill="1" applyBorder="1" applyAlignment="1" applyProtection="1">
      <alignment horizontal="center" vertical="distributed"/>
      <protection locked="0"/>
    </xf>
    <xf numFmtId="0" fontId="2" fillId="10" borderId="1" xfId="0" applyFont="1" applyFill="1" applyBorder="1" applyAlignment="1" applyProtection="1">
      <alignment horizontal="center" vertical="distributed"/>
      <protection locked="0"/>
    </xf>
    <xf numFmtId="0" fontId="2" fillId="10" borderId="35" xfId="0" applyFont="1" applyFill="1" applyBorder="1" applyAlignment="1" applyProtection="1">
      <alignment horizontal="center" vertical="center" wrapText="1"/>
      <protection locked="0"/>
    </xf>
    <xf numFmtId="0" fontId="2" fillId="10" borderId="26" xfId="0" applyFont="1" applyFill="1" applyBorder="1" applyAlignment="1" applyProtection="1">
      <alignment horizontal="center" vertical="center" wrapText="1"/>
      <protection locked="0"/>
    </xf>
    <xf numFmtId="0" fontId="2" fillId="10" borderId="27" xfId="0" applyFont="1" applyFill="1" applyBorder="1" applyAlignment="1" applyProtection="1">
      <alignment horizontal="center" vertical="center" wrapText="1"/>
      <protection locked="0"/>
    </xf>
    <xf numFmtId="0" fontId="4" fillId="0" borderId="25" xfId="0" applyNumberFormat="1" applyFont="1" applyBorder="1" applyAlignment="1" applyProtection="1">
      <alignment horizontal="center" vertical="top"/>
      <protection locked="0"/>
    </xf>
    <xf numFmtId="49" fontId="0" fillId="0" borderId="19" xfId="0" applyNumberFormat="1" applyBorder="1" applyAlignment="1" applyProtection="1">
      <alignment horizontal="center" vertical="top"/>
      <protection locked="0"/>
    </xf>
    <xf numFmtId="49" fontId="0" fillId="0" borderId="24" xfId="0" applyNumberFormat="1" applyBorder="1" applyAlignment="1" applyProtection="1">
      <alignment horizontal="center" vertical="top"/>
      <protection locked="0"/>
    </xf>
    <xf numFmtId="0" fontId="0" fillId="2" borderId="12" xfId="0" applyFill="1" applyBorder="1" applyAlignment="1" applyProtection="1">
      <alignment horizontal="justify" vertical="top"/>
      <protection locked="0"/>
    </xf>
    <xf numFmtId="0" fontId="0" fillId="2" borderId="13" xfId="0" applyFill="1" applyBorder="1" applyAlignment="1" applyProtection="1">
      <alignment horizontal="justify" vertical="top"/>
      <protection locked="0"/>
    </xf>
    <xf numFmtId="0" fontId="0" fillId="2" borderId="14" xfId="0" applyFill="1" applyBorder="1" applyAlignment="1" applyProtection="1">
      <alignment horizontal="justify" vertical="top"/>
      <protection locked="0"/>
    </xf>
    <xf numFmtId="0" fontId="3" fillId="5" borderId="12" xfId="0" applyFont="1" applyFill="1" applyBorder="1" applyAlignment="1" applyProtection="1">
      <alignment horizontal="center" vertical="center"/>
      <protection locked="0"/>
    </xf>
    <xf numFmtId="0" fontId="3" fillId="5" borderId="13" xfId="0" applyFont="1" applyFill="1" applyBorder="1" applyAlignment="1" applyProtection="1">
      <alignment horizontal="center" vertical="center"/>
      <protection locked="0"/>
    </xf>
    <xf numFmtId="0" fontId="3" fillId="5" borderId="14" xfId="0" applyFont="1" applyFill="1" applyBorder="1" applyAlignment="1" applyProtection="1">
      <alignment horizontal="center" vertical="center"/>
      <protection locked="0"/>
    </xf>
    <xf numFmtId="0" fontId="13" fillId="9" borderId="19" xfId="0" applyFont="1" applyFill="1" applyBorder="1" applyAlignment="1" applyProtection="1">
      <alignment horizontal="center" vertical="center"/>
      <protection locked="0"/>
    </xf>
    <xf numFmtId="0" fontId="13" fillId="9" borderId="24" xfId="0" applyFont="1" applyFill="1" applyBorder="1" applyAlignment="1" applyProtection="1">
      <alignment horizontal="center" vertical="center"/>
      <protection locked="0"/>
    </xf>
    <xf numFmtId="0" fontId="0" fillId="2" borderId="12" xfId="0" applyFill="1" applyBorder="1" applyAlignment="1" applyProtection="1">
      <alignment horizontal="left" vertical="top" wrapText="1"/>
      <protection locked="0"/>
    </xf>
    <xf numFmtId="0" fontId="0" fillId="2" borderId="13" xfId="0" applyFill="1" applyBorder="1" applyAlignment="1" applyProtection="1">
      <alignment horizontal="left" vertical="top" wrapText="1"/>
      <protection locked="0"/>
    </xf>
    <xf numFmtId="0" fontId="0" fillId="2" borderId="14" xfId="0" applyFill="1" applyBorder="1" applyAlignment="1" applyProtection="1">
      <alignment horizontal="left" vertical="top" wrapText="1"/>
      <protection locked="0"/>
    </xf>
    <xf numFmtId="0" fontId="0" fillId="0" borderId="25" xfId="0" applyNumberFormat="1" applyBorder="1" applyAlignment="1" applyProtection="1">
      <alignment horizontal="center" vertical="top"/>
      <protection locked="0"/>
    </xf>
    <xf numFmtId="0" fontId="4" fillId="0" borderId="12" xfId="0" applyNumberFormat="1" applyFont="1" applyBorder="1" applyAlignment="1" applyProtection="1">
      <alignment horizontal="center" vertical="top" wrapText="1"/>
      <protection locked="0"/>
    </xf>
    <xf numFmtId="49" fontId="0" fillId="0" borderId="13" xfId="0" applyNumberFormat="1" applyBorder="1" applyAlignment="1" applyProtection="1">
      <alignment horizontal="center" vertical="top" wrapText="1"/>
      <protection locked="0"/>
    </xf>
    <xf numFmtId="49" fontId="0" fillId="0" borderId="14" xfId="0" applyNumberFormat="1" applyBorder="1" applyAlignment="1" applyProtection="1">
      <alignment horizontal="center" vertical="top" wrapText="1"/>
      <protection locked="0"/>
    </xf>
    <xf numFmtId="0" fontId="1" fillId="2" borderId="12" xfId="0" applyFont="1" applyFill="1" applyBorder="1" applyAlignment="1" applyProtection="1">
      <alignment horizontal="justify" vertical="top"/>
      <protection locked="0"/>
    </xf>
    <xf numFmtId="0" fontId="4" fillId="0" borderId="12" xfId="0" applyNumberFormat="1" applyFont="1" applyBorder="1" applyAlignment="1" applyProtection="1">
      <alignment horizontal="center" vertical="top"/>
      <protection locked="0"/>
    </xf>
    <xf numFmtId="49" fontId="0" fillId="0" borderId="13" xfId="0" applyNumberFormat="1" applyBorder="1" applyAlignment="1" applyProtection="1">
      <alignment horizontal="center" vertical="top"/>
      <protection locked="0"/>
    </xf>
    <xf numFmtId="49" fontId="0" fillId="0" borderId="14" xfId="0" applyNumberFormat="1" applyBorder="1" applyAlignment="1" applyProtection="1">
      <alignment horizontal="center" vertical="top"/>
      <protection locked="0"/>
    </xf>
    <xf numFmtId="49" fontId="0" fillId="0" borderId="20" xfId="0" applyNumberFormat="1" applyBorder="1" applyAlignment="1" applyProtection="1">
      <alignment horizontal="center" vertical="top"/>
      <protection locked="0"/>
    </xf>
    <xf numFmtId="0" fontId="0" fillId="2" borderId="15" xfId="0" applyFill="1" applyBorder="1" applyAlignment="1" applyProtection="1">
      <alignment horizontal="justify" vertical="top"/>
      <protection locked="0"/>
    </xf>
    <xf numFmtId="0" fontId="3" fillId="5" borderId="15" xfId="0" applyFont="1" applyFill="1" applyBorder="1" applyAlignment="1" applyProtection="1">
      <alignment horizontal="center" vertical="center"/>
      <protection locked="0"/>
    </xf>
    <xf numFmtId="49" fontId="0" fillId="0" borderId="15" xfId="0" applyNumberFormat="1" applyBorder="1" applyAlignment="1" applyProtection="1">
      <alignment horizontal="center" vertical="top"/>
      <protection locked="0"/>
    </xf>
    <xf numFmtId="0" fontId="9" fillId="0" borderId="11" xfId="0" applyFont="1" applyFill="1" applyBorder="1" applyAlignment="1" applyProtection="1">
      <alignment horizontal="left" vertical="center" wrapText="1"/>
      <protection locked="0"/>
    </xf>
    <xf numFmtId="49" fontId="4" fillId="0" borderId="21" xfId="0" applyNumberFormat="1" applyFont="1" applyFill="1" applyBorder="1" applyAlignment="1" applyProtection="1">
      <alignment horizontal="center" vertical="center" wrapText="1"/>
      <protection locked="0"/>
    </xf>
    <xf numFmtId="49" fontId="4" fillId="0" borderId="24" xfId="0" applyNumberFormat="1" applyFont="1" applyFill="1" applyBorder="1" applyAlignment="1" applyProtection="1">
      <alignment horizontal="center" vertical="center" wrapText="1"/>
      <protection locked="0"/>
    </xf>
  </cellXfs>
  <cellStyles count="1">
    <cellStyle name="Normal" xfId="0" builtinId="0"/>
  </cellStyles>
  <dxfs count="59">
    <dxf>
      <font>
        <b/>
        <i val="0"/>
        <condense val="0"/>
        <extend val="0"/>
        <color indexed="12"/>
      </font>
      <fill>
        <patternFill>
          <bgColor indexed="11"/>
        </patternFill>
      </fill>
    </dxf>
    <dxf>
      <fill>
        <patternFill>
          <bgColor rgb="FFFFFF00"/>
        </patternFill>
      </fill>
    </dxf>
    <dxf>
      <fill>
        <patternFill>
          <bgColor rgb="FFFF0000"/>
        </patternFill>
      </fill>
    </dxf>
    <dxf>
      <fill>
        <patternFill patternType="solid">
          <fgColor rgb="FF00FF00"/>
          <bgColor rgb="FF66FF33"/>
        </patternFill>
      </fill>
    </dxf>
    <dxf>
      <fill>
        <patternFill>
          <bgColor rgb="FFFF0000"/>
        </patternFill>
      </fill>
    </dxf>
    <dxf>
      <fill>
        <patternFill>
          <bgColor rgb="FFFFFF0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6795556505021"/>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bgColor theme="0"/>
        </patternFill>
      </fill>
    </dxf>
    <dxf>
      <fill>
        <patternFill>
          <bgColor rgb="FF66FF33"/>
        </patternFill>
      </fill>
    </dxf>
    <dxf>
      <fill>
        <patternFill>
          <bgColor rgb="FFFFFF00"/>
        </patternFill>
      </fill>
    </dxf>
    <dxf>
      <fill>
        <patternFill>
          <bgColor rgb="FFFF000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ill>
        <patternFill>
          <bgColor rgb="FFFFFF00"/>
        </patternFill>
      </fill>
    </dxf>
    <dxf>
      <fill>
        <patternFill>
          <bgColor rgb="FFFF0000"/>
        </patternFill>
      </fill>
    </dxf>
    <dxf>
      <fill>
        <patternFill patternType="solid">
          <fgColor rgb="FF00FF00"/>
          <bgColor rgb="FF66FF33"/>
        </patternFill>
      </fill>
    </dxf>
    <dxf>
      <fill>
        <patternFill>
          <bgColor rgb="FFFF0000"/>
        </patternFill>
      </fill>
    </dxf>
    <dxf>
      <fill>
        <patternFill>
          <bgColor rgb="FFFFFF0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s>
  <tableStyles count="0" defaultTableStyle="TableStyleMedium9" defaultPivotStyle="PivotStyleLight16"/>
  <colors>
    <mruColors>
      <color rgb="FF66FF33"/>
      <color rgb="FF00FF00"/>
      <color rgb="FF25E32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18" Type="http://schemas.openxmlformats.org/officeDocument/2006/relationships/customXml" Target="../customXml/item7.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28575</xdr:colOff>
      <xdr:row>0</xdr:row>
      <xdr:rowOff>133350</xdr:rowOff>
    </xdr:from>
    <xdr:to>
      <xdr:col>2</xdr:col>
      <xdr:colOff>1049536</xdr:colOff>
      <xdr:row>2</xdr:row>
      <xdr:rowOff>190500</xdr:rowOff>
    </xdr:to>
    <xdr:pic>
      <xdr:nvPicPr>
        <xdr:cNvPr id="3"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09575" y="133350"/>
          <a:ext cx="1354336" cy="476250"/>
        </a:xfrm>
        <a:prstGeom prst="rect">
          <a:avLst/>
        </a:prstGeom>
        <a:noFill/>
        <a:ln w="9525">
          <a:noFill/>
          <a:miter lim="800000"/>
          <a:headEnd/>
          <a:tailEnd/>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76200</xdr:colOff>
      <xdr:row>1</xdr:row>
      <xdr:rowOff>57150</xdr:rowOff>
    </xdr:from>
    <xdr:to>
      <xdr:col>2</xdr:col>
      <xdr:colOff>1163836</xdr:colOff>
      <xdr:row>2</xdr:row>
      <xdr:rowOff>95250</xdr:rowOff>
    </xdr:to>
    <xdr:pic>
      <xdr:nvPicPr>
        <xdr:cNvPr id="4"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352425" y="219075"/>
          <a:ext cx="1354336" cy="476250"/>
        </a:xfrm>
        <a:prstGeom prst="rect">
          <a:avLst/>
        </a:prstGeom>
        <a:noFill/>
        <a:ln w="9525">
          <a:noFill/>
          <a:miter lim="800000"/>
          <a:headEnd/>
          <a:tailEnd/>
        </a:ln>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0</xdr:row>
      <xdr:rowOff>152400</xdr:rowOff>
    </xdr:from>
    <xdr:to>
      <xdr:col>3</xdr:col>
      <xdr:colOff>639961</xdr:colOff>
      <xdr:row>2</xdr:row>
      <xdr:rowOff>0</xdr:rowOff>
    </xdr:to>
    <xdr:pic>
      <xdr:nvPicPr>
        <xdr:cNvPr id="3"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295275" y="152400"/>
          <a:ext cx="1354336" cy="476250"/>
        </a:xfrm>
        <a:prstGeom prst="rect">
          <a:avLst/>
        </a:prstGeom>
        <a:noFill/>
        <a:ln w="9525">
          <a:noFill/>
          <a:miter lim="800000"/>
          <a:headEnd/>
          <a:tailEn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249977111117893"/>
  </sheetPr>
  <dimension ref="A1:J216"/>
  <sheetViews>
    <sheetView showGridLines="0" tabSelected="1" topLeftCell="A20" zoomScale="80" zoomScaleNormal="80" zoomScaleSheetLayoutView="100" workbookViewId="0">
      <selection activeCell="G28" sqref="G28:G37"/>
    </sheetView>
  </sheetViews>
  <sheetFormatPr defaultColWidth="11.42578125" defaultRowHeight="12.75" x14ac:dyDescent="0.2"/>
  <cols>
    <col min="1" max="1" width="5.7109375" style="38" customWidth="1"/>
    <col min="2" max="2" width="5" style="40" customWidth="1"/>
    <col min="3" max="3" width="21.140625" style="41" customWidth="1"/>
    <col min="4" max="4" width="19.140625" style="41" customWidth="1"/>
    <col min="5" max="6" width="19.85546875" style="42" customWidth="1"/>
    <col min="7" max="7" width="53.140625" style="41" customWidth="1"/>
    <col min="8" max="8" width="11.42578125" style="38" customWidth="1"/>
    <col min="9" max="9" width="15.85546875" style="38" hidden="1" customWidth="1"/>
    <col min="10" max="10" width="11.42578125" style="38" hidden="1" customWidth="1"/>
    <col min="11" max="16384" width="11.42578125" style="38"/>
  </cols>
  <sheetData>
    <row r="1" spans="2:9" s="37" customFormat="1" x14ac:dyDescent="0.2">
      <c r="B1" s="82"/>
      <c r="C1" s="83"/>
      <c r="D1" s="83"/>
      <c r="E1" s="84"/>
      <c r="F1" s="84"/>
      <c r="G1" s="83"/>
    </row>
    <row r="2" spans="2:9" s="37" customFormat="1" ht="20.25" x14ac:dyDescent="0.2">
      <c r="B2" s="135" t="s">
        <v>186</v>
      </c>
      <c r="C2" s="135"/>
      <c r="D2" s="135"/>
      <c r="E2" s="135"/>
      <c r="F2" s="135"/>
      <c r="G2" s="135"/>
    </row>
    <row r="3" spans="2:9" s="37" customFormat="1" ht="15.75" x14ac:dyDescent="0.25">
      <c r="B3" s="136" t="s">
        <v>187</v>
      </c>
      <c r="C3" s="136"/>
      <c r="D3" s="136"/>
      <c r="E3" s="136"/>
      <c r="F3" s="136"/>
      <c r="G3" s="136"/>
    </row>
    <row r="4" spans="2:9" s="37" customFormat="1" x14ac:dyDescent="0.2">
      <c r="B4" s="85"/>
      <c r="C4" s="86"/>
      <c r="D4" s="86"/>
      <c r="E4" s="87"/>
      <c r="F4" s="87"/>
      <c r="G4" s="86"/>
    </row>
    <row r="5" spans="2:9" s="37" customFormat="1" ht="13.5" thickBot="1" x14ac:dyDescent="0.25">
      <c r="B5" s="88"/>
      <c r="C5" s="88"/>
      <c r="D5" s="88"/>
      <c r="E5" s="88"/>
      <c r="F5" s="88"/>
      <c r="G5" s="88"/>
    </row>
    <row r="6" spans="2:9" s="37" customFormat="1" ht="30" customHeight="1" thickBot="1" x14ac:dyDescent="0.25">
      <c r="B6" s="137" t="s">
        <v>208</v>
      </c>
      <c r="C6" s="138"/>
      <c r="D6" s="138"/>
      <c r="E6" s="138"/>
      <c r="F6" s="138"/>
      <c r="G6" s="139"/>
    </row>
    <row r="7" spans="2:9" ht="26.25" thickBot="1" x14ac:dyDescent="0.25">
      <c r="B7" s="93" t="s">
        <v>210</v>
      </c>
      <c r="C7" s="95" t="s">
        <v>215</v>
      </c>
      <c r="D7" s="95" t="s">
        <v>7</v>
      </c>
      <c r="E7" s="95" t="s">
        <v>3</v>
      </c>
      <c r="F7" s="95" t="s">
        <v>188</v>
      </c>
      <c r="G7" s="94" t="s">
        <v>201</v>
      </c>
    </row>
    <row r="8" spans="2:9" ht="81" customHeight="1" x14ac:dyDescent="0.25">
      <c r="B8" s="140">
        <v>1</v>
      </c>
      <c r="C8" s="149" t="s">
        <v>227</v>
      </c>
      <c r="D8" s="124" t="s">
        <v>196</v>
      </c>
      <c r="E8" s="124" t="s">
        <v>228</v>
      </c>
      <c r="F8" s="129" t="s">
        <v>217</v>
      </c>
      <c r="G8" s="152" t="s">
        <v>226</v>
      </c>
      <c r="I8" s="39" t="s">
        <v>194</v>
      </c>
    </row>
    <row r="9" spans="2:9" ht="13.5" x14ac:dyDescent="0.25">
      <c r="B9" s="141"/>
      <c r="C9" s="150"/>
      <c r="D9" s="125"/>
      <c r="E9" s="131"/>
      <c r="F9" s="130"/>
      <c r="G9" s="153"/>
      <c r="I9" s="39" t="s">
        <v>211</v>
      </c>
    </row>
    <row r="10" spans="2:9" ht="13.5" x14ac:dyDescent="0.25">
      <c r="B10" s="141"/>
      <c r="C10" s="150"/>
      <c r="D10" s="125"/>
      <c r="E10" s="131"/>
      <c r="F10" s="130"/>
      <c r="G10" s="153"/>
      <c r="I10" s="39" t="s">
        <v>212</v>
      </c>
    </row>
    <row r="11" spans="2:9" ht="13.5" x14ac:dyDescent="0.25">
      <c r="B11" s="141"/>
      <c r="C11" s="150"/>
      <c r="D11" s="125"/>
      <c r="E11" s="131"/>
      <c r="F11" s="130"/>
      <c r="G11" s="153"/>
      <c r="I11" s="39" t="s">
        <v>213</v>
      </c>
    </row>
    <row r="12" spans="2:9" ht="13.5" x14ac:dyDescent="0.25">
      <c r="B12" s="141"/>
      <c r="C12" s="150"/>
      <c r="D12" s="125"/>
      <c r="E12" s="131"/>
      <c r="F12" s="130"/>
      <c r="G12" s="153"/>
      <c r="I12" s="39" t="s">
        <v>214</v>
      </c>
    </row>
    <row r="13" spans="2:9" ht="13.5" x14ac:dyDescent="0.25">
      <c r="B13" s="141"/>
      <c r="C13" s="150"/>
      <c r="D13" s="125"/>
      <c r="E13" s="131"/>
      <c r="F13" s="130"/>
      <c r="G13" s="153"/>
      <c r="I13" s="39" t="s">
        <v>195</v>
      </c>
    </row>
    <row r="14" spans="2:9" ht="13.5" x14ac:dyDescent="0.25">
      <c r="B14" s="142"/>
      <c r="C14" s="150"/>
      <c r="D14" s="126"/>
      <c r="E14" s="132"/>
      <c r="F14" s="130"/>
      <c r="G14" s="153"/>
      <c r="I14" s="39" t="s">
        <v>196</v>
      </c>
    </row>
    <row r="15" spans="2:9" ht="13.5" x14ac:dyDescent="0.25">
      <c r="B15" s="142"/>
      <c r="C15" s="150"/>
      <c r="D15" s="126"/>
      <c r="E15" s="132"/>
      <c r="F15" s="130"/>
      <c r="G15" s="153"/>
      <c r="I15" s="39"/>
    </row>
    <row r="16" spans="2:9" x14ac:dyDescent="0.2">
      <c r="B16" s="142"/>
      <c r="C16" s="150"/>
      <c r="D16" s="126"/>
      <c r="E16" s="132"/>
      <c r="F16" s="130"/>
      <c r="G16" s="153"/>
    </row>
    <row r="17" spans="2:7" ht="93" customHeight="1" thickBot="1" x14ac:dyDescent="0.25">
      <c r="B17" s="142"/>
      <c r="C17" s="151"/>
      <c r="D17" s="126"/>
      <c r="E17" s="132"/>
      <c r="F17" s="130"/>
      <c r="G17" s="154"/>
    </row>
    <row r="18" spans="2:7" ht="25.5" customHeight="1" x14ac:dyDescent="0.2">
      <c r="B18" s="143">
        <v>2</v>
      </c>
      <c r="C18" s="149" t="s">
        <v>227</v>
      </c>
      <c r="D18" s="147" t="s">
        <v>196</v>
      </c>
      <c r="E18" s="147" t="s">
        <v>229</v>
      </c>
      <c r="F18" s="133" t="s">
        <v>217</v>
      </c>
      <c r="G18" s="152" t="s">
        <v>226</v>
      </c>
    </row>
    <row r="19" spans="2:7" x14ac:dyDescent="0.2">
      <c r="B19" s="140"/>
      <c r="C19" s="150"/>
      <c r="D19" s="125"/>
      <c r="E19" s="131"/>
      <c r="F19" s="130"/>
      <c r="G19" s="153"/>
    </row>
    <row r="20" spans="2:7" x14ac:dyDescent="0.2">
      <c r="B20" s="140"/>
      <c r="C20" s="150"/>
      <c r="D20" s="125"/>
      <c r="E20" s="131"/>
      <c r="F20" s="130"/>
      <c r="G20" s="153"/>
    </row>
    <row r="21" spans="2:7" x14ac:dyDescent="0.2">
      <c r="B21" s="140"/>
      <c r="C21" s="150"/>
      <c r="D21" s="125"/>
      <c r="E21" s="131"/>
      <c r="F21" s="130"/>
      <c r="G21" s="153"/>
    </row>
    <row r="22" spans="2:7" x14ac:dyDescent="0.2">
      <c r="B22" s="140"/>
      <c r="C22" s="150"/>
      <c r="D22" s="125"/>
      <c r="E22" s="131"/>
      <c r="F22" s="130"/>
      <c r="G22" s="153"/>
    </row>
    <row r="23" spans="2:7" x14ac:dyDescent="0.2">
      <c r="B23" s="141"/>
      <c r="C23" s="150"/>
      <c r="D23" s="125"/>
      <c r="E23" s="131"/>
      <c r="F23" s="130"/>
      <c r="G23" s="153"/>
    </row>
    <row r="24" spans="2:7" x14ac:dyDescent="0.2">
      <c r="B24" s="141"/>
      <c r="C24" s="150"/>
      <c r="D24" s="126"/>
      <c r="E24" s="132"/>
      <c r="F24" s="130"/>
      <c r="G24" s="153"/>
    </row>
    <row r="25" spans="2:7" x14ac:dyDescent="0.2">
      <c r="B25" s="141"/>
      <c r="C25" s="150"/>
      <c r="D25" s="126"/>
      <c r="E25" s="132"/>
      <c r="F25" s="130"/>
      <c r="G25" s="153"/>
    </row>
    <row r="26" spans="2:7" x14ac:dyDescent="0.2">
      <c r="B26" s="142"/>
      <c r="C26" s="150"/>
      <c r="D26" s="126"/>
      <c r="E26" s="132"/>
      <c r="F26" s="130"/>
      <c r="G26" s="153"/>
    </row>
    <row r="27" spans="2:7" ht="50.25" customHeight="1" thickBot="1" x14ac:dyDescent="0.25">
      <c r="B27" s="144"/>
      <c r="C27" s="151"/>
      <c r="D27" s="146"/>
      <c r="E27" s="148"/>
      <c r="F27" s="134"/>
      <c r="G27" s="154"/>
    </row>
    <row r="28" spans="2:7" ht="89.25" customHeight="1" x14ac:dyDescent="0.2">
      <c r="B28" s="143">
        <v>2</v>
      </c>
      <c r="C28" s="149" t="s">
        <v>227</v>
      </c>
      <c r="D28" s="145" t="s">
        <v>194</v>
      </c>
      <c r="E28" s="147" t="s">
        <v>230</v>
      </c>
      <c r="F28" s="133" t="s">
        <v>217</v>
      </c>
      <c r="G28" s="152" t="s">
        <v>223</v>
      </c>
    </row>
    <row r="29" spans="2:7" x14ac:dyDescent="0.2">
      <c r="B29" s="140"/>
      <c r="C29" s="150"/>
      <c r="D29" s="125"/>
      <c r="E29" s="131"/>
      <c r="F29" s="130"/>
      <c r="G29" s="153"/>
    </row>
    <row r="30" spans="2:7" x14ac:dyDescent="0.2">
      <c r="B30" s="140"/>
      <c r="C30" s="150"/>
      <c r="D30" s="125"/>
      <c r="E30" s="131"/>
      <c r="F30" s="130"/>
      <c r="G30" s="153"/>
    </row>
    <row r="31" spans="2:7" x14ac:dyDescent="0.2">
      <c r="B31" s="140"/>
      <c r="C31" s="150"/>
      <c r="D31" s="125"/>
      <c r="E31" s="131"/>
      <c r="F31" s="130"/>
      <c r="G31" s="153"/>
    </row>
    <row r="32" spans="2:7" x14ac:dyDescent="0.2">
      <c r="B32" s="140"/>
      <c r="C32" s="150"/>
      <c r="D32" s="125"/>
      <c r="E32" s="131"/>
      <c r="F32" s="130"/>
      <c r="G32" s="153"/>
    </row>
    <row r="33" spans="2:7" x14ac:dyDescent="0.2">
      <c r="B33" s="141"/>
      <c r="C33" s="150"/>
      <c r="D33" s="125"/>
      <c r="E33" s="131"/>
      <c r="F33" s="130"/>
      <c r="G33" s="153"/>
    </row>
    <row r="34" spans="2:7" x14ac:dyDescent="0.2">
      <c r="B34" s="141"/>
      <c r="C34" s="150"/>
      <c r="D34" s="126"/>
      <c r="E34" s="132"/>
      <c r="F34" s="130"/>
      <c r="G34" s="153"/>
    </row>
    <row r="35" spans="2:7" x14ac:dyDescent="0.2">
      <c r="B35" s="141"/>
      <c r="C35" s="150"/>
      <c r="D35" s="126"/>
      <c r="E35" s="132"/>
      <c r="F35" s="130"/>
      <c r="G35" s="153"/>
    </row>
    <row r="36" spans="2:7" x14ac:dyDescent="0.2">
      <c r="B36" s="142"/>
      <c r="C36" s="150"/>
      <c r="D36" s="126"/>
      <c r="E36" s="132"/>
      <c r="F36" s="130"/>
      <c r="G36" s="153"/>
    </row>
    <row r="37" spans="2:7" ht="13.5" thickBot="1" x14ac:dyDescent="0.25">
      <c r="B37" s="144"/>
      <c r="C37" s="151"/>
      <c r="D37" s="146"/>
      <c r="E37" s="148"/>
      <c r="F37" s="134"/>
      <c r="G37" s="154"/>
    </row>
    <row r="38" spans="2:7" x14ac:dyDescent="0.2">
      <c r="B38" s="156"/>
      <c r="C38" s="124"/>
      <c r="D38" s="159"/>
      <c r="E38" s="124"/>
      <c r="F38" s="129"/>
      <c r="G38" s="100"/>
    </row>
    <row r="39" spans="2:7" x14ac:dyDescent="0.2">
      <c r="B39" s="157"/>
      <c r="C39" s="125"/>
      <c r="D39" s="125"/>
      <c r="E39" s="131"/>
      <c r="F39" s="130"/>
      <c r="G39" s="43"/>
    </row>
    <row r="40" spans="2:7" x14ac:dyDescent="0.2">
      <c r="B40" s="157"/>
      <c r="C40" s="125"/>
      <c r="D40" s="125"/>
      <c r="E40" s="131"/>
      <c r="F40" s="130"/>
      <c r="G40" s="43"/>
    </row>
    <row r="41" spans="2:7" x14ac:dyDescent="0.2">
      <c r="B41" s="157"/>
      <c r="C41" s="125"/>
      <c r="D41" s="125"/>
      <c r="E41" s="131"/>
      <c r="F41" s="130"/>
      <c r="G41" s="43"/>
    </row>
    <row r="42" spans="2:7" x14ac:dyDescent="0.2">
      <c r="B42" s="157"/>
      <c r="C42" s="125"/>
      <c r="D42" s="125"/>
      <c r="E42" s="131"/>
      <c r="F42" s="130"/>
      <c r="G42" s="43"/>
    </row>
    <row r="43" spans="2:7" x14ac:dyDescent="0.2">
      <c r="B43" s="157"/>
      <c r="C43" s="125"/>
      <c r="D43" s="125"/>
      <c r="E43" s="131"/>
      <c r="F43" s="130"/>
      <c r="G43" s="44"/>
    </row>
    <row r="44" spans="2:7" x14ac:dyDescent="0.2">
      <c r="B44" s="157"/>
      <c r="C44" s="126"/>
      <c r="D44" s="126"/>
      <c r="E44" s="132"/>
      <c r="F44" s="130"/>
      <c r="G44" s="44"/>
    </row>
    <row r="45" spans="2:7" x14ac:dyDescent="0.2">
      <c r="B45" s="157"/>
      <c r="C45" s="126"/>
      <c r="D45" s="126"/>
      <c r="E45" s="132"/>
      <c r="F45" s="130"/>
      <c r="G45" s="44"/>
    </row>
    <row r="46" spans="2:7" x14ac:dyDescent="0.2">
      <c r="B46" s="157"/>
      <c r="C46" s="126"/>
      <c r="D46" s="126"/>
      <c r="E46" s="132"/>
      <c r="F46" s="130"/>
      <c r="G46" s="45"/>
    </row>
    <row r="47" spans="2:7" ht="13.5" thickBot="1" x14ac:dyDescent="0.25">
      <c r="B47" s="158"/>
      <c r="C47" s="146"/>
      <c r="D47" s="146"/>
      <c r="E47" s="148"/>
      <c r="F47" s="134"/>
      <c r="G47" s="46"/>
    </row>
    <row r="48" spans="2:7" x14ac:dyDescent="0.2">
      <c r="B48" s="127"/>
      <c r="C48" s="124"/>
      <c r="D48" s="159"/>
      <c r="E48" s="124"/>
      <c r="F48" s="129"/>
      <c r="G48" s="100"/>
    </row>
    <row r="49" spans="2:7" x14ac:dyDescent="0.2">
      <c r="B49" s="128"/>
      <c r="C49" s="125"/>
      <c r="D49" s="125"/>
      <c r="E49" s="131"/>
      <c r="F49" s="130"/>
      <c r="G49" s="43"/>
    </row>
    <row r="50" spans="2:7" x14ac:dyDescent="0.2">
      <c r="B50" s="128"/>
      <c r="C50" s="125"/>
      <c r="D50" s="125"/>
      <c r="E50" s="131"/>
      <c r="F50" s="130"/>
      <c r="G50" s="43"/>
    </row>
    <row r="51" spans="2:7" x14ac:dyDescent="0.2">
      <c r="B51" s="128"/>
      <c r="C51" s="125"/>
      <c r="D51" s="125"/>
      <c r="E51" s="131"/>
      <c r="F51" s="130"/>
      <c r="G51" s="43"/>
    </row>
    <row r="52" spans="2:7" x14ac:dyDescent="0.2">
      <c r="B52" s="128"/>
      <c r="C52" s="125"/>
      <c r="D52" s="125"/>
      <c r="E52" s="131"/>
      <c r="F52" s="130"/>
      <c r="G52" s="44"/>
    </row>
    <row r="53" spans="2:7" x14ac:dyDescent="0.2">
      <c r="B53" s="128"/>
      <c r="C53" s="125"/>
      <c r="D53" s="125"/>
      <c r="E53" s="131"/>
      <c r="F53" s="130"/>
      <c r="G53" s="44"/>
    </row>
    <row r="54" spans="2:7" x14ac:dyDescent="0.2">
      <c r="B54" s="128"/>
      <c r="C54" s="126"/>
      <c r="D54" s="126"/>
      <c r="E54" s="132"/>
      <c r="F54" s="130"/>
      <c r="G54" s="44"/>
    </row>
    <row r="55" spans="2:7" x14ac:dyDescent="0.2">
      <c r="B55" s="128"/>
      <c r="C55" s="126"/>
      <c r="D55" s="126"/>
      <c r="E55" s="132"/>
      <c r="F55" s="130"/>
      <c r="G55" s="44"/>
    </row>
    <row r="56" spans="2:7" x14ac:dyDescent="0.2">
      <c r="B56" s="128"/>
      <c r="C56" s="126"/>
      <c r="D56" s="126"/>
      <c r="E56" s="132"/>
      <c r="F56" s="130"/>
      <c r="G56" s="44"/>
    </row>
    <row r="57" spans="2:7" x14ac:dyDescent="0.2">
      <c r="B57" s="128"/>
      <c r="C57" s="126"/>
      <c r="D57" s="126"/>
      <c r="E57" s="132"/>
      <c r="F57" s="130"/>
      <c r="G57" s="45"/>
    </row>
    <row r="58" spans="2:7" ht="13.5" thickBot="1" x14ac:dyDescent="0.25">
      <c r="B58" s="155"/>
      <c r="C58" s="146"/>
      <c r="D58" s="146"/>
      <c r="E58" s="148"/>
      <c r="F58" s="134"/>
      <c r="G58" s="46"/>
    </row>
    <row r="59" spans="2:7" x14ac:dyDescent="0.2">
      <c r="B59" s="127"/>
      <c r="C59" s="124"/>
      <c r="D59" s="124"/>
      <c r="E59" s="124"/>
      <c r="F59" s="129"/>
      <c r="G59" s="99"/>
    </row>
    <row r="60" spans="2:7" x14ac:dyDescent="0.2">
      <c r="B60" s="128"/>
      <c r="C60" s="125"/>
      <c r="D60" s="125"/>
      <c r="E60" s="131"/>
      <c r="F60" s="130"/>
      <c r="G60" s="44"/>
    </row>
    <row r="61" spans="2:7" x14ac:dyDescent="0.2">
      <c r="B61" s="128"/>
      <c r="C61" s="125"/>
      <c r="D61" s="125"/>
      <c r="E61" s="131"/>
      <c r="F61" s="130"/>
      <c r="G61" s="44"/>
    </row>
    <row r="62" spans="2:7" x14ac:dyDescent="0.2">
      <c r="B62" s="128"/>
      <c r="C62" s="125"/>
      <c r="D62" s="125"/>
      <c r="E62" s="131"/>
      <c r="F62" s="130"/>
      <c r="G62" s="44"/>
    </row>
    <row r="63" spans="2:7" x14ac:dyDescent="0.2">
      <c r="B63" s="128"/>
      <c r="C63" s="125"/>
      <c r="D63" s="125"/>
      <c r="E63" s="131"/>
      <c r="F63" s="130"/>
      <c r="G63" s="44"/>
    </row>
    <row r="64" spans="2:7" x14ac:dyDescent="0.2">
      <c r="B64" s="128"/>
      <c r="C64" s="125"/>
      <c r="D64" s="125"/>
      <c r="E64" s="131"/>
      <c r="F64" s="130"/>
      <c r="G64" s="44"/>
    </row>
    <row r="65" spans="2:7" x14ac:dyDescent="0.2">
      <c r="B65" s="128"/>
      <c r="C65" s="126"/>
      <c r="D65" s="126"/>
      <c r="E65" s="132"/>
      <c r="F65" s="130"/>
      <c r="G65" s="44"/>
    </row>
    <row r="66" spans="2:7" x14ac:dyDescent="0.2">
      <c r="B66" s="128"/>
      <c r="C66" s="126"/>
      <c r="D66" s="126"/>
      <c r="E66" s="132"/>
      <c r="F66" s="130"/>
      <c r="G66" s="44"/>
    </row>
    <row r="67" spans="2:7" x14ac:dyDescent="0.2">
      <c r="B67" s="128"/>
      <c r="C67" s="126"/>
      <c r="D67" s="126"/>
      <c r="E67" s="132"/>
      <c r="F67" s="130"/>
      <c r="G67" s="44"/>
    </row>
    <row r="68" spans="2:7" x14ac:dyDescent="0.2">
      <c r="B68" s="128"/>
      <c r="C68" s="126"/>
      <c r="D68" s="126"/>
      <c r="E68" s="132"/>
      <c r="F68" s="130"/>
      <c r="G68" s="45"/>
    </row>
    <row r="69" spans="2:7" ht="130.5" customHeight="1" x14ac:dyDescent="0.2">
      <c r="B69" s="114"/>
      <c r="C69" s="116"/>
      <c r="D69" s="115"/>
      <c r="E69" s="116"/>
      <c r="F69" s="116"/>
      <c r="G69" s="116"/>
    </row>
    <row r="199" spans="1:1" x14ac:dyDescent="0.2">
      <c r="A199" s="50"/>
    </row>
    <row r="216" spans="5:5" x14ac:dyDescent="0.2">
      <c r="E216" s="67"/>
    </row>
  </sheetData>
  <sheetProtection selectLockedCells="1"/>
  <mergeCells count="36">
    <mergeCell ref="G28:G37"/>
    <mergeCell ref="B28:B37"/>
    <mergeCell ref="B48:B58"/>
    <mergeCell ref="B38:B47"/>
    <mergeCell ref="F28:F37"/>
    <mergeCell ref="F38:F47"/>
    <mergeCell ref="F48:F58"/>
    <mergeCell ref="C28:C37"/>
    <mergeCell ref="C38:C47"/>
    <mergeCell ref="C48:C58"/>
    <mergeCell ref="E48:E58"/>
    <mergeCell ref="D28:D37"/>
    <mergeCell ref="D38:D47"/>
    <mergeCell ref="D48:D58"/>
    <mergeCell ref="E28:E37"/>
    <mergeCell ref="E38:E47"/>
    <mergeCell ref="F18:F27"/>
    <mergeCell ref="B2:G2"/>
    <mergeCell ref="B3:G3"/>
    <mergeCell ref="B6:G6"/>
    <mergeCell ref="B8:B17"/>
    <mergeCell ref="E8:E17"/>
    <mergeCell ref="D8:D17"/>
    <mergeCell ref="F8:F17"/>
    <mergeCell ref="B18:B27"/>
    <mergeCell ref="D18:D27"/>
    <mergeCell ref="E18:E27"/>
    <mergeCell ref="C8:C17"/>
    <mergeCell ref="C18:C27"/>
    <mergeCell ref="G18:G27"/>
    <mergeCell ref="G8:G17"/>
    <mergeCell ref="D59:D68"/>
    <mergeCell ref="B59:B68"/>
    <mergeCell ref="F59:F68"/>
    <mergeCell ref="E59:E68"/>
    <mergeCell ref="C59:C68"/>
  </mergeCells>
  <phoneticPr fontId="0" type="noConversion"/>
  <dataValidations count="1">
    <dataValidation type="list" allowBlank="1" showInputMessage="1" showErrorMessage="1" sqref="D8:D68">
      <formula1>$I$8:$I$14</formula1>
    </dataValidation>
  </dataValidations>
  <printOptions horizontalCentered="1"/>
  <pageMargins left="0.511811023622047" right="0.511811023622047" top="0.62992125984252001" bottom="0.71" header="0" footer="0.5"/>
  <pageSetup scale="65" orientation="portrait" r:id="rId1"/>
  <headerFooter alignWithMargins="0">
    <oddFooter>&amp;L&amp;"Arial Narrow,Regular"&amp;F&amp;R&amp;"Arial Narrow,Regular"Página  &amp;P  de  &amp;N</oddFooter>
  </headerFooter>
  <rowBreaks count="2" manualBreakCount="2">
    <brk id="78" min="1" max="6" man="1"/>
    <brk id="148" min="1" max="6"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59999389629810485"/>
  </sheetPr>
  <dimension ref="B1:K55"/>
  <sheetViews>
    <sheetView showGridLines="0" topLeftCell="A7" zoomScaleNormal="100" zoomScaleSheetLayoutView="100" workbookViewId="0">
      <selection activeCell="E16" sqref="E16"/>
    </sheetView>
  </sheetViews>
  <sheetFormatPr defaultColWidth="11.42578125" defaultRowHeight="12.75" x14ac:dyDescent="0.2"/>
  <cols>
    <col min="1" max="1" width="4.140625" style="69" customWidth="1"/>
    <col min="2" max="2" width="4" style="69" bestFit="1" customWidth="1"/>
    <col min="3" max="3" width="22.5703125" style="69" customWidth="1"/>
    <col min="4" max="4" width="30.7109375" style="69" customWidth="1"/>
    <col min="5" max="5" width="41.5703125" style="69" customWidth="1"/>
    <col min="6" max="6" width="8.28515625" style="69" bestFit="1" customWidth="1"/>
    <col min="7" max="7" width="12.42578125" style="69" customWidth="1"/>
    <col min="8" max="8" width="15.5703125" style="69" customWidth="1"/>
    <col min="9" max="9" width="8.7109375" style="69" customWidth="1"/>
    <col min="10" max="10" width="10.140625" style="69" customWidth="1"/>
    <col min="11" max="11" width="6.42578125" style="69" customWidth="1"/>
    <col min="12" max="16384" width="11.42578125" style="69"/>
  </cols>
  <sheetData>
    <row r="1" spans="2:11" s="68" customFormat="1" x14ac:dyDescent="0.2"/>
    <row r="2" spans="2:11" s="68" customFormat="1" ht="34.5" customHeight="1" x14ac:dyDescent="0.2">
      <c r="B2" s="175" t="s">
        <v>186</v>
      </c>
      <c r="C2" s="175"/>
      <c r="D2" s="175"/>
      <c r="E2" s="175"/>
      <c r="F2" s="175"/>
      <c r="G2" s="175"/>
      <c r="H2" s="53"/>
      <c r="I2" s="53"/>
      <c r="J2" s="53"/>
    </row>
    <row r="3" spans="2:11" ht="15.75" customHeight="1" x14ac:dyDescent="0.25">
      <c r="B3" s="174" t="s">
        <v>187</v>
      </c>
      <c r="C3" s="174"/>
      <c r="D3" s="174"/>
      <c r="E3" s="174"/>
      <c r="F3" s="174"/>
      <c r="G3" s="174"/>
      <c r="H3" s="161" t="s">
        <v>199</v>
      </c>
      <c r="I3" s="163" t="s">
        <v>198</v>
      </c>
      <c r="J3" s="164"/>
    </row>
    <row r="4" spans="2:11" ht="17.25" customHeight="1" x14ac:dyDescent="0.2">
      <c r="B4" s="1"/>
      <c r="C4" s="6"/>
      <c r="D4" s="6"/>
      <c r="E4" s="6"/>
      <c r="F4" s="6"/>
      <c r="G4" s="6"/>
      <c r="H4" s="162"/>
      <c r="I4" s="54" t="s">
        <v>189</v>
      </c>
      <c r="J4" s="54" t="s">
        <v>18</v>
      </c>
    </row>
    <row r="5" spans="2:11" x14ac:dyDescent="0.2">
      <c r="B5" s="177"/>
      <c r="C5" s="177"/>
      <c r="D5" s="177"/>
      <c r="E5" s="177"/>
      <c r="F5" s="177"/>
      <c r="G5" s="178"/>
      <c r="H5" s="55">
        <v>9</v>
      </c>
      <c r="I5" s="56">
        <v>3</v>
      </c>
      <c r="J5" s="57" t="s">
        <v>190</v>
      </c>
    </row>
    <row r="6" spans="2:11" x14ac:dyDescent="0.2">
      <c r="B6" s="1"/>
      <c r="C6" s="1"/>
      <c r="D6" s="1"/>
      <c r="E6" s="1"/>
      <c r="F6" s="1"/>
      <c r="G6" s="1"/>
      <c r="H6" s="55">
        <v>6</v>
      </c>
      <c r="I6" s="56">
        <v>3</v>
      </c>
      <c r="J6" s="57" t="s">
        <v>190</v>
      </c>
    </row>
    <row r="7" spans="2:11" x14ac:dyDescent="0.2">
      <c r="B7" s="1"/>
      <c r="C7" s="1"/>
      <c r="D7" s="1"/>
      <c r="E7" s="1"/>
      <c r="F7" s="1"/>
      <c r="G7" s="1"/>
      <c r="H7" s="55">
        <v>4</v>
      </c>
      <c r="I7" s="56">
        <v>2</v>
      </c>
      <c r="J7" s="58" t="s">
        <v>191</v>
      </c>
    </row>
    <row r="8" spans="2:11" x14ac:dyDescent="0.2">
      <c r="B8" s="7"/>
      <c r="C8" s="7"/>
      <c r="D8" s="7"/>
      <c r="E8" s="15"/>
      <c r="F8" s="16"/>
      <c r="G8" s="6"/>
      <c r="H8" s="55">
        <v>3</v>
      </c>
      <c r="I8" s="56">
        <v>2</v>
      </c>
      <c r="J8" s="58" t="s">
        <v>191</v>
      </c>
    </row>
    <row r="9" spans="2:11" x14ac:dyDescent="0.2">
      <c r="B9" s="176"/>
      <c r="C9" s="176"/>
      <c r="D9" s="176"/>
      <c r="E9" s="59"/>
      <c r="F9" s="60"/>
      <c r="G9" s="7"/>
      <c r="H9" s="55">
        <v>2</v>
      </c>
      <c r="I9" s="56">
        <v>1</v>
      </c>
      <c r="J9" s="61" t="s">
        <v>192</v>
      </c>
    </row>
    <row r="10" spans="2:11" x14ac:dyDescent="0.2">
      <c r="B10" s="12"/>
      <c r="C10" s="12"/>
      <c r="D10" s="12"/>
      <c r="E10" s="12"/>
      <c r="F10" s="8"/>
      <c r="G10" s="8"/>
      <c r="H10" s="55">
        <v>1</v>
      </c>
      <c r="I10" s="56">
        <v>1</v>
      </c>
      <c r="J10" s="61" t="s">
        <v>192</v>
      </c>
    </row>
    <row r="11" spans="2:11" ht="13.5" thickBot="1" x14ac:dyDescent="0.25">
      <c r="B11" s="12"/>
      <c r="C11" s="12"/>
      <c r="D11" s="12"/>
      <c r="E11" s="12"/>
      <c r="F11" s="8"/>
      <c r="G11" s="8"/>
      <c r="H11" s="89"/>
      <c r="I11" s="90"/>
      <c r="J11" s="90"/>
    </row>
    <row r="12" spans="2:11" ht="28.5" customHeight="1" thickBot="1" x14ac:dyDescent="0.25">
      <c r="B12" s="181" t="s">
        <v>209</v>
      </c>
      <c r="C12" s="182"/>
      <c r="D12" s="182"/>
      <c r="E12" s="182"/>
      <c r="F12" s="182"/>
      <c r="G12" s="182"/>
      <c r="H12" s="182"/>
      <c r="I12" s="182"/>
      <c r="J12" s="183"/>
    </row>
    <row r="13" spans="2:11" ht="18.75" customHeight="1" x14ac:dyDescent="0.2">
      <c r="B13" s="171" t="s">
        <v>210</v>
      </c>
      <c r="C13" s="169" t="s">
        <v>215</v>
      </c>
      <c r="D13" s="169" t="s">
        <v>7</v>
      </c>
      <c r="E13" s="169" t="s">
        <v>3</v>
      </c>
      <c r="F13" s="179" t="s">
        <v>188</v>
      </c>
      <c r="G13" s="179" t="s">
        <v>193</v>
      </c>
      <c r="H13" s="167" t="s">
        <v>199</v>
      </c>
      <c r="I13" s="165" t="s">
        <v>198</v>
      </c>
      <c r="J13" s="166"/>
      <c r="K13" s="173"/>
    </row>
    <row r="14" spans="2:11" ht="13.5" thickBot="1" x14ac:dyDescent="0.25">
      <c r="B14" s="172"/>
      <c r="C14" s="170"/>
      <c r="D14" s="170"/>
      <c r="E14" s="170"/>
      <c r="F14" s="180"/>
      <c r="G14" s="180"/>
      <c r="H14" s="168"/>
      <c r="I14" s="62" t="s">
        <v>189</v>
      </c>
      <c r="J14" s="63" t="s">
        <v>18</v>
      </c>
      <c r="K14" s="173"/>
    </row>
    <row r="15" spans="2:11" ht="51.75" thickBot="1" x14ac:dyDescent="0.25">
      <c r="B15" s="101">
        <v>1</v>
      </c>
      <c r="C15" s="102" t="str">
        <f>IF(Component3&gt;0,Component3,"")</f>
        <v>Ayudar a minimizar los efectos sobre la sostenibilidad de programas dirigidos a la población pobre y vulnerable del país derivados de trastornos o eventos económicos exógenos que afecten de manera específica al país.</v>
      </c>
      <c r="D15" s="102" t="str">
        <f>IF(Typeofrisk1&gt;0,Typeofrisk1,"")</f>
        <v>Fiduciary</v>
      </c>
      <c r="E15" s="103" t="str">
        <f>IF(Risk1&gt;0,Risk1,"")</f>
        <v xml:space="preserve">Que el Organismo Ejecutor (OE), Ministerio de Finanzas (MINFIN), no solicite el desembolso de los recursos del financiamiento del Banco en los tiempos que se estipulen una vez se “activen” los disparadores. </v>
      </c>
      <c r="F15" s="104">
        <v>2</v>
      </c>
      <c r="G15" s="104">
        <v>1</v>
      </c>
      <c r="H15" s="105">
        <f>+Impact1*Probability1</f>
        <v>2</v>
      </c>
      <c r="I15" s="106">
        <f>IF(H15&gt;0, VLOOKUP(H15,$H$5:$I$10,2,FALSE),"")</f>
        <v>1</v>
      </c>
      <c r="J15" s="107" t="str">
        <f t="shared" ref="J15:J17" si="0">IF(I15=1,"Low",IF(I15=2,"Medium",IF(I15=3,"High","")))</f>
        <v>Low</v>
      </c>
      <c r="K15" s="70"/>
    </row>
    <row r="16" spans="2:11" ht="72" customHeight="1" x14ac:dyDescent="0.2">
      <c r="B16" s="18">
        <v>2</v>
      </c>
      <c r="C16" s="102" t="str">
        <f>IF(Component3&gt;0,Component3,"")</f>
        <v>Ayudar a minimizar los efectos sobre la sostenibilidad de programas dirigidos a la población pobre y vulnerable del país derivados de trastornos o eventos económicos exógenos que afecten de manera específica al país.</v>
      </c>
      <c r="D16" s="11" t="str">
        <f>IF(Typeofrisk2&gt;0,Typeofrisk2,"")</f>
        <v>Fiduciary</v>
      </c>
      <c r="E16" s="2" t="str">
        <f>IF(Risk2&gt;0,Risk2,"")</f>
        <v>Que el OE, no haya cumplido con la asignación presupuestal para los programas estipulados en la Matriz de Gastos de Inversión y Programas Protegidos.</v>
      </c>
      <c r="F16" s="19">
        <v>2</v>
      </c>
      <c r="G16" s="19">
        <v>1</v>
      </c>
      <c r="H16" s="64">
        <f>+Impact2*Probability2</f>
        <v>2</v>
      </c>
      <c r="I16" s="66">
        <f>IF(H16&gt;0, VLOOKUP(H16,$H$5:$I$10,2,FALSE),"")</f>
        <v>1</v>
      </c>
      <c r="J16" s="65" t="str">
        <f t="shared" si="0"/>
        <v>Low</v>
      </c>
      <c r="K16" s="70"/>
    </row>
    <row r="17" spans="2:11" ht="63.75" x14ac:dyDescent="0.2">
      <c r="B17" s="18">
        <v>3</v>
      </c>
      <c r="C17" s="11" t="str">
        <f>IF(Component3&gt;0,Component3,"")</f>
        <v>Ayudar a minimizar los efectos sobre la sostenibilidad de programas dirigidos a la población pobre y vulnerable del país derivados de trastornos o eventos económicos exógenos que afecten de manera específica al país.</v>
      </c>
      <c r="D17" s="11" t="str">
        <f>IF(Typeofrisk3&gt;0,Typeofrisk3,"")</f>
        <v>Development</v>
      </c>
      <c r="E17" s="2" t="str">
        <f>IF(Risk3&gt;0,Risk3,"")</f>
        <v>Los relacionados con factores endógenos y exógenos que lleven a que el Gobierno del Ecuador no pueda mantener los programas protegidos durante la vigencia de la Línea de Crédito Contingente para Sostenibilidad del Desarrollo.</v>
      </c>
      <c r="F17" s="19">
        <v>1</v>
      </c>
      <c r="G17" s="19">
        <v>1</v>
      </c>
      <c r="H17" s="64">
        <f>+Impact3*Probability3</f>
        <v>1</v>
      </c>
      <c r="I17" s="66">
        <f t="shared" ref="I17" si="1">IF(H17&gt;0, VLOOKUP(H17,$H$5:$I$10,2,FALSE),"")</f>
        <v>1</v>
      </c>
      <c r="J17" s="65" t="str">
        <f t="shared" si="0"/>
        <v>Low</v>
      </c>
      <c r="K17" s="70"/>
    </row>
    <row r="18" spans="2:11" x14ac:dyDescent="0.2">
      <c r="B18" s="18">
        <v>4</v>
      </c>
      <c r="C18" s="11"/>
      <c r="D18" s="11"/>
      <c r="E18" s="2"/>
      <c r="F18" s="19"/>
      <c r="G18" s="19"/>
      <c r="H18" s="64"/>
      <c r="I18" s="66"/>
      <c r="J18" s="65"/>
      <c r="K18" s="70"/>
    </row>
    <row r="19" spans="2:11" x14ac:dyDescent="0.2">
      <c r="B19" s="18">
        <v>5</v>
      </c>
      <c r="C19" s="11"/>
      <c r="D19" s="11"/>
      <c r="E19" s="2"/>
      <c r="F19" s="19"/>
      <c r="G19" s="19"/>
      <c r="H19" s="64"/>
      <c r="I19" s="66"/>
      <c r="J19" s="65"/>
      <c r="K19" s="70"/>
    </row>
    <row r="20" spans="2:11" x14ac:dyDescent="0.2">
      <c r="B20" s="18">
        <v>6</v>
      </c>
      <c r="C20" s="11"/>
      <c r="D20" s="11"/>
      <c r="E20" s="2"/>
      <c r="F20" s="19"/>
      <c r="G20" s="19"/>
      <c r="H20" s="64"/>
      <c r="I20" s="66"/>
      <c r="J20" s="65"/>
      <c r="K20" s="70"/>
    </row>
    <row r="21" spans="2:11" ht="13.5" thickBot="1" x14ac:dyDescent="0.25">
      <c r="B21" s="108"/>
      <c r="C21" s="113"/>
      <c r="D21" s="117"/>
      <c r="E21" s="118"/>
      <c r="F21" s="109"/>
      <c r="G21" s="109"/>
      <c r="H21" s="110"/>
      <c r="I21" s="111"/>
      <c r="J21" s="112"/>
      <c r="K21" s="70"/>
    </row>
    <row r="22" spans="2:11" x14ac:dyDescent="0.2">
      <c r="K22" s="70"/>
    </row>
    <row r="23" spans="2:11" x14ac:dyDescent="0.2">
      <c r="K23" s="70"/>
    </row>
    <row r="24" spans="2:11" x14ac:dyDescent="0.2">
      <c r="K24" s="70"/>
    </row>
    <row r="25" spans="2:11" x14ac:dyDescent="0.2">
      <c r="K25" s="71"/>
    </row>
    <row r="26" spans="2:11" x14ac:dyDescent="0.2">
      <c r="K26" s="71"/>
    </row>
    <row r="27" spans="2:11" x14ac:dyDescent="0.2">
      <c r="K27" s="71"/>
    </row>
    <row r="28" spans="2:11" x14ac:dyDescent="0.2">
      <c r="K28" s="71"/>
    </row>
    <row r="29" spans="2:11" x14ac:dyDescent="0.2">
      <c r="K29" s="71"/>
    </row>
    <row r="30" spans="2:11" x14ac:dyDescent="0.2">
      <c r="K30" s="71"/>
    </row>
    <row r="31" spans="2:11" x14ac:dyDescent="0.2">
      <c r="K31" s="71"/>
    </row>
    <row r="32" spans="2:11" x14ac:dyDescent="0.2">
      <c r="K32" s="71"/>
    </row>
    <row r="33" spans="2:11" x14ac:dyDescent="0.2">
      <c r="K33" s="71"/>
    </row>
    <row r="34" spans="2:11" ht="13.5" thickBot="1" x14ac:dyDescent="0.25">
      <c r="K34" s="71"/>
    </row>
    <row r="35" spans="2:11" ht="30" customHeight="1" x14ac:dyDescent="0.2">
      <c r="B35" s="98" t="s">
        <v>200</v>
      </c>
      <c r="C35" s="160" t="s">
        <v>200</v>
      </c>
      <c r="D35" s="160"/>
      <c r="E35" s="160"/>
      <c r="F35" s="160"/>
      <c r="G35" s="160"/>
      <c r="H35" s="160"/>
      <c r="I35" s="72"/>
      <c r="J35" s="72"/>
      <c r="K35" s="72"/>
    </row>
    <row r="36" spans="2:11" x14ac:dyDescent="0.2">
      <c r="B36" s="72"/>
      <c r="C36" s="72"/>
      <c r="D36" s="72"/>
      <c r="E36" s="72"/>
      <c r="F36" s="72"/>
      <c r="G36" s="72"/>
      <c r="H36" s="72"/>
      <c r="I36" s="72"/>
      <c r="J36" s="72"/>
      <c r="K36" s="72"/>
    </row>
    <row r="37" spans="2:11" x14ac:dyDescent="0.2">
      <c r="B37" s="72"/>
      <c r="C37" s="72"/>
      <c r="D37" s="72"/>
      <c r="E37" s="72"/>
      <c r="F37" s="72"/>
      <c r="G37" s="72"/>
      <c r="H37" s="72"/>
      <c r="I37" s="72"/>
      <c r="J37" s="72"/>
      <c r="K37" s="72"/>
    </row>
    <row r="38" spans="2:11" x14ac:dyDescent="0.2">
      <c r="B38" s="72"/>
      <c r="C38" s="72"/>
      <c r="D38" s="72"/>
      <c r="E38" s="72"/>
      <c r="F38" s="72"/>
      <c r="G38" s="72"/>
      <c r="H38" s="72"/>
      <c r="I38" s="72"/>
      <c r="J38" s="72"/>
      <c r="K38" s="72"/>
    </row>
    <row r="39" spans="2:11" x14ac:dyDescent="0.2">
      <c r="B39" s="72"/>
      <c r="C39" s="72"/>
      <c r="D39" s="72"/>
      <c r="E39" s="72"/>
      <c r="F39" s="72"/>
      <c r="G39" s="72"/>
      <c r="H39" s="72"/>
      <c r="I39" s="72"/>
      <c r="J39" s="72"/>
      <c r="K39" s="72"/>
    </row>
    <row r="40" spans="2:11" x14ac:dyDescent="0.2">
      <c r="B40" s="72"/>
      <c r="C40" s="72"/>
      <c r="D40" s="72"/>
      <c r="E40" s="72"/>
      <c r="F40" s="72"/>
      <c r="G40" s="72"/>
      <c r="H40" s="72"/>
      <c r="I40" s="72"/>
      <c r="J40" s="72"/>
      <c r="K40" s="72"/>
    </row>
    <row r="41" spans="2:11" x14ac:dyDescent="0.2">
      <c r="B41" s="72"/>
      <c r="C41" s="72"/>
      <c r="D41" s="72"/>
      <c r="E41" s="72"/>
      <c r="F41" s="72"/>
      <c r="G41" s="72"/>
      <c r="H41" s="72"/>
      <c r="I41" s="72"/>
      <c r="J41" s="72"/>
      <c r="K41" s="72"/>
    </row>
    <row r="42" spans="2:11" x14ac:dyDescent="0.2">
      <c r="B42" s="72"/>
      <c r="C42" s="72"/>
      <c r="D42" s="72"/>
      <c r="E42" s="72"/>
      <c r="F42" s="72"/>
      <c r="G42" s="72"/>
      <c r="H42" s="72"/>
      <c r="I42" s="72"/>
      <c r="J42" s="72"/>
      <c r="K42" s="72"/>
    </row>
    <row r="43" spans="2:11" x14ac:dyDescent="0.2">
      <c r="B43" s="72"/>
      <c r="C43" s="72"/>
      <c r="D43" s="72"/>
      <c r="E43" s="72"/>
      <c r="F43" s="72"/>
      <c r="G43" s="72"/>
      <c r="H43" s="72"/>
      <c r="I43" s="72"/>
      <c r="J43" s="72"/>
      <c r="K43" s="72"/>
    </row>
    <row r="44" spans="2:11" x14ac:dyDescent="0.2">
      <c r="B44" s="72"/>
      <c r="C44" s="72"/>
      <c r="D44" s="72"/>
      <c r="E44" s="72"/>
      <c r="F44" s="72"/>
      <c r="G44" s="72"/>
      <c r="H44" s="72"/>
      <c r="I44" s="72"/>
      <c r="J44" s="72"/>
      <c r="K44" s="72"/>
    </row>
    <row r="45" spans="2:11" x14ac:dyDescent="0.2">
      <c r="B45" s="72"/>
      <c r="C45" s="72"/>
      <c r="D45" s="72"/>
      <c r="E45" s="72"/>
      <c r="F45" s="72"/>
      <c r="G45" s="72"/>
      <c r="H45" s="72"/>
      <c r="I45" s="72"/>
      <c r="J45" s="72"/>
      <c r="K45" s="72"/>
    </row>
    <row r="46" spans="2:11" x14ac:dyDescent="0.2">
      <c r="B46" s="72"/>
      <c r="C46" s="72"/>
      <c r="D46" s="72"/>
      <c r="E46" s="72"/>
      <c r="F46" s="72"/>
      <c r="G46" s="72"/>
      <c r="H46" s="72"/>
      <c r="I46" s="72"/>
      <c r="J46" s="72"/>
      <c r="K46" s="72"/>
    </row>
    <row r="47" spans="2:11" x14ac:dyDescent="0.2">
      <c r="B47" s="72"/>
      <c r="C47" s="72"/>
      <c r="D47" s="72"/>
      <c r="E47" s="72"/>
      <c r="F47" s="72"/>
      <c r="G47" s="72"/>
      <c r="H47" s="72"/>
      <c r="I47" s="72"/>
      <c r="J47" s="72"/>
      <c r="K47" s="72"/>
    </row>
    <row r="48" spans="2:11" x14ac:dyDescent="0.2">
      <c r="B48" s="72"/>
      <c r="C48" s="72"/>
      <c r="D48" s="72"/>
      <c r="E48" s="72"/>
      <c r="F48" s="72"/>
      <c r="G48" s="72"/>
      <c r="H48" s="72"/>
      <c r="I48" s="72"/>
      <c r="J48" s="72"/>
      <c r="K48" s="72"/>
    </row>
    <row r="49" spans="2:11" x14ac:dyDescent="0.2">
      <c r="B49" s="72"/>
      <c r="C49" s="72"/>
      <c r="D49" s="72"/>
      <c r="E49" s="72"/>
      <c r="F49" s="72"/>
      <c r="G49" s="72"/>
      <c r="H49" s="72"/>
      <c r="I49" s="72"/>
      <c r="J49" s="72"/>
      <c r="K49" s="72"/>
    </row>
    <row r="50" spans="2:11" x14ac:dyDescent="0.2">
      <c r="B50" s="72"/>
      <c r="C50" s="72"/>
      <c r="D50" s="72"/>
      <c r="E50" s="72"/>
      <c r="F50" s="72"/>
      <c r="G50" s="72"/>
      <c r="H50" s="72"/>
      <c r="I50" s="72"/>
      <c r="J50" s="72"/>
      <c r="K50" s="72"/>
    </row>
    <row r="51" spans="2:11" x14ac:dyDescent="0.2">
      <c r="B51" s="72"/>
      <c r="C51" s="72"/>
      <c r="D51" s="72"/>
      <c r="E51" s="72"/>
      <c r="F51" s="72"/>
      <c r="G51" s="72"/>
      <c r="H51" s="72"/>
      <c r="I51" s="72"/>
      <c r="J51" s="72"/>
      <c r="K51" s="72"/>
    </row>
    <row r="52" spans="2:11" x14ac:dyDescent="0.2">
      <c r="B52" s="72"/>
      <c r="C52" s="72"/>
      <c r="D52" s="72"/>
      <c r="E52" s="72"/>
      <c r="F52" s="72"/>
      <c r="G52" s="72"/>
      <c r="H52" s="72"/>
      <c r="I52" s="72"/>
      <c r="J52" s="72"/>
      <c r="K52" s="72"/>
    </row>
    <row r="53" spans="2:11" x14ac:dyDescent="0.2">
      <c r="B53" s="72"/>
      <c r="C53" s="72"/>
      <c r="D53" s="72"/>
      <c r="E53" s="72"/>
      <c r="F53" s="72"/>
      <c r="G53" s="72"/>
      <c r="H53" s="72"/>
      <c r="I53" s="72"/>
      <c r="J53" s="72"/>
      <c r="K53" s="72"/>
    </row>
    <row r="54" spans="2:11" x14ac:dyDescent="0.2">
      <c r="B54" s="72"/>
      <c r="C54" s="72"/>
      <c r="D54" s="72"/>
      <c r="E54" s="72"/>
      <c r="F54" s="72"/>
      <c r="G54" s="72"/>
      <c r="H54" s="72"/>
      <c r="I54" s="72"/>
      <c r="J54" s="72"/>
      <c r="K54" s="72"/>
    </row>
    <row r="55" spans="2:11" x14ac:dyDescent="0.2">
      <c r="B55" s="72"/>
      <c r="C55" s="72"/>
      <c r="D55" s="72"/>
      <c r="E55" s="72"/>
      <c r="F55" s="72"/>
      <c r="G55" s="72"/>
      <c r="H55" s="72"/>
      <c r="I55" s="72"/>
      <c r="J55" s="72"/>
      <c r="K55" s="72"/>
    </row>
  </sheetData>
  <sheetProtection selectLockedCells="1"/>
  <mergeCells count="17">
    <mergeCell ref="B13:B14"/>
    <mergeCell ref="K13:K14"/>
    <mergeCell ref="B3:G3"/>
    <mergeCell ref="B2:G2"/>
    <mergeCell ref="B9:D9"/>
    <mergeCell ref="B5:G5"/>
    <mergeCell ref="F13:F14"/>
    <mergeCell ref="G13:G14"/>
    <mergeCell ref="B12:J12"/>
    <mergeCell ref="C35:H35"/>
    <mergeCell ref="H3:H4"/>
    <mergeCell ref="I3:J3"/>
    <mergeCell ref="I13:J13"/>
    <mergeCell ref="H13:H14"/>
    <mergeCell ref="C13:C14"/>
    <mergeCell ref="D13:D14"/>
    <mergeCell ref="E13:E14"/>
  </mergeCells>
  <phoneticPr fontId="0" type="noConversion"/>
  <conditionalFormatting sqref="F15:F21">
    <cfRule type="cellIs" dxfId="58" priority="64" stopIfTrue="1" operator="equal">
      <formula>3</formula>
    </cfRule>
    <cfRule type="cellIs" dxfId="57" priority="65" stopIfTrue="1" operator="equal">
      <formula>2</formula>
    </cfRule>
    <cfRule type="cellIs" dxfId="56" priority="66" stopIfTrue="1" operator="equal">
      <formula>1</formula>
    </cfRule>
  </conditionalFormatting>
  <conditionalFormatting sqref="I15:I21">
    <cfRule type="cellIs" dxfId="55" priority="53" stopIfTrue="1" operator="notBetween">
      <formula>1</formula>
      <formula>3</formula>
    </cfRule>
    <cfRule type="expression" dxfId="54" priority="58" stopIfTrue="1">
      <formula>$I15=3</formula>
    </cfRule>
    <cfRule type="expression" dxfId="53" priority="59" stopIfTrue="1">
      <formula>$I15=2</formula>
    </cfRule>
    <cfRule type="expression" dxfId="52" priority="60" stopIfTrue="1">
      <formula>$I15=1</formula>
    </cfRule>
  </conditionalFormatting>
  <conditionalFormatting sqref="J15:J21">
    <cfRule type="cellIs" dxfId="51" priority="49" stopIfTrue="1" operator="equal">
      <formula>""</formula>
    </cfRule>
    <cfRule type="cellIs" dxfId="50" priority="50" stopIfTrue="1" operator="equal">
      <formula>"Medium"</formula>
    </cfRule>
    <cfRule type="cellIs" dxfId="49" priority="51" stopIfTrue="1" operator="equal">
      <formula>"High"</formula>
    </cfRule>
    <cfRule type="cellIs" dxfId="48" priority="52" stopIfTrue="1" operator="equal">
      <formula>"Low"</formula>
    </cfRule>
  </conditionalFormatting>
  <conditionalFormatting sqref="G15:G21">
    <cfRule type="cellIs" dxfId="47" priority="17" operator="equal">
      <formula>3</formula>
    </cfRule>
    <cfRule type="cellIs" dxfId="46" priority="18" operator="equal">
      <formula>2</formula>
    </cfRule>
    <cfRule type="cellIs" dxfId="45" priority="48" stopIfTrue="1" operator="equal">
      <formula>1</formula>
    </cfRule>
  </conditionalFormatting>
  <dataValidations count="1">
    <dataValidation type="whole" allowBlank="1" showInputMessage="1" showErrorMessage="1" sqref="F15:G21">
      <formula1>1</formula1>
      <formula2>3</formula2>
    </dataValidation>
  </dataValidations>
  <printOptions horizontalCentered="1"/>
  <pageMargins left="0.32" right="0.47244094488188998" top="0.511811023622047" bottom="0.43307086614173201" header="0.196850393700787" footer="0.196850393700787"/>
  <pageSetup scale="64" orientation="portrait" r:id="rId1"/>
  <headerFooter alignWithMargins="0">
    <oddFooter>&amp;L&amp;"Arial Narrow,Regular"&amp;F&amp;R&amp;"Arial Narrow,Regular"Página  &amp;P  de  &amp;N</oddFooter>
  </headerFooter>
  <ignoredErrors>
    <ignoredError sqref="H15 H16:H17 J15 I16:I17 C17:E17 D15 E15 D16:E16" unlockedFormula="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0" tint="-0.14999847407452621"/>
  </sheetPr>
  <dimension ref="B1:Q95"/>
  <sheetViews>
    <sheetView zoomScale="86" zoomScaleNormal="86" zoomScaleSheetLayoutView="100" workbookViewId="0">
      <pane xSplit="7" ySplit="11" topLeftCell="H15" activePane="bottomRight" state="frozen"/>
      <selection pane="topRight" activeCell="H1" sqref="H1"/>
      <selection pane="bottomLeft" activeCell="A12" sqref="A12"/>
      <selection pane="bottomRight" activeCell="D16" sqref="D16:D19"/>
    </sheetView>
  </sheetViews>
  <sheetFormatPr defaultColWidth="11.42578125" defaultRowHeight="12.75" x14ac:dyDescent="0.2"/>
  <cols>
    <col min="1" max="1" width="4.28515625" style="69" customWidth="1"/>
    <col min="2" max="2" width="4" style="81" customWidth="1"/>
    <col min="3" max="3" width="13" style="69" customWidth="1"/>
    <col min="4" max="4" width="19.7109375" style="69" customWidth="1"/>
    <col min="5" max="5" width="22" style="69" customWidth="1"/>
    <col min="6" max="6" width="8.7109375" style="69" customWidth="1"/>
    <col min="7" max="7" width="10" style="69" customWidth="1"/>
    <col min="8" max="8" width="14.140625" style="69" customWidth="1"/>
    <col min="9" max="9" width="18" style="69" customWidth="1"/>
    <col min="10" max="10" width="12" style="69" customWidth="1"/>
    <col min="11" max="11" width="13.85546875" style="69" customWidth="1"/>
    <col min="12" max="12" width="11.42578125" style="69" customWidth="1"/>
    <col min="13" max="13" width="12.28515625" style="69" customWidth="1"/>
    <col min="14" max="14" width="15.28515625" style="69" customWidth="1"/>
    <col min="15" max="15" width="16.42578125" style="69" customWidth="1"/>
    <col min="16" max="16" width="12.5703125" style="69" customWidth="1"/>
    <col min="17" max="17" width="13.28515625" style="69" customWidth="1"/>
    <col min="18" max="16384" width="11.42578125" style="69"/>
  </cols>
  <sheetData>
    <row r="1" spans="2:17" s="68" customFormat="1" x14ac:dyDescent="0.2">
      <c r="B1" s="73"/>
      <c r="C1" s="74"/>
      <c r="D1" s="74"/>
      <c r="E1" s="74"/>
      <c r="F1" s="74"/>
      <c r="G1" s="74"/>
      <c r="H1" s="74"/>
      <c r="I1" s="74"/>
      <c r="J1" s="74"/>
      <c r="K1" s="74"/>
      <c r="L1" s="74"/>
      <c r="M1" s="74"/>
      <c r="N1" s="74"/>
      <c r="O1" s="74"/>
      <c r="P1" s="74"/>
      <c r="Q1" s="74"/>
    </row>
    <row r="2" spans="2:17" s="68" customFormat="1" ht="36.75" customHeight="1" x14ac:dyDescent="0.2">
      <c r="B2" s="184" t="s">
        <v>186</v>
      </c>
      <c r="C2" s="184"/>
      <c r="D2" s="184"/>
      <c r="E2" s="184"/>
      <c r="F2" s="184"/>
      <c r="G2" s="184"/>
      <c r="H2" s="184"/>
      <c r="I2" s="184"/>
      <c r="J2" s="184"/>
      <c r="K2" s="184"/>
      <c r="L2" s="184"/>
      <c r="M2" s="184"/>
      <c r="N2" s="184"/>
      <c r="O2" s="184"/>
      <c r="P2" s="184"/>
      <c r="Q2" s="184"/>
    </row>
    <row r="3" spans="2:17" ht="15.75" x14ac:dyDescent="0.25">
      <c r="B3" s="185" t="s">
        <v>187</v>
      </c>
      <c r="C3" s="185"/>
      <c r="D3" s="185"/>
      <c r="E3" s="185"/>
      <c r="F3" s="185"/>
      <c r="G3" s="185"/>
      <c r="H3" s="185"/>
      <c r="I3" s="185"/>
      <c r="J3" s="185"/>
      <c r="K3" s="185"/>
      <c r="L3" s="185"/>
      <c r="M3" s="185"/>
      <c r="N3" s="185"/>
      <c r="O3" s="185"/>
      <c r="P3" s="185"/>
      <c r="Q3" s="185"/>
    </row>
    <row r="4" spans="2:17" x14ac:dyDescent="0.2">
      <c r="B4" s="75"/>
      <c r="C4" s="52"/>
      <c r="D4" s="52"/>
      <c r="E4" s="52"/>
      <c r="F4" s="76"/>
      <c r="G4" s="76"/>
      <c r="H4" s="76"/>
      <c r="I4" s="76"/>
      <c r="J4" s="76"/>
      <c r="K4" s="76"/>
      <c r="L4" s="76"/>
      <c r="M4" s="77"/>
      <c r="N4" s="77"/>
      <c r="O4" s="77"/>
      <c r="P4" s="77"/>
      <c r="Q4" s="77"/>
    </row>
    <row r="5" spans="2:17" x14ac:dyDescent="0.2">
      <c r="B5" s="186"/>
      <c r="C5" s="186"/>
      <c r="D5" s="186"/>
      <c r="E5" s="186"/>
      <c r="F5" s="186"/>
      <c r="G5" s="186"/>
      <c r="H5" s="186"/>
      <c r="I5" s="186"/>
      <c r="J5" s="186"/>
      <c r="K5" s="186"/>
      <c r="L5" s="186"/>
      <c r="M5" s="186"/>
      <c r="N5" s="186"/>
      <c r="O5" s="186"/>
      <c r="P5" s="186"/>
      <c r="Q5" s="186"/>
    </row>
    <row r="6" spans="2:17" x14ac:dyDescent="0.2">
      <c r="B6" s="75"/>
      <c r="C6" s="52"/>
      <c r="D6" s="52"/>
      <c r="E6" s="52"/>
      <c r="F6" s="78"/>
      <c r="G6" s="76"/>
      <c r="H6" s="76"/>
      <c r="I6" s="76"/>
      <c r="J6" s="76"/>
      <c r="K6" s="76"/>
      <c r="L6" s="76"/>
      <c r="M6" s="77"/>
      <c r="N6" s="77"/>
      <c r="O6" s="77"/>
      <c r="P6" s="77"/>
      <c r="Q6" s="77"/>
    </row>
    <row r="7" spans="2:17" x14ac:dyDescent="0.2">
      <c r="B7" s="75"/>
      <c r="C7" s="52"/>
      <c r="D7" s="52"/>
      <c r="E7" s="52"/>
      <c r="F7" s="52"/>
      <c r="G7" s="52"/>
      <c r="H7" s="52"/>
      <c r="I7" s="52"/>
      <c r="J7" s="52"/>
      <c r="K7" s="52"/>
      <c r="L7" s="52"/>
      <c r="M7" s="52"/>
      <c r="N7" s="52"/>
      <c r="O7" s="52"/>
      <c r="P7" s="52"/>
      <c r="Q7" s="52"/>
    </row>
    <row r="8" spans="2:17" ht="13.5" thickBot="1" x14ac:dyDescent="0.25">
      <c r="B8" s="75"/>
      <c r="C8" s="52"/>
      <c r="D8" s="52"/>
      <c r="E8" s="52"/>
      <c r="F8" s="52"/>
      <c r="G8" s="52"/>
      <c r="H8" s="52"/>
      <c r="I8" s="52"/>
      <c r="J8" s="52"/>
      <c r="K8" s="52"/>
      <c r="L8" s="52"/>
      <c r="M8" s="52"/>
      <c r="N8" s="52"/>
      <c r="O8" s="52"/>
      <c r="P8" s="52"/>
      <c r="Q8" s="52"/>
    </row>
    <row r="9" spans="2:17" ht="27" customHeight="1" x14ac:dyDescent="0.2">
      <c r="B9" s="171" t="s">
        <v>210</v>
      </c>
      <c r="C9" s="190" t="s">
        <v>216</v>
      </c>
      <c r="D9" s="187" t="s">
        <v>7</v>
      </c>
      <c r="E9" s="187" t="s">
        <v>3</v>
      </c>
      <c r="F9" s="194" t="s">
        <v>198</v>
      </c>
      <c r="G9" s="187"/>
      <c r="H9" s="201" t="s">
        <v>197</v>
      </c>
      <c r="I9" s="202"/>
      <c r="J9" s="202"/>
      <c r="K9" s="202"/>
      <c r="L9" s="202"/>
      <c r="M9" s="202"/>
      <c r="N9" s="202"/>
      <c r="O9" s="202"/>
      <c r="P9" s="202"/>
      <c r="Q9" s="203"/>
    </row>
    <row r="10" spans="2:17" ht="24" customHeight="1" x14ac:dyDescent="0.2">
      <c r="B10" s="213"/>
      <c r="C10" s="191"/>
      <c r="D10" s="188"/>
      <c r="E10" s="188"/>
      <c r="F10" s="195"/>
      <c r="G10" s="189"/>
      <c r="H10" s="193" t="s">
        <v>166</v>
      </c>
      <c r="I10" s="196" t="s">
        <v>202</v>
      </c>
      <c r="J10" s="193" t="s">
        <v>170</v>
      </c>
      <c r="K10" s="196" t="s">
        <v>205</v>
      </c>
      <c r="L10" s="196" t="s">
        <v>204</v>
      </c>
      <c r="M10" s="193" t="s">
        <v>203</v>
      </c>
      <c r="N10" s="193"/>
      <c r="O10" s="197" t="s">
        <v>207</v>
      </c>
      <c r="P10" s="199" t="s">
        <v>206</v>
      </c>
      <c r="Q10" s="200"/>
    </row>
    <row r="11" spans="2:17" ht="25.5" x14ac:dyDescent="0.2">
      <c r="B11" s="214"/>
      <c r="C11" s="192"/>
      <c r="D11" s="189"/>
      <c r="E11" s="189"/>
      <c r="F11" s="51" t="s">
        <v>189</v>
      </c>
      <c r="G11" s="51" t="s">
        <v>18</v>
      </c>
      <c r="H11" s="193"/>
      <c r="I11" s="196"/>
      <c r="J11" s="193"/>
      <c r="K11" s="196"/>
      <c r="L11" s="196"/>
      <c r="M11" s="96" t="s">
        <v>178</v>
      </c>
      <c r="N11" s="97" t="s">
        <v>180</v>
      </c>
      <c r="O11" s="198"/>
      <c r="P11" s="91" t="s">
        <v>183</v>
      </c>
      <c r="Q11" s="92" t="s">
        <v>185</v>
      </c>
    </row>
    <row r="12" spans="2:17" ht="55.5" customHeight="1" x14ac:dyDescent="0.2">
      <c r="B12" s="204">
        <v>1</v>
      </c>
      <c r="C12" s="219" t="str">
        <f>IF(Component1&gt;0,Component1,"")</f>
        <v>Ayudar a minimizar los efectos sobre la sostenibilidad de programas dirigidos a la población pobre y vulnerable del país derivados de trastornos o eventos económicos exógenos que afecten de manera específica al país.</v>
      </c>
      <c r="D12" s="215" t="str">
        <f>+IF(Typeofrisk1&gt;0,Typeofrisk1,"")</f>
        <v>Fiduciary</v>
      </c>
      <c r="E12" s="215" t="s">
        <v>228</v>
      </c>
      <c r="F12" s="210">
        <f>+Value1</f>
        <v>1</v>
      </c>
      <c r="G12" s="210" t="str">
        <f>+Level1</f>
        <v>Low</v>
      </c>
      <c r="H12" s="119" t="s">
        <v>224</v>
      </c>
      <c r="I12" s="120" t="s">
        <v>219</v>
      </c>
      <c r="J12" s="120"/>
      <c r="K12" s="17"/>
      <c r="L12" s="17"/>
      <c r="M12" s="120" t="s">
        <v>225</v>
      </c>
      <c r="N12" s="14" t="s">
        <v>164</v>
      </c>
      <c r="O12" s="120" t="s">
        <v>221</v>
      </c>
      <c r="P12" s="121" t="s">
        <v>222</v>
      </c>
      <c r="Q12" s="122" t="s">
        <v>222</v>
      </c>
    </row>
    <row r="13" spans="2:17" x14ac:dyDescent="0.2">
      <c r="B13" s="205"/>
      <c r="C13" s="220"/>
      <c r="D13" s="216"/>
      <c r="E13" s="216"/>
      <c r="F13" s="211"/>
      <c r="G13" s="211"/>
      <c r="H13" s="4"/>
      <c r="I13" s="9"/>
      <c r="J13" s="9"/>
      <c r="K13" s="10"/>
      <c r="L13" s="10"/>
      <c r="M13" s="9"/>
      <c r="N13" s="14"/>
      <c r="O13" s="9"/>
      <c r="P13" s="10"/>
      <c r="Q13" s="21"/>
    </row>
    <row r="14" spans="2:17" x14ac:dyDescent="0.2">
      <c r="B14" s="205"/>
      <c r="C14" s="220"/>
      <c r="D14" s="216"/>
      <c r="E14" s="216"/>
      <c r="F14" s="211"/>
      <c r="G14" s="211"/>
      <c r="H14" s="4"/>
      <c r="I14" s="9"/>
      <c r="J14" s="9"/>
      <c r="K14" s="10"/>
      <c r="L14" s="10"/>
      <c r="M14" s="9"/>
      <c r="N14" s="14"/>
      <c r="O14" s="9"/>
      <c r="P14" s="10"/>
      <c r="Q14" s="21"/>
    </row>
    <row r="15" spans="2:17" ht="57" customHeight="1" x14ac:dyDescent="0.2">
      <c r="B15" s="206"/>
      <c r="C15" s="221"/>
      <c r="D15" s="217"/>
      <c r="E15" s="217"/>
      <c r="F15" s="212"/>
      <c r="G15" s="212"/>
      <c r="H15" s="4"/>
      <c r="I15" s="9"/>
      <c r="J15" s="9"/>
      <c r="K15" s="10"/>
      <c r="L15" s="10"/>
      <c r="M15" s="9"/>
      <c r="N15" s="14"/>
      <c r="O15" s="9"/>
      <c r="P15" s="10"/>
      <c r="Q15" s="21"/>
    </row>
    <row r="16" spans="2:17" ht="38.25" x14ac:dyDescent="0.2">
      <c r="B16" s="204">
        <v>2</v>
      </c>
      <c r="C16" s="219" t="str">
        <f>IF(Component2&gt;0,Component2,"")</f>
        <v>Ayudar a minimizar los efectos sobre la sostenibilidad de programas dirigidos a la población pobre y vulnerable del país derivados de trastornos o eventos económicos exógenos que afecten de manera específica al país.</v>
      </c>
      <c r="D16" s="207" t="str">
        <f>+IF(Typeofrisk2&gt;0,Typeofrisk2,"")</f>
        <v>Fiduciary</v>
      </c>
      <c r="E16" s="207" t="str">
        <f>IF(Risk2&gt;0,Risk2,"")</f>
        <v>Que el OE, no haya cumplido con la asignación presupuestal para los programas estipulados en la Matriz de Gastos de Inversión y Programas Protegidos.</v>
      </c>
      <c r="F16" s="210">
        <f>+Value2</f>
        <v>1</v>
      </c>
      <c r="G16" s="210" t="str">
        <f>+Level2</f>
        <v>Low</v>
      </c>
      <c r="H16" s="119" t="s">
        <v>218</v>
      </c>
      <c r="I16" s="120" t="s">
        <v>219</v>
      </c>
      <c r="J16" s="120"/>
      <c r="K16" s="17"/>
      <c r="L16" s="17"/>
      <c r="M16" s="120" t="s">
        <v>220</v>
      </c>
      <c r="N16" s="14" t="s">
        <v>164</v>
      </c>
      <c r="O16" s="120" t="s">
        <v>221</v>
      </c>
      <c r="P16" s="121" t="s">
        <v>222</v>
      </c>
      <c r="Q16" s="122" t="s">
        <v>222</v>
      </c>
    </row>
    <row r="17" spans="2:17" x14ac:dyDescent="0.2">
      <c r="B17" s="205"/>
      <c r="C17" s="220"/>
      <c r="D17" s="208"/>
      <c r="E17" s="208"/>
      <c r="F17" s="211"/>
      <c r="G17" s="211"/>
      <c r="H17" s="5"/>
      <c r="I17" s="9"/>
      <c r="J17" s="9"/>
      <c r="K17" s="10"/>
      <c r="L17" s="10"/>
      <c r="M17" s="9"/>
      <c r="N17" s="14"/>
      <c r="O17" s="9"/>
      <c r="P17" s="10"/>
      <c r="Q17" s="21"/>
    </row>
    <row r="18" spans="2:17" x14ac:dyDescent="0.2">
      <c r="B18" s="205"/>
      <c r="C18" s="220"/>
      <c r="D18" s="208"/>
      <c r="E18" s="208"/>
      <c r="F18" s="211"/>
      <c r="G18" s="211"/>
      <c r="H18" s="5"/>
      <c r="I18" s="9"/>
      <c r="J18" s="9"/>
      <c r="K18" s="10"/>
      <c r="L18" s="10"/>
      <c r="M18" s="9"/>
      <c r="N18" s="14"/>
      <c r="O18" s="9"/>
      <c r="P18" s="10"/>
      <c r="Q18" s="21"/>
    </row>
    <row r="19" spans="2:17" ht="57" customHeight="1" x14ac:dyDescent="0.2">
      <c r="B19" s="206"/>
      <c r="C19" s="221"/>
      <c r="D19" s="209"/>
      <c r="E19" s="209"/>
      <c r="F19" s="212"/>
      <c r="G19" s="212"/>
      <c r="H19" s="5"/>
      <c r="I19" s="9"/>
      <c r="J19" s="9"/>
      <c r="K19" s="10"/>
      <c r="L19" s="10"/>
      <c r="M19" s="9"/>
      <c r="N19" s="14"/>
      <c r="O19" s="9"/>
      <c r="P19" s="10"/>
      <c r="Q19" s="21"/>
    </row>
    <row r="20" spans="2:17" ht="38.25" x14ac:dyDescent="0.2">
      <c r="B20" s="218">
        <v>3</v>
      </c>
      <c r="C20" s="219" t="str">
        <f>IF(Component3&gt;0,Component3,"")</f>
        <v>Ayudar a minimizar los efectos sobre la sostenibilidad de programas dirigidos a la población pobre y vulnerable del país derivados de trastornos o eventos económicos exógenos que afecten de manera específica al país.</v>
      </c>
      <c r="D20" s="207" t="str">
        <f>+IF(Typeofrisk3&gt;0,Typeofrisk3,"")</f>
        <v>Development</v>
      </c>
      <c r="E20" s="207" t="str">
        <f>IF(Risk3&gt;0,Risk3,"")</f>
        <v>Los relacionados con factores endógenos y exógenos que lleven a que el Gobierno del Ecuador no pueda mantener los programas protegidos durante la vigencia de la Línea de Crédito Contingente para Sostenibilidad del Desarrollo.</v>
      </c>
      <c r="F20" s="210">
        <f>+Value3</f>
        <v>1</v>
      </c>
      <c r="G20" s="210" t="str">
        <f>+Level3</f>
        <v>Low</v>
      </c>
      <c r="H20" s="119" t="s">
        <v>218</v>
      </c>
      <c r="I20" s="120" t="s">
        <v>219</v>
      </c>
      <c r="J20" s="120"/>
      <c r="K20" s="17"/>
      <c r="L20" s="17"/>
      <c r="M20" s="120" t="s">
        <v>220</v>
      </c>
      <c r="N20" s="14" t="s">
        <v>164</v>
      </c>
      <c r="O20" s="120" t="s">
        <v>221</v>
      </c>
      <c r="P20" s="121" t="s">
        <v>222</v>
      </c>
      <c r="Q20" s="122" t="s">
        <v>222</v>
      </c>
    </row>
    <row r="21" spans="2:17" x14ac:dyDescent="0.2">
      <c r="B21" s="205"/>
      <c r="C21" s="220"/>
      <c r="D21" s="208"/>
      <c r="E21" s="208"/>
      <c r="F21" s="211"/>
      <c r="G21" s="211"/>
      <c r="H21" s="5"/>
      <c r="I21" s="9"/>
      <c r="J21" s="9"/>
      <c r="K21" s="10"/>
      <c r="L21" s="10"/>
      <c r="M21" s="9"/>
      <c r="N21" s="14"/>
      <c r="O21" s="9"/>
      <c r="P21" s="10"/>
      <c r="Q21" s="21"/>
    </row>
    <row r="22" spans="2:17" x14ac:dyDescent="0.2">
      <c r="B22" s="205"/>
      <c r="C22" s="220"/>
      <c r="D22" s="208"/>
      <c r="E22" s="208"/>
      <c r="F22" s="211"/>
      <c r="G22" s="211"/>
      <c r="H22" s="5"/>
      <c r="I22" s="9"/>
      <c r="J22" s="9"/>
      <c r="K22" s="10"/>
      <c r="L22" s="10"/>
      <c r="M22" s="9"/>
      <c r="N22" s="14"/>
      <c r="O22" s="9"/>
      <c r="P22" s="10"/>
      <c r="Q22" s="21"/>
    </row>
    <row r="23" spans="2:17" ht="108.75" customHeight="1" x14ac:dyDescent="0.2">
      <c r="B23" s="206"/>
      <c r="C23" s="221"/>
      <c r="D23" s="209"/>
      <c r="E23" s="209"/>
      <c r="F23" s="212"/>
      <c r="G23" s="212"/>
      <c r="H23" s="5"/>
      <c r="I23" s="9"/>
      <c r="J23" s="9"/>
      <c r="K23" s="10"/>
      <c r="L23" s="10"/>
      <c r="M23" s="9"/>
      <c r="N23" s="14"/>
      <c r="O23" s="9"/>
      <c r="P23" s="10"/>
      <c r="Q23" s="21"/>
    </row>
    <row r="24" spans="2:17" x14ac:dyDescent="0.2">
      <c r="B24" s="218"/>
      <c r="C24" s="219"/>
      <c r="D24" s="207"/>
      <c r="E24" s="207"/>
      <c r="F24" s="210"/>
      <c r="G24" s="210"/>
      <c r="H24" s="123"/>
      <c r="I24" s="120"/>
      <c r="J24" s="120"/>
      <c r="K24" s="17"/>
      <c r="L24" s="17"/>
      <c r="M24" s="120"/>
      <c r="N24" s="14"/>
      <c r="O24" s="120"/>
      <c r="P24" s="121"/>
      <c r="Q24" s="122"/>
    </row>
    <row r="25" spans="2:17" x14ac:dyDescent="0.2">
      <c r="B25" s="205"/>
      <c r="C25" s="220"/>
      <c r="D25" s="208"/>
      <c r="E25" s="208"/>
      <c r="F25" s="211"/>
      <c r="G25" s="211"/>
      <c r="H25" s="4"/>
      <c r="I25" s="9"/>
      <c r="J25" s="9"/>
      <c r="K25" s="10"/>
      <c r="L25" s="10"/>
      <c r="M25" s="9"/>
      <c r="N25" s="14"/>
      <c r="O25" s="9"/>
      <c r="P25" s="10"/>
      <c r="Q25" s="21"/>
    </row>
    <row r="26" spans="2:17" x14ac:dyDescent="0.2">
      <c r="B26" s="205"/>
      <c r="C26" s="220"/>
      <c r="D26" s="208"/>
      <c r="E26" s="208"/>
      <c r="F26" s="211"/>
      <c r="G26" s="211"/>
      <c r="H26" s="4"/>
      <c r="I26" s="9"/>
      <c r="J26" s="9"/>
      <c r="K26" s="10"/>
      <c r="L26" s="10"/>
      <c r="M26" s="9"/>
      <c r="N26" s="14"/>
      <c r="O26" s="9"/>
      <c r="P26" s="10"/>
      <c r="Q26" s="21"/>
    </row>
    <row r="27" spans="2:17" ht="102" customHeight="1" x14ac:dyDescent="0.2">
      <c r="B27" s="206"/>
      <c r="C27" s="221"/>
      <c r="D27" s="209"/>
      <c r="E27" s="209"/>
      <c r="F27" s="212"/>
      <c r="G27" s="212"/>
      <c r="H27" s="4"/>
      <c r="I27" s="9"/>
      <c r="J27" s="9"/>
      <c r="K27" s="10"/>
      <c r="L27" s="10"/>
      <c r="M27" s="9"/>
      <c r="N27" s="14"/>
      <c r="O27" s="9"/>
      <c r="P27" s="10"/>
      <c r="Q27" s="21"/>
    </row>
    <row r="28" spans="2:17" x14ac:dyDescent="0.2">
      <c r="B28" s="218"/>
      <c r="C28" s="219"/>
      <c r="D28" s="207"/>
      <c r="E28" s="207"/>
      <c r="F28" s="210"/>
      <c r="G28" s="210"/>
      <c r="H28" s="20"/>
      <c r="I28" s="9"/>
      <c r="J28" s="9"/>
      <c r="K28" s="10"/>
      <c r="L28" s="10"/>
      <c r="M28" s="9"/>
      <c r="N28" s="14"/>
      <c r="O28" s="9"/>
      <c r="P28" s="10"/>
      <c r="Q28" s="21"/>
    </row>
    <row r="29" spans="2:17" x14ac:dyDescent="0.2">
      <c r="B29" s="205"/>
      <c r="C29" s="220"/>
      <c r="D29" s="208"/>
      <c r="E29" s="208"/>
      <c r="F29" s="211"/>
      <c r="G29" s="211"/>
      <c r="H29" s="3"/>
      <c r="I29" s="9"/>
      <c r="J29" s="9"/>
      <c r="K29" s="10"/>
      <c r="L29" s="10"/>
      <c r="M29" s="9"/>
      <c r="N29" s="14"/>
      <c r="O29" s="9"/>
      <c r="P29" s="10"/>
      <c r="Q29" s="21"/>
    </row>
    <row r="30" spans="2:17" x14ac:dyDescent="0.2">
      <c r="B30" s="205"/>
      <c r="C30" s="220"/>
      <c r="D30" s="208"/>
      <c r="E30" s="208"/>
      <c r="F30" s="211"/>
      <c r="G30" s="211"/>
      <c r="H30" s="3"/>
      <c r="I30" s="9"/>
      <c r="J30" s="9"/>
      <c r="K30" s="10"/>
      <c r="L30" s="10"/>
      <c r="M30" s="9"/>
      <c r="N30" s="14"/>
      <c r="O30" s="9"/>
      <c r="P30" s="10"/>
      <c r="Q30" s="21"/>
    </row>
    <row r="31" spans="2:17" ht="78" customHeight="1" x14ac:dyDescent="0.2">
      <c r="B31" s="206"/>
      <c r="C31" s="221"/>
      <c r="D31" s="209"/>
      <c r="E31" s="209"/>
      <c r="F31" s="212"/>
      <c r="G31" s="212"/>
      <c r="H31" s="3"/>
      <c r="I31" s="9"/>
      <c r="J31" s="9"/>
      <c r="K31" s="10"/>
      <c r="L31" s="10"/>
      <c r="M31" s="9"/>
      <c r="N31" s="14"/>
      <c r="O31" s="9"/>
      <c r="P31" s="10"/>
      <c r="Q31" s="21"/>
    </row>
    <row r="32" spans="2:17" x14ac:dyDescent="0.2">
      <c r="B32" s="218"/>
      <c r="C32" s="219"/>
      <c r="D32" s="207"/>
      <c r="E32" s="207"/>
      <c r="F32" s="210"/>
      <c r="G32" s="210"/>
      <c r="H32" s="20"/>
      <c r="I32" s="9"/>
      <c r="J32" s="9"/>
      <c r="K32" s="10"/>
      <c r="L32" s="10"/>
      <c r="M32" s="9"/>
      <c r="N32" s="14"/>
      <c r="O32" s="9"/>
      <c r="P32" s="10"/>
      <c r="Q32" s="21"/>
    </row>
    <row r="33" spans="2:17" x14ac:dyDescent="0.2">
      <c r="B33" s="205"/>
      <c r="C33" s="220"/>
      <c r="D33" s="208"/>
      <c r="E33" s="208"/>
      <c r="F33" s="211"/>
      <c r="G33" s="211"/>
      <c r="H33" s="3"/>
      <c r="I33" s="9"/>
      <c r="J33" s="9"/>
      <c r="K33" s="10"/>
      <c r="L33" s="10"/>
      <c r="M33" s="9"/>
      <c r="N33" s="14"/>
      <c r="O33" s="9"/>
      <c r="P33" s="10"/>
      <c r="Q33" s="21"/>
    </row>
    <row r="34" spans="2:17" x14ac:dyDescent="0.2">
      <c r="B34" s="205"/>
      <c r="C34" s="220"/>
      <c r="D34" s="208"/>
      <c r="E34" s="208"/>
      <c r="F34" s="211"/>
      <c r="G34" s="211"/>
      <c r="H34" s="3"/>
      <c r="I34" s="9"/>
      <c r="J34" s="9"/>
      <c r="K34" s="10"/>
      <c r="L34" s="10"/>
      <c r="M34" s="9"/>
      <c r="N34" s="14"/>
      <c r="O34" s="9"/>
      <c r="P34" s="10"/>
      <c r="Q34" s="21"/>
    </row>
    <row r="35" spans="2:17" ht="67.5" customHeight="1" x14ac:dyDescent="0.2">
      <c r="B35" s="206"/>
      <c r="C35" s="221"/>
      <c r="D35" s="209"/>
      <c r="E35" s="209"/>
      <c r="F35" s="212"/>
      <c r="G35" s="212"/>
      <c r="H35" s="3"/>
      <c r="I35" s="9"/>
      <c r="J35" s="9"/>
      <c r="K35" s="10"/>
      <c r="L35" s="10"/>
      <c r="M35" s="9"/>
      <c r="N35" s="14"/>
      <c r="O35" s="9"/>
      <c r="P35" s="10"/>
      <c r="Q35" s="21"/>
    </row>
    <row r="36" spans="2:17" ht="36" customHeight="1" x14ac:dyDescent="0.2">
      <c r="B36" s="218"/>
      <c r="C36" s="219"/>
      <c r="D36" s="222"/>
      <c r="E36" s="222"/>
      <c r="F36" s="210"/>
      <c r="G36" s="210"/>
      <c r="H36" s="20"/>
      <c r="I36" s="9"/>
      <c r="J36" s="9"/>
      <c r="K36" s="10"/>
      <c r="L36" s="10"/>
      <c r="M36" s="9"/>
      <c r="N36" s="14"/>
      <c r="O36" s="9"/>
      <c r="P36" s="10"/>
      <c r="Q36" s="21"/>
    </row>
    <row r="37" spans="2:17" ht="67.5" customHeight="1" x14ac:dyDescent="0.2">
      <c r="B37" s="205"/>
      <c r="C37" s="220"/>
      <c r="D37" s="208"/>
      <c r="E37" s="208"/>
      <c r="F37" s="211"/>
      <c r="G37" s="211"/>
      <c r="H37" s="3"/>
      <c r="I37" s="9"/>
      <c r="J37" s="9"/>
      <c r="K37" s="10"/>
      <c r="L37" s="10"/>
      <c r="M37" s="9"/>
      <c r="N37" s="14"/>
      <c r="O37" s="9"/>
      <c r="P37" s="10"/>
      <c r="Q37" s="21"/>
    </row>
    <row r="38" spans="2:17" ht="57" customHeight="1" x14ac:dyDescent="0.2">
      <c r="B38" s="205"/>
      <c r="C38" s="220"/>
      <c r="D38" s="208"/>
      <c r="E38" s="208"/>
      <c r="F38" s="211"/>
      <c r="G38" s="211"/>
      <c r="H38" s="3"/>
      <c r="I38" s="9"/>
      <c r="J38" s="9"/>
      <c r="K38" s="10"/>
      <c r="L38" s="10"/>
      <c r="M38" s="9"/>
      <c r="N38" s="14"/>
      <c r="O38" s="9"/>
      <c r="P38" s="10"/>
      <c r="Q38" s="21"/>
    </row>
    <row r="39" spans="2:17" ht="123" customHeight="1" x14ac:dyDescent="0.2">
      <c r="B39" s="206"/>
      <c r="C39" s="221"/>
      <c r="D39" s="209"/>
      <c r="E39" s="209"/>
      <c r="F39" s="212"/>
      <c r="G39" s="212"/>
      <c r="H39" s="3"/>
      <c r="I39" s="9"/>
      <c r="J39" s="9"/>
      <c r="K39" s="10"/>
      <c r="L39" s="10"/>
      <c r="M39" s="9"/>
      <c r="N39" s="14"/>
      <c r="O39" s="9"/>
      <c r="P39" s="10"/>
      <c r="Q39" s="21"/>
    </row>
    <row r="40" spans="2:17" x14ac:dyDescent="0.2">
      <c r="B40" s="218"/>
      <c r="C40" s="223"/>
      <c r="D40" s="207"/>
      <c r="E40" s="207"/>
      <c r="F40" s="210"/>
      <c r="G40" s="210"/>
      <c r="H40" s="20"/>
      <c r="I40" s="9"/>
      <c r="J40" s="9"/>
      <c r="K40" s="10"/>
      <c r="L40" s="10"/>
      <c r="M40" s="9"/>
      <c r="N40" s="14"/>
      <c r="O40" s="9"/>
      <c r="P40" s="10"/>
      <c r="Q40" s="21"/>
    </row>
    <row r="41" spans="2:17" x14ac:dyDescent="0.2">
      <c r="B41" s="205"/>
      <c r="C41" s="224"/>
      <c r="D41" s="208"/>
      <c r="E41" s="208"/>
      <c r="F41" s="211"/>
      <c r="G41" s="211"/>
      <c r="H41" s="3"/>
      <c r="I41" s="9"/>
      <c r="J41" s="9"/>
      <c r="K41" s="10"/>
      <c r="L41" s="10"/>
      <c r="M41" s="9"/>
      <c r="N41" s="14"/>
      <c r="O41" s="9"/>
      <c r="P41" s="10"/>
      <c r="Q41" s="21"/>
    </row>
    <row r="42" spans="2:17" x14ac:dyDescent="0.2">
      <c r="B42" s="205"/>
      <c r="C42" s="224"/>
      <c r="D42" s="208"/>
      <c r="E42" s="208"/>
      <c r="F42" s="211"/>
      <c r="G42" s="211"/>
      <c r="H42" s="3"/>
      <c r="I42" s="9"/>
      <c r="J42" s="9"/>
      <c r="K42" s="10"/>
      <c r="L42" s="10"/>
      <c r="M42" s="9"/>
      <c r="N42" s="14"/>
      <c r="O42" s="9"/>
      <c r="P42" s="10"/>
      <c r="Q42" s="21"/>
    </row>
    <row r="43" spans="2:17" x14ac:dyDescent="0.2">
      <c r="B43" s="206"/>
      <c r="C43" s="225"/>
      <c r="D43" s="209"/>
      <c r="E43" s="209"/>
      <c r="F43" s="212"/>
      <c r="G43" s="212"/>
      <c r="H43" s="3"/>
      <c r="I43" s="9"/>
      <c r="J43" s="9"/>
      <c r="K43" s="10"/>
      <c r="L43" s="10"/>
      <c r="M43" s="9"/>
      <c r="N43" s="14"/>
      <c r="O43" s="9"/>
      <c r="P43" s="10"/>
      <c r="Q43" s="21"/>
    </row>
    <row r="44" spans="2:17" x14ac:dyDescent="0.2">
      <c r="B44" s="218"/>
      <c r="C44" s="223"/>
      <c r="D44" s="207"/>
      <c r="E44" s="207"/>
      <c r="F44" s="210"/>
      <c r="G44" s="210"/>
      <c r="H44" s="20"/>
      <c r="I44" s="9"/>
      <c r="J44" s="9"/>
      <c r="K44" s="10"/>
      <c r="L44" s="10"/>
      <c r="M44" s="9"/>
      <c r="N44" s="14"/>
      <c r="O44" s="9"/>
      <c r="P44" s="10"/>
      <c r="Q44" s="21"/>
    </row>
    <row r="45" spans="2:17" x14ac:dyDescent="0.2">
      <c r="B45" s="205"/>
      <c r="C45" s="224"/>
      <c r="D45" s="208"/>
      <c r="E45" s="208"/>
      <c r="F45" s="211"/>
      <c r="G45" s="211"/>
      <c r="H45" s="3"/>
      <c r="I45" s="9"/>
      <c r="J45" s="9"/>
      <c r="K45" s="10"/>
      <c r="L45" s="10"/>
      <c r="M45" s="9"/>
      <c r="N45" s="14"/>
      <c r="O45" s="9"/>
      <c r="P45" s="10"/>
      <c r="Q45" s="21"/>
    </row>
    <row r="46" spans="2:17" x14ac:dyDescent="0.2">
      <c r="B46" s="205"/>
      <c r="C46" s="224"/>
      <c r="D46" s="208"/>
      <c r="E46" s="208"/>
      <c r="F46" s="211"/>
      <c r="G46" s="211"/>
      <c r="H46" s="3"/>
      <c r="I46" s="9"/>
      <c r="J46" s="9"/>
      <c r="K46" s="10"/>
      <c r="L46" s="10"/>
      <c r="M46" s="9"/>
      <c r="N46" s="14"/>
      <c r="O46" s="9"/>
      <c r="P46" s="10"/>
      <c r="Q46" s="21"/>
    </row>
    <row r="47" spans="2:17" x14ac:dyDescent="0.2">
      <c r="B47" s="206"/>
      <c r="C47" s="225"/>
      <c r="D47" s="209"/>
      <c r="E47" s="209"/>
      <c r="F47" s="212"/>
      <c r="G47" s="212"/>
      <c r="H47" s="3"/>
      <c r="I47" s="9"/>
      <c r="J47" s="9"/>
      <c r="K47" s="10"/>
      <c r="L47" s="10"/>
      <c r="M47" s="9"/>
      <c r="N47" s="14"/>
      <c r="O47" s="9"/>
      <c r="P47" s="10"/>
      <c r="Q47" s="21"/>
    </row>
    <row r="48" spans="2:17" x14ac:dyDescent="0.2">
      <c r="B48" s="218"/>
      <c r="C48" s="223"/>
      <c r="D48" s="207"/>
      <c r="E48" s="207"/>
      <c r="F48" s="210"/>
      <c r="G48" s="210"/>
      <c r="H48" s="20"/>
      <c r="I48" s="9"/>
      <c r="J48" s="9"/>
      <c r="K48" s="10"/>
      <c r="L48" s="10"/>
      <c r="M48" s="9"/>
      <c r="N48" s="14"/>
      <c r="O48" s="9"/>
      <c r="P48" s="10"/>
      <c r="Q48" s="21"/>
    </row>
    <row r="49" spans="2:17" x14ac:dyDescent="0.2">
      <c r="B49" s="205"/>
      <c r="C49" s="224"/>
      <c r="D49" s="208"/>
      <c r="E49" s="208"/>
      <c r="F49" s="211"/>
      <c r="G49" s="211"/>
      <c r="H49" s="3"/>
      <c r="I49" s="9"/>
      <c r="J49" s="9"/>
      <c r="K49" s="10"/>
      <c r="L49" s="10"/>
      <c r="M49" s="9"/>
      <c r="N49" s="14"/>
      <c r="O49" s="9"/>
      <c r="P49" s="10"/>
      <c r="Q49" s="21"/>
    </row>
    <row r="50" spans="2:17" x14ac:dyDescent="0.2">
      <c r="B50" s="205"/>
      <c r="C50" s="224"/>
      <c r="D50" s="208"/>
      <c r="E50" s="208"/>
      <c r="F50" s="211"/>
      <c r="G50" s="211"/>
      <c r="H50" s="3"/>
      <c r="I50" s="9"/>
      <c r="J50" s="9"/>
      <c r="K50" s="10"/>
      <c r="L50" s="10"/>
      <c r="M50" s="9"/>
      <c r="N50" s="14"/>
      <c r="O50" s="9"/>
      <c r="P50" s="10"/>
      <c r="Q50" s="21"/>
    </row>
    <row r="51" spans="2:17" x14ac:dyDescent="0.2">
      <c r="B51" s="206"/>
      <c r="C51" s="225"/>
      <c r="D51" s="209"/>
      <c r="E51" s="209"/>
      <c r="F51" s="212"/>
      <c r="G51" s="212"/>
      <c r="H51" s="3"/>
      <c r="I51" s="9"/>
      <c r="J51" s="9"/>
      <c r="K51" s="10"/>
      <c r="L51" s="10"/>
      <c r="M51" s="9"/>
      <c r="N51" s="14"/>
      <c r="O51" s="9"/>
      <c r="P51" s="10"/>
      <c r="Q51" s="21"/>
    </row>
    <row r="52" spans="2:17" x14ac:dyDescent="0.2">
      <c r="B52" s="218"/>
      <c r="C52" s="223"/>
      <c r="D52" s="207"/>
      <c r="E52" s="207"/>
      <c r="F52" s="210"/>
      <c r="G52" s="210"/>
      <c r="H52" s="20"/>
      <c r="I52" s="9"/>
      <c r="J52" s="9"/>
      <c r="K52" s="10"/>
      <c r="L52" s="10"/>
      <c r="M52" s="9"/>
      <c r="N52" s="14"/>
      <c r="O52" s="9"/>
      <c r="P52" s="10"/>
      <c r="Q52" s="21"/>
    </row>
    <row r="53" spans="2:17" x14ac:dyDescent="0.2">
      <c r="B53" s="205"/>
      <c r="C53" s="224"/>
      <c r="D53" s="208"/>
      <c r="E53" s="208"/>
      <c r="F53" s="211"/>
      <c r="G53" s="211"/>
      <c r="H53" s="3"/>
      <c r="I53" s="9"/>
      <c r="J53" s="9"/>
      <c r="K53" s="10"/>
      <c r="L53" s="10"/>
      <c r="M53" s="9"/>
      <c r="N53" s="14"/>
      <c r="O53" s="9"/>
      <c r="P53" s="10"/>
      <c r="Q53" s="21"/>
    </row>
    <row r="54" spans="2:17" x14ac:dyDescent="0.2">
      <c r="B54" s="205"/>
      <c r="C54" s="224"/>
      <c r="D54" s="208"/>
      <c r="E54" s="208"/>
      <c r="F54" s="211"/>
      <c r="G54" s="211"/>
      <c r="H54" s="3"/>
      <c r="I54" s="9"/>
      <c r="J54" s="9"/>
      <c r="K54" s="10"/>
      <c r="L54" s="10"/>
      <c r="M54" s="9"/>
      <c r="N54" s="14"/>
      <c r="O54" s="9"/>
      <c r="P54" s="10"/>
      <c r="Q54" s="21"/>
    </row>
    <row r="55" spans="2:17" x14ac:dyDescent="0.2">
      <c r="B55" s="206"/>
      <c r="C55" s="225"/>
      <c r="D55" s="209"/>
      <c r="E55" s="209"/>
      <c r="F55" s="212"/>
      <c r="G55" s="212"/>
      <c r="H55" s="3"/>
      <c r="I55" s="9"/>
      <c r="J55" s="9"/>
      <c r="K55" s="10"/>
      <c r="L55" s="10"/>
      <c r="M55" s="9"/>
      <c r="N55" s="14"/>
      <c r="O55" s="9"/>
      <c r="P55" s="10"/>
      <c r="Q55" s="21"/>
    </row>
    <row r="56" spans="2:17" x14ac:dyDescent="0.2">
      <c r="B56" s="218"/>
      <c r="C56" s="223"/>
      <c r="D56" s="207"/>
      <c r="E56" s="207"/>
      <c r="F56" s="210"/>
      <c r="G56" s="210"/>
      <c r="H56" s="20"/>
      <c r="I56" s="9"/>
      <c r="J56" s="9"/>
      <c r="K56" s="10"/>
      <c r="L56" s="10"/>
      <c r="M56" s="9"/>
      <c r="N56" s="14"/>
      <c r="O56" s="9"/>
      <c r="P56" s="10"/>
      <c r="Q56" s="21"/>
    </row>
    <row r="57" spans="2:17" x14ac:dyDescent="0.2">
      <c r="B57" s="205"/>
      <c r="C57" s="224"/>
      <c r="D57" s="208"/>
      <c r="E57" s="208"/>
      <c r="F57" s="211"/>
      <c r="G57" s="211"/>
      <c r="H57" s="3"/>
      <c r="I57" s="9"/>
      <c r="J57" s="9"/>
      <c r="K57" s="10"/>
      <c r="L57" s="10"/>
      <c r="M57" s="9"/>
      <c r="N57" s="14"/>
      <c r="O57" s="9"/>
      <c r="P57" s="10"/>
      <c r="Q57" s="21"/>
    </row>
    <row r="58" spans="2:17" x14ac:dyDescent="0.2">
      <c r="B58" s="205"/>
      <c r="C58" s="224"/>
      <c r="D58" s="208"/>
      <c r="E58" s="208"/>
      <c r="F58" s="211"/>
      <c r="G58" s="211"/>
      <c r="H58" s="3"/>
      <c r="I58" s="9"/>
      <c r="J58" s="9"/>
      <c r="K58" s="10"/>
      <c r="L58" s="10"/>
      <c r="M58" s="9"/>
      <c r="N58" s="14"/>
      <c r="O58" s="9"/>
      <c r="P58" s="10"/>
      <c r="Q58" s="21"/>
    </row>
    <row r="59" spans="2:17" x14ac:dyDescent="0.2">
      <c r="B59" s="206"/>
      <c r="C59" s="225"/>
      <c r="D59" s="209"/>
      <c r="E59" s="209"/>
      <c r="F59" s="212"/>
      <c r="G59" s="212"/>
      <c r="H59" s="3"/>
      <c r="I59" s="9"/>
      <c r="J59" s="9"/>
      <c r="K59" s="10"/>
      <c r="L59" s="10"/>
      <c r="M59" s="9"/>
      <c r="N59" s="14"/>
      <c r="O59" s="9"/>
      <c r="P59" s="10"/>
      <c r="Q59" s="21"/>
    </row>
    <row r="60" spans="2:17" x14ac:dyDescent="0.2">
      <c r="B60" s="218"/>
      <c r="C60" s="223"/>
      <c r="D60" s="207"/>
      <c r="E60" s="207"/>
      <c r="F60" s="210"/>
      <c r="G60" s="210"/>
      <c r="H60" s="20"/>
      <c r="I60" s="9"/>
      <c r="J60" s="9"/>
      <c r="K60" s="10"/>
      <c r="L60" s="10"/>
      <c r="M60" s="9"/>
      <c r="N60" s="14"/>
      <c r="O60" s="9"/>
      <c r="P60" s="10"/>
      <c r="Q60" s="21"/>
    </row>
    <row r="61" spans="2:17" x14ac:dyDescent="0.2">
      <c r="B61" s="205"/>
      <c r="C61" s="224"/>
      <c r="D61" s="208"/>
      <c r="E61" s="208"/>
      <c r="F61" s="211"/>
      <c r="G61" s="211"/>
      <c r="H61" s="3"/>
      <c r="I61" s="9"/>
      <c r="J61" s="9"/>
      <c r="K61" s="10"/>
      <c r="L61" s="10"/>
      <c r="M61" s="9"/>
      <c r="N61" s="14"/>
      <c r="O61" s="9"/>
      <c r="P61" s="10"/>
      <c r="Q61" s="21"/>
    </row>
    <row r="62" spans="2:17" x14ac:dyDescent="0.2">
      <c r="B62" s="205"/>
      <c r="C62" s="224"/>
      <c r="D62" s="208"/>
      <c r="E62" s="208"/>
      <c r="F62" s="211"/>
      <c r="G62" s="211"/>
      <c r="H62" s="3"/>
      <c r="I62" s="9"/>
      <c r="J62" s="9"/>
      <c r="K62" s="10"/>
      <c r="L62" s="10"/>
      <c r="M62" s="9"/>
      <c r="N62" s="14"/>
      <c r="O62" s="9"/>
      <c r="P62" s="10"/>
      <c r="Q62" s="21"/>
    </row>
    <row r="63" spans="2:17" x14ac:dyDescent="0.2">
      <c r="B63" s="206"/>
      <c r="C63" s="225"/>
      <c r="D63" s="209"/>
      <c r="E63" s="209"/>
      <c r="F63" s="212"/>
      <c r="G63" s="212"/>
      <c r="H63" s="3"/>
      <c r="I63" s="9"/>
      <c r="J63" s="9"/>
      <c r="K63" s="10"/>
      <c r="L63" s="10"/>
      <c r="M63" s="9"/>
      <c r="N63" s="14"/>
      <c r="O63" s="9"/>
      <c r="P63" s="10"/>
      <c r="Q63" s="21"/>
    </row>
    <row r="64" spans="2:17" x14ac:dyDescent="0.2">
      <c r="B64" s="218"/>
      <c r="C64" s="223"/>
      <c r="D64" s="207"/>
      <c r="E64" s="207"/>
      <c r="F64" s="210"/>
      <c r="G64" s="210"/>
      <c r="H64" s="20"/>
      <c r="I64" s="9"/>
      <c r="J64" s="9"/>
      <c r="K64" s="10"/>
      <c r="L64" s="10"/>
      <c r="M64" s="9"/>
      <c r="N64" s="14"/>
      <c r="O64" s="9"/>
      <c r="P64" s="10"/>
      <c r="Q64" s="21"/>
    </row>
    <row r="65" spans="2:17" x14ac:dyDescent="0.2">
      <c r="B65" s="205"/>
      <c r="C65" s="224"/>
      <c r="D65" s="208"/>
      <c r="E65" s="208"/>
      <c r="F65" s="211"/>
      <c r="G65" s="211"/>
      <c r="H65" s="3"/>
      <c r="I65" s="9"/>
      <c r="J65" s="9"/>
      <c r="K65" s="10"/>
      <c r="L65" s="10"/>
      <c r="M65" s="9"/>
      <c r="N65" s="14"/>
      <c r="O65" s="9"/>
      <c r="P65" s="10"/>
      <c r="Q65" s="21"/>
    </row>
    <row r="66" spans="2:17" x14ac:dyDescent="0.2">
      <c r="B66" s="205"/>
      <c r="C66" s="224"/>
      <c r="D66" s="208"/>
      <c r="E66" s="208"/>
      <c r="F66" s="211"/>
      <c r="G66" s="211"/>
      <c r="H66" s="3"/>
      <c r="I66" s="9"/>
      <c r="J66" s="9"/>
      <c r="K66" s="10"/>
      <c r="L66" s="10"/>
      <c r="M66" s="9"/>
      <c r="N66" s="14"/>
      <c r="O66" s="9"/>
      <c r="P66" s="10"/>
      <c r="Q66" s="21"/>
    </row>
    <row r="67" spans="2:17" x14ac:dyDescent="0.2">
      <c r="B67" s="206"/>
      <c r="C67" s="225"/>
      <c r="D67" s="209"/>
      <c r="E67" s="209"/>
      <c r="F67" s="212"/>
      <c r="G67" s="212"/>
      <c r="H67" s="3"/>
      <c r="I67" s="9"/>
      <c r="J67" s="9"/>
      <c r="K67" s="10"/>
      <c r="L67" s="10"/>
      <c r="M67" s="9"/>
      <c r="N67" s="14"/>
      <c r="O67" s="9"/>
      <c r="P67" s="10"/>
      <c r="Q67" s="21"/>
    </row>
    <row r="68" spans="2:17" x14ac:dyDescent="0.2">
      <c r="B68" s="218"/>
      <c r="C68" s="223"/>
      <c r="D68" s="207"/>
      <c r="E68" s="207"/>
      <c r="F68" s="210"/>
      <c r="G68" s="210"/>
      <c r="H68" s="20"/>
      <c r="I68" s="9"/>
      <c r="J68" s="9"/>
      <c r="K68" s="10"/>
      <c r="L68" s="10"/>
      <c r="M68" s="9"/>
      <c r="N68" s="14"/>
      <c r="O68" s="9"/>
      <c r="P68" s="10"/>
      <c r="Q68" s="21"/>
    </row>
    <row r="69" spans="2:17" x14ac:dyDescent="0.2">
      <c r="B69" s="205"/>
      <c r="C69" s="224"/>
      <c r="D69" s="208"/>
      <c r="E69" s="208"/>
      <c r="F69" s="211"/>
      <c r="G69" s="211"/>
      <c r="H69" s="3"/>
      <c r="I69" s="9"/>
      <c r="J69" s="9"/>
      <c r="K69" s="10"/>
      <c r="L69" s="10"/>
      <c r="M69" s="9"/>
      <c r="N69" s="14"/>
      <c r="O69" s="9"/>
      <c r="P69" s="10"/>
      <c r="Q69" s="21"/>
    </row>
    <row r="70" spans="2:17" x14ac:dyDescent="0.2">
      <c r="B70" s="205"/>
      <c r="C70" s="224"/>
      <c r="D70" s="208"/>
      <c r="E70" s="208"/>
      <c r="F70" s="211"/>
      <c r="G70" s="211"/>
      <c r="H70" s="3"/>
      <c r="I70" s="9"/>
      <c r="J70" s="9"/>
      <c r="K70" s="10"/>
      <c r="L70" s="10"/>
      <c r="M70" s="9"/>
      <c r="N70" s="14"/>
      <c r="O70" s="9"/>
      <c r="P70" s="10"/>
      <c r="Q70" s="21"/>
    </row>
    <row r="71" spans="2:17" x14ac:dyDescent="0.2">
      <c r="B71" s="206"/>
      <c r="C71" s="225"/>
      <c r="D71" s="209"/>
      <c r="E71" s="209"/>
      <c r="F71" s="212"/>
      <c r="G71" s="212"/>
      <c r="H71" s="3"/>
      <c r="I71" s="9"/>
      <c r="J71" s="9"/>
      <c r="K71" s="10"/>
      <c r="L71" s="10"/>
      <c r="M71" s="9"/>
      <c r="N71" s="14"/>
      <c r="O71" s="9"/>
      <c r="P71" s="10"/>
      <c r="Q71" s="21"/>
    </row>
    <row r="72" spans="2:17" x14ac:dyDescent="0.2">
      <c r="B72" s="218"/>
      <c r="C72" s="223"/>
      <c r="D72" s="207"/>
      <c r="E72" s="207"/>
      <c r="F72" s="210"/>
      <c r="G72" s="210"/>
      <c r="H72" s="20"/>
      <c r="I72" s="9"/>
      <c r="J72" s="9"/>
      <c r="K72" s="10"/>
      <c r="L72" s="10"/>
      <c r="M72" s="9"/>
      <c r="N72" s="14"/>
      <c r="O72" s="9"/>
      <c r="P72" s="10"/>
      <c r="Q72" s="21"/>
    </row>
    <row r="73" spans="2:17" x14ac:dyDescent="0.2">
      <c r="B73" s="205"/>
      <c r="C73" s="224"/>
      <c r="D73" s="208"/>
      <c r="E73" s="208"/>
      <c r="F73" s="211"/>
      <c r="G73" s="211"/>
      <c r="H73" s="3"/>
      <c r="I73" s="9"/>
      <c r="J73" s="9"/>
      <c r="K73" s="10"/>
      <c r="L73" s="10"/>
      <c r="M73" s="9"/>
      <c r="N73" s="14"/>
      <c r="O73" s="9"/>
      <c r="P73" s="10"/>
      <c r="Q73" s="21"/>
    </row>
    <row r="74" spans="2:17" x14ac:dyDescent="0.2">
      <c r="B74" s="205"/>
      <c r="C74" s="224"/>
      <c r="D74" s="208"/>
      <c r="E74" s="208"/>
      <c r="F74" s="211"/>
      <c r="G74" s="211"/>
      <c r="H74" s="3"/>
      <c r="I74" s="9"/>
      <c r="J74" s="9"/>
      <c r="K74" s="10"/>
      <c r="L74" s="10"/>
      <c r="M74" s="9"/>
      <c r="N74" s="14"/>
      <c r="O74" s="9"/>
      <c r="P74" s="10"/>
      <c r="Q74" s="21"/>
    </row>
    <row r="75" spans="2:17" x14ac:dyDescent="0.2">
      <c r="B75" s="206"/>
      <c r="C75" s="225"/>
      <c r="D75" s="209"/>
      <c r="E75" s="209"/>
      <c r="F75" s="212"/>
      <c r="G75" s="212"/>
      <c r="H75" s="3"/>
      <c r="I75" s="9"/>
      <c r="J75" s="9"/>
      <c r="K75" s="10"/>
      <c r="L75" s="10"/>
      <c r="M75" s="9"/>
      <c r="N75" s="14"/>
      <c r="O75" s="9"/>
      <c r="P75" s="10"/>
      <c r="Q75" s="21"/>
    </row>
    <row r="76" spans="2:17" x14ac:dyDescent="0.2">
      <c r="B76" s="218"/>
      <c r="C76" s="223"/>
      <c r="D76" s="207"/>
      <c r="E76" s="207"/>
      <c r="F76" s="210"/>
      <c r="G76" s="210"/>
      <c r="H76" s="20"/>
      <c r="I76" s="9"/>
      <c r="J76" s="9"/>
      <c r="K76" s="10"/>
      <c r="L76" s="10"/>
      <c r="M76" s="9"/>
      <c r="N76" s="14"/>
      <c r="O76" s="9"/>
      <c r="P76" s="10"/>
      <c r="Q76" s="21"/>
    </row>
    <row r="77" spans="2:17" x14ac:dyDescent="0.2">
      <c r="B77" s="205"/>
      <c r="C77" s="224"/>
      <c r="D77" s="208"/>
      <c r="E77" s="208"/>
      <c r="F77" s="211"/>
      <c r="G77" s="211"/>
      <c r="H77" s="3"/>
      <c r="I77" s="9"/>
      <c r="J77" s="9"/>
      <c r="K77" s="10"/>
      <c r="L77" s="10"/>
      <c r="M77" s="9"/>
      <c r="N77" s="14"/>
      <c r="O77" s="9"/>
      <c r="P77" s="10"/>
      <c r="Q77" s="21"/>
    </row>
    <row r="78" spans="2:17" x14ac:dyDescent="0.2">
      <c r="B78" s="205"/>
      <c r="C78" s="224"/>
      <c r="D78" s="208"/>
      <c r="E78" s="208"/>
      <c r="F78" s="211"/>
      <c r="G78" s="211"/>
      <c r="H78" s="3"/>
      <c r="I78" s="9"/>
      <c r="J78" s="9"/>
      <c r="K78" s="10"/>
      <c r="L78" s="10"/>
      <c r="M78" s="9"/>
      <c r="N78" s="14"/>
      <c r="O78" s="9"/>
      <c r="P78" s="10"/>
      <c r="Q78" s="21"/>
    </row>
    <row r="79" spans="2:17" x14ac:dyDescent="0.2">
      <c r="B79" s="206"/>
      <c r="C79" s="225"/>
      <c r="D79" s="209"/>
      <c r="E79" s="209"/>
      <c r="F79" s="212"/>
      <c r="G79" s="212"/>
      <c r="H79" s="3"/>
      <c r="I79" s="9"/>
      <c r="J79" s="9"/>
      <c r="K79" s="10"/>
      <c r="L79" s="10"/>
      <c r="M79" s="9"/>
      <c r="N79" s="14"/>
      <c r="O79" s="9"/>
      <c r="P79" s="10"/>
      <c r="Q79" s="21"/>
    </row>
    <row r="80" spans="2:17" x14ac:dyDescent="0.2">
      <c r="B80" s="218"/>
      <c r="C80" s="223"/>
      <c r="D80" s="207"/>
      <c r="E80" s="207"/>
      <c r="F80" s="210"/>
      <c r="G80" s="210"/>
      <c r="H80" s="20"/>
      <c r="I80" s="9"/>
      <c r="J80" s="9"/>
      <c r="K80" s="10"/>
      <c r="L80" s="10"/>
      <c r="M80" s="9"/>
      <c r="N80" s="14"/>
      <c r="O80" s="9"/>
      <c r="P80" s="10"/>
      <c r="Q80" s="21"/>
    </row>
    <row r="81" spans="2:17" x14ac:dyDescent="0.2">
      <c r="B81" s="205"/>
      <c r="C81" s="224"/>
      <c r="D81" s="208"/>
      <c r="E81" s="208"/>
      <c r="F81" s="211"/>
      <c r="G81" s="211"/>
      <c r="H81" s="3"/>
      <c r="I81" s="9"/>
      <c r="J81" s="9"/>
      <c r="K81" s="10"/>
      <c r="L81" s="10"/>
      <c r="M81" s="9"/>
      <c r="N81" s="14"/>
      <c r="O81" s="9"/>
      <c r="P81" s="10"/>
      <c r="Q81" s="21"/>
    </row>
    <row r="82" spans="2:17" x14ac:dyDescent="0.2">
      <c r="B82" s="205"/>
      <c r="C82" s="224"/>
      <c r="D82" s="208"/>
      <c r="E82" s="208"/>
      <c r="F82" s="211"/>
      <c r="G82" s="211"/>
      <c r="H82" s="3"/>
      <c r="I82" s="9"/>
      <c r="J82" s="9"/>
      <c r="K82" s="10"/>
      <c r="L82" s="10"/>
      <c r="M82" s="9"/>
      <c r="N82" s="14"/>
      <c r="O82" s="9"/>
      <c r="P82" s="10"/>
      <c r="Q82" s="21"/>
    </row>
    <row r="83" spans="2:17" x14ac:dyDescent="0.2">
      <c r="B83" s="206"/>
      <c r="C83" s="225"/>
      <c r="D83" s="209"/>
      <c r="E83" s="209"/>
      <c r="F83" s="212"/>
      <c r="G83" s="212"/>
      <c r="H83" s="3"/>
      <c r="I83" s="9"/>
      <c r="J83" s="9"/>
      <c r="K83" s="10"/>
      <c r="L83" s="10"/>
      <c r="M83" s="9"/>
      <c r="N83" s="14"/>
      <c r="O83" s="9"/>
      <c r="P83" s="10"/>
      <c r="Q83" s="21"/>
    </row>
    <row r="84" spans="2:17" x14ac:dyDescent="0.2">
      <c r="B84" s="218"/>
      <c r="C84" s="223"/>
      <c r="D84" s="207"/>
      <c r="E84" s="207"/>
      <c r="F84" s="210"/>
      <c r="G84" s="210"/>
      <c r="H84" s="20"/>
      <c r="I84" s="9"/>
      <c r="J84" s="9"/>
      <c r="K84" s="10"/>
      <c r="L84" s="10"/>
      <c r="M84" s="9"/>
      <c r="N84" s="14"/>
      <c r="O84" s="9"/>
      <c r="P84" s="10"/>
      <c r="Q84" s="21"/>
    </row>
    <row r="85" spans="2:17" x14ac:dyDescent="0.2">
      <c r="B85" s="205"/>
      <c r="C85" s="224"/>
      <c r="D85" s="208"/>
      <c r="E85" s="208"/>
      <c r="F85" s="211"/>
      <c r="G85" s="211"/>
      <c r="H85" s="3"/>
      <c r="I85" s="9"/>
      <c r="J85" s="9"/>
      <c r="K85" s="10"/>
      <c r="L85" s="10"/>
      <c r="M85" s="9"/>
      <c r="N85" s="14"/>
      <c r="O85" s="9"/>
      <c r="P85" s="10"/>
      <c r="Q85" s="21"/>
    </row>
    <row r="86" spans="2:17" x14ac:dyDescent="0.2">
      <c r="B86" s="205"/>
      <c r="C86" s="224"/>
      <c r="D86" s="208"/>
      <c r="E86" s="208"/>
      <c r="F86" s="211"/>
      <c r="G86" s="211"/>
      <c r="H86" s="3"/>
      <c r="I86" s="9"/>
      <c r="J86" s="9"/>
      <c r="K86" s="10"/>
      <c r="L86" s="10"/>
      <c r="M86" s="9"/>
      <c r="N86" s="14"/>
      <c r="O86" s="9"/>
      <c r="P86" s="10"/>
      <c r="Q86" s="21"/>
    </row>
    <row r="87" spans="2:17" x14ac:dyDescent="0.2">
      <c r="B87" s="206"/>
      <c r="C87" s="225"/>
      <c r="D87" s="209"/>
      <c r="E87" s="209"/>
      <c r="F87" s="212"/>
      <c r="G87" s="212"/>
      <c r="H87" s="3"/>
      <c r="I87" s="9"/>
      <c r="J87" s="9"/>
      <c r="K87" s="10"/>
      <c r="L87" s="10"/>
      <c r="M87" s="9"/>
      <c r="N87" s="14"/>
      <c r="O87" s="9"/>
      <c r="P87" s="10"/>
      <c r="Q87" s="21"/>
    </row>
    <row r="88" spans="2:17" x14ac:dyDescent="0.2">
      <c r="B88" s="218"/>
      <c r="C88" s="223"/>
      <c r="D88" s="207"/>
      <c r="E88" s="207"/>
      <c r="F88" s="210"/>
      <c r="G88" s="210"/>
      <c r="H88" s="20"/>
      <c r="I88" s="9"/>
      <c r="J88" s="9"/>
      <c r="K88" s="10"/>
      <c r="L88" s="10"/>
      <c r="M88" s="9"/>
      <c r="N88" s="14"/>
      <c r="O88" s="9"/>
      <c r="P88" s="10"/>
      <c r="Q88" s="21"/>
    </row>
    <row r="89" spans="2:17" x14ac:dyDescent="0.2">
      <c r="B89" s="205"/>
      <c r="C89" s="224"/>
      <c r="D89" s="208"/>
      <c r="E89" s="208"/>
      <c r="F89" s="211"/>
      <c r="G89" s="211"/>
      <c r="H89" s="3"/>
      <c r="I89" s="9"/>
      <c r="J89" s="9"/>
      <c r="K89" s="10"/>
      <c r="L89" s="10"/>
      <c r="M89" s="9"/>
      <c r="N89" s="14"/>
      <c r="O89" s="9"/>
      <c r="P89" s="10"/>
      <c r="Q89" s="21"/>
    </row>
    <row r="90" spans="2:17" x14ac:dyDescent="0.2">
      <c r="B90" s="205"/>
      <c r="C90" s="224"/>
      <c r="D90" s="208"/>
      <c r="E90" s="208"/>
      <c r="F90" s="211"/>
      <c r="G90" s="211"/>
      <c r="H90" s="3"/>
      <c r="I90" s="9"/>
      <c r="J90" s="9"/>
      <c r="K90" s="10"/>
      <c r="L90" s="10"/>
      <c r="M90" s="9"/>
      <c r="N90" s="14"/>
      <c r="O90" s="9"/>
      <c r="P90" s="10"/>
      <c r="Q90" s="21"/>
    </row>
    <row r="91" spans="2:17" ht="13.5" thickBot="1" x14ac:dyDescent="0.25">
      <c r="B91" s="226"/>
      <c r="C91" s="229"/>
      <c r="D91" s="227"/>
      <c r="E91" s="227"/>
      <c r="F91" s="228"/>
      <c r="G91" s="212"/>
      <c r="H91" s="22"/>
      <c r="I91" s="23"/>
      <c r="J91" s="23"/>
      <c r="K91" s="24"/>
      <c r="L91" s="24"/>
      <c r="M91" s="23"/>
      <c r="N91" s="25"/>
      <c r="O91" s="23"/>
      <c r="P91" s="24"/>
      <c r="Q91" s="26"/>
    </row>
    <row r="92" spans="2:17" x14ac:dyDescent="0.2">
      <c r="B92" s="79"/>
      <c r="C92" s="80"/>
    </row>
    <row r="93" spans="2:17" x14ac:dyDescent="0.2">
      <c r="B93" s="79"/>
      <c r="C93" s="80"/>
      <c r="E93" s="72"/>
    </row>
    <row r="94" spans="2:17" hidden="1" x14ac:dyDescent="0.2">
      <c r="B94" s="79"/>
      <c r="C94" s="80"/>
      <c r="N94" s="72" t="s">
        <v>164</v>
      </c>
    </row>
    <row r="95" spans="2:17" hidden="1" x14ac:dyDescent="0.2">
      <c r="N95" s="72" t="s">
        <v>165</v>
      </c>
    </row>
  </sheetData>
  <sheetProtection selectLockedCells="1"/>
  <mergeCells count="137">
    <mergeCell ref="B88:B91"/>
    <mergeCell ref="E88:E91"/>
    <mergeCell ref="F88:F91"/>
    <mergeCell ref="G88:G91"/>
    <mergeCell ref="D88:D91"/>
    <mergeCell ref="B80:B83"/>
    <mergeCell ref="E80:E83"/>
    <mergeCell ref="F80:F83"/>
    <mergeCell ref="G80:G83"/>
    <mergeCell ref="D80:D83"/>
    <mergeCell ref="B84:B87"/>
    <mergeCell ref="E84:E87"/>
    <mergeCell ref="F84:F87"/>
    <mergeCell ref="G84:G87"/>
    <mergeCell ref="D84:D87"/>
    <mergeCell ref="C80:C83"/>
    <mergeCell ref="C84:C87"/>
    <mergeCell ref="C88:C91"/>
    <mergeCell ref="E72:E75"/>
    <mergeCell ref="F72:F75"/>
    <mergeCell ref="G72:G75"/>
    <mergeCell ref="D72:D75"/>
    <mergeCell ref="B76:B79"/>
    <mergeCell ref="E76:E79"/>
    <mergeCell ref="F76:F79"/>
    <mergeCell ref="G76:G79"/>
    <mergeCell ref="D76:D79"/>
    <mergeCell ref="B72:B75"/>
    <mergeCell ref="C72:C75"/>
    <mergeCell ref="C76:C79"/>
    <mergeCell ref="B64:B67"/>
    <mergeCell ref="E64:E67"/>
    <mergeCell ref="F64:F67"/>
    <mergeCell ref="G64:G67"/>
    <mergeCell ref="D64:D67"/>
    <mergeCell ref="B68:B71"/>
    <mergeCell ref="E68:E71"/>
    <mergeCell ref="F68:F71"/>
    <mergeCell ref="G68:G71"/>
    <mergeCell ref="D68:D71"/>
    <mergeCell ref="C64:C67"/>
    <mergeCell ref="C68:C71"/>
    <mergeCell ref="B56:B59"/>
    <mergeCell ref="E56:E59"/>
    <mergeCell ref="F56:F59"/>
    <mergeCell ref="G56:G59"/>
    <mergeCell ref="D56:D59"/>
    <mergeCell ref="B60:B63"/>
    <mergeCell ref="E60:E63"/>
    <mergeCell ref="F60:F63"/>
    <mergeCell ref="G60:G63"/>
    <mergeCell ref="D60:D63"/>
    <mergeCell ref="C56:C59"/>
    <mergeCell ref="C60:C63"/>
    <mergeCell ref="B48:B51"/>
    <mergeCell ref="E48:E51"/>
    <mergeCell ref="F48:F51"/>
    <mergeCell ref="G48:G51"/>
    <mergeCell ref="D48:D51"/>
    <mergeCell ref="B52:B55"/>
    <mergeCell ref="E52:E55"/>
    <mergeCell ref="F52:F55"/>
    <mergeCell ref="G52:G55"/>
    <mergeCell ref="D52:D55"/>
    <mergeCell ref="C48:C51"/>
    <mergeCell ref="C52:C55"/>
    <mergeCell ref="B40:B43"/>
    <mergeCell ref="E40:E43"/>
    <mergeCell ref="F40:F43"/>
    <mergeCell ref="G40:G43"/>
    <mergeCell ref="D40:D43"/>
    <mergeCell ref="B44:B47"/>
    <mergeCell ref="E44:E47"/>
    <mergeCell ref="F44:F47"/>
    <mergeCell ref="G44:G47"/>
    <mergeCell ref="D44:D47"/>
    <mergeCell ref="C40:C43"/>
    <mergeCell ref="C44:C47"/>
    <mergeCell ref="B32:B35"/>
    <mergeCell ref="E32:E35"/>
    <mergeCell ref="F32:F35"/>
    <mergeCell ref="G32:G35"/>
    <mergeCell ref="D32:D35"/>
    <mergeCell ref="B36:B39"/>
    <mergeCell ref="E36:E39"/>
    <mergeCell ref="F36:F39"/>
    <mergeCell ref="G36:G39"/>
    <mergeCell ref="D36:D39"/>
    <mergeCell ref="C32:C35"/>
    <mergeCell ref="C36:C39"/>
    <mergeCell ref="B24:B27"/>
    <mergeCell ref="E24:E27"/>
    <mergeCell ref="F24:F27"/>
    <mergeCell ref="G24:G27"/>
    <mergeCell ref="D24:D27"/>
    <mergeCell ref="B28:B31"/>
    <mergeCell ref="E28:E31"/>
    <mergeCell ref="F28:F31"/>
    <mergeCell ref="G28:G31"/>
    <mergeCell ref="D28:D31"/>
    <mergeCell ref="C24:C27"/>
    <mergeCell ref="C28:C31"/>
    <mergeCell ref="B12:B15"/>
    <mergeCell ref="E12:E15"/>
    <mergeCell ref="F12:F15"/>
    <mergeCell ref="D9:D11"/>
    <mergeCell ref="B9:B11"/>
    <mergeCell ref="G12:G15"/>
    <mergeCell ref="D12:D15"/>
    <mergeCell ref="F20:F23"/>
    <mergeCell ref="G20:G23"/>
    <mergeCell ref="F16:F19"/>
    <mergeCell ref="G16:G19"/>
    <mergeCell ref="B20:B23"/>
    <mergeCell ref="E20:E23"/>
    <mergeCell ref="D20:D23"/>
    <mergeCell ref="B16:B19"/>
    <mergeCell ref="E16:E19"/>
    <mergeCell ref="D16:D19"/>
    <mergeCell ref="C12:C15"/>
    <mergeCell ref="C16:C19"/>
    <mergeCell ref="C20:C23"/>
    <mergeCell ref="B2:Q2"/>
    <mergeCell ref="B3:Q3"/>
    <mergeCell ref="B5:Q5"/>
    <mergeCell ref="E9:E11"/>
    <mergeCell ref="C9:C11"/>
    <mergeCell ref="M10:N10"/>
    <mergeCell ref="F9:G10"/>
    <mergeCell ref="H10:H11"/>
    <mergeCell ref="I10:I11"/>
    <mergeCell ref="J10:J11"/>
    <mergeCell ref="K10:K11"/>
    <mergeCell ref="L10:L11"/>
    <mergeCell ref="O10:O11"/>
    <mergeCell ref="P10:Q10"/>
    <mergeCell ref="H9:Q9"/>
  </mergeCells>
  <phoneticPr fontId="0" type="noConversion"/>
  <conditionalFormatting sqref="F12:F91">
    <cfRule type="cellIs" dxfId="44" priority="62" stopIfTrue="1" operator="notBetween">
      <formula>1</formula>
      <formula>3</formula>
    </cfRule>
    <cfRule type="expression" dxfId="43" priority="63" stopIfTrue="1">
      <formula>$F12=3</formula>
    </cfRule>
    <cfRule type="expression" dxfId="42" priority="64" stopIfTrue="1">
      <formula>$F12=2</formula>
    </cfRule>
    <cfRule type="expression" dxfId="41" priority="65" stopIfTrue="1">
      <formula>$F12=1</formula>
    </cfRule>
  </conditionalFormatting>
  <conditionalFormatting sqref="G12:G91">
    <cfRule type="cellIs" dxfId="40" priority="58" stopIfTrue="1" operator="equal">
      <formula>"High"</formula>
    </cfRule>
    <cfRule type="cellIs" dxfId="39" priority="59" stopIfTrue="1" operator="equal">
      <formula>"Medium"</formula>
    </cfRule>
    <cfRule type="cellIs" dxfId="38" priority="60" stopIfTrue="1" operator="equal">
      <formula>"Low"</formula>
    </cfRule>
    <cfRule type="cellIs" dxfId="37" priority="61" stopIfTrue="1" operator="equal">
      <formula>""</formula>
    </cfRule>
  </conditionalFormatting>
  <conditionalFormatting sqref="H17:Q19">
    <cfRule type="expression" dxfId="36" priority="53">
      <formula>$F$16=1</formula>
    </cfRule>
  </conditionalFormatting>
  <conditionalFormatting sqref="H21:Q23">
    <cfRule type="expression" dxfId="35" priority="52" stopIfTrue="1">
      <formula>$F$20=1</formula>
    </cfRule>
  </conditionalFormatting>
  <conditionalFormatting sqref="H25:Q27 H24">
    <cfRule type="expression" dxfId="34" priority="51">
      <formula>$F$24=1</formula>
    </cfRule>
  </conditionalFormatting>
  <conditionalFormatting sqref="H28:Q31">
    <cfRule type="expression" dxfId="33" priority="50">
      <formula>$F$28=1</formula>
    </cfRule>
  </conditionalFormatting>
  <conditionalFormatting sqref="H32:Q35">
    <cfRule type="expression" dxfId="32" priority="49">
      <formula>$F$32=1</formula>
    </cfRule>
  </conditionalFormatting>
  <conditionalFormatting sqref="H36:Q39">
    <cfRule type="expression" dxfId="31" priority="48">
      <formula>$F$36=1</formula>
    </cfRule>
  </conditionalFormatting>
  <conditionalFormatting sqref="H40:Q43">
    <cfRule type="expression" dxfId="30" priority="47">
      <formula>$F$40=1</formula>
    </cfRule>
  </conditionalFormatting>
  <conditionalFormatting sqref="H48:Q51">
    <cfRule type="expression" dxfId="29" priority="45">
      <formula>$F$48=1</formula>
    </cfRule>
  </conditionalFormatting>
  <conditionalFormatting sqref="H60:Q63">
    <cfRule type="expression" dxfId="28" priority="42">
      <formula>$F$60=1</formula>
    </cfRule>
  </conditionalFormatting>
  <conditionalFormatting sqref="H68:Q71">
    <cfRule type="expression" dxfId="27" priority="40">
      <formula>$F$68=1</formula>
    </cfRule>
  </conditionalFormatting>
  <conditionalFormatting sqref="H52:Q55">
    <cfRule type="expression" dxfId="26" priority="26">
      <formula>$F$52=1</formula>
    </cfRule>
  </conditionalFormatting>
  <conditionalFormatting sqref="H56:Q59">
    <cfRule type="expression" dxfId="25" priority="25">
      <formula>$F$56=1</formula>
    </cfRule>
  </conditionalFormatting>
  <conditionalFormatting sqref="H64:Q67">
    <cfRule type="expression" dxfId="24" priority="23">
      <formula>$F$64=1</formula>
    </cfRule>
  </conditionalFormatting>
  <conditionalFormatting sqref="H72:Q75">
    <cfRule type="expression" dxfId="23" priority="21">
      <formula>$F$72=1</formula>
    </cfRule>
  </conditionalFormatting>
  <conditionalFormatting sqref="H76:Q79">
    <cfRule type="expression" dxfId="22" priority="20">
      <formula>$F$76=1</formula>
    </cfRule>
  </conditionalFormatting>
  <conditionalFormatting sqref="H80:Q83">
    <cfRule type="expression" dxfId="21" priority="19">
      <formula>$F$80=1</formula>
    </cfRule>
  </conditionalFormatting>
  <conditionalFormatting sqref="H84:Q87">
    <cfRule type="expression" dxfId="20" priority="18">
      <formula>$F$84=1</formula>
    </cfRule>
  </conditionalFormatting>
  <conditionalFormatting sqref="H88:Q91">
    <cfRule type="expression" dxfId="19" priority="17">
      <formula>$F$88=1</formula>
    </cfRule>
  </conditionalFormatting>
  <conditionalFormatting sqref="H44:Q47">
    <cfRule type="expression" dxfId="18" priority="16">
      <formula>$F$44=1</formula>
    </cfRule>
  </conditionalFormatting>
  <conditionalFormatting sqref="H12:Q15">
    <cfRule type="expression" dxfId="17" priority="4">
      <formula>$F$12=1</formula>
    </cfRule>
  </conditionalFormatting>
  <conditionalFormatting sqref="H16:Q16">
    <cfRule type="expression" dxfId="16" priority="3">
      <formula>$F$12=1</formula>
    </cfRule>
  </conditionalFormatting>
  <conditionalFormatting sqref="I24:Q24">
    <cfRule type="expression" dxfId="15" priority="2">
      <formula>$F$12=1</formula>
    </cfRule>
  </conditionalFormatting>
  <conditionalFormatting sqref="H20:Q20">
    <cfRule type="expression" dxfId="14" priority="1">
      <formula>$F$12=1</formula>
    </cfRule>
  </conditionalFormatting>
  <dataValidations count="1">
    <dataValidation type="list" allowBlank="1" showInputMessage="1" showErrorMessage="1" sqref="N12:N91">
      <formula1>$N$94:$N$95</formula1>
    </dataValidation>
  </dataValidations>
  <printOptions horizontalCentered="1"/>
  <pageMargins left="0.23622047244094499" right="0.23622047244094499" top="0.47244094488188998" bottom="0.47244094488188998" header="0.31496062992126" footer="0.31496062992126"/>
  <pageSetup scale="60" orientation="landscape" r:id="rId1"/>
  <headerFooter alignWithMargins="0">
    <oddFooter>&amp;L&amp;"Arial Narrow,Regular"&amp;F&amp;R&amp;"Arial Narrow,Regular"Página  &amp;P  de  &amp;N</oddFooter>
  </headerFooter>
  <rowBreaks count="1" manualBreakCount="1">
    <brk id="51" min="1" max="16" man="1"/>
  </rowBreaks>
  <ignoredErrors>
    <ignoredError sqref="C13:E23 C12:D12"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B200"/>
  <sheetViews>
    <sheetView topLeftCell="A175" workbookViewId="0">
      <selection activeCell="B173" sqref="B173"/>
    </sheetView>
  </sheetViews>
  <sheetFormatPr defaultColWidth="9.140625" defaultRowHeight="12.75" x14ac:dyDescent="0.2"/>
  <cols>
    <col min="1" max="1" width="30.42578125" style="29" bestFit="1" customWidth="1"/>
    <col min="2" max="2" width="45" style="13" customWidth="1"/>
    <col min="3" max="3" width="15.5703125" style="13" customWidth="1"/>
    <col min="4" max="4" width="18.5703125" style="13" customWidth="1"/>
    <col min="5" max="16384" width="9.140625" style="13"/>
  </cols>
  <sheetData>
    <row r="1" spans="1:2" ht="20.25" x14ac:dyDescent="0.3">
      <c r="A1" s="35" t="s">
        <v>0</v>
      </c>
    </row>
    <row r="3" spans="1:2" ht="15.75" x14ac:dyDescent="0.25">
      <c r="A3" s="34" t="s">
        <v>1</v>
      </c>
    </row>
    <row r="5" spans="1:2" x14ac:dyDescent="0.2">
      <c r="A5" s="36" t="s">
        <v>4</v>
      </c>
      <c r="B5" s="30" t="s">
        <v>5</v>
      </c>
    </row>
    <row r="7" spans="1:2" x14ac:dyDescent="0.2">
      <c r="B7" s="31" t="s">
        <v>24</v>
      </c>
    </row>
    <row r="8" spans="1:2" x14ac:dyDescent="0.2">
      <c r="B8" s="31" t="s">
        <v>25</v>
      </c>
    </row>
    <row r="9" spans="1:2" x14ac:dyDescent="0.2">
      <c r="B9" s="31" t="s">
        <v>26</v>
      </c>
    </row>
    <row r="10" spans="1:2" x14ac:dyDescent="0.2">
      <c r="B10" s="31" t="s">
        <v>27</v>
      </c>
    </row>
    <row r="11" spans="1:2" x14ac:dyDescent="0.2">
      <c r="B11" s="31" t="s">
        <v>28</v>
      </c>
    </row>
    <row r="12" spans="1:2" x14ac:dyDescent="0.2">
      <c r="B12" s="31" t="s">
        <v>29</v>
      </c>
    </row>
    <row r="13" spans="1:2" x14ac:dyDescent="0.2">
      <c r="B13" s="31" t="s">
        <v>30</v>
      </c>
    </row>
    <row r="14" spans="1:2" x14ac:dyDescent="0.2">
      <c r="B14" s="31" t="s">
        <v>31</v>
      </c>
    </row>
    <row r="15" spans="1:2" x14ac:dyDescent="0.2">
      <c r="B15" s="31" t="s">
        <v>32</v>
      </c>
    </row>
    <row r="16" spans="1:2" x14ac:dyDescent="0.2">
      <c r="B16" s="31" t="s">
        <v>33</v>
      </c>
    </row>
    <row r="17" spans="1:2" x14ac:dyDescent="0.2">
      <c r="B17" s="31" t="s">
        <v>34</v>
      </c>
    </row>
    <row r="18" spans="1:2" x14ac:dyDescent="0.2">
      <c r="B18" s="31" t="s">
        <v>35</v>
      </c>
    </row>
    <row r="19" spans="1:2" x14ac:dyDescent="0.2">
      <c r="B19" s="31" t="s">
        <v>36</v>
      </c>
    </row>
    <row r="20" spans="1:2" x14ac:dyDescent="0.2">
      <c r="B20" s="31" t="s">
        <v>37</v>
      </c>
    </row>
    <row r="21" spans="1:2" x14ac:dyDescent="0.2">
      <c r="B21" s="31" t="s">
        <v>38</v>
      </c>
    </row>
    <row r="22" spans="1:2" x14ac:dyDescent="0.2">
      <c r="B22" s="31" t="s">
        <v>39</v>
      </c>
    </row>
    <row r="23" spans="1:2" x14ac:dyDescent="0.2">
      <c r="B23" s="31" t="s">
        <v>40</v>
      </c>
    </row>
    <row r="24" spans="1:2" x14ac:dyDescent="0.2">
      <c r="B24" s="31" t="s">
        <v>41</v>
      </c>
    </row>
    <row r="25" spans="1:2" x14ac:dyDescent="0.2">
      <c r="B25" s="31" t="s">
        <v>42</v>
      </c>
    </row>
    <row r="26" spans="1:2" x14ac:dyDescent="0.2">
      <c r="B26" s="31" t="s">
        <v>43</v>
      </c>
    </row>
    <row r="28" spans="1:2" x14ac:dyDescent="0.2">
      <c r="A28" s="36" t="s">
        <v>6</v>
      </c>
      <c r="B28" s="30" t="s">
        <v>7</v>
      </c>
    </row>
    <row r="30" spans="1:2" x14ac:dyDescent="0.2">
      <c r="B30" s="31" t="s">
        <v>64</v>
      </c>
    </row>
    <row r="31" spans="1:2" x14ac:dyDescent="0.2">
      <c r="B31" s="31" t="s">
        <v>65</v>
      </c>
    </row>
    <row r="32" spans="1:2" x14ac:dyDescent="0.2">
      <c r="B32" s="31" t="s">
        <v>66</v>
      </c>
    </row>
    <row r="33" spans="2:2" x14ac:dyDescent="0.2">
      <c r="B33" s="31" t="s">
        <v>67</v>
      </c>
    </row>
    <row r="34" spans="2:2" x14ac:dyDescent="0.2">
      <c r="B34" s="31" t="s">
        <v>68</v>
      </c>
    </row>
    <row r="35" spans="2:2" x14ac:dyDescent="0.2">
      <c r="B35" s="31" t="s">
        <v>69</v>
      </c>
    </row>
    <row r="36" spans="2:2" x14ac:dyDescent="0.2">
      <c r="B36" s="31" t="s">
        <v>70</v>
      </c>
    </row>
    <row r="37" spans="2:2" x14ac:dyDescent="0.2">
      <c r="B37" s="31" t="s">
        <v>71</v>
      </c>
    </row>
    <row r="38" spans="2:2" x14ac:dyDescent="0.2">
      <c r="B38" s="31" t="s">
        <v>72</v>
      </c>
    </row>
    <row r="39" spans="2:2" x14ac:dyDescent="0.2">
      <c r="B39" s="31" t="s">
        <v>73</v>
      </c>
    </row>
    <row r="40" spans="2:2" x14ac:dyDescent="0.2">
      <c r="B40" s="31" t="s">
        <v>74</v>
      </c>
    </row>
    <row r="41" spans="2:2" x14ac:dyDescent="0.2">
      <c r="B41" s="31" t="s">
        <v>75</v>
      </c>
    </row>
    <row r="42" spans="2:2" x14ac:dyDescent="0.2">
      <c r="B42" s="31" t="s">
        <v>76</v>
      </c>
    </row>
    <row r="43" spans="2:2" x14ac:dyDescent="0.2">
      <c r="B43" s="31" t="s">
        <v>77</v>
      </c>
    </row>
    <row r="44" spans="2:2" x14ac:dyDescent="0.2">
      <c r="B44" s="31" t="s">
        <v>78</v>
      </c>
    </row>
    <row r="45" spans="2:2" x14ac:dyDescent="0.2">
      <c r="B45" s="31" t="s">
        <v>79</v>
      </c>
    </row>
    <row r="46" spans="2:2" x14ac:dyDescent="0.2">
      <c r="B46" s="31" t="s">
        <v>80</v>
      </c>
    </row>
    <row r="47" spans="2:2" x14ac:dyDescent="0.2">
      <c r="B47" s="31" t="s">
        <v>81</v>
      </c>
    </row>
    <row r="48" spans="2:2" x14ac:dyDescent="0.2">
      <c r="B48" s="31" t="s">
        <v>82</v>
      </c>
    </row>
    <row r="49" spans="1:2" x14ac:dyDescent="0.2">
      <c r="B49" s="31" t="s">
        <v>83</v>
      </c>
    </row>
    <row r="51" spans="1:2" x14ac:dyDescent="0.2">
      <c r="A51" s="36" t="s">
        <v>2</v>
      </c>
      <c r="B51" s="30" t="s">
        <v>3</v>
      </c>
    </row>
    <row r="53" spans="1:2" x14ac:dyDescent="0.2">
      <c r="B53" s="33" t="s">
        <v>44</v>
      </c>
    </row>
    <row r="54" spans="1:2" x14ac:dyDescent="0.2">
      <c r="B54" s="31" t="s">
        <v>45</v>
      </c>
    </row>
    <row r="55" spans="1:2" x14ac:dyDescent="0.2">
      <c r="B55" s="33" t="s">
        <v>46</v>
      </c>
    </row>
    <row r="56" spans="1:2" x14ac:dyDescent="0.2">
      <c r="B56" s="31" t="s">
        <v>47</v>
      </c>
    </row>
    <row r="57" spans="1:2" x14ac:dyDescent="0.2">
      <c r="B57" s="33" t="s">
        <v>48</v>
      </c>
    </row>
    <row r="58" spans="1:2" x14ac:dyDescent="0.2">
      <c r="B58" s="31" t="s">
        <v>49</v>
      </c>
    </row>
    <row r="59" spans="1:2" x14ac:dyDescent="0.2">
      <c r="B59" s="33" t="s">
        <v>50</v>
      </c>
    </row>
    <row r="60" spans="1:2" x14ac:dyDescent="0.2">
      <c r="B60" s="31" t="s">
        <v>51</v>
      </c>
    </row>
    <row r="61" spans="1:2" x14ac:dyDescent="0.2">
      <c r="B61" s="33" t="s">
        <v>52</v>
      </c>
    </row>
    <row r="62" spans="1:2" x14ac:dyDescent="0.2">
      <c r="B62" s="31" t="s">
        <v>53</v>
      </c>
    </row>
    <row r="63" spans="1:2" x14ac:dyDescent="0.2">
      <c r="B63" s="33" t="s">
        <v>54</v>
      </c>
    </row>
    <row r="64" spans="1:2" x14ac:dyDescent="0.2">
      <c r="B64" s="31" t="s">
        <v>55</v>
      </c>
    </row>
    <row r="65" spans="1:2" x14ac:dyDescent="0.2">
      <c r="B65" s="33" t="s">
        <v>56</v>
      </c>
    </row>
    <row r="66" spans="1:2" x14ac:dyDescent="0.2">
      <c r="B66" s="31" t="s">
        <v>57</v>
      </c>
    </row>
    <row r="67" spans="1:2" x14ac:dyDescent="0.2">
      <c r="B67" s="33" t="s">
        <v>58</v>
      </c>
    </row>
    <row r="68" spans="1:2" x14ac:dyDescent="0.2">
      <c r="B68" s="31" t="s">
        <v>59</v>
      </c>
    </row>
    <row r="69" spans="1:2" x14ac:dyDescent="0.2">
      <c r="B69" s="33" t="s">
        <v>60</v>
      </c>
    </row>
    <row r="70" spans="1:2" x14ac:dyDescent="0.2">
      <c r="B70" s="31" t="s">
        <v>61</v>
      </c>
    </row>
    <row r="71" spans="1:2" x14ac:dyDescent="0.2">
      <c r="B71" s="33" t="s">
        <v>62</v>
      </c>
    </row>
    <row r="72" spans="1:2" x14ac:dyDescent="0.2">
      <c r="B72" s="31" t="s">
        <v>63</v>
      </c>
    </row>
    <row r="74" spans="1:2" x14ac:dyDescent="0.2">
      <c r="A74" s="36" t="s">
        <v>11</v>
      </c>
      <c r="B74" s="30" t="s">
        <v>10</v>
      </c>
    </row>
    <row r="76" spans="1:2" x14ac:dyDescent="0.2">
      <c r="A76" s="36" t="s">
        <v>9</v>
      </c>
      <c r="B76" s="30" t="s">
        <v>8</v>
      </c>
    </row>
    <row r="78" spans="1:2" x14ac:dyDescent="0.2">
      <c r="A78" s="36" t="s">
        <v>12</v>
      </c>
      <c r="B78" s="30" t="s">
        <v>13</v>
      </c>
    </row>
    <row r="80" spans="1:2" x14ac:dyDescent="0.2">
      <c r="B80" s="31" t="s">
        <v>84</v>
      </c>
    </row>
    <row r="81" spans="2:2" x14ac:dyDescent="0.2">
      <c r="B81" s="31" t="s">
        <v>85</v>
      </c>
    </row>
    <row r="82" spans="2:2" x14ac:dyDescent="0.2">
      <c r="B82" s="31" t="s">
        <v>86</v>
      </c>
    </row>
    <row r="83" spans="2:2" x14ac:dyDescent="0.2">
      <c r="B83" s="31" t="s">
        <v>87</v>
      </c>
    </row>
    <row r="84" spans="2:2" x14ac:dyDescent="0.2">
      <c r="B84" s="31" t="s">
        <v>88</v>
      </c>
    </row>
    <row r="85" spans="2:2" x14ac:dyDescent="0.2">
      <c r="B85" s="31" t="s">
        <v>89</v>
      </c>
    </row>
    <row r="86" spans="2:2" x14ac:dyDescent="0.2">
      <c r="B86" s="31" t="s">
        <v>90</v>
      </c>
    </row>
    <row r="87" spans="2:2" x14ac:dyDescent="0.2">
      <c r="B87" s="31" t="s">
        <v>91</v>
      </c>
    </row>
    <row r="88" spans="2:2" x14ac:dyDescent="0.2">
      <c r="B88" s="31" t="s">
        <v>92</v>
      </c>
    </row>
    <row r="89" spans="2:2" x14ac:dyDescent="0.2">
      <c r="B89" s="31" t="s">
        <v>93</v>
      </c>
    </row>
    <row r="90" spans="2:2" x14ac:dyDescent="0.2">
      <c r="B90" s="31" t="s">
        <v>94</v>
      </c>
    </row>
    <row r="91" spans="2:2" x14ac:dyDescent="0.2">
      <c r="B91" s="31" t="s">
        <v>95</v>
      </c>
    </row>
    <row r="92" spans="2:2" x14ac:dyDescent="0.2">
      <c r="B92" s="31" t="s">
        <v>96</v>
      </c>
    </row>
    <row r="93" spans="2:2" x14ac:dyDescent="0.2">
      <c r="B93" s="31" t="s">
        <v>97</v>
      </c>
    </row>
    <row r="94" spans="2:2" x14ac:dyDescent="0.2">
      <c r="B94" s="31" t="s">
        <v>98</v>
      </c>
    </row>
    <row r="95" spans="2:2" x14ac:dyDescent="0.2">
      <c r="B95" s="31" t="s">
        <v>99</v>
      </c>
    </row>
    <row r="96" spans="2:2" x14ac:dyDescent="0.2">
      <c r="B96" s="31" t="s">
        <v>100</v>
      </c>
    </row>
    <row r="97" spans="1:2" x14ac:dyDescent="0.2">
      <c r="B97" s="31" t="s">
        <v>101</v>
      </c>
    </row>
    <row r="98" spans="1:2" x14ac:dyDescent="0.2">
      <c r="B98" s="31" t="s">
        <v>102</v>
      </c>
    </row>
    <row r="99" spans="1:2" x14ac:dyDescent="0.2">
      <c r="B99" s="31" t="s">
        <v>103</v>
      </c>
    </row>
    <row r="101" spans="1:2" x14ac:dyDescent="0.2">
      <c r="A101" s="36" t="s">
        <v>14</v>
      </c>
      <c r="B101" s="30" t="s">
        <v>15</v>
      </c>
    </row>
    <row r="103" spans="1:2" x14ac:dyDescent="0.2">
      <c r="B103" s="31" t="s">
        <v>104</v>
      </c>
    </row>
    <row r="104" spans="1:2" x14ac:dyDescent="0.2">
      <c r="B104" s="31" t="s">
        <v>105</v>
      </c>
    </row>
    <row r="105" spans="1:2" x14ac:dyDescent="0.2">
      <c r="B105" s="31" t="s">
        <v>106</v>
      </c>
    </row>
    <row r="106" spans="1:2" x14ac:dyDescent="0.2">
      <c r="B106" s="31" t="s">
        <v>107</v>
      </c>
    </row>
    <row r="107" spans="1:2" x14ac:dyDescent="0.2">
      <c r="B107" s="31" t="s">
        <v>108</v>
      </c>
    </row>
    <row r="108" spans="1:2" x14ac:dyDescent="0.2">
      <c r="B108" s="31" t="s">
        <v>109</v>
      </c>
    </row>
    <row r="109" spans="1:2" x14ac:dyDescent="0.2">
      <c r="B109" s="31" t="s">
        <v>110</v>
      </c>
    </row>
    <row r="110" spans="1:2" x14ac:dyDescent="0.2">
      <c r="B110" s="31" t="s">
        <v>111</v>
      </c>
    </row>
    <row r="111" spans="1:2" x14ac:dyDescent="0.2">
      <c r="B111" s="31" t="s">
        <v>112</v>
      </c>
    </row>
    <row r="112" spans="1:2" x14ac:dyDescent="0.2">
      <c r="B112" s="31" t="s">
        <v>113</v>
      </c>
    </row>
    <row r="113" spans="1:2" x14ac:dyDescent="0.2">
      <c r="B113" s="31" t="s">
        <v>114</v>
      </c>
    </row>
    <row r="114" spans="1:2" x14ac:dyDescent="0.2">
      <c r="B114" s="31" t="s">
        <v>115</v>
      </c>
    </row>
    <row r="115" spans="1:2" x14ac:dyDescent="0.2">
      <c r="B115" s="31" t="s">
        <v>116</v>
      </c>
    </row>
    <row r="116" spans="1:2" x14ac:dyDescent="0.2">
      <c r="B116" s="31" t="s">
        <v>117</v>
      </c>
    </row>
    <row r="117" spans="1:2" x14ac:dyDescent="0.2">
      <c r="B117" s="31" t="s">
        <v>118</v>
      </c>
    </row>
    <row r="118" spans="1:2" x14ac:dyDescent="0.2">
      <c r="B118" s="31" t="s">
        <v>119</v>
      </c>
    </row>
    <row r="119" spans="1:2" x14ac:dyDescent="0.2">
      <c r="B119" s="31" t="s">
        <v>120</v>
      </c>
    </row>
    <row r="120" spans="1:2" x14ac:dyDescent="0.2">
      <c r="B120" s="31" t="s">
        <v>121</v>
      </c>
    </row>
    <row r="121" spans="1:2" x14ac:dyDescent="0.2">
      <c r="B121" s="31" t="s">
        <v>122</v>
      </c>
    </row>
    <row r="122" spans="1:2" x14ac:dyDescent="0.2">
      <c r="B122" s="31" t="s">
        <v>123</v>
      </c>
    </row>
    <row r="124" spans="1:2" x14ac:dyDescent="0.2">
      <c r="A124" s="36" t="s">
        <v>17</v>
      </c>
      <c r="B124" s="30" t="s">
        <v>16</v>
      </c>
    </row>
    <row r="126" spans="1:2" x14ac:dyDescent="0.2">
      <c r="A126" s="36" t="s">
        <v>20</v>
      </c>
      <c r="B126" s="30" t="s">
        <v>19</v>
      </c>
    </row>
    <row r="128" spans="1:2" x14ac:dyDescent="0.2">
      <c r="B128" s="31" t="s">
        <v>124</v>
      </c>
    </row>
    <row r="129" spans="2:2" x14ac:dyDescent="0.2">
      <c r="B129" s="31" t="s">
        <v>125</v>
      </c>
    </row>
    <row r="130" spans="2:2" x14ac:dyDescent="0.2">
      <c r="B130" s="31" t="s">
        <v>126</v>
      </c>
    </row>
    <row r="131" spans="2:2" x14ac:dyDescent="0.2">
      <c r="B131" s="31" t="s">
        <v>127</v>
      </c>
    </row>
    <row r="132" spans="2:2" x14ac:dyDescent="0.2">
      <c r="B132" s="31" t="s">
        <v>128</v>
      </c>
    </row>
    <row r="133" spans="2:2" x14ac:dyDescent="0.2">
      <c r="B133" s="31" t="s">
        <v>129</v>
      </c>
    </row>
    <row r="134" spans="2:2" x14ac:dyDescent="0.2">
      <c r="B134" s="31" t="s">
        <v>130</v>
      </c>
    </row>
    <row r="135" spans="2:2" x14ac:dyDescent="0.2">
      <c r="B135" s="31" t="s">
        <v>131</v>
      </c>
    </row>
    <row r="136" spans="2:2" x14ac:dyDescent="0.2">
      <c r="B136" s="31" t="s">
        <v>132</v>
      </c>
    </row>
    <row r="137" spans="2:2" x14ac:dyDescent="0.2">
      <c r="B137" s="31" t="s">
        <v>133</v>
      </c>
    </row>
    <row r="138" spans="2:2" x14ac:dyDescent="0.2">
      <c r="B138" s="31" t="s">
        <v>134</v>
      </c>
    </row>
    <row r="139" spans="2:2" x14ac:dyDescent="0.2">
      <c r="B139" s="31" t="s">
        <v>135</v>
      </c>
    </row>
    <row r="140" spans="2:2" x14ac:dyDescent="0.2">
      <c r="B140" s="31" t="s">
        <v>136</v>
      </c>
    </row>
    <row r="141" spans="2:2" x14ac:dyDescent="0.2">
      <c r="B141" s="31" t="s">
        <v>137</v>
      </c>
    </row>
    <row r="142" spans="2:2" x14ac:dyDescent="0.2">
      <c r="B142" s="31" t="s">
        <v>138</v>
      </c>
    </row>
    <row r="143" spans="2:2" x14ac:dyDescent="0.2">
      <c r="B143" s="31" t="s">
        <v>139</v>
      </c>
    </row>
    <row r="144" spans="2:2" x14ac:dyDescent="0.2">
      <c r="B144" s="31" t="s">
        <v>140</v>
      </c>
    </row>
    <row r="145" spans="1:2" x14ac:dyDescent="0.2">
      <c r="B145" s="31" t="s">
        <v>141</v>
      </c>
    </row>
    <row r="146" spans="1:2" x14ac:dyDescent="0.2">
      <c r="B146" s="31" t="s">
        <v>142</v>
      </c>
    </row>
    <row r="147" spans="1:2" x14ac:dyDescent="0.2">
      <c r="B147" s="31" t="s">
        <v>143</v>
      </c>
    </row>
    <row r="149" spans="1:2" x14ac:dyDescent="0.2">
      <c r="A149" s="36" t="s">
        <v>21</v>
      </c>
      <c r="B149" s="30" t="s">
        <v>18</v>
      </c>
    </row>
    <row r="151" spans="1:2" x14ac:dyDescent="0.2">
      <c r="B151" s="31" t="s">
        <v>144</v>
      </c>
    </row>
    <row r="152" spans="1:2" x14ac:dyDescent="0.2">
      <c r="B152" s="31" t="s">
        <v>145</v>
      </c>
    </row>
    <row r="153" spans="1:2" x14ac:dyDescent="0.2">
      <c r="B153" s="31" t="s">
        <v>146</v>
      </c>
    </row>
    <row r="154" spans="1:2" x14ac:dyDescent="0.2">
      <c r="B154" s="31" t="s">
        <v>147</v>
      </c>
    </row>
    <row r="155" spans="1:2" x14ac:dyDescent="0.2">
      <c r="B155" s="31" t="s">
        <v>148</v>
      </c>
    </row>
    <row r="156" spans="1:2" x14ac:dyDescent="0.2">
      <c r="B156" s="31" t="s">
        <v>149</v>
      </c>
    </row>
    <row r="157" spans="1:2" x14ac:dyDescent="0.2">
      <c r="B157" s="31" t="s">
        <v>150</v>
      </c>
    </row>
    <row r="158" spans="1:2" x14ac:dyDescent="0.2">
      <c r="B158" s="31" t="s">
        <v>151</v>
      </c>
    </row>
    <row r="159" spans="1:2" x14ac:dyDescent="0.2">
      <c r="B159" s="31" t="s">
        <v>152</v>
      </c>
    </row>
    <row r="160" spans="1:2" x14ac:dyDescent="0.2">
      <c r="B160" s="31" t="s">
        <v>153</v>
      </c>
    </row>
    <row r="161" spans="1:2" x14ac:dyDescent="0.2">
      <c r="B161" s="31" t="s">
        <v>154</v>
      </c>
    </row>
    <row r="162" spans="1:2" x14ac:dyDescent="0.2">
      <c r="B162" s="31" t="s">
        <v>155</v>
      </c>
    </row>
    <row r="163" spans="1:2" x14ac:dyDescent="0.2">
      <c r="B163" s="31" t="s">
        <v>156</v>
      </c>
    </row>
    <row r="164" spans="1:2" x14ac:dyDescent="0.2">
      <c r="B164" s="31" t="s">
        <v>157</v>
      </c>
    </row>
    <row r="165" spans="1:2" x14ac:dyDescent="0.2">
      <c r="B165" s="31" t="s">
        <v>158</v>
      </c>
    </row>
    <row r="166" spans="1:2" x14ac:dyDescent="0.2">
      <c r="B166" s="31" t="s">
        <v>159</v>
      </c>
    </row>
    <row r="167" spans="1:2" x14ac:dyDescent="0.2">
      <c r="B167" s="31" t="s">
        <v>160</v>
      </c>
    </row>
    <row r="168" spans="1:2" x14ac:dyDescent="0.2">
      <c r="B168" s="31" t="s">
        <v>161</v>
      </c>
    </row>
    <row r="169" spans="1:2" x14ac:dyDescent="0.2">
      <c r="B169" s="31" t="s">
        <v>162</v>
      </c>
    </row>
    <row r="170" spans="1:2" x14ac:dyDescent="0.2">
      <c r="B170" s="31" t="s">
        <v>163</v>
      </c>
    </row>
    <row r="173" spans="1:2" x14ac:dyDescent="0.2">
      <c r="A173" s="36" t="s">
        <v>22</v>
      </c>
      <c r="B173" s="32" t="s">
        <v>166</v>
      </c>
    </row>
    <row r="175" spans="1:2" x14ac:dyDescent="0.2">
      <c r="A175" s="36" t="s">
        <v>167</v>
      </c>
      <c r="B175" s="30" t="s">
        <v>168</v>
      </c>
    </row>
    <row r="177" spans="1:2" x14ac:dyDescent="0.2">
      <c r="A177" s="36" t="s">
        <v>169</v>
      </c>
      <c r="B177" s="32" t="s">
        <v>170</v>
      </c>
    </row>
    <row r="179" spans="1:2" x14ac:dyDescent="0.2">
      <c r="A179" s="36" t="s">
        <v>171</v>
      </c>
      <c r="B179" s="32" t="s">
        <v>173</v>
      </c>
    </row>
    <row r="181" spans="1:2" x14ac:dyDescent="0.2">
      <c r="A181" s="36" t="s">
        <v>172</v>
      </c>
      <c r="B181" s="32" t="s">
        <v>174</v>
      </c>
    </row>
    <row r="183" spans="1:2" x14ac:dyDescent="0.2">
      <c r="A183" s="36" t="s">
        <v>175</v>
      </c>
      <c r="B183" s="32" t="s">
        <v>176</v>
      </c>
    </row>
    <row r="185" spans="1:2" x14ac:dyDescent="0.2">
      <c r="A185" s="36" t="s">
        <v>177</v>
      </c>
      <c r="B185" s="32" t="s">
        <v>178</v>
      </c>
    </row>
    <row r="187" spans="1:2" x14ac:dyDescent="0.2">
      <c r="A187" s="36" t="s">
        <v>179</v>
      </c>
      <c r="B187" s="32" t="s">
        <v>180</v>
      </c>
    </row>
    <row r="189" spans="1:2" x14ac:dyDescent="0.2">
      <c r="A189" s="36" t="s">
        <v>23</v>
      </c>
      <c r="B189" s="32" t="s">
        <v>181</v>
      </c>
    </row>
    <row r="191" spans="1:2" x14ac:dyDescent="0.2">
      <c r="A191" s="36" t="s">
        <v>182</v>
      </c>
      <c r="B191" s="32" t="s">
        <v>183</v>
      </c>
    </row>
    <row r="193" spans="1:2" x14ac:dyDescent="0.2">
      <c r="A193" s="36" t="s">
        <v>184</v>
      </c>
      <c r="B193" s="32" t="s">
        <v>185</v>
      </c>
    </row>
    <row r="194" spans="1:2" ht="13.5" x14ac:dyDescent="0.25">
      <c r="A194" s="27"/>
    </row>
    <row r="195" spans="1:2" ht="13.5" x14ac:dyDescent="0.25">
      <c r="A195" s="27"/>
    </row>
    <row r="196" spans="1:2" ht="13.5" x14ac:dyDescent="0.25">
      <c r="A196" s="27"/>
    </row>
    <row r="197" spans="1:2" ht="13.5" x14ac:dyDescent="0.25">
      <c r="A197" s="27"/>
    </row>
    <row r="198" spans="1:2" ht="13.5" x14ac:dyDescent="0.25">
      <c r="A198" s="28"/>
    </row>
    <row r="200" spans="1:2" ht="13.5" x14ac:dyDescent="0.25">
      <c r="A200" s="27"/>
    </row>
  </sheetData>
  <pageMargins left="0.7" right="0.7" top="0.75" bottom="0.75" header="0.3" footer="0.3"/>
  <pageSetup orientation="portrait"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6:H165"/>
  <sheetViews>
    <sheetView workbookViewId="0">
      <selection activeCell="I16" sqref="I16"/>
    </sheetView>
  </sheetViews>
  <sheetFormatPr defaultRowHeight="12.75" x14ac:dyDescent="0.2"/>
  <sheetData>
    <row r="26" spans="3:8" x14ac:dyDescent="0.2">
      <c r="C26" s="232"/>
      <c r="D26" s="124"/>
      <c r="E26" s="159"/>
      <c r="F26" s="230"/>
      <c r="G26" s="130"/>
      <c r="H26" s="43"/>
    </row>
    <row r="27" spans="3:8" x14ac:dyDescent="0.2">
      <c r="C27" s="141"/>
      <c r="D27" s="125"/>
      <c r="E27" s="125"/>
      <c r="F27" s="131"/>
      <c r="G27" s="130"/>
      <c r="H27" s="44"/>
    </row>
    <row r="28" spans="3:8" x14ac:dyDescent="0.2">
      <c r="C28" s="141"/>
      <c r="D28" s="125"/>
      <c r="E28" s="125"/>
      <c r="F28" s="131"/>
      <c r="G28" s="130"/>
      <c r="H28" s="44"/>
    </row>
    <row r="29" spans="3:8" x14ac:dyDescent="0.2">
      <c r="C29" s="142"/>
      <c r="D29" s="125"/>
      <c r="E29" s="125"/>
      <c r="F29" s="131"/>
      <c r="G29" s="130"/>
      <c r="H29" s="45"/>
    </row>
    <row r="30" spans="3:8" x14ac:dyDescent="0.2">
      <c r="C30" s="142"/>
      <c r="D30" s="125"/>
      <c r="E30" s="125"/>
      <c r="F30" s="131"/>
      <c r="G30" s="130"/>
      <c r="H30" s="45"/>
    </row>
    <row r="31" spans="3:8" x14ac:dyDescent="0.2">
      <c r="C31" s="142"/>
      <c r="D31" s="125"/>
      <c r="E31" s="125"/>
      <c r="F31" s="131"/>
      <c r="G31" s="130"/>
      <c r="H31" s="45"/>
    </row>
    <row r="32" spans="3:8" x14ac:dyDescent="0.2">
      <c r="C32" s="142"/>
      <c r="D32" s="126"/>
      <c r="E32" s="126"/>
      <c r="F32" s="132"/>
      <c r="G32" s="130"/>
      <c r="H32" s="45"/>
    </row>
    <row r="33" spans="3:8" x14ac:dyDescent="0.2">
      <c r="C33" s="142"/>
      <c r="D33" s="126"/>
      <c r="E33" s="126"/>
      <c r="F33" s="132"/>
      <c r="G33" s="130"/>
      <c r="H33" s="45"/>
    </row>
    <row r="34" spans="3:8" x14ac:dyDescent="0.2">
      <c r="C34" s="142"/>
      <c r="D34" s="126"/>
      <c r="E34" s="126"/>
      <c r="F34" s="132"/>
      <c r="G34" s="130"/>
      <c r="H34" s="45"/>
    </row>
    <row r="35" spans="3:8" ht="13.5" thickBot="1" x14ac:dyDescent="0.25">
      <c r="C35" s="144"/>
      <c r="D35" s="146"/>
      <c r="E35" s="146"/>
      <c r="F35" s="148"/>
      <c r="G35" s="134"/>
      <c r="H35" s="46"/>
    </row>
    <row r="36" spans="3:8" x14ac:dyDescent="0.2">
      <c r="C36" s="231"/>
      <c r="D36" s="124"/>
      <c r="E36" s="159"/>
      <c r="F36" s="230"/>
      <c r="G36" s="130"/>
      <c r="H36" s="43"/>
    </row>
    <row r="37" spans="3:8" x14ac:dyDescent="0.2">
      <c r="C37" s="141"/>
      <c r="D37" s="125"/>
      <c r="E37" s="125"/>
      <c r="F37" s="131"/>
      <c r="G37" s="130"/>
      <c r="H37" s="44"/>
    </row>
    <row r="38" spans="3:8" x14ac:dyDescent="0.2">
      <c r="C38" s="141"/>
      <c r="D38" s="125"/>
      <c r="E38" s="125"/>
      <c r="F38" s="131"/>
      <c r="G38" s="130"/>
      <c r="H38" s="44"/>
    </row>
    <row r="39" spans="3:8" x14ac:dyDescent="0.2">
      <c r="C39" s="141"/>
      <c r="D39" s="125"/>
      <c r="E39" s="125"/>
      <c r="F39" s="131"/>
      <c r="G39" s="130"/>
      <c r="H39" s="44"/>
    </row>
    <row r="40" spans="3:8" x14ac:dyDescent="0.2">
      <c r="C40" s="141"/>
      <c r="D40" s="125"/>
      <c r="E40" s="125"/>
      <c r="F40" s="131"/>
      <c r="G40" s="130"/>
      <c r="H40" s="44"/>
    </row>
    <row r="41" spans="3:8" x14ac:dyDescent="0.2">
      <c r="C41" s="141"/>
      <c r="D41" s="125"/>
      <c r="E41" s="125"/>
      <c r="F41" s="131"/>
      <c r="G41" s="130"/>
      <c r="H41" s="44"/>
    </row>
    <row r="42" spans="3:8" x14ac:dyDescent="0.2">
      <c r="C42" s="141"/>
      <c r="D42" s="126"/>
      <c r="E42" s="126"/>
      <c r="F42" s="132"/>
      <c r="G42" s="130"/>
      <c r="H42" s="44"/>
    </row>
    <row r="43" spans="3:8" x14ac:dyDescent="0.2">
      <c r="C43" s="142"/>
      <c r="D43" s="126"/>
      <c r="E43" s="126"/>
      <c r="F43" s="132"/>
      <c r="G43" s="130"/>
      <c r="H43" s="45"/>
    </row>
    <row r="44" spans="3:8" x14ac:dyDescent="0.2">
      <c r="C44" s="142"/>
      <c r="D44" s="126"/>
      <c r="E44" s="126"/>
      <c r="F44" s="132"/>
      <c r="G44" s="130"/>
      <c r="H44" s="45"/>
    </row>
    <row r="45" spans="3:8" ht="13.5" thickBot="1" x14ac:dyDescent="0.25">
      <c r="C45" s="144"/>
      <c r="D45" s="146"/>
      <c r="E45" s="146"/>
      <c r="F45" s="148"/>
      <c r="G45" s="134"/>
      <c r="H45" s="45"/>
    </row>
    <row r="46" spans="3:8" x14ac:dyDescent="0.2">
      <c r="C46" s="231"/>
      <c r="D46" s="124"/>
      <c r="E46" s="159"/>
      <c r="F46" s="230"/>
      <c r="G46" s="130"/>
      <c r="H46" s="47"/>
    </row>
    <row r="47" spans="3:8" x14ac:dyDescent="0.2">
      <c r="C47" s="232"/>
      <c r="D47" s="125"/>
      <c r="E47" s="125"/>
      <c r="F47" s="131"/>
      <c r="G47" s="130"/>
      <c r="H47" s="43"/>
    </row>
    <row r="48" spans="3:8" x14ac:dyDescent="0.2">
      <c r="C48" s="232"/>
      <c r="D48" s="125"/>
      <c r="E48" s="125"/>
      <c r="F48" s="131"/>
      <c r="G48" s="130"/>
      <c r="H48" s="43"/>
    </row>
    <row r="49" spans="3:8" x14ac:dyDescent="0.2">
      <c r="C49" s="141"/>
      <c r="D49" s="125"/>
      <c r="E49" s="125"/>
      <c r="F49" s="131"/>
      <c r="G49" s="130"/>
      <c r="H49" s="44"/>
    </row>
    <row r="50" spans="3:8" x14ac:dyDescent="0.2">
      <c r="C50" s="141"/>
      <c r="D50" s="125"/>
      <c r="E50" s="125"/>
      <c r="F50" s="131"/>
      <c r="G50" s="130"/>
      <c r="H50" s="44"/>
    </row>
    <row r="51" spans="3:8" x14ac:dyDescent="0.2">
      <c r="C51" s="141"/>
      <c r="D51" s="125"/>
      <c r="E51" s="125"/>
      <c r="F51" s="131"/>
      <c r="G51" s="130"/>
      <c r="H51" s="44"/>
    </row>
    <row r="52" spans="3:8" x14ac:dyDescent="0.2">
      <c r="C52" s="141"/>
      <c r="D52" s="126"/>
      <c r="E52" s="126"/>
      <c r="F52" s="132"/>
      <c r="G52" s="130"/>
      <c r="H52" s="44"/>
    </row>
    <row r="53" spans="3:8" x14ac:dyDescent="0.2">
      <c r="C53" s="142"/>
      <c r="D53" s="126"/>
      <c r="E53" s="126"/>
      <c r="F53" s="132"/>
      <c r="G53" s="130"/>
      <c r="H53" s="45"/>
    </row>
    <row r="54" spans="3:8" x14ac:dyDescent="0.2">
      <c r="C54" s="142"/>
      <c r="D54" s="126"/>
      <c r="E54" s="126"/>
      <c r="F54" s="132"/>
      <c r="G54" s="130"/>
      <c r="H54" s="45"/>
    </row>
    <row r="55" spans="3:8" ht="13.5" thickBot="1" x14ac:dyDescent="0.25">
      <c r="C55" s="144"/>
      <c r="D55" s="146"/>
      <c r="E55" s="146"/>
      <c r="F55" s="148"/>
      <c r="G55" s="134"/>
      <c r="H55" s="46"/>
    </row>
    <row r="56" spans="3:8" x14ac:dyDescent="0.2">
      <c r="C56" s="232"/>
      <c r="D56" s="124"/>
      <c r="E56" s="159"/>
      <c r="F56" s="230"/>
      <c r="G56" s="130"/>
      <c r="H56" s="43"/>
    </row>
    <row r="57" spans="3:8" x14ac:dyDescent="0.2">
      <c r="C57" s="232"/>
      <c r="D57" s="125"/>
      <c r="E57" s="125"/>
      <c r="F57" s="131"/>
      <c r="G57" s="130"/>
      <c r="H57" s="43"/>
    </row>
    <row r="58" spans="3:8" x14ac:dyDescent="0.2">
      <c r="C58" s="232"/>
      <c r="D58" s="125"/>
      <c r="E58" s="125"/>
      <c r="F58" s="131"/>
      <c r="G58" s="130"/>
      <c r="H58" s="43"/>
    </row>
    <row r="59" spans="3:8" x14ac:dyDescent="0.2">
      <c r="C59" s="232"/>
      <c r="D59" s="125"/>
      <c r="E59" s="125"/>
      <c r="F59" s="131"/>
      <c r="G59" s="130"/>
      <c r="H59" s="43"/>
    </row>
    <row r="60" spans="3:8" x14ac:dyDescent="0.2">
      <c r="C60" s="232"/>
      <c r="D60" s="125"/>
      <c r="E60" s="125"/>
      <c r="F60" s="131"/>
      <c r="G60" s="130"/>
      <c r="H60" s="43"/>
    </row>
    <row r="61" spans="3:8" x14ac:dyDescent="0.2">
      <c r="C61" s="141"/>
      <c r="D61" s="125"/>
      <c r="E61" s="125"/>
      <c r="F61" s="131"/>
      <c r="G61" s="130"/>
      <c r="H61" s="44"/>
    </row>
    <row r="62" spans="3:8" x14ac:dyDescent="0.2">
      <c r="C62" s="141"/>
      <c r="D62" s="126"/>
      <c r="E62" s="126"/>
      <c r="F62" s="132"/>
      <c r="G62" s="130"/>
      <c r="H62" s="44"/>
    </row>
    <row r="63" spans="3:8" x14ac:dyDescent="0.2">
      <c r="C63" s="141"/>
      <c r="D63" s="126"/>
      <c r="E63" s="126"/>
      <c r="F63" s="132"/>
      <c r="G63" s="130"/>
      <c r="H63" s="44"/>
    </row>
    <row r="64" spans="3:8" x14ac:dyDescent="0.2">
      <c r="C64" s="141"/>
      <c r="D64" s="126"/>
      <c r="E64" s="126"/>
      <c r="F64" s="132"/>
      <c r="G64" s="130"/>
      <c r="H64" s="44"/>
    </row>
    <row r="65" spans="3:8" ht="13.5" thickBot="1" x14ac:dyDescent="0.25">
      <c r="C65" s="144"/>
      <c r="D65" s="146"/>
      <c r="E65" s="146"/>
      <c r="F65" s="148"/>
      <c r="G65" s="134"/>
      <c r="H65" s="46"/>
    </row>
    <row r="66" spans="3:8" x14ac:dyDescent="0.2">
      <c r="C66" s="232"/>
      <c r="D66" s="159"/>
      <c r="E66" s="159"/>
      <c r="F66" s="230"/>
      <c r="G66" s="130"/>
      <c r="H66" s="43"/>
    </row>
    <row r="67" spans="3:8" x14ac:dyDescent="0.2">
      <c r="C67" s="141"/>
      <c r="D67" s="125"/>
      <c r="E67" s="125"/>
      <c r="F67" s="131"/>
      <c r="G67" s="130"/>
      <c r="H67" s="44"/>
    </row>
    <row r="68" spans="3:8" x14ac:dyDescent="0.2">
      <c r="C68" s="141"/>
      <c r="D68" s="125"/>
      <c r="E68" s="125"/>
      <c r="F68" s="131"/>
      <c r="G68" s="130"/>
      <c r="H68" s="44"/>
    </row>
    <row r="69" spans="3:8" x14ac:dyDescent="0.2">
      <c r="C69" s="141"/>
      <c r="D69" s="125"/>
      <c r="E69" s="125"/>
      <c r="F69" s="131"/>
      <c r="G69" s="130"/>
      <c r="H69" s="44"/>
    </row>
    <row r="70" spans="3:8" x14ac:dyDescent="0.2">
      <c r="C70" s="141"/>
      <c r="D70" s="125"/>
      <c r="E70" s="125"/>
      <c r="F70" s="131"/>
      <c r="G70" s="130"/>
      <c r="H70" s="44"/>
    </row>
    <row r="71" spans="3:8" x14ac:dyDescent="0.2">
      <c r="C71" s="141"/>
      <c r="D71" s="125"/>
      <c r="E71" s="125"/>
      <c r="F71" s="131"/>
      <c r="G71" s="130"/>
      <c r="H71" s="44"/>
    </row>
    <row r="72" spans="3:8" x14ac:dyDescent="0.2">
      <c r="C72" s="141"/>
      <c r="D72" s="126"/>
      <c r="E72" s="126"/>
      <c r="F72" s="132"/>
      <c r="G72" s="130"/>
      <c r="H72" s="44"/>
    </row>
    <row r="73" spans="3:8" x14ac:dyDescent="0.2">
      <c r="C73" s="141"/>
      <c r="D73" s="126"/>
      <c r="E73" s="126"/>
      <c r="F73" s="132"/>
      <c r="G73" s="130"/>
      <c r="H73" s="44"/>
    </row>
    <row r="74" spans="3:8" x14ac:dyDescent="0.2">
      <c r="C74" s="142"/>
      <c r="D74" s="126"/>
      <c r="E74" s="126"/>
      <c r="F74" s="132"/>
      <c r="G74" s="130"/>
      <c r="H74" s="45"/>
    </row>
    <row r="75" spans="3:8" ht="13.5" thickBot="1" x14ac:dyDescent="0.25">
      <c r="C75" s="142"/>
      <c r="D75" s="146"/>
      <c r="E75" s="146"/>
      <c r="F75" s="148"/>
      <c r="G75" s="134"/>
      <c r="H75" s="46"/>
    </row>
    <row r="76" spans="3:8" x14ac:dyDescent="0.2">
      <c r="C76" s="231"/>
      <c r="D76" s="159"/>
      <c r="E76" s="159"/>
      <c r="F76" s="230"/>
      <c r="G76" s="130"/>
      <c r="H76" s="43"/>
    </row>
    <row r="77" spans="3:8" x14ac:dyDescent="0.2">
      <c r="C77" s="232"/>
      <c r="D77" s="125"/>
      <c r="E77" s="125"/>
      <c r="F77" s="131"/>
      <c r="G77" s="130"/>
      <c r="H77" s="43"/>
    </row>
    <row r="78" spans="3:8" x14ac:dyDescent="0.2">
      <c r="C78" s="141"/>
      <c r="D78" s="125"/>
      <c r="E78" s="125"/>
      <c r="F78" s="131"/>
      <c r="G78" s="130"/>
      <c r="H78" s="44"/>
    </row>
    <row r="79" spans="3:8" x14ac:dyDescent="0.2">
      <c r="C79" s="141"/>
      <c r="D79" s="125"/>
      <c r="E79" s="125"/>
      <c r="F79" s="131"/>
      <c r="G79" s="130"/>
      <c r="H79" s="44"/>
    </row>
    <row r="80" spans="3:8" x14ac:dyDescent="0.2">
      <c r="C80" s="141"/>
      <c r="D80" s="125"/>
      <c r="E80" s="125"/>
      <c r="F80" s="131"/>
      <c r="G80" s="130"/>
      <c r="H80" s="44"/>
    </row>
    <row r="81" spans="3:8" x14ac:dyDescent="0.2">
      <c r="C81" s="141"/>
      <c r="D81" s="125"/>
      <c r="E81" s="125"/>
      <c r="F81" s="131"/>
      <c r="G81" s="130"/>
      <c r="H81" s="44"/>
    </row>
    <row r="82" spans="3:8" x14ac:dyDescent="0.2">
      <c r="C82" s="141"/>
      <c r="D82" s="126"/>
      <c r="E82" s="126"/>
      <c r="F82" s="132"/>
      <c r="G82" s="130"/>
      <c r="H82" s="44"/>
    </row>
    <row r="83" spans="3:8" x14ac:dyDescent="0.2">
      <c r="C83" s="142"/>
      <c r="D83" s="126"/>
      <c r="E83" s="126"/>
      <c r="F83" s="132"/>
      <c r="G83" s="130"/>
      <c r="H83" s="45"/>
    </row>
    <row r="84" spans="3:8" x14ac:dyDescent="0.2">
      <c r="C84" s="142"/>
      <c r="D84" s="126"/>
      <c r="E84" s="126"/>
      <c r="F84" s="132"/>
      <c r="G84" s="130"/>
      <c r="H84" s="45"/>
    </row>
    <row r="85" spans="3:8" ht="13.5" thickBot="1" x14ac:dyDescent="0.25">
      <c r="C85" s="144"/>
      <c r="D85" s="146"/>
      <c r="E85" s="146"/>
      <c r="F85" s="148"/>
      <c r="G85" s="134"/>
      <c r="H85" s="46"/>
    </row>
    <row r="86" spans="3:8" x14ac:dyDescent="0.2">
      <c r="C86" s="231"/>
      <c r="D86" s="159"/>
      <c r="E86" s="159"/>
      <c r="F86" s="230"/>
      <c r="G86" s="130"/>
      <c r="H86" s="47"/>
    </row>
    <row r="87" spans="3:8" x14ac:dyDescent="0.2">
      <c r="C87" s="232"/>
      <c r="D87" s="125"/>
      <c r="E87" s="125"/>
      <c r="F87" s="131"/>
      <c r="G87" s="130"/>
      <c r="H87" s="43"/>
    </row>
    <row r="88" spans="3:8" x14ac:dyDescent="0.2">
      <c r="C88" s="232"/>
      <c r="D88" s="125"/>
      <c r="E88" s="125"/>
      <c r="F88" s="131"/>
      <c r="G88" s="130"/>
      <c r="H88" s="43"/>
    </row>
    <row r="89" spans="3:8" x14ac:dyDescent="0.2">
      <c r="C89" s="232"/>
      <c r="D89" s="125"/>
      <c r="E89" s="125"/>
      <c r="F89" s="131"/>
      <c r="G89" s="130"/>
      <c r="H89" s="43"/>
    </row>
    <row r="90" spans="3:8" x14ac:dyDescent="0.2">
      <c r="C90" s="141"/>
      <c r="D90" s="125"/>
      <c r="E90" s="125"/>
      <c r="F90" s="131"/>
      <c r="G90" s="130"/>
      <c r="H90" s="44"/>
    </row>
    <row r="91" spans="3:8" x14ac:dyDescent="0.2">
      <c r="C91" s="141"/>
      <c r="D91" s="125"/>
      <c r="E91" s="125"/>
      <c r="F91" s="131"/>
      <c r="G91" s="130"/>
      <c r="H91" s="44"/>
    </row>
    <row r="92" spans="3:8" x14ac:dyDescent="0.2">
      <c r="C92" s="141"/>
      <c r="D92" s="126"/>
      <c r="E92" s="126"/>
      <c r="F92" s="132"/>
      <c r="G92" s="130"/>
      <c r="H92" s="44"/>
    </row>
    <row r="93" spans="3:8" x14ac:dyDescent="0.2">
      <c r="C93" s="141"/>
      <c r="D93" s="126"/>
      <c r="E93" s="126"/>
      <c r="F93" s="132"/>
      <c r="G93" s="130"/>
      <c r="H93" s="44"/>
    </row>
    <row r="94" spans="3:8" x14ac:dyDescent="0.2">
      <c r="C94" s="141"/>
      <c r="D94" s="126"/>
      <c r="E94" s="126"/>
      <c r="F94" s="132"/>
      <c r="G94" s="130"/>
      <c r="H94" s="44"/>
    </row>
    <row r="95" spans="3:8" ht="13.5" thickBot="1" x14ac:dyDescent="0.25">
      <c r="C95" s="144"/>
      <c r="D95" s="146"/>
      <c r="E95" s="146"/>
      <c r="F95" s="148"/>
      <c r="G95" s="134"/>
      <c r="H95" s="46"/>
    </row>
    <row r="96" spans="3:8" x14ac:dyDescent="0.2">
      <c r="C96" s="231"/>
      <c r="D96" s="159"/>
      <c r="E96" s="159"/>
      <c r="F96" s="230"/>
      <c r="G96" s="130"/>
      <c r="H96" s="47"/>
    </row>
    <row r="97" spans="3:8" x14ac:dyDescent="0.2">
      <c r="C97" s="141"/>
      <c r="D97" s="125"/>
      <c r="E97" s="125"/>
      <c r="F97" s="131"/>
      <c r="G97" s="130"/>
      <c r="H97" s="44"/>
    </row>
    <row r="98" spans="3:8" x14ac:dyDescent="0.2">
      <c r="C98" s="141"/>
      <c r="D98" s="125"/>
      <c r="E98" s="125"/>
      <c r="F98" s="131"/>
      <c r="G98" s="130"/>
      <c r="H98" s="44"/>
    </row>
    <row r="99" spans="3:8" x14ac:dyDescent="0.2">
      <c r="C99" s="141"/>
      <c r="D99" s="125"/>
      <c r="E99" s="125"/>
      <c r="F99" s="131"/>
      <c r="G99" s="130"/>
      <c r="H99" s="44"/>
    </row>
    <row r="100" spans="3:8" x14ac:dyDescent="0.2">
      <c r="C100" s="141"/>
      <c r="D100" s="125"/>
      <c r="E100" s="125"/>
      <c r="F100" s="131"/>
      <c r="G100" s="130"/>
      <c r="H100" s="44"/>
    </row>
    <row r="101" spans="3:8" x14ac:dyDescent="0.2">
      <c r="C101" s="141"/>
      <c r="D101" s="125"/>
      <c r="E101" s="125"/>
      <c r="F101" s="131"/>
      <c r="G101" s="130"/>
      <c r="H101" s="44"/>
    </row>
    <row r="102" spans="3:8" x14ac:dyDescent="0.2">
      <c r="C102" s="141"/>
      <c r="D102" s="126"/>
      <c r="E102" s="126"/>
      <c r="F102" s="132"/>
      <c r="G102" s="130"/>
      <c r="H102" s="44"/>
    </row>
    <row r="103" spans="3:8" x14ac:dyDescent="0.2">
      <c r="C103" s="141"/>
      <c r="D103" s="126"/>
      <c r="E103" s="126"/>
      <c r="F103" s="132"/>
      <c r="G103" s="130"/>
      <c r="H103" s="44"/>
    </row>
    <row r="104" spans="3:8" x14ac:dyDescent="0.2">
      <c r="C104" s="142"/>
      <c r="D104" s="126"/>
      <c r="E104" s="126"/>
      <c r="F104" s="132"/>
      <c r="G104" s="130"/>
      <c r="H104" s="45"/>
    </row>
    <row r="105" spans="3:8" ht="13.5" thickBot="1" x14ac:dyDescent="0.25">
      <c r="C105" s="144"/>
      <c r="D105" s="146"/>
      <c r="E105" s="146"/>
      <c r="F105" s="148"/>
      <c r="G105" s="134"/>
      <c r="H105" s="46"/>
    </row>
    <row r="106" spans="3:8" x14ac:dyDescent="0.2">
      <c r="C106" s="232"/>
      <c r="D106" s="159"/>
      <c r="E106" s="159"/>
      <c r="F106" s="230"/>
      <c r="G106" s="130"/>
      <c r="H106" s="43"/>
    </row>
    <row r="107" spans="3:8" x14ac:dyDescent="0.2">
      <c r="C107" s="141"/>
      <c r="D107" s="125"/>
      <c r="E107" s="125"/>
      <c r="F107" s="131"/>
      <c r="G107" s="130"/>
      <c r="H107" s="44"/>
    </row>
    <row r="108" spans="3:8" x14ac:dyDescent="0.2">
      <c r="C108" s="141"/>
      <c r="D108" s="125"/>
      <c r="E108" s="125"/>
      <c r="F108" s="131"/>
      <c r="G108" s="130"/>
      <c r="H108" s="44"/>
    </row>
    <row r="109" spans="3:8" x14ac:dyDescent="0.2">
      <c r="C109" s="141"/>
      <c r="D109" s="125"/>
      <c r="E109" s="125"/>
      <c r="F109" s="131"/>
      <c r="G109" s="130"/>
      <c r="H109" s="44"/>
    </row>
    <row r="110" spans="3:8" x14ac:dyDescent="0.2">
      <c r="C110" s="141"/>
      <c r="D110" s="125"/>
      <c r="E110" s="125"/>
      <c r="F110" s="131"/>
      <c r="G110" s="130"/>
      <c r="H110" s="44"/>
    </row>
    <row r="111" spans="3:8" x14ac:dyDescent="0.2">
      <c r="C111" s="141"/>
      <c r="D111" s="125"/>
      <c r="E111" s="125"/>
      <c r="F111" s="131"/>
      <c r="G111" s="130"/>
      <c r="H111" s="44"/>
    </row>
    <row r="112" spans="3:8" x14ac:dyDescent="0.2">
      <c r="C112" s="141"/>
      <c r="D112" s="126"/>
      <c r="E112" s="126"/>
      <c r="F112" s="132"/>
      <c r="G112" s="130"/>
      <c r="H112" s="44"/>
    </row>
    <row r="113" spans="3:8" x14ac:dyDescent="0.2">
      <c r="C113" s="141"/>
      <c r="D113" s="126"/>
      <c r="E113" s="126"/>
      <c r="F113" s="132"/>
      <c r="G113" s="130"/>
      <c r="H113" s="44"/>
    </row>
    <row r="114" spans="3:8" x14ac:dyDescent="0.2">
      <c r="C114" s="141"/>
      <c r="D114" s="126"/>
      <c r="E114" s="126"/>
      <c r="F114" s="132"/>
      <c r="G114" s="130"/>
      <c r="H114" s="44"/>
    </row>
    <row r="115" spans="3:8" ht="13.5" thickBot="1" x14ac:dyDescent="0.25">
      <c r="C115" s="142"/>
      <c r="D115" s="146"/>
      <c r="E115" s="146"/>
      <c r="F115" s="148"/>
      <c r="G115" s="134"/>
      <c r="H115" s="46"/>
    </row>
    <row r="116" spans="3:8" x14ac:dyDescent="0.2">
      <c r="C116" s="231"/>
      <c r="D116" s="159"/>
      <c r="E116" s="159"/>
      <c r="F116" s="230"/>
      <c r="G116" s="130"/>
      <c r="H116" s="43"/>
    </row>
    <row r="117" spans="3:8" x14ac:dyDescent="0.2">
      <c r="C117" s="141"/>
      <c r="D117" s="125"/>
      <c r="E117" s="125"/>
      <c r="F117" s="131"/>
      <c r="G117" s="130"/>
      <c r="H117" s="44"/>
    </row>
    <row r="118" spans="3:8" x14ac:dyDescent="0.2">
      <c r="C118" s="141"/>
      <c r="D118" s="125"/>
      <c r="E118" s="125"/>
      <c r="F118" s="131"/>
      <c r="G118" s="130"/>
      <c r="H118" s="44"/>
    </row>
    <row r="119" spans="3:8" x14ac:dyDescent="0.2">
      <c r="C119" s="141"/>
      <c r="D119" s="125"/>
      <c r="E119" s="125"/>
      <c r="F119" s="131"/>
      <c r="G119" s="130"/>
      <c r="H119" s="44"/>
    </row>
    <row r="120" spans="3:8" x14ac:dyDescent="0.2">
      <c r="C120" s="141"/>
      <c r="D120" s="125"/>
      <c r="E120" s="125"/>
      <c r="F120" s="131"/>
      <c r="G120" s="130"/>
      <c r="H120" s="44"/>
    </row>
    <row r="121" spans="3:8" x14ac:dyDescent="0.2">
      <c r="C121" s="141"/>
      <c r="D121" s="125"/>
      <c r="E121" s="125"/>
      <c r="F121" s="131"/>
      <c r="G121" s="130"/>
      <c r="H121" s="44"/>
    </row>
    <row r="122" spans="3:8" x14ac:dyDescent="0.2">
      <c r="C122" s="141"/>
      <c r="D122" s="126"/>
      <c r="E122" s="126"/>
      <c r="F122" s="132"/>
      <c r="G122" s="130"/>
      <c r="H122" s="44"/>
    </row>
    <row r="123" spans="3:8" x14ac:dyDescent="0.2">
      <c r="C123" s="141"/>
      <c r="D123" s="126"/>
      <c r="E123" s="126"/>
      <c r="F123" s="132"/>
      <c r="G123" s="130"/>
      <c r="H123" s="44"/>
    </row>
    <row r="124" spans="3:8" x14ac:dyDescent="0.2">
      <c r="C124" s="141"/>
      <c r="D124" s="126"/>
      <c r="E124" s="126"/>
      <c r="F124" s="132"/>
      <c r="G124" s="130"/>
      <c r="H124" s="44"/>
    </row>
    <row r="125" spans="3:8" ht="13.5" thickBot="1" x14ac:dyDescent="0.25">
      <c r="C125" s="144"/>
      <c r="D125" s="146"/>
      <c r="E125" s="146"/>
      <c r="F125" s="148"/>
      <c r="G125" s="134"/>
      <c r="H125" s="46"/>
    </row>
    <row r="126" spans="3:8" x14ac:dyDescent="0.2">
      <c r="C126" s="231"/>
      <c r="D126" s="159"/>
      <c r="E126" s="159"/>
      <c r="F126" s="230"/>
      <c r="G126" s="130"/>
      <c r="H126" s="43"/>
    </row>
    <row r="127" spans="3:8" x14ac:dyDescent="0.2">
      <c r="C127" s="141"/>
      <c r="D127" s="125"/>
      <c r="E127" s="125"/>
      <c r="F127" s="131"/>
      <c r="G127" s="130"/>
      <c r="H127" s="44"/>
    </row>
    <row r="128" spans="3:8" x14ac:dyDescent="0.2">
      <c r="C128" s="141"/>
      <c r="D128" s="125"/>
      <c r="E128" s="125"/>
      <c r="F128" s="131"/>
      <c r="G128" s="130"/>
      <c r="H128" s="44"/>
    </row>
    <row r="129" spans="3:8" x14ac:dyDescent="0.2">
      <c r="C129" s="141"/>
      <c r="D129" s="125"/>
      <c r="E129" s="125"/>
      <c r="F129" s="131"/>
      <c r="G129" s="130"/>
      <c r="H129" s="44"/>
    </row>
    <row r="130" spans="3:8" x14ac:dyDescent="0.2">
      <c r="C130" s="141"/>
      <c r="D130" s="125"/>
      <c r="E130" s="125"/>
      <c r="F130" s="131"/>
      <c r="G130" s="130"/>
      <c r="H130" s="44"/>
    </row>
    <row r="131" spans="3:8" x14ac:dyDescent="0.2">
      <c r="C131" s="141"/>
      <c r="D131" s="125"/>
      <c r="E131" s="125"/>
      <c r="F131" s="131"/>
      <c r="G131" s="130"/>
      <c r="H131" s="44"/>
    </row>
    <row r="132" spans="3:8" x14ac:dyDescent="0.2">
      <c r="C132" s="141"/>
      <c r="D132" s="126"/>
      <c r="E132" s="126"/>
      <c r="F132" s="132"/>
      <c r="G132" s="130"/>
      <c r="H132" s="44"/>
    </row>
    <row r="133" spans="3:8" x14ac:dyDescent="0.2">
      <c r="C133" s="141"/>
      <c r="D133" s="126"/>
      <c r="E133" s="126"/>
      <c r="F133" s="132"/>
      <c r="G133" s="130"/>
      <c r="H133" s="44"/>
    </row>
    <row r="134" spans="3:8" x14ac:dyDescent="0.2">
      <c r="C134" s="142"/>
      <c r="D134" s="126"/>
      <c r="E134" s="126"/>
      <c r="F134" s="132"/>
      <c r="G134" s="130"/>
      <c r="H134" s="45"/>
    </row>
    <row r="135" spans="3:8" ht="13.5" thickBot="1" x14ac:dyDescent="0.25">
      <c r="C135" s="144"/>
      <c r="D135" s="146"/>
      <c r="E135" s="146"/>
      <c r="F135" s="148"/>
      <c r="G135" s="134"/>
      <c r="H135" s="46"/>
    </row>
    <row r="136" spans="3:8" x14ac:dyDescent="0.2">
      <c r="C136" s="127"/>
      <c r="D136" s="159"/>
      <c r="E136" s="159"/>
      <c r="F136" s="230"/>
      <c r="G136" s="130"/>
      <c r="H136" s="43"/>
    </row>
    <row r="137" spans="3:8" x14ac:dyDescent="0.2">
      <c r="C137" s="128"/>
      <c r="D137" s="125"/>
      <c r="E137" s="125"/>
      <c r="F137" s="131"/>
      <c r="G137" s="130"/>
      <c r="H137" s="44"/>
    </row>
    <row r="138" spans="3:8" x14ac:dyDescent="0.2">
      <c r="C138" s="128"/>
      <c r="D138" s="125"/>
      <c r="E138" s="125"/>
      <c r="F138" s="131"/>
      <c r="G138" s="130"/>
      <c r="H138" s="44"/>
    </row>
    <row r="139" spans="3:8" x14ac:dyDescent="0.2">
      <c r="C139" s="128"/>
      <c r="D139" s="125"/>
      <c r="E139" s="125"/>
      <c r="F139" s="131"/>
      <c r="G139" s="130"/>
      <c r="H139" s="44"/>
    </row>
    <row r="140" spans="3:8" x14ac:dyDescent="0.2">
      <c r="C140" s="128"/>
      <c r="D140" s="125"/>
      <c r="E140" s="125"/>
      <c r="F140" s="131"/>
      <c r="G140" s="130"/>
      <c r="H140" s="44"/>
    </row>
    <row r="141" spans="3:8" x14ac:dyDescent="0.2">
      <c r="C141" s="128"/>
      <c r="D141" s="125"/>
      <c r="E141" s="125"/>
      <c r="F141" s="131"/>
      <c r="G141" s="130"/>
      <c r="H141" s="44"/>
    </row>
    <row r="142" spans="3:8" x14ac:dyDescent="0.2">
      <c r="C142" s="128"/>
      <c r="D142" s="126"/>
      <c r="E142" s="126"/>
      <c r="F142" s="132"/>
      <c r="G142" s="130"/>
      <c r="H142" s="44"/>
    </row>
    <row r="143" spans="3:8" x14ac:dyDescent="0.2">
      <c r="C143" s="128"/>
      <c r="D143" s="126"/>
      <c r="E143" s="126"/>
      <c r="F143" s="132"/>
      <c r="G143" s="130"/>
      <c r="H143" s="44"/>
    </row>
    <row r="144" spans="3:8" x14ac:dyDescent="0.2">
      <c r="C144" s="128"/>
      <c r="D144" s="126"/>
      <c r="E144" s="126"/>
      <c r="F144" s="132"/>
      <c r="G144" s="130"/>
      <c r="H144" s="44"/>
    </row>
    <row r="145" spans="3:8" ht="13.5" thickBot="1" x14ac:dyDescent="0.25">
      <c r="C145" s="155"/>
      <c r="D145" s="146"/>
      <c r="E145" s="146"/>
      <c r="F145" s="148"/>
      <c r="G145" s="134"/>
      <c r="H145" s="46"/>
    </row>
    <row r="146" spans="3:8" x14ac:dyDescent="0.2">
      <c r="C146" s="231"/>
      <c r="D146" s="159"/>
      <c r="E146" s="159"/>
      <c r="F146" s="230"/>
      <c r="G146" s="130"/>
      <c r="H146" s="43"/>
    </row>
    <row r="147" spans="3:8" x14ac:dyDescent="0.2">
      <c r="C147" s="232"/>
      <c r="D147" s="125"/>
      <c r="E147" s="125"/>
      <c r="F147" s="131"/>
      <c r="G147" s="130"/>
      <c r="H147" s="44"/>
    </row>
    <row r="148" spans="3:8" x14ac:dyDescent="0.2">
      <c r="C148" s="232"/>
      <c r="D148" s="125"/>
      <c r="E148" s="125"/>
      <c r="F148" s="131"/>
      <c r="G148" s="130"/>
      <c r="H148" s="44"/>
    </row>
    <row r="149" spans="3:8" x14ac:dyDescent="0.2">
      <c r="C149" s="232"/>
      <c r="D149" s="125"/>
      <c r="E149" s="125"/>
      <c r="F149" s="131"/>
      <c r="G149" s="130"/>
      <c r="H149" s="44"/>
    </row>
    <row r="150" spans="3:8" x14ac:dyDescent="0.2">
      <c r="C150" s="232"/>
      <c r="D150" s="125"/>
      <c r="E150" s="125"/>
      <c r="F150" s="131"/>
      <c r="G150" s="130"/>
      <c r="H150" s="44"/>
    </row>
    <row r="151" spans="3:8" x14ac:dyDescent="0.2">
      <c r="C151" s="141"/>
      <c r="D151" s="125"/>
      <c r="E151" s="125"/>
      <c r="F151" s="131"/>
      <c r="G151" s="130"/>
      <c r="H151" s="44"/>
    </row>
    <row r="152" spans="3:8" x14ac:dyDescent="0.2">
      <c r="C152" s="141"/>
      <c r="D152" s="126"/>
      <c r="E152" s="126"/>
      <c r="F152" s="132"/>
      <c r="G152" s="130"/>
      <c r="H152" s="44"/>
    </row>
    <row r="153" spans="3:8" x14ac:dyDescent="0.2">
      <c r="C153" s="141"/>
      <c r="D153" s="126"/>
      <c r="E153" s="126"/>
      <c r="F153" s="132"/>
      <c r="G153" s="130"/>
      <c r="H153" s="44"/>
    </row>
    <row r="154" spans="3:8" x14ac:dyDescent="0.2">
      <c r="C154" s="141"/>
      <c r="D154" s="126"/>
      <c r="E154" s="126"/>
      <c r="F154" s="132"/>
      <c r="G154" s="130"/>
      <c r="H154" s="44"/>
    </row>
    <row r="155" spans="3:8" ht="13.5" thickBot="1" x14ac:dyDescent="0.25">
      <c r="C155" s="144"/>
      <c r="D155" s="146"/>
      <c r="E155" s="146"/>
      <c r="F155" s="148"/>
      <c r="G155" s="134"/>
      <c r="H155" s="46"/>
    </row>
    <row r="156" spans="3:8" x14ac:dyDescent="0.2">
      <c r="C156" s="232"/>
      <c r="D156" s="159"/>
      <c r="E156" s="159"/>
      <c r="F156" s="230"/>
      <c r="G156" s="130"/>
      <c r="H156" s="43"/>
    </row>
    <row r="157" spans="3:8" x14ac:dyDescent="0.2">
      <c r="C157" s="141"/>
      <c r="D157" s="125"/>
      <c r="E157" s="125"/>
      <c r="F157" s="131"/>
      <c r="G157" s="130"/>
      <c r="H157" s="44"/>
    </row>
    <row r="158" spans="3:8" x14ac:dyDescent="0.2">
      <c r="C158" s="141"/>
      <c r="D158" s="125"/>
      <c r="E158" s="125"/>
      <c r="F158" s="131"/>
      <c r="G158" s="130"/>
      <c r="H158" s="44"/>
    </row>
    <row r="159" spans="3:8" x14ac:dyDescent="0.2">
      <c r="C159" s="141"/>
      <c r="D159" s="125"/>
      <c r="E159" s="125"/>
      <c r="F159" s="131"/>
      <c r="G159" s="130"/>
      <c r="H159" s="44"/>
    </row>
    <row r="160" spans="3:8" x14ac:dyDescent="0.2">
      <c r="C160" s="141"/>
      <c r="D160" s="125"/>
      <c r="E160" s="125"/>
      <c r="F160" s="131"/>
      <c r="G160" s="130"/>
      <c r="H160" s="44"/>
    </row>
    <row r="161" spans="3:8" x14ac:dyDescent="0.2">
      <c r="C161" s="141"/>
      <c r="D161" s="125"/>
      <c r="E161" s="125"/>
      <c r="F161" s="131"/>
      <c r="G161" s="130"/>
      <c r="H161" s="48"/>
    </row>
    <row r="162" spans="3:8" x14ac:dyDescent="0.2">
      <c r="C162" s="141"/>
      <c r="D162" s="126"/>
      <c r="E162" s="126"/>
      <c r="F162" s="132"/>
      <c r="G162" s="130"/>
      <c r="H162" s="48"/>
    </row>
    <row r="163" spans="3:8" x14ac:dyDescent="0.2">
      <c r="C163" s="141"/>
      <c r="D163" s="126"/>
      <c r="E163" s="126"/>
      <c r="F163" s="132"/>
      <c r="G163" s="130"/>
      <c r="H163" s="48"/>
    </row>
    <row r="164" spans="3:8" x14ac:dyDescent="0.2">
      <c r="C164" s="141"/>
      <c r="D164" s="126"/>
      <c r="E164" s="126"/>
      <c r="F164" s="132"/>
      <c r="G164" s="130"/>
      <c r="H164" s="48"/>
    </row>
    <row r="165" spans="3:8" ht="13.5" thickBot="1" x14ac:dyDescent="0.25">
      <c r="C165" s="142"/>
      <c r="D165" s="146"/>
      <c r="E165" s="146"/>
      <c r="F165" s="148"/>
      <c r="G165" s="134"/>
      <c r="H165" s="49"/>
    </row>
  </sheetData>
  <mergeCells count="70">
    <mergeCell ref="F26:F35"/>
    <mergeCell ref="E96:E105"/>
    <mergeCell ref="E106:E115"/>
    <mergeCell ref="C86:C95"/>
    <mergeCell ref="E66:E75"/>
    <mergeCell ref="C26:C35"/>
    <mergeCell ref="C76:C85"/>
    <mergeCell ref="C36:C45"/>
    <mergeCell ref="C46:C55"/>
    <mergeCell ref="C56:C65"/>
    <mergeCell ref="D36:D45"/>
    <mergeCell ref="D46:D55"/>
    <mergeCell ref="D56:D65"/>
    <mergeCell ref="E26:E35"/>
    <mergeCell ref="E36:E45"/>
    <mergeCell ref="E46:E55"/>
    <mergeCell ref="D96:D105"/>
    <mergeCell ref="D106:D115"/>
    <mergeCell ref="C96:C105"/>
    <mergeCell ref="C106:C115"/>
    <mergeCell ref="G26:G35"/>
    <mergeCell ref="E56:E65"/>
    <mergeCell ref="D26:D35"/>
    <mergeCell ref="G106:G115"/>
    <mergeCell ref="G96:G105"/>
    <mergeCell ref="G86:G95"/>
    <mergeCell ref="C66:C75"/>
    <mergeCell ref="E76:E85"/>
    <mergeCell ref="E86:E95"/>
    <mergeCell ref="D66:D75"/>
    <mergeCell ref="D76:D85"/>
    <mergeCell ref="D86:D95"/>
    <mergeCell ref="C146:C155"/>
    <mergeCell ref="C156:C165"/>
    <mergeCell ref="D146:D155"/>
    <mergeCell ref="D136:D145"/>
    <mergeCell ref="C116:C125"/>
    <mergeCell ref="C126:C135"/>
    <mergeCell ref="C136:C145"/>
    <mergeCell ref="D126:D135"/>
    <mergeCell ref="G156:G165"/>
    <mergeCell ref="G146:G155"/>
    <mergeCell ref="G136:G145"/>
    <mergeCell ref="G126:G135"/>
    <mergeCell ref="G116:G125"/>
    <mergeCell ref="E116:E125"/>
    <mergeCell ref="D156:D165"/>
    <mergeCell ref="E146:E155"/>
    <mergeCell ref="E156:E165"/>
    <mergeCell ref="F136:F145"/>
    <mergeCell ref="E136:E145"/>
    <mergeCell ref="E126:E135"/>
    <mergeCell ref="D116:D125"/>
    <mergeCell ref="F156:F165"/>
    <mergeCell ref="F146:F155"/>
    <mergeCell ref="F116:F125"/>
    <mergeCell ref="F126:F135"/>
    <mergeCell ref="G76:G85"/>
    <mergeCell ref="G36:G45"/>
    <mergeCell ref="G46:G55"/>
    <mergeCell ref="G56:G65"/>
    <mergeCell ref="G66:G75"/>
    <mergeCell ref="F96:F105"/>
    <mergeCell ref="F106:F115"/>
    <mergeCell ref="F36:F45"/>
    <mergeCell ref="F46:F55"/>
    <mergeCell ref="F56:F65"/>
    <mergeCell ref="F86:F95"/>
    <mergeCell ref="F76:F85"/>
    <mergeCell ref="F66:F75"/>
  </mergeCells>
  <dataValidations count="1">
    <dataValidation type="list" allowBlank="1" showInputMessage="1" showErrorMessage="1" sqref="E26:E165">
      <formula1>$I$8:$I$14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4:L46"/>
  <sheetViews>
    <sheetView workbookViewId="0">
      <selection activeCell="K24" sqref="K24"/>
    </sheetView>
  </sheetViews>
  <sheetFormatPr defaultRowHeight="12.75" x14ac:dyDescent="0.2"/>
  <sheetData>
    <row r="34" spans="4:12" x14ac:dyDescent="0.2">
      <c r="D34" s="18"/>
      <c r="E34" s="11"/>
      <c r="F34" s="11"/>
      <c r="G34" s="2"/>
      <c r="H34" s="19"/>
      <c r="I34" s="19"/>
      <c r="J34" s="64"/>
      <c r="K34" s="66"/>
      <c r="L34" s="65"/>
    </row>
    <row r="35" spans="4:12" x14ac:dyDescent="0.2">
      <c r="D35" s="18"/>
      <c r="E35" s="11"/>
      <c r="F35" s="11"/>
      <c r="G35" s="2"/>
      <c r="H35" s="19"/>
      <c r="I35" s="19"/>
      <c r="J35" s="64"/>
      <c r="K35" s="66"/>
      <c r="L35" s="65"/>
    </row>
    <row r="36" spans="4:12" x14ac:dyDescent="0.2">
      <c r="D36" s="18"/>
      <c r="E36" s="11"/>
      <c r="F36" s="11"/>
      <c r="G36" s="2"/>
      <c r="H36" s="19"/>
      <c r="I36" s="19"/>
      <c r="J36" s="64"/>
      <c r="K36" s="66"/>
      <c r="L36" s="65"/>
    </row>
    <row r="37" spans="4:12" x14ac:dyDescent="0.2">
      <c r="D37" s="18"/>
      <c r="E37" s="11"/>
      <c r="F37" s="11"/>
      <c r="G37" s="2"/>
      <c r="H37" s="19"/>
      <c r="I37" s="19"/>
      <c r="J37" s="64"/>
      <c r="K37" s="66"/>
      <c r="L37" s="65"/>
    </row>
    <row r="38" spans="4:12" x14ac:dyDescent="0.2">
      <c r="D38" s="18"/>
      <c r="E38" s="11"/>
      <c r="F38" s="11"/>
      <c r="G38" s="2"/>
      <c r="H38" s="19"/>
      <c r="I38" s="19"/>
      <c r="J38" s="64"/>
      <c r="K38" s="66"/>
      <c r="L38" s="65"/>
    </row>
    <row r="39" spans="4:12" x14ac:dyDescent="0.2">
      <c r="D39" s="18"/>
      <c r="E39" s="11"/>
      <c r="F39" s="11"/>
      <c r="G39" s="2"/>
      <c r="H39" s="19"/>
      <c r="I39" s="19"/>
      <c r="J39" s="64"/>
      <c r="K39" s="66"/>
      <c r="L39" s="65"/>
    </row>
    <row r="40" spans="4:12" x14ac:dyDescent="0.2">
      <c r="D40" s="18"/>
      <c r="E40" s="11"/>
      <c r="F40" s="11"/>
      <c r="G40" s="2"/>
      <c r="H40" s="19"/>
      <c r="I40" s="19"/>
      <c r="J40" s="64"/>
      <c r="K40" s="66"/>
      <c r="L40" s="65"/>
    </row>
    <row r="41" spans="4:12" x14ac:dyDescent="0.2">
      <c r="D41" s="18"/>
      <c r="E41" s="11"/>
      <c r="F41" s="11"/>
      <c r="G41" s="2"/>
      <c r="H41" s="19"/>
      <c r="I41" s="19"/>
      <c r="J41" s="64"/>
      <c r="K41" s="66"/>
      <c r="L41" s="65"/>
    </row>
    <row r="42" spans="4:12" x14ac:dyDescent="0.2">
      <c r="D42" s="18"/>
      <c r="E42" s="11"/>
      <c r="F42" s="11"/>
      <c r="G42" s="2"/>
      <c r="H42" s="19"/>
      <c r="I42" s="19"/>
      <c r="J42" s="64"/>
      <c r="K42" s="66"/>
      <c r="L42" s="65"/>
    </row>
    <row r="43" spans="4:12" x14ac:dyDescent="0.2">
      <c r="D43" s="18"/>
      <c r="E43" s="11"/>
      <c r="F43" s="11"/>
      <c r="G43" s="2"/>
      <c r="H43" s="19"/>
      <c r="I43" s="19"/>
      <c r="J43" s="64"/>
      <c r="K43" s="66"/>
      <c r="L43" s="65"/>
    </row>
    <row r="44" spans="4:12" x14ac:dyDescent="0.2">
      <c r="D44" s="18"/>
      <c r="E44" s="11"/>
      <c r="F44" s="11"/>
      <c r="G44" s="2"/>
      <c r="H44" s="19"/>
      <c r="I44" s="19"/>
      <c r="J44" s="64"/>
      <c r="K44" s="66"/>
      <c r="L44" s="65"/>
    </row>
    <row r="45" spans="4:12" x14ac:dyDescent="0.2">
      <c r="D45" s="18"/>
      <c r="E45" s="11"/>
      <c r="F45" s="11"/>
      <c r="G45" s="2"/>
      <c r="H45" s="19"/>
      <c r="I45" s="19"/>
      <c r="J45" s="64"/>
      <c r="K45" s="66"/>
      <c r="L45" s="65"/>
    </row>
    <row r="46" spans="4:12" x14ac:dyDescent="0.2">
      <c r="D46" s="18"/>
      <c r="E46" s="11"/>
      <c r="F46" s="11"/>
      <c r="G46" s="2"/>
      <c r="H46" s="19"/>
      <c r="I46" s="19"/>
      <c r="J46" s="64"/>
      <c r="K46" s="66"/>
      <c r="L46" s="65"/>
    </row>
  </sheetData>
  <conditionalFormatting sqref="H34:H46">
    <cfRule type="cellIs" dxfId="13" priority="12" stopIfTrue="1" operator="equal">
      <formula>3</formula>
    </cfRule>
    <cfRule type="cellIs" dxfId="12" priority="13" stopIfTrue="1" operator="equal">
      <formula>2</formula>
    </cfRule>
    <cfRule type="cellIs" dxfId="11" priority="14" stopIfTrue="1" operator="equal">
      <formula>1</formula>
    </cfRule>
  </conditionalFormatting>
  <conditionalFormatting sqref="K34:K46">
    <cfRule type="cellIs" dxfId="10" priority="8" stopIfTrue="1" operator="notBetween">
      <formula>1</formula>
      <formula>3</formula>
    </cfRule>
    <cfRule type="expression" dxfId="9" priority="9" stopIfTrue="1">
      <formula>$I34=3</formula>
    </cfRule>
    <cfRule type="expression" dxfId="8" priority="10" stopIfTrue="1">
      <formula>$I34=2</formula>
    </cfRule>
    <cfRule type="expression" dxfId="7" priority="11" stopIfTrue="1">
      <formula>$I34=1</formula>
    </cfRule>
  </conditionalFormatting>
  <conditionalFormatting sqref="L34:L46">
    <cfRule type="cellIs" dxfId="6" priority="4" stopIfTrue="1" operator="equal">
      <formula>""</formula>
    </cfRule>
    <cfRule type="cellIs" dxfId="5" priority="5" stopIfTrue="1" operator="equal">
      <formula>"Medium"</formula>
    </cfRule>
    <cfRule type="cellIs" dxfId="4" priority="6" stopIfTrue="1" operator="equal">
      <formula>"High"</formula>
    </cfRule>
    <cfRule type="cellIs" dxfId="3" priority="7" stopIfTrue="1" operator="equal">
      <formula>"Low"</formula>
    </cfRule>
  </conditionalFormatting>
  <conditionalFormatting sqref="I34:I46">
    <cfRule type="cellIs" dxfId="2" priority="1" operator="equal">
      <formula>3</formula>
    </cfRule>
    <cfRule type="cellIs" dxfId="1" priority="2" operator="equal">
      <formula>2</formula>
    </cfRule>
    <cfRule type="cellIs" dxfId="0" priority="3" stopIfTrue="1" operator="equal">
      <formula>1</formula>
    </cfRule>
  </conditionalFormatting>
  <dataValidations count="1">
    <dataValidation type="whole" allowBlank="1" showInputMessage="1" showErrorMessage="1" sqref="H34:I46">
      <formula1>1</formula1>
      <formula2>3</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19CE8427A346FC489E74465EB56EC100" ma:contentTypeVersion="21" ma:contentTypeDescription="The base project type from which other project content types inherit their information." ma:contentTypeScope="" ma:versionID="23a585283e07eb2e1c0b67b7e910b6cc">
  <xsd:schema xmlns:xsd="http://www.w3.org/2001/XMLSchema" xmlns:xs="http://www.w3.org/2001/XMLSchema" xmlns:p="http://schemas.microsoft.com/office/2006/metadata/properties" xmlns:ns2="cdc7663a-08f0-4737-9e8c-148ce897a09c" targetNamespace="http://schemas.microsoft.com/office/2006/metadata/properties" ma:root="true" ma:fieldsID="897385b3f34e90f95ff30cda528b638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39088652</IDBDocs_x0020_Number>
    <TaxCatchAll xmlns="cdc7663a-08f0-4737-9e8c-148ce897a09c"/>
    <Phase xmlns="cdc7663a-08f0-4737-9e8c-148ce897a09c" xsi:nil="true"/>
    <SISCOR_x0020_Number xmlns="cdc7663a-08f0-4737-9e8c-148ce897a09c" xsi:nil="true"/>
    <Division_x0020_or_x0020_Unit xmlns="cdc7663a-08f0-4737-9e8c-148ce897a09c">IFD/CMF</Division_x0020_or_x0020_Unit>
    <Approval_x0020_Number xmlns="cdc7663a-08f0-4737-9e8c-148ce897a09c" xsi:nil="true"/>
    <Document_x0020_Author xmlns="cdc7663a-08f0-4737-9e8c-148ce897a09c">Herrera Falla, Diego Mauricio</Document_x0020_Author>
    <Fiscal_x0020_Year_x0020_IDB xmlns="cdc7663a-08f0-4737-9e8c-148ce897a09c">2014</Fiscal_x0020_Year_x0020_IDB>
    <Other_x0020_Author xmlns="cdc7663a-08f0-4737-9e8c-148ce897a09c" xsi:nil="true"/>
    <Project_x0020_Number xmlns="cdc7663a-08f0-4737-9e8c-148ce897a09c">EC-L1145</Project_x0020_Number>
    <Package_x0020_Code xmlns="cdc7663a-08f0-4737-9e8c-148ce897a09c" xsi:nil="true"/>
    <Key_x0020_Document xmlns="cdc7663a-08f0-4737-9e8c-148ce897a09c">false</Key_x0020_Document>
    <Migration_x0020_Info xmlns="cdc7663a-08f0-4737-9e8c-148ce897a09c">MS EXCELLPLoan ProposalDEBoard of Executive Directors0Y</Migration_x0020_Info>
    <Operation_x0020_Type xmlns="cdc7663a-08f0-4737-9e8c-148ce897a09c" xsi:nil="true"/>
    <Record_x0020_Number xmlns="cdc7663a-08f0-4737-9e8c-148ce897a09c" xsi:nil="true"/>
    <Document_x0020_Language_x0020_IDB xmlns="cdc7663a-08f0-4737-9e8c-148ce897a09c">English</Document_x0020_Language_x0020_IDB>
    <Identifier xmlns="cdc7663a-08f0-4737-9e8c-148ce897a09c"> TECFILE</Identifier>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ic46d7e087fd4a108fb86518ca413cc6>
    <e46fe2894295491da65140ffd2369f49 xmlns="cdc7663a-08f0-4737-9e8c-148ce897a09c">
      <Terms xmlns="http://schemas.microsoft.com/office/infopath/2007/PartnerControl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nddeef1749674d76abdbe4b239a70bc6>
    <_dlc_DocId xmlns="cdc7663a-08f0-4737-9e8c-148ce897a09c">EZSHARE-325089620-34</_dlc_DocId>
    <From_x003a_ xmlns="cdc7663a-08f0-4737-9e8c-148ce897a09c" xsi:nil="true"/>
    <To_x003a_ xmlns="cdc7663a-08f0-4737-9e8c-148ce897a09c" xsi:nil="true"/>
    <_dlc_DocIdUrl xmlns="cdc7663a-08f0-4737-9e8c-148ce897a09c">
      <Url>https://idbg.sharepoint.com/teams/EZ-EC-LON/EC-L1145/_layouts/15/DocIdRedir.aspx?ID=EZSHARE-325089620-34</Url>
      <Description>EZSHARE-325089620-34</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SharedContentType xmlns="Microsoft.SharePoint.Taxonomy.ContentTypeSync" SourceId="ae61f9b1-e23d-4f49-b3d7-56b991556c4b" ContentTypeId="0x010100ACF722E9F6B0B149B0CD8BE2560A6672" PreviousValue="false"/>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C4B4FFB2-4642-4C25-8E4E-A2C12B58BCF4}"/>
</file>

<file path=customXml/itemProps2.xml><?xml version="1.0" encoding="utf-8"?>
<ds:datastoreItem xmlns:ds="http://schemas.openxmlformats.org/officeDocument/2006/customXml" ds:itemID="{0E99CBCD-4542-4D7F-9602-0120B2B994B9}"/>
</file>

<file path=customXml/itemProps3.xml><?xml version="1.0" encoding="utf-8"?>
<ds:datastoreItem xmlns:ds="http://schemas.openxmlformats.org/officeDocument/2006/customXml" ds:itemID="{1BA27D44-B295-4311-9850-185ED990F21B}"/>
</file>

<file path=customXml/itemProps4.xml><?xml version="1.0" encoding="utf-8"?>
<ds:datastoreItem xmlns:ds="http://schemas.openxmlformats.org/officeDocument/2006/customXml" ds:itemID="{03194AE8-8516-4B09-BB46-D9E4C3BE90FC}"/>
</file>

<file path=customXml/itemProps5.xml><?xml version="1.0" encoding="utf-8"?>
<ds:datastoreItem xmlns:ds="http://schemas.openxmlformats.org/officeDocument/2006/customXml" ds:itemID="{22916B68-FD9F-40EB-A2C6-666F00C9B0AB}"/>
</file>

<file path=customXml/itemProps6.xml><?xml version="1.0" encoding="utf-8"?>
<ds:datastoreItem xmlns:ds="http://schemas.openxmlformats.org/officeDocument/2006/customXml" ds:itemID="{5DAAE8A4-545E-4FAF-9A27-EF7A8E571464}"/>
</file>

<file path=customXml/itemProps7.xml><?xml version="1.0" encoding="utf-8"?>
<ds:datastoreItem xmlns:ds="http://schemas.openxmlformats.org/officeDocument/2006/customXml" ds:itemID="{AA18A234-F931-4C10-95C0-4780F1C35A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146</vt:i4>
      </vt:variant>
    </vt:vector>
  </HeadingPairs>
  <TitlesOfParts>
    <vt:vector size="153" baseType="lpstr">
      <vt:lpstr>RRF</vt:lpstr>
      <vt:lpstr>RAM</vt:lpstr>
      <vt:lpstr>RMM</vt:lpstr>
      <vt:lpstr>Settings</vt:lpstr>
      <vt:lpstr>Sheet1</vt:lpstr>
      <vt:lpstr>Sheet2</vt:lpstr>
      <vt:lpstr>Sheet3</vt:lpstr>
      <vt:lpstr>Component1</vt:lpstr>
      <vt:lpstr>Component10</vt:lpstr>
      <vt:lpstr>Component11</vt:lpstr>
      <vt:lpstr>Component12</vt:lpstr>
      <vt:lpstr>Component13</vt:lpstr>
      <vt:lpstr>Component14</vt:lpstr>
      <vt:lpstr>Component15</vt:lpstr>
      <vt:lpstr>Component16</vt:lpstr>
      <vt:lpstr>Component17</vt:lpstr>
      <vt:lpstr>Component18</vt:lpstr>
      <vt:lpstr>Component19</vt:lpstr>
      <vt:lpstr>Component2</vt:lpstr>
      <vt:lpstr>Component20</vt:lpstr>
      <vt:lpstr>Component3</vt:lpstr>
      <vt:lpstr>Component4</vt:lpstr>
      <vt:lpstr>Component5</vt:lpstr>
      <vt:lpstr>Component6</vt:lpstr>
      <vt:lpstr>Component7</vt:lpstr>
      <vt:lpstr>Component8</vt:lpstr>
      <vt:lpstr>Component9</vt:lpstr>
      <vt:lpstr>Impact1</vt:lpstr>
      <vt:lpstr>Impact10</vt:lpstr>
      <vt:lpstr>Impact11</vt:lpstr>
      <vt:lpstr>Impact12</vt:lpstr>
      <vt:lpstr>Impact13</vt:lpstr>
      <vt:lpstr>Impact14</vt:lpstr>
      <vt:lpstr>Impact15</vt:lpstr>
      <vt:lpstr>Impact16</vt:lpstr>
      <vt:lpstr>Impact17</vt:lpstr>
      <vt:lpstr>Impact18</vt:lpstr>
      <vt:lpstr>Impact19</vt:lpstr>
      <vt:lpstr>Impact2</vt:lpstr>
      <vt:lpstr>Impact20</vt:lpstr>
      <vt:lpstr>Impact3</vt:lpstr>
      <vt:lpstr>Impact4</vt:lpstr>
      <vt:lpstr>Impact5</vt:lpstr>
      <vt:lpstr>Impact6</vt:lpstr>
      <vt:lpstr>Impact7</vt:lpstr>
      <vt:lpstr>Impact8</vt:lpstr>
      <vt:lpstr>Impact9</vt:lpstr>
      <vt:lpstr>Level1</vt:lpstr>
      <vt:lpstr>Level10</vt:lpstr>
      <vt:lpstr>Level11</vt:lpstr>
      <vt:lpstr>Level12</vt:lpstr>
      <vt:lpstr>Level13</vt:lpstr>
      <vt:lpstr>Level14</vt:lpstr>
      <vt:lpstr>Level15</vt:lpstr>
      <vt:lpstr>Level16</vt:lpstr>
      <vt:lpstr>Level17</vt:lpstr>
      <vt:lpstr>Level18</vt:lpstr>
      <vt:lpstr>Level19</vt:lpstr>
      <vt:lpstr>Level2</vt:lpstr>
      <vt:lpstr>Level20</vt:lpstr>
      <vt:lpstr>Level3</vt:lpstr>
      <vt:lpstr>Level4</vt:lpstr>
      <vt:lpstr>Level5</vt:lpstr>
      <vt:lpstr>Level6</vt:lpstr>
      <vt:lpstr>Level7</vt:lpstr>
      <vt:lpstr>Level8</vt:lpstr>
      <vt:lpstr>Level9</vt:lpstr>
      <vt:lpstr>RAM!Print_Area</vt:lpstr>
      <vt:lpstr>RMM!Print_Area</vt:lpstr>
      <vt:lpstr>RRF!Print_Area</vt:lpstr>
      <vt:lpstr>RAM!Print_Titles</vt:lpstr>
      <vt:lpstr>RMM!Print_Titles</vt:lpstr>
      <vt:lpstr>RRF!Print_Titles</vt:lpstr>
      <vt:lpstr>Probability1</vt:lpstr>
      <vt:lpstr>Probability10</vt:lpstr>
      <vt:lpstr>Probability11</vt:lpstr>
      <vt:lpstr>Probability12</vt:lpstr>
      <vt:lpstr>Probability13</vt:lpstr>
      <vt:lpstr>Probability14</vt:lpstr>
      <vt:lpstr>Probability15</vt:lpstr>
      <vt:lpstr>Probability16</vt:lpstr>
      <vt:lpstr>Probability17</vt:lpstr>
      <vt:lpstr>Probability18</vt:lpstr>
      <vt:lpstr>Probability19</vt:lpstr>
      <vt:lpstr>Probability2</vt:lpstr>
      <vt:lpstr>Probability20</vt:lpstr>
      <vt:lpstr>Probability3</vt:lpstr>
      <vt:lpstr>Probability4</vt:lpstr>
      <vt:lpstr>Probability5</vt:lpstr>
      <vt:lpstr>Probability6</vt:lpstr>
      <vt:lpstr>Probability7</vt:lpstr>
      <vt:lpstr>Probability8</vt:lpstr>
      <vt:lpstr>Probability9</vt:lpstr>
      <vt:lpstr>Risk1</vt:lpstr>
      <vt:lpstr>Risk10</vt:lpstr>
      <vt:lpstr>Risk11</vt:lpstr>
      <vt:lpstr>Risk12</vt:lpstr>
      <vt:lpstr>Risk13</vt:lpstr>
      <vt:lpstr>Risk14</vt:lpstr>
      <vt:lpstr>Risk15</vt:lpstr>
      <vt:lpstr>Risk16</vt:lpstr>
      <vt:lpstr>Risk17</vt:lpstr>
      <vt:lpstr>Risk18</vt:lpstr>
      <vt:lpstr>Risk19</vt:lpstr>
      <vt:lpstr>Risk2</vt:lpstr>
      <vt:lpstr>Risk20</vt:lpstr>
      <vt:lpstr>Risk3</vt:lpstr>
      <vt:lpstr>Risk4</vt:lpstr>
      <vt:lpstr>Risk5</vt:lpstr>
      <vt:lpstr>Risk6</vt:lpstr>
      <vt:lpstr>Risk7</vt:lpstr>
      <vt:lpstr>Risk8</vt:lpstr>
      <vt:lpstr>Risk9</vt:lpstr>
      <vt:lpstr>Typeofrisk1</vt:lpstr>
      <vt:lpstr>Typeofrisk10</vt:lpstr>
      <vt:lpstr>Typeofrisk11</vt:lpstr>
      <vt:lpstr>Typeofrisk12</vt:lpstr>
      <vt:lpstr>Typeofrisk13</vt:lpstr>
      <vt:lpstr>Typeofrisk14</vt:lpstr>
      <vt:lpstr>Typeofrisk15</vt:lpstr>
      <vt:lpstr>Typeofrisk16</vt:lpstr>
      <vt:lpstr>Typeofrisk17</vt:lpstr>
      <vt:lpstr>Typeofrisk18</vt:lpstr>
      <vt:lpstr>Typeofrisk19</vt:lpstr>
      <vt:lpstr>Typeofrisk2</vt:lpstr>
      <vt:lpstr>Typeofrisk20</vt:lpstr>
      <vt:lpstr>Typeofrisk3</vt:lpstr>
      <vt:lpstr>Typeofrisk4</vt:lpstr>
      <vt:lpstr>Typeofrisk5</vt:lpstr>
      <vt:lpstr>Typeofrisk6</vt:lpstr>
      <vt:lpstr>Typeofrisk7</vt:lpstr>
      <vt:lpstr>Typeofrisk8</vt:lpstr>
      <vt:lpstr>Typeofrisk9</vt:lpstr>
      <vt:lpstr>Value1</vt:lpstr>
      <vt:lpstr>Value10</vt:lpstr>
      <vt:lpstr>Value11</vt:lpstr>
      <vt:lpstr>Value12</vt:lpstr>
      <vt:lpstr>Value13</vt:lpstr>
      <vt:lpstr>Value14</vt:lpstr>
      <vt:lpstr>Value15</vt:lpstr>
      <vt:lpstr>Value16</vt:lpstr>
      <vt:lpstr>Value17</vt:lpstr>
      <vt:lpstr>Value18</vt:lpstr>
      <vt:lpstr>Value19</vt:lpstr>
      <vt:lpstr>Value2</vt:lpstr>
      <vt:lpstr>Value20</vt:lpstr>
      <vt:lpstr>Value3</vt:lpstr>
      <vt:lpstr>Value4</vt:lpstr>
      <vt:lpstr>Value5</vt:lpstr>
      <vt:lpstr>Value6</vt:lpstr>
      <vt:lpstr>Value7</vt:lpstr>
      <vt:lpstr>Value8</vt:lpstr>
      <vt:lpstr>Value9</vt:lpstr>
    </vt:vector>
  </TitlesOfParts>
  <Company>Banco Interamericano de Desarrollo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Matriz de Gestión de Proyecto-GRP</dc:title>
  <dc:creator>Jorge Quinteros VPC/PDP</dc:creator>
  <cp:lastModifiedBy>Test</cp:lastModifiedBy>
  <cp:lastPrinted>2010-09-28T18:48:31Z</cp:lastPrinted>
  <dcterms:created xsi:type="dcterms:W3CDTF">2008-01-14T22:04:09Z</dcterms:created>
  <dcterms:modified xsi:type="dcterms:W3CDTF">2014-11-06T22:56:52Z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0x010100ACF722E9F6B0B149B0CD8BE2560A66720019CE8427A346FC489E74465EB56EC100</vt:lpwstr>
  </property>
  <property fmtid="{D5CDD505-2E9C-101B-9397-08002B2CF9AE}" pid="4" name="TaxKeyword">
    <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19;#Loan Proposal|6ee86b6f-6e46-485b-8bfb-87a1f44622ac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19;#Loan Proposal|6ee86b6f-6e46-485b-8bfb-87a1f44622ac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
  </property>
  <property fmtid="{D5CDD505-2E9C-101B-9397-08002B2CF9AE}" pid="16" name="Sub-Sector">
    <vt:lpwstr/>
  </property>
  <property fmtid="{D5CDD505-2E9C-101B-9397-08002B2CF9AE}" pid="17" name="Order">
    <vt:r8>3400</vt:r8>
  </property>
  <property fmtid="{D5CDD505-2E9C-101B-9397-08002B2CF9AE}" pid="18" name="ATI Undisclose Document Workflow">
    <vt:lpwstr/>
  </property>
  <property fmtid="{D5CDD505-2E9C-101B-9397-08002B2CF9AE}" pid="19" name="ATI Disclose Document Workflow v5">
    <vt:lpwstr/>
  </property>
  <property fmtid="{D5CDD505-2E9C-101B-9397-08002B2CF9AE}" pid="21" name="Disclosure Activity">
    <vt:lpwstr>Loan Proposal</vt:lpwstr>
  </property>
  <property fmtid="{D5CDD505-2E9C-101B-9397-08002B2CF9AE}" pid="25" name="Webtopic">
    <vt:lpwstr>Rural Land Management;Banking and Financial Services;Financial Sector Development;Finance;Finance</vt:lpwstr>
  </property>
  <property fmtid="{D5CDD505-2E9C-101B-9397-08002B2CF9AE}" pid="27" name="Disclosed">
    <vt:bool>false</vt:bool>
  </property>
  <property fmtid="{D5CDD505-2E9C-101B-9397-08002B2CF9AE}" pid="32" name="_dlc_DocIdItemGuid">
    <vt:lpwstr>4323251d-19dc-434e-9969-cd346484638b</vt:lpwstr>
  </property>
</Properties>
</file>