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070"/>
  </bookViews>
  <sheets>
    <sheet name="PA 18 meses" sheetId="2" r:id="rId1"/>
  </sheets>
  <definedNames>
    <definedName name="ARP" localSheetId="0">'PA 18 meses'!#REF!</definedName>
    <definedName name="ARP">'PA 18 meses'!#REF!</definedName>
  </definedNames>
  <calcPr calcId="145621"/>
</workbook>
</file>

<file path=xl/calcChain.xml><?xml version="1.0" encoding="utf-8"?>
<calcChain xmlns="http://schemas.openxmlformats.org/spreadsheetml/2006/main">
  <c r="D11" i="2"/>
  <c r="D16"/>
  <c r="D70" l="1"/>
  <c r="D61"/>
  <c r="D35"/>
  <c r="D10" l="1"/>
  <c r="D22" s="1"/>
  <c r="D71" l="1"/>
  <c r="D72" s="1"/>
</calcChain>
</file>

<file path=xl/sharedStrings.xml><?xml version="1.0" encoding="utf-8"?>
<sst xmlns="http://schemas.openxmlformats.org/spreadsheetml/2006/main" count="347" uniqueCount="160">
  <si>
    <t>PLANO DE AQUISIÇÕES - 18 MESES</t>
  </si>
  <si>
    <t>No</t>
  </si>
  <si>
    <t>Descrição do Contrato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</si>
  <si>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</si>
  <si>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</si>
  <si>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</si>
  <si>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</si>
  <si>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</si>
  <si>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</si>
  <si>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</si>
  <si>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</si>
  <si>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</si>
  <si>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Dolar US$</t>
  </si>
  <si>
    <t xml:space="preserve">1. Consultoria para desenvolvimento de aplicativos para SPED - NF-e e Certificados Digitais. </t>
  </si>
  <si>
    <t>4.2</t>
  </si>
  <si>
    <t>1. Definição, desenvolvimento e implantação do PDTI, Implantação as Metodologias de Gestão de TIC incluindo capacitação e certificações; Ferramentas de apoio às metodologias de Gestão de TIC.</t>
  </si>
  <si>
    <t>9.1</t>
  </si>
  <si>
    <t>9.3</t>
  </si>
  <si>
    <t>1. Certificação Digital, Curso básico de Certificação Digital e Curso avançado de Certificação Digital</t>
  </si>
  <si>
    <t>9.5</t>
  </si>
  <si>
    <t>1. Desenvolvimento do Módulo de Controle da Qualidade de Fiscalização no SIAT</t>
  </si>
  <si>
    <t>3.5</t>
  </si>
  <si>
    <t>2. Apoiar na definição do Modelo de planejamento da ação fiscal</t>
  </si>
  <si>
    <t>3.6</t>
  </si>
  <si>
    <t>3. Desenvolvimento de sistema de contabilidade</t>
  </si>
  <si>
    <t>8.1</t>
  </si>
  <si>
    <t>8.2</t>
  </si>
  <si>
    <t>10.1</t>
  </si>
  <si>
    <t>TOTAL</t>
  </si>
  <si>
    <t>SERVIÇOS TÉCNICOS (Exceto Consultoria)</t>
  </si>
  <si>
    <t>3.2</t>
  </si>
  <si>
    <t>BENS</t>
  </si>
  <si>
    <t>1. Equipamentos Servidores</t>
  </si>
  <si>
    <t>4.2 e 9.3</t>
  </si>
  <si>
    <t xml:space="preserve">4. Licenças (Oracle) ; </t>
  </si>
  <si>
    <t>4.2 - 9.3</t>
  </si>
  <si>
    <t xml:space="preserve">11. Computadores para usuários; Notebook </t>
  </si>
  <si>
    <t>1. Geradores 75 Kwa</t>
  </si>
  <si>
    <t>2. Sistemas de Pesagem e Soluções Informática Industrial</t>
  </si>
  <si>
    <t>1. Veículos tipo passeio motor 1.8, 4 portas, ar-condicionado, vidro elétrico, direção hidráulica e travas elétricas  2. Veículos tipo caminhonete com ar-condicionado e cabine dupla</t>
  </si>
  <si>
    <t xml:space="preserve">3.2 - 8.2 - 7.1 </t>
  </si>
  <si>
    <t xml:space="preserve">3. Posto fiscal móvel tipo van </t>
  </si>
  <si>
    <t>OBRAS</t>
  </si>
  <si>
    <t>9.2</t>
  </si>
  <si>
    <t>5.1</t>
  </si>
  <si>
    <t>TOTAL GERAL</t>
  </si>
  <si>
    <t>1.Aperfeiçoamento do Planejamento estratégico</t>
  </si>
  <si>
    <t>1.1</t>
  </si>
  <si>
    <t>1. Curso de formação de disseminadores de educação fiscal</t>
  </si>
  <si>
    <t>10.2</t>
  </si>
  <si>
    <t>3.4 - 3.5 - 10.1 - 1.3 - 3.4 - 3.5 - 5.1 - 8.2</t>
  </si>
  <si>
    <t>1. Cartilha do Código de Ética</t>
  </si>
  <si>
    <t>Auditoria Externa Independente.</t>
  </si>
  <si>
    <t xml:space="preserve">1. Implantação de Telefonia IP, Treinamento VoIP, Equipamentos para Voip e Equipamentos Servidores para Voip  </t>
  </si>
  <si>
    <t>3. Implantação do firewall - CISCO, Treinamento Firewall - CISCO e Novo firewall</t>
  </si>
  <si>
    <t>Seguro de veiculos</t>
  </si>
  <si>
    <t>1. Instalação de Ponto de Rede (agências e postos fiscais)</t>
  </si>
  <si>
    <t>1.3 - 8.1 - 8.2 - 10.1</t>
  </si>
  <si>
    <t>3. Tela Interativa; Projetor; Máquina fotográfica.</t>
  </si>
  <si>
    <t>-</t>
  </si>
  <si>
    <t>10.3</t>
  </si>
  <si>
    <t>1. Redesenho de Processos</t>
  </si>
  <si>
    <t>3. Curso de Especialização</t>
  </si>
  <si>
    <t>2. Sala Cofre</t>
  </si>
  <si>
    <t>Capacitação: compra de vagas</t>
  </si>
  <si>
    <t>4.2 - 9.5</t>
  </si>
  <si>
    <t>1. Reforma do ambiente da PGE-Fiscal</t>
  </si>
  <si>
    <t>1. Datawarehouse (SQL Server)</t>
  </si>
  <si>
    <t>1. Sistema de avaliação de desempenho</t>
  </si>
  <si>
    <t>2.1</t>
  </si>
  <si>
    <t>10. Licenças de Software</t>
  </si>
  <si>
    <t>Ar condicionado</t>
  </si>
  <si>
    <t>1.Estaçao de trabalho; Armário; Mesa com gaveteiro; Cadeira Giratória.</t>
  </si>
  <si>
    <t>3. Impressoras</t>
  </si>
  <si>
    <t>A2</t>
  </si>
  <si>
    <t>Custo
Estimado
(US$)</t>
  </si>
  <si>
    <t>EXA</t>
  </si>
  <si>
    <t>Aquisições agora incluídas no PA</t>
  </si>
  <si>
    <t>Legendas:</t>
  </si>
  <si>
    <t>Produto vinculado no PAI/POA</t>
  </si>
  <si>
    <t>Método de aquisição
(1)</t>
  </si>
  <si>
    <t>5.1, 6.4</t>
  </si>
  <si>
    <t>1.3, 6.1, 6.2, 6.3, 6.4, 6.5, 7.1</t>
  </si>
  <si>
    <t>1.2, 2.1,3.2, 3.4, 4.1, 5.1, 6.3, 8.2, 10.2, A1, A2</t>
  </si>
  <si>
    <t>BID: SBQ</t>
  </si>
  <si>
    <t>BID: SQC</t>
  </si>
  <si>
    <t>EXP</t>
  </si>
  <si>
    <t>BID SBQC</t>
  </si>
  <si>
    <t>1. Consultoria sobre modelo de atendimento</t>
  </si>
  <si>
    <t>BID: CP</t>
  </si>
  <si>
    <t>BID: CI</t>
  </si>
  <si>
    <t>Lei 8666: ARP</t>
  </si>
  <si>
    <t>2. Treinamento em metodologias de Gestão de TIC e em Tecnologias de Desenvolvimento - COBIT  e ITIL</t>
  </si>
  <si>
    <t>BID: LPN</t>
  </si>
  <si>
    <t>Lei 8666: ICM</t>
  </si>
  <si>
    <t>Lei 8666: PP</t>
  </si>
  <si>
    <t>Lei 8666: PE</t>
  </si>
  <si>
    <t>BID: CD</t>
  </si>
  <si>
    <t>Visitas técnicas e Programa de intercambio</t>
  </si>
  <si>
    <t>POR FONTE</t>
  </si>
  <si>
    <t>(1)</t>
  </si>
  <si>
    <t>(2)</t>
  </si>
  <si>
    <r>
      <rPr>
        <u/>
        <sz val="10"/>
        <rFont val="Arial"/>
        <family val="2"/>
      </rPr>
      <t>Revisões</t>
    </r>
    <r>
      <rPr>
        <sz val="10"/>
        <rFont val="Arial"/>
        <family val="2"/>
      </rPr>
      <t>: Ex-ante (EXA), Ex-post (EXP)</t>
    </r>
  </si>
  <si>
    <r>
      <rPr>
        <u/>
        <sz val="10"/>
        <rFont val="Arial"/>
        <family val="2"/>
      </rPr>
      <t>Método de Aquisição</t>
    </r>
    <r>
      <rPr>
        <sz val="10"/>
        <rFont val="Arial"/>
        <family val="2"/>
      </rPr>
      <t xml:space="preserve">: a) </t>
    </r>
    <r>
      <rPr>
        <b/>
        <sz val="10"/>
        <rFont val="Arial"/>
        <family val="2"/>
      </rPr>
      <t>BID</t>
    </r>
    <r>
      <rPr>
        <sz val="10"/>
        <rFont val="Arial"/>
        <family val="2"/>
      </rPr>
      <t xml:space="preserve">: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no Orçamento Fixo; SBQ: Seleção Baseada na Qualidade; CI: Consultor Individual. b) </t>
    </r>
    <r>
      <rPr>
        <b/>
        <sz val="10"/>
        <rFont val="Arial"/>
        <family val="2"/>
      </rPr>
      <t>Lei 8.666</t>
    </r>
    <r>
      <rPr>
        <sz val="10"/>
        <rFont val="Arial"/>
        <family val="2"/>
      </rPr>
      <t>: CC: Carta Convite; TP: Tomada de Preço; CPN: Concorrência Pública Nacional; PE: Pregão Eletrônico; ARP: Ata de Registro de Preços; PP: Pregão Presencial; CD: Contratação Direta; ICM: Inscrição em Curso de Mercado.</t>
    </r>
  </si>
  <si>
    <t>Status
(3)</t>
  </si>
  <si>
    <t>(3)</t>
  </si>
  <si>
    <t>P</t>
  </si>
  <si>
    <t>EP</t>
  </si>
  <si>
    <t>C</t>
  </si>
  <si>
    <t>A</t>
  </si>
  <si>
    <r>
      <rPr>
        <u/>
        <sz val="10"/>
        <rFont val="Arial"/>
        <family val="2"/>
      </rPr>
      <t>Status</t>
    </r>
    <r>
      <rPr>
        <sz val="10"/>
        <rFont val="Arial"/>
        <family val="2"/>
      </rPr>
      <t>: Pendente (P), Em processo (EP), Adjudicado (A), Cancelado (C).</t>
    </r>
  </si>
  <si>
    <t>ANEXO - Esclarecimentos sobre o PA</t>
  </si>
  <si>
    <t>Somente pagto de passagens aéreas.</t>
  </si>
  <si>
    <t>1. Reformas das agências de atendimento: Simplicio Mendes e Parnaíba.</t>
  </si>
  <si>
    <t>Cancelamento das aquisições constantes no PA</t>
  </si>
  <si>
    <t xml:space="preserve">1. Consultoria em comunicação organizacional </t>
  </si>
  <si>
    <t>2.2</t>
  </si>
  <si>
    <t>2. Novo layout do site da SEFAZ</t>
  </si>
  <si>
    <t>Alterações feitas nas aquisições já constantes no PA</t>
  </si>
  <si>
    <t>1. Estruturação da área de Estudos econômico-fiscais</t>
  </si>
  <si>
    <t>1.2</t>
  </si>
  <si>
    <t>Desenvolvimento de sistema de envio e recepção digital de documentos</t>
  </si>
  <si>
    <t>Realização de ENCAT e GDFAZ</t>
  </si>
  <si>
    <t>3. Inglês técnico</t>
  </si>
  <si>
    <t>6.1</t>
  </si>
  <si>
    <t>2. Seminário de divulgação Planejamento Estratégico nas cidades de Parnaíba e Picos</t>
  </si>
  <si>
    <t>1.2 - 1.3 - 3.2 - 3.4 - 3.5 - 4.2 - 5.1 - 9.1 - 10.1 - 10.2</t>
  </si>
  <si>
    <t>Equipamentos para VoIP</t>
  </si>
  <si>
    <t>1. Cartilha de divulgação do Plano Estratégico</t>
  </si>
  <si>
    <t>3.4 - 3.5 - 6.4 - 8.2 - 9.3 - 10.2</t>
  </si>
  <si>
    <t>Aquisição de equipamento de gravação de audio e video</t>
  </si>
  <si>
    <t>3.2 - 3.5 - 5.1 - 8.2 - 10.1</t>
  </si>
  <si>
    <t xml:space="preserve">3. Storage </t>
  </si>
  <si>
    <t>2. Eq. Conectividade, Roteador, Swich, Nobreak, Firewall</t>
  </si>
  <si>
    <t>9.3 - 3.4 - 6.1 - 6.4 - 8.1 - 8.2 - 10.1 - 1.2 - 1.3 - 2.2 - 3.5 - 7.1</t>
  </si>
  <si>
    <t>Estaçao de trabalho; Armário; Gaveteiro; Cadeira giratória.</t>
  </si>
  <si>
    <t>TV, Geladeira, Fogão, Cama, Colchão, Cômoda, Datashow, Fax</t>
  </si>
  <si>
    <t>1. Adequação das instalações do novo prédio onde vai funcionar a CGE</t>
  </si>
  <si>
    <t>7.1</t>
  </si>
  <si>
    <t>1. Consultoria para produção de material didático Educação Fiscal</t>
  </si>
  <si>
    <t>1. Folder, Cartilha, pastas da Educação Fiscal</t>
  </si>
  <si>
    <t>Aguarda definição da área</t>
  </si>
  <si>
    <t>Capacitação: Contratação de cursos, seminários e treinamentos diversos de curta duração</t>
  </si>
  <si>
    <t>Foram realizadas 2 CPs e serão realizados processos de CP para cada obra necessária.</t>
  </si>
  <si>
    <t>Aquisições já adjudicadas e/ou canceladas no PA anterior</t>
  </si>
  <si>
    <t xml:space="preserve">1. Reforma do prédio da Unitec; Aquisição e instalação de elevador da ESAFAZ; </t>
  </si>
  <si>
    <t xml:space="preserve">Computador </t>
  </si>
  <si>
    <t>Os próprios técnicos da UNITEC vão desenvolver</t>
  </si>
  <si>
    <t>BID: SBQC</t>
  </si>
  <si>
    <t>Ação será incluida na consultoria</t>
  </si>
  <si>
    <t>Projeto está em  elaboração</t>
  </si>
  <si>
    <t>Consultoria (nº 4): O próprios técnicos da UNITEC irão desenvolver o site</t>
  </si>
  <si>
    <t>Serviços Técnicos (nº 3): A capacitação será incluída na Consultoria prevista no item 10.</t>
  </si>
  <si>
    <t>Bens (nº 19): A Cartilha foi impressa com recursos do Estado, através do contrato de empresa de publicidade com a Assessoria de Comunicação do Estado.</t>
  </si>
  <si>
    <t>Projeto está em elaboração</t>
  </si>
  <si>
    <t>1. Reforma e ampliação dos postos fiscais: Aeroporto, Tabuleta, Marcolandia e Boa Esperança.</t>
  </si>
  <si>
    <t>Foi realizada 1 CP e serão realizadas mais 3 CPs.</t>
  </si>
  <si>
    <t xml:space="preserve">Obras (nº 5): Refere-se às reformas que serão relizadas em Agencias de Atendimento. Foi concluída a reforma na AGEAT Simplicio Mendes (R$ 170.691,82) e iniciada a reforma da AGEAT de Parnaíba (R$ 306.854,54). Foi encaminhada para licitação as reformas da AGEAts de Uruçuí e Bertolínea. Quanto às demais reformas serão realizados processos de CP à medida das necessidades e obedecido o saldo disponível. </t>
  </si>
  <si>
    <t>Obras (nº 4): Refere-se às reformas que serão realizadas em 6 Postos Fiscais. Foi concluída a reforma do PF Aeroporto (R$ 133.561,23) e encaminhada para licitação as reformas dos Postos Fiscais de Marcolândia e de Boa Esperança.</t>
  </si>
  <si>
    <t>Obras (nº 7): o ambiente da PGE-Fiscal já foi reformado pelo próprio órgão.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</si>
</sst>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.00_);_(* \(#,##0.00\);_(* \-??_);_(@_)"/>
    <numFmt numFmtId="165" formatCode="[$-416]mmmm\-yy;@"/>
    <numFmt numFmtId="166" formatCode="_(* #,##0_);_(* \(#,##0\);_(* &quot;-&quot;??_);_(@_)"/>
    <numFmt numFmtId="167" formatCode="0.0%"/>
  </numFmts>
  <fonts count="8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53"/>
      <name val="Arial"/>
      <family val="2"/>
    </font>
    <font>
      <sz val="8"/>
      <name val="Calibri"/>
      <family val="2"/>
    </font>
    <font>
      <u/>
      <sz val="10"/>
      <name val="Arial"/>
      <family val="2"/>
    </font>
    <font>
      <b/>
      <u/>
      <sz val="1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2" fillId="0" borderId="0" applyFill="0" applyBorder="0" applyAlignment="0" applyProtection="0"/>
    <xf numFmtId="164" fontId="2" fillId="0" borderId="0" applyFill="0" applyBorder="0" applyAlignment="0" applyProtection="0"/>
  </cellStyleXfs>
  <cellXfs count="150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right" vertical="center" wrapText="1"/>
    </xf>
    <xf numFmtId="9" fontId="2" fillId="0" borderId="1" xfId="2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/>
    <xf numFmtId="166" fontId="2" fillId="0" borderId="0" xfId="0" applyNumberFormat="1" applyFont="1"/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0" borderId="0" xfId="0" applyFont="1"/>
    <xf numFmtId="0" fontId="2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43" fontId="2" fillId="0" borderId="1" xfId="3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/>
    <xf numFmtId="0" fontId="2" fillId="4" borderId="1" xfId="0" applyFont="1" applyFill="1" applyBorder="1"/>
    <xf numFmtId="0" fontId="2" fillId="3" borderId="1" xfId="0" applyFont="1" applyFill="1" applyBorder="1"/>
    <xf numFmtId="0" fontId="2" fillId="5" borderId="1" xfId="0" applyFont="1" applyFill="1" applyBorder="1" applyAlignment="1">
      <alignment horizontal="center" vertical="center" wrapText="1"/>
    </xf>
    <xf numFmtId="4" fontId="2" fillId="5" borderId="1" xfId="3" applyNumberFormat="1" applyFont="1" applyFill="1" applyBorder="1" applyAlignment="1">
      <alignment horizontal="right" vertical="center" wrapText="1"/>
    </xf>
    <xf numFmtId="9" fontId="2" fillId="5" borderId="1" xfId="2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5" fontId="2" fillId="2" borderId="0" xfId="0" applyNumberFormat="1" applyFont="1" applyFill="1" applyBorder="1" applyAlignment="1">
      <alignment horizontal="center" vertical="center" wrapText="1"/>
    </xf>
    <xf numFmtId="9" fontId="2" fillId="0" borderId="0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 indent="2"/>
    </xf>
    <xf numFmtId="0" fontId="2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right" vertical="top" wrapText="1" indent="2"/>
    </xf>
    <xf numFmtId="43" fontId="1" fillId="0" borderId="0" xfId="2" applyNumberFormat="1" applyFont="1" applyFill="1" applyBorder="1" applyAlignment="1">
      <alignment horizontal="center" vertical="top" wrapText="1"/>
    </xf>
    <xf numFmtId="9" fontId="2" fillId="0" borderId="0" xfId="2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9" fontId="2" fillId="0" borderId="6" xfId="2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top"/>
      <protection locked="0"/>
    </xf>
    <xf numFmtId="0" fontId="2" fillId="5" borderId="1" xfId="0" applyFont="1" applyFill="1" applyBorder="1" applyAlignment="1" applyProtection="1">
      <alignment vertical="top"/>
      <protection locked="0"/>
    </xf>
    <xf numFmtId="0" fontId="2" fillId="0" borderId="1" xfId="0" applyFont="1" applyFill="1" applyBorder="1" applyAlignment="1">
      <alignment vertical="center" wrapText="1"/>
    </xf>
    <xf numFmtId="0" fontId="2" fillId="5" borderId="1" xfId="0" applyFont="1" applyFill="1" applyBorder="1" applyAlignment="1" applyProtection="1">
      <alignment vertical="top" wrapText="1"/>
      <protection locked="0"/>
    </xf>
    <xf numFmtId="0" fontId="2" fillId="2" borderId="8" xfId="0" applyFont="1" applyFill="1" applyBorder="1" applyAlignment="1">
      <alignment horizontal="center" vertical="center"/>
    </xf>
    <xf numFmtId="43" fontId="2" fillId="2" borderId="9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top" wrapText="1"/>
    </xf>
    <xf numFmtId="4" fontId="1" fillId="0" borderId="20" xfId="0" applyNumberFormat="1" applyFont="1" applyFill="1" applyBorder="1" applyAlignment="1">
      <alignment horizontal="right" vertical="top" wrapText="1"/>
    </xf>
    <xf numFmtId="165" fontId="1" fillId="0" borderId="20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9" fontId="2" fillId="0" borderId="20" xfId="2" applyFont="1" applyFill="1" applyBorder="1" applyAlignment="1">
      <alignment horizontal="center" vertical="center" wrapText="1"/>
    </xf>
    <xf numFmtId="165" fontId="1" fillId="2" borderId="20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9" fontId="2" fillId="0" borderId="20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top" wrapText="1"/>
    </xf>
    <xf numFmtId="4" fontId="1" fillId="2" borderId="20" xfId="0" applyNumberFormat="1" applyFont="1" applyFill="1" applyBorder="1" applyAlignment="1">
      <alignment horizontal="right" vertical="top" wrapText="1"/>
    </xf>
    <xf numFmtId="0" fontId="1" fillId="2" borderId="20" xfId="0" applyFont="1" applyFill="1" applyBorder="1" applyAlignment="1">
      <alignment horizontal="center" vertical="center" wrapText="1"/>
    </xf>
    <xf numFmtId="9" fontId="2" fillId="2" borderId="20" xfId="2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43" fontId="1" fillId="0" borderId="11" xfId="0" applyNumberFormat="1" applyFont="1" applyFill="1" applyBorder="1" applyAlignment="1">
      <alignment horizontal="right" vertical="top" wrapText="1"/>
    </xf>
    <xf numFmtId="0" fontId="1" fillId="0" borderId="11" xfId="0" applyFont="1" applyFill="1" applyBorder="1" applyAlignment="1">
      <alignment horizontal="center" vertical="center" wrapText="1"/>
    </xf>
    <xf numFmtId="9" fontId="1" fillId="0" borderId="11" xfId="2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2" fillId="0" borderId="1" xfId="3" applyNumberFormat="1" applyFont="1" applyFill="1" applyBorder="1" applyAlignment="1" applyProtection="1">
      <alignment horizontal="right" vertical="top"/>
      <protection locked="0"/>
    </xf>
    <xf numFmtId="0" fontId="2" fillId="0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 applyAlignment="1" applyProtection="1">
      <alignment vertical="top"/>
      <protection locked="0"/>
    </xf>
    <xf numFmtId="0" fontId="2" fillId="6" borderId="1" xfId="0" applyFont="1" applyFill="1" applyBorder="1" applyAlignment="1">
      <alignment horizontal="center" vertical="center" wrapText="1"/>
    </xf>
    <xf numFmtId="4" fontId="2" fillId="6" borderId="1" xfId="3" applyNumberFormat="1" applyFont="1" applyFill="1" applyBorder="1" applyAlignment="1">
      <alignment horizontal="right" vertical="center" wrapText="1"/>
    </xf>
    <xf numFmtId="9" fontId="2" fillId="6" borderId="1" xfId="2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right" vertical="center" wrapText="1"/>
    </xf>
    <xf numFmtId="9" fontId="2" fillId="6" borderId="1" xfId="0" applyNumberFormat="1" applyFont="1" applyFill="1" applyBorder="1" applyAlignment="1">
      <alignment horizontal="center" vertical="center" wrapText="1"/>
    </xf>
    <xf numFmtId="17" fontId="2" fillId="6" borderId="1" xfId="0" applyNumberFormat="1" applyFont="1" applyFill="1" applyBorder="1" applyAlignment="1">
      <alignment horizontal="center" vertical="center" wrapText="1"/>
    </xf>
    <xf numFmtId="43" fontId="2" fillId="6" borderId="1" xfId="3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 applyProtection="1">
      <alignment vertical="center" wrapText="1"/>
      <protection locked="0"/>
    </xf>
    <xf numFmtId="0" fontId="2" fillId="6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vertical="top" wrapText="1"/>
      <protection locked="0"/>
    </xf>
    <xf numFmtId="4" fontId="2" fillId="0" borderId="1" xfId="3" applyNumberFormat="1" applyFont="1" applyFill="1" applyBorder="1" applyAlignment="1" applyProtection="1">
      <alignment horizontal="right" vertical="center"/>
      <protection locked="0"/>
    </xf>
    <xf numFmtId="0" fontId="0" fillId="0" borderId="1" xfId="0" applyFill="1" applyBorder="1" applyAlignment="1" applyProtection="1">
      <alignment vertical="top"/>
      <protection locked="0"/>
    </xf>
    <xf numFmtId="0" fontId="7" fillId="5" borderId="1" xfId="0" applyFont="1" applyFill="1" applyBorder="1" applyAlignment="1" applyProtection="1">
      <alignment vertical="top" wrapText="1"/>
      <protection locked="0"/>
    </xf>
    <xf numFmtId="167" fontId="2" fillId="6" borderId="1" xfId="2" applyNumberFormat="1" applyFont="1" applyFill="1" applyBorder="1" applyAlignment="1">
      <alignment horizontal="center" vertical="center" wrapText="1"/>
    </xf>
    <xf numFmtId="17" fontId="2" fillId="4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22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</cellXfs>
  <cellStyles count="4">
    <cellStyle name="Normal" xfId="0" builtinId="0"/>
    <cellStyle name="Normal 2" xfId="1"/>
    <cellStyle name="Porcentagem_Cópia de 02 PROFISCO - ROP Anexo II PAI e POA 18 meses - produtos e resultados com recursos-05.05.09-POA-PA" xfId="2"/>
    <cellStyle name="Separador de milhares_Cópia de 02 PROFISCO - ROP Anexo II PAI e POA 18 meses - produtos e resultados com recursos-05.05.09-POA-P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1"/>
  <sheetViews>
    <sheetView tabSelected="1" topLeftCell="A55" workbookViewId="0">
      <selection activeCell="B67" sqref="B67"/>
    </sheetView>
  </sheetViews>
  <sheetFormatPr defaultColWidth="8.85546875" defaultRowHeight="12.75"/>
  <cols>
    <col min="1" max="1" width="4.85546875" style="6" customWidth="1"/>
    <col min="2" max="2" width="57.85546875" style="1" customWidth="1"/>
    <col min="3" max="3" width="13.140625" style="6" customWidth="1"/>
    <col min="4" max="4" width="14.140625" style="1" customWidth="1"/>
    <col min="5" max="5" width="13" style="1" customWidth="1"/>
    <col min="6" max="6" width="9.140625" style="1" customWidth="1"/>
    <col min="7" max="7" width="8.7109375" style="1" customWidth="1"/>
    <col min="8" max="8" width="7.85546875" style="1" customWidth="1"/>
    <col min="9" max="9" width="11.7109375" style="1" bestFit="1" customWidth="1"/>
    <col min="10" max="10" width="14.7109375" style="1" bestFit="1" customWidth="1"/>
    <col min="11" max="11" width="7.5703125" style="1" customWidth="1"/>
    <col min="12" max="12" width="20.42578125" style="1" customWidth="1"/>
    <col min="13" max="16384" width="8.85546875" style="1"/>
  </cols>
  <sheetData>
    <row r="1" spans="1:12" ht="18.75" customHeight="1" thickTop="1" thickBot="1">
      <c r="A1" s="134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6"/>
    </row>
    <row r="2" spans="1:12" ht="12.75" customHeight="1" thickTop="1">
      <c r="A2" s="137" t="s">
        <v>1</v>
      </c>
      <c r="B2" s="126" t="s">
        <v>2</v>
      </c>
      <c r="C2" s="126" t="s">
        <v>79</v>
      </c>
      <c r="D2" s="139" t="s">
        <v>75</v>
      </c>
      <c r="E2" s="126" t="s">
        <v>80</v>
      </c>
      <c r="F2" s="126" t="s">
        <v>3</v>
      </c>
      <c r="G2" s="126" t="s">
        <v>4</v>
      </c>
      <c r="H2" s="126"/>
      <c r="I2" s="126" t="s">
        <v>5</v>
      </c>
      <c r="J2" s="126"/>
      <c r="K2" s="126" t="s">
        <v>104</v>
      </c>
      <c r="L2" s="122" t="s">
        <v>6</v>
      </c>
    </row>
    <row r="3" spans="1:12" ht="26.25" thickBot="1">
      <c r="A3" s="138"/>
      <c r="B3" s="127"/>
      <c r="C3" s="127"/>
      <c r="D3" s="140"/>
      <c r="E3" s="127"/>
      <c r="F3" s="127"/>
      <c r="G3" s="63" t="s">
        <v>7</v>
      </c>
      <c r="H3" s="63" t="s">
        <v>8</v>
      </c>
      <c r="I3" s="64" t="s">
        <v>9</v>
      </c>
      <c r="J3" s="64" t="s">
        <v>10</v>
      </c>
      <c r="K3" s="127"/>
      <c r="L3" s="123"/>
    </row>
    <row r="4" spans="1:12" ht="12.75" customHeight="1" thickTop="1">
      <c r="A4" s="120" t="s">
        <v>11</v>
      </c>
      <c r="B4" s="121"/>
      <c r="C4" s="28" t="s">
        <v>12</v>
      </c>
      <c r="D4" s="29">
        <v>1.71</v>
      </c>
      <c r="E4" s="30"/>
      <c r="F4" s="30"/>
      <c r="G4" s="30"/>
      <c r="H4" s="30"/>
      <c r="I4" s="30"/>
      <c r="J4" s="30"/>
      <c r="K4" s="30"/>
      <c r="L4" s="42"/>
    </row>
    <row r="5" spans="1:12" s="10" customFormat="1" ht="24" customHeight="1">
      <c r="A5" s="62">
        <v>1</v>
      </c>
      <c r="B5" s="111" t="s">
        <v>13</v>
      </c>
      <c r="C5" s="97" t="s">
        <v>14</v>
      </c>
      <c r="D5" s="98">
        <v>77046.78</v>
      </c>
      <c r="E5" s="97" t="s">
        <v>84</v>
      </c>
      <c r="F5" s="97" t="s">
        <v>76</v>
      </c>
      <c r="G5" s="99">
        <v>1</v>
      </c>
      <c r="H5" s="99">
        <v>0</v>
      </c>
      <c r="I5" s="100">
        <v>41061</v>
      </c>
      <c r="J5" s="100">
        <v>41486</v>
      </c>
      <c r="K5" s="100" t="s">
        <v>108</v>
      </c>
      <c r="L5" s="61"/>
    </row>
    <row r="6" spans="1:12" s="10" customFormat="1" ht="51.75" customHeight="1">
      <c r="A6" s="62">
        <v>2</v>
      </c>
      <c r="B6" s="53" t="s">
        <v>15</v>
      </c>
      <c r="C6" s="2" t="s">
        <v>16</v>
      </c>
      <c r="D6" s="3">
        <v>175438</v>
      </c>
      <c r="E6" s="2" t="s">
        <v>84</v>
      </c>
      <c r="F6" s="2" t="s">
        <v>76</v>
      </c>
      <c r="G6" s="4">
        <v>1</v>
      </c>
      <c r="H6" s="4">
        <v>0</v>
      </c>
      <c r="I6" s="93">
        <v>41183</v>
      </c>
      <c r="J6" s="5">
        <v>41365</v>
      </c>
      <c r="K6" s="9" t="s">
        <v>107</v>
      </c>
      <c r="L6" s="61"/>
    </row>
    <row r="7" spans="1:12" s="10" customFormat="1" ht="16.5" customHeight="1">
      <c r="A7" s="62">
        <v>3</v>
      </c>
      <c r="B7" s="112" t="s">
        <v>115</v>
      </c>
      <c r="C7" s="2" t="s">
        <v>116</v>
      </c>
      <c r="D7" s="3">
        <v>26423.39</v>
      </c>
      <c r="E7" s="92" t="s">
        <v>90</v>
      </c>
      <c r="F7" s="92" t="s">
        <v>86</v>
      </c>
      <c r="G7" s="4">
        <v>1</v>
      </c>
      <c r="H7" s="4">
        <v>0</v>
      </c>
      <c r="I7" s="93">
        <v>41183</v>
      </c>
      <c r="J7" s="5">
        <v>41244</v>
      </c>
      <c r="K7" s="9" t="s">
        <v>106</v>
      </c>
      <c r="L7" s="61"/>
    </row>
    <row r="8" spans="1:12" s="10" customFormat="1" ht="38.25">
      <c r="A8" s="62">
        <v>4</v>
      </c>
      <c r="B8" s="115" t="s">
        <v>117</v>
      </c>
      <c r="C8" s="22" t="s">
        <v>116</v>
      </c>
      <c r="D8" s="23">
        <v>14357.17</v>
      </c>
      <c r="E8" s="22" t="s">
        <v>85</v>
      </c>
      <c r="F8" s="22" t="s">
        <v>76</v>
      </c>
      <c r="G8" s="24">
        <v>1</v>
      </c>
      <c r="H8" s="24">
        <v>0</v>
      </c>
      <c r="I8" s="25">
        <v>41122</v>
      </c>
      <c r="J8" s="25">
        <v>41244</v>
      </c>
      <c r="K8" s="25" t="s">
        <v>108</v>
      </c>
      <c r="L8" s="61" t="s">
        <v>147</v>
      </c>
    </row>
    <row r="9" spans="1:12" s="10" customFormat="1" ht="25.5" customHeight="1">
      <c r="A9" s="62">
        <v>5</v>
      </c>
      <c r="B9" s="101" t="s">
        <v>53</v>
      </c>
      <c r="C9" s="97" t="s">
        <v>17</v>
      </c>
      <c r="D9" s="98">
        <v>30366.49</v>
      </c>
      <c r="E9" s="97" t="s">
        <v>85</v>
      </c>
      <c r="F9" s="97" t="s">
        <v>76</v>
      </c>
      <c r="G9" s="99">
        <v>1</v>
      </c>
      <c r="H9" s="99">
        <v>0</v>
      </c>
      <c r="I9" s="100">
        <v>40969</v>
      </c>
      <c r="J9" s="100">
        <v>41275</v>
      </c>
      <c r="K9" s="100" t="s">
        <v>108</v>
      </c>
      <c r="L9" s="61"/>
    </row>
    <row r="10" spans="1:12" s="10" customFormat="1" ht="25.5">
      <c r="A10" s="62">
        <v>6</v>
      </c>
      <c r="B10" s="53" t="s">
        <v>54</v>
      </c>
      <c r="C10" s="2" t="s">
        <v>17</v>
      </c>
      <c r="D10" s="3">
        <f>5847.95+8771.93+20467.84</f>
        <v>35087.72</v>
      </c>
      <c r="E10" s="2" t="s">
        <v>85</v>
      </c>
      <c r="F10" s="2" t="s">
        <v>86</v>
      </c>
      <c r="G10" s="4">
        <v>1</v>
      </c>
      <c r="H10" s="4">
        <v>0</v>
      </c>
      <c r="I10" s="93">
        <v>41244</v>
      </c>
      <c r="J10" s="5">
        <v>41426</v>
      </c>
      <c r="K10" s="5" t="s">
        <v>106</v>
      </c>
      <c r="L10" s="61"/>
    </row>
    <row r="11" spans="1:12" s="10" customFormat="1" ht="25.5">
      <c r="A11" s="62">
        <v>7</v>
      </c>
      <c r="B11" s="101" t="s">
        <v>18</v>
      </c>
      <c r="C11" s="97" t="s">
        <v>19</v>
      </c>
      <c r="D11" s="98">
        <f>21754.39+8771.93+7017.54</f>
        <v>37543.86</v>
      </c>
      <c r="E11" s="97" t="s">
        <v>85</v>
      </c>
      <c r="F11" s="97" t="s">
        <v>86</v>
      </c>
      <c r="G11" s="99">
        <v>1</v>
      </c>
      <c r="H11" s="99">
        <v>0</v>
      </c>
      <c r="I11" s="100">
        <v>41030</v>
      </c>
      <c r="J11" s="100">
        <v>41274</v>
      </c>
      <c r="K11" s="100" t="s">
        <v>108</v>
      </c>
      <c r="L11" s="61"/>
    </row>
    <row r="12" spans="1:12" s="10" customFormat="1">
      <c r="A12" s="62">
        <v>8</v>
      </c>
      <c r="B12" s="109" t="s">
        <v>61</v>
      </c>
      <c r="C12" s="97" t="s">
        <v>81</v>
      </c>
      <c r="D12" s="98">
        <v>133100</v>
      </c>
      <c r="E12" s="97" t="s">
        <v>84</v>
      </c>
      <c r="F12" s="97" t="s">
        <v>76</v>
      </c>
      <c r="G12" s="99">
        <v>1</v>
      </c>
      <c r="H12" s="99">
        <v>0</v>
      </c>
      <c r="I12" s="100">
        <v>41183</v>
      </c>
      <c r="J12" s="100">
        <v>41486</v>
      </c>
      <c r="K12" s="100" t="s">
        <v>108</v>
      </c>
      <c r="L12" s="61"/>
    </row>
    <row r="13" spans="1:12" s="10" customFormat="1">
      <c r="A13" s="62">
        <v>9</v>
      </c>
      <c r="B13" s="112" t="s">
        <v>119</v>
      </c>
      <c r="C13" s="2" t="s">
        <v>120</v>
      </c>
      <c r="D13" s="3">
        <v>123976.61</v>
      </c>
      <c r="E13" s="92" t="s">
        <v>90</v>
      </c>
      <c r="F13" s="92" t="s">
        <v>86</v>
      </c>
      <c r="G13" s="4">
        <v>1</v>
      </c>
      <c r="H13" s="4">
        <v>0</v>
      </c>
      <c r="I13" s="93">
        <v>41183</v>
      </c>
      <c r="J13" s="93">
        <v>41306</v>
      </c>
      <c r="K13" s="9" t="s">
        <v>106</v>
      </c>
      <c r="L13" s="61"/>
    </row>
    <row r="14" spans="1:12" s="10" customFormat="1" ht="25.5">
      <c r="A14" s="62">
        <v>10</v>
      </c>
      <c r="B14" s="112" t="s">
        <v>121</v>
      </c>
      <c r="C14" s="2" t="s">
        <v>21</v>
      </c>
      <c r="D14" s="3">
        <v>254970.76</v>
      </c>
      <c r="E14" s="2" t="s">
        <v>84</v>
      </c>
      <c r="F14" s="2" t="s">
        <v>76</v>
      </c>
      <c r="G14" s="4">
        <v>1</v>
      </c>
      <c r="H14" s="4">
        <v>0</v>
      </c>
      <c r="I14" s="93">
        <v>41214</v>
      </c>
      <c r="J14" s="93">
        <v>41365</v>
      </c>
      <c r="K14" s="9" t="s">
        <v>106</v>
      </c>
      <c r="L14" s="61"/>
    </row>
    <row r="15" spans="1:12" s="10" customFormat="1" ht="25.5">
      <c r="A15" s="62">
        <v>11</v>
      </c>
      <c r="B15" s="55" t="s">
        <v>20</v>
      </c>
      <c r="C15" s="2" t="s">
        <v>21</v>
      </c>
      <c r="D15" s="3">
        <v>499510.6</v>
      </c>
      <c r="E15" s="92" t="s">
        <v>148</v>
      </c>
      <c r="F15" s="92" t="s">
        <v>76</v>
      </c>
      <c r="G15" s="4">
        <v>1</v>
      </c>
      <c r="H15" s="4">
        <v>0</v>
      </c>
      <c r="I15" s="93">
        <v>41214</v>
      </c>
      <c r="J15" s="5">
        <v>41456</v>
      </c>
      <c r="K15" s="5" t="s">
        <v>106</v>
      </c>
      <c r="L15" s="61"/>
    </row>
    <row r="16" spans="1:12" s="10" customFormat="1">
      <c r="A16" s="62">
        <v>12</v>
      </c>
      <c r="B16" s="108" t="s">
        <v>22</v>
      </c>
      <c r="C16" s="97" t="s">
        <v>23</v>
      </c>
      <c r="D16" s="98">
        <f>72000/1.71</f>
        <v>42105.26315789474</v>
      </c>
      <c r="E16" s="97" t="s">
        <v>84</v>
      </c>
      <c r="F16" s="97" t="s">
        <v>86</v>
      </c>
      <c r="G16" s="99">
        <v>1</v>
      </c>
      <c r="H16" s="99">
        <v>0</v>
      </c>
      <c r="I16" s="100">
        <v>41030</v>
      </c>
      <c r="J16" s="100">
        <v>41456</v>
      </c>
      <c r="K16" s="100" t="s">
        <v>108</v>
      </c>
      <c r="L16" s="61"/>
    </row>
    <row r="17" spans="1:12" s="10" customFormat="1" ht="38.25">
      <c r="A17" s="62">
        <v>13</v>
      </c>
      <c r="B17" s="55" t="s">
        <v>24</v>
      </c>
      <c r="C17" s="12" t="s">
        <v>82</v>
      </c>
      <c r="D17" s="3">
        <v>2372143.86</v>
      </c>
      <c r="E17" s="2" t="s">
        <v>87</v>
      </c>
      <c r="F17" s="2" t="s">
        <v>76</v>
      </c>
      <c r="G17" s="4">
        <v>1</v>
      </c>
      <c r="H17" s="4">
        <v>0</v>
      </c>
      <c r="I17" s="93">
        <v>41214</v>
      </c>
      <c r="J17" s="5">
        <v>41639</v>
      </c>
      <c r="K17" s="9" t="s">
        <v>106</v>
      </c>
      <c r="L17" s="61"/>
    </row>
    <row r="18" spans="1:12" s="10" customFormat="1">
      <c r="A18" s="62">
        <v>14</v>
      </c>
      <c r="B18" s="56" t="s">
        <v>139</v>
      </c>
      <c r="C18" s="2" t="s">
        <v>25</v>
      </c>
      <c r="D18" s="3">
        <v>23560</v>
      </c>
      <c r="E18" s="92" t="s">
        <v>90</v>
      </c>
      <c r="F18" s="92" t="s">
        <v>86</v>
      </c>
      <c r="G18" s="4">
        <v>1</v>
      </c>
      <c r="H18" s="4">
        <v>0</v>
      </c>
      <c r="I18" s="93">
        <v>41183</v>
      </c>
      <c r="J18" s="5">
        <v>41244</v>
      </c>
      <c r="K18" s="9" t="s">
        <v>106</v>
      </c>
      <c r="L18" s="61"/>
    </row>
    <row r="19" spans="1:12" s="10" customFormat="1">
      <c r="A19" s="62">
        <v>15</v>
      </c>
      <c r="B19" s="96" t="s">
        <v>88</v>
      </c>
      <c r="C19" s="97" t="s">
        <v>26</v>
      </c>
      <c r="D19" s="98">
        <v>6282</v>
      </c>
      <c r="E19" s="97" t="s">
        <v>85</v>
      </c>
      <c r="F19" s="97" t="s">
        <v>86</v>
      </c>
      <c r="G19" s="99">
        <v>1</v>
      </c>
      <c r="H19" s="99">
        <v>0</v>
      </c>
      <c r="I19" s="100">
        <v>41061</v>
      </c>
      <c r="J19" s="100">
        <v>40969</v>
      </c>
      <c r="K19" s="100" t="s">
        <v>108</v>
      </c>
      <c r="L19" s="61"/>
    </row>
    <row r="20" spans="1:12" s="10" customFormat="1">
      <c r="A20" s="62">
        <v>16</v>
      </c>
      <c r="B20" s="102" t="s">
        <v>46</v>
      </c>
      <c r="C20" s="103" t="s">
        <v>47</v>
      </c>
      <c r="D20" s="104">
        <v>27017.54</v>
      </c>
      <c r="E20" s="97" t="s">
        <v>90</v>
      </c>
      <c r="F20" s="97" t="s">
        <v>86</v>
      </c>
      <c r="G20" s="105">
        <v>1</v>
      </c>
      <c r="H20" s="105">
        <v>0</v>
      </c>
      <c r="I20" s="106">
        <v>40787</v>
      </c>
      <c r="J20" s="106">
        <v>41000</v>
      </c>
      <c r="K20" s="100" t="s">
        <v>109</v>
      </c>
      <c r="L20" s="61"/>
    </row>
    <row r="21" spans="1:12" s="10" customFormat="1" ht="15" customHeight="1">
      <c r="A21" s="62">
        <v>17</v>
      </c>
      <c r="B21" s="109" t="s">
        <v>52</v>
      </c>
      <c r="C21" s="97" t="s">
        <v>74</v>
      </c>
      <c r="D21" s="98">
        <v>122807</v>
      </c>
      <c r="E21" s="97" t="s">
        <v>84</v>
      </c>
      <c r="F21" s="97" t="s">
        <v>76</v>
      </c>
      <c r="G21" s="116">
        <v>0.46800000000000003</v>
      </c>
      <c r="H21" s="116">
        <v>0.53200000000000003</v>
      </c>
      <c r="I21" s="100">
        <v>40817</v>
      </c>
      <c r="J21" s="100">
        <v>41000</v>
      </c>
      <c r="K21" s="100" t="s">
        <v>109</v>
      </c>
      <c r="L21" s="61"/>
    </row>
    <row r="22" spans="1:12" s="10" customFormat="1" ht="14.25" customHeight="1" thickBot="1">
      <c r="A22" s="132" t="s">
        <v>28</v>
      </c>
      <c r="B22" s="133"/>
      <c r="C22" s="65"/>
      <c r="D22" s="66">
        <f>D6+D7+D8+D10+D13+D14+D15+D17+D18+D20+D21</f>
        <v>3675292.65</v>
      </c>
      <c r="E22" s="67"/>
      <c r="F22" s="68"/>
      <c r="G22" s="69"/>
      <c r="H22" s="69"/>
      <c r="I22" s="67"/>
      <c r="J22" s="70"/>
      <c r="K22" s="70"/>
      <c r="L22" s="71"/>
    </row>
    <row r="23" spans="1:12" s="10" customFormat="1" ht="12.75" customHeight="1" thickTop="1">
      <c r="A23" s="120" t="s">
        <v>29</v>
      </c>
      <c r="B23" s="121"/>
      <c r="C23" s="28"/>
      <c r="D23" s="36"/>
      <c r="E23" s="30"/>
      <c r="F23" s="30"/>
      <c r="G23" s="30"/>
      <c r="H23" s="30"/>
      <c r="I23" s="30"/>
      <c r="J23" s="37"/>
      <c r="K23" s="31"/>
      <c r="L23" s="43"/>
    </row>
    <row r="24" spans="1:12" s="10" customFormat="1" ht="51">
      <c r="A24" s="62">
        <v>1</v>
      </c>
      <c r="B24" s="102" t="s">
        <v>98</v>
      </c>
      <c r="C24" s="107" t="s">
        <v>83</v>
      </c>
      <c r="D24" s="98">
        <v>142378</v>
      </c>
      <c r="E24" s="97" t="s">
        <v>91</v>
      </c>
      <c r="F24" s="97" t="s">
        <v>86</v>
      </c>
      <c r="G24" s="99">
        <v>0.34</v>
      </c>
      <c r="H24" s="99">
        <v>0.66</v>
      </c>
      <c r="I24" s="100">
        <v>40575</v>
      </c>
      <c r="J24" s="100">
        <v>41639</v>
      </c>
      <c r="K24" s="100" t="s">
        <v>109</v>
      </c>
      <c r="L24" s="61" t="s">
        <v>112</v>
      </c>
    </row>
    <row r="25" spans="1:12" s="10" customFormat="1" ht="25.5">
      <c r="A25" s="62">
        <v>2</v>
      </c>
      <c r="B25" s="101" t="s">
        <v>92</v>
      </c>
      <c r="C25" s="97" t="s">
        <v>16</v>
      </c>
      <c r="D25" s="98">
        <v>182748.54</v>
      </c>
      <c r="E25" s="97" t="s">
        <v>93</v>
      </c>
      <c r="F25" s="97" t="s">
        <v>86</v>
      </c>
      <c r="G25" s="99">
        <v>1</v>
      </c>
      <c r="H25" s="99">
        <v>0</v>
      </c>
      <c r="I25" s="100">
        <v>40817</v>
      </c>
      <c r="J25" s="100">
        <v>41030</v>
      </c>
      <c r="K25" s="100" t="s">
        <v>108</v>
      </c>
      <c r="L25" s="61"/>
    </row>
    <row r="26" spans="1:12" s="10" customFormat="1" ht="25.5">
      <c r="A26" s="62">
        <v>3</v>
      </c>
      <c r="B26" s="59" t="s">
        <v>18</v>
      </c>
      <c r="C26" s="22" t="s">
        <v>65</v>
      </c>
      <c r="D26" s="23">
        <v>18400</v>
      </c>
      <c r="E26" s="22" t="s">
        <v>94</v>
      </c>
      <c r="F26" s="22" t="s">
        <v>86</v>
      </c>
      <c r="G26" s="24">
        <v>1</v>
      </c>
      <c r="H26" s="24">
        <v>0</v>
      </c>
      <c r="I26" s="25">
        <v>41365</v>
      </c>
      <c r="J26" s="25">
        <v>41639</v>
      </c>
      <c r="K26" s="25" t="s">
        <v>108</v>
      </c>
      <c r="L26" s="61" t="s">
        <v>149</v>
      </c>
    </row>
    <row r="27" spans="1:12" s="10" customFormat="1" ht="51">
      <c r="A27" s="62">
        <v>4</v>
      </c>
      <c r="B27" s="55" t="s">
        <v>64</v>
      </c>
      <c r="C27" s="2" t="s">
        <v>126</v>
      </c>
      <c r="D27" s="3">
        <v>138331.87</v>
      </c>
      <c r="E27" s="2" t="s">
        <v>94</v>
      </c>
      <c r="F27" s="2" t="s">
        <v>86</v>
      </c>
      <c r="G27" s="4">
        <v>1</v>
      </c>
      <c r="H27" s="4">
        <v>0</v>
      </c>
      <c r="I27" s="5">
        <v>40817</v>
      </c>
      <c r="J27" s="5">
        <v>41609</v>
      </c>
      <c r="K27" s="5" t="s">
        <v>107</v>
      </c>
      <c r="L27" s="61"/>
    </row>
    <row r="28" spans="1:12" s="10" customFormat="1" ht="51">
      <c r="A28" s="62">
        <v>5</v>
      </c>
      <c r="B28" s="55" t="s">
        <v>142</v>
      </c>
      <c r="C28" s="2" t="s">
        <v>126</v>
      </c>
      <c r="D28" s="3">
        <v>292397</v>
      </c>
      <c r="E28" s="2" t="s">
        <v>89</v>
      </c>
      <c r="F28" s="2" t="s">
        <v>86</v>
      </c>
      <c r="G28" s="4">
        <v>1</v>
      </c>
      <c r="H28" s="4">
        <v>0</v>
      </c>
      <c r="I28" s="5">
        <v>41091</v>
      </c>
      <c r="J28" s="5">
        <v>41609</v>
      </c>
      <c r="K28" s="5" t="s">
        <v>107</v>
      </c>
      <c r="L28" s="61"/>
    </row>
    <row r="29" spans="1:12" s="10" customFormat="1">
      <c r="A29" s="62">
        <v>6</v>
      </c>
      <c r="B29" s="55" t="s">
        <v>123</v>
      </c>
      <c r="C29" s="2" t="s">
        <v>124</v>
      </c>
      <c r="D29" s="3">
        <v>73304.09</v>
      </c>
      <c r="E29" s="2" t="s">
        <v>89</v>
      </c>
      <c r="F29" s="2" t="s">
        <v>86</v>
      </c>
      <c r="G29" s="4">
        <v>1</v>
      </c>
      <c r="H29" s="4">
        <v>0</v>
      </c>
      <c r="I29" s="5">
        <v>41061</v>
      </c>
      <c r="J29" s="5">
        <v>41609</v>
      </c>
      <c r="K29" s="5" t="s">
        <v>107</v>
      </c>
      <c r="L29" s="61"/>
    </row>
    <row r="30" spans="1:12" s="10" customFormat="1">
      <c r="A30" s="62">
        <v>7</v>
      </c>
      <c r="B30" s="102" t="s">
        <v>48</v>
      </c>
      <c r="C30" s="97" t="s">
        <v>25</v>
      </c>
      <c r="D30" s="104">
        <v>46766.66</v>
      </c>
      <c r="E30" s="97" t="s">
        <v>89</v>
      </c>
      <c r="F30" s="97" t="s">
        <v>86</v>
      </c>
      <c r="G30" s="105">
        <v>1</v>
      </c>
      <c r="H30" s="105">
        <v>0</v>
      </c>
      <c r="I30" s="106">
        <v>40695</v>
      </c>
      <c r="J30" s="106">
        <v>40878</v>
      </c>
      <c r="K30" s="100" t="s">
        <v>109</v>
      </c>
      <c r="L30" s="61"/>
    </row>
    <row r="31" spans="1:12" s="10" customFormat="1">
      <c r="A31" s="62">
        <v>8</v>
      </c>
      <c r="B31" s="58" t="s">
        <v>122</v>
      </c>
      <c r="C31" s="2" t="s">
        <v>69</v>
      </c>
      <c r="D31" s="13">
        <v>24000</v>
      </c>
      <c r="E31" s="2" t="s">
        <v>89</v>
      </c>
      <c r="F31" s="2" t="s">
        <v>86</v>
      </c>
      <c r="G31" s="14">
        <v>1</v>
      </c>
      <c r="H31" s="14">
        <v>0</v>
      </c>
      <c r="I31" s="15">
        <v>41334</v>
      </c>
      <c r="J31" s="15">
        <v>41609</v>
      </c>
      <c r="K31" s="5" t="s">
        <v>106</v>
      </c>
      <c r="L31" s="61"/>
    </row>
    <row r="32" spans="1:12" s="10" customFormat="1" ht="25.5">
      <c r="A32" s="62">
        <v>9</v>
      </c>
      <c r="B32" s="58" t="s">
        <v>125</v>
      </c>
      <c r="C32" s="2" t="s">
        <v>47</v>
      </c>
      <c r="D32" s="13">
        <v>6432</v>
      </c>
      <c r="E32" s="2" t="s">
        <v>89</v>
      </c>
      <c r="F32" s="2"/>
      <c r="G32" s="4">
        <v>1</v>
      </c>
      <c r="H32" s="4">
        <v>0</v>
      </c>
      <c r="I32" s="117">
        <v>41183</v>
      </c>
      <c r="J32" s="15">
        <v>41244</v>
      </c>
      <c r="K32" s="5" t="s">
        <v>106</v>
      </c>
      <c r="L32" s="61"/>
    </row>
    <row r="33" spans="1:12" s="10" customFormat="1">
      <c r="A33" s="62">
        <v>10</v>
      </c>
      <c r="B33" s="58" t="s">
        <v>62</v>
      </c>
      <c r="C33" s="2" t="s">
        <v>27</v>
      </c>
      <c r="D33" s="13">
        <v>263157.89</v>
      </c>
      <c r="E33" s="2" t="s">
        <v>93</v>
      </c>
      <c r="F33" s="2" t="s">
        <v>76</v>
      </c>
      <c r="G33" s="14">
        <v>1</v>
      </c>
      <c r="H33" s="14">
        <v>0</v>
      </c>
      <c r="I33" s="15">
        <v>41122</v>
      </c>
      <c r="J33" s="15">
        <v>41609</v>
      </c>
      <c r="K33" s="5" t="s">
        <v>107</v>
      </c>
      <c r="L33" s="61"/>
    </row>
    <row r="34" spans="1:12" s="10" customFormat="1">
      <c r="A34" s="62">
        <v>11</v>
      </c>
      <c r="B34" s="102" t="s">
        <v>55</v>
      </c>
      <c r="C34" s="97" t="s">
        <v>59</v>
      </c>
      <c r="D34" s="104">
        <v>58479</v>
      </c>
      <c r="E34" s="97" t="s">
        <v>95</v>
      </c>
      <c r="F34" s="97" t="s">
        <v>86</v>
      </c>
      <c r="G34" s="105">
        <v>0</v>
      </c>
      <c r="H34" s="105">
        <v>1</v>
      </c>
      <c r="I34" s="106">
        <v>40787</v>
      </c>
      <c r="J34" s="106">
        <v>40878</v>
      </c>
      <c r="K34" s="100" t="s">
        <v>109</v>
      </c>
      <c r="L34" s="61"/>
    </row>
    <row r="35" spans="1:12" s="10" customFormat="1" ht="13.5" customHeight="1" thickBot="1">
      <c r="A35" s="132" t="s">
        <v>28</v>
      </c>
      <c r="B35" s="133"/>
      <c r="C35" s="65"/>
      <c r="D35" s="66">
        <f>D24+D26+D27+D28+D29+D30+D31+D32+D33+D34</f>
        <v>1063646.51</v>
      </c>
      <c r="E35" s="68"/>
      <c r="F35" s="68"/>
      <c r="G35" s="72"/>
      <c r="H35" s="72"/>
      <c r="I35" s="67"/>
      <c r="J35" s="67"/>
      <c r="K35" s="67"/>
      <c r="L35" s="71"/>
    </row>
    <row r="36" spans="1:12" s="10" customFormat="1" ht="12.75" customHeight="1" thickTop="1">
      <c r="A36" s="120" t="s">
        <v>31</v>
      </c>
      <c r="B36" s="121"/>
      <c r="C36" s="28"/>
      <c r="D36" s="36"/>
      <c r="E36" s="30"/>
      <c r="F36" s="30"/>
      <c r="G36" s="30"/>
      <c r="H36" s="30"/>
      <c r="I36" s="30"/>
      <c r="J36" s="30"/>
      <c r="K36" s="30"/>
      <c r="L36" s="43"/>
    </row>
    <row r="37" spans="1:12" s="10" customFormat="1">
      <c r="A37" s="62">
        <v>1</v>
      </c>
      <c r="B37" s="56" t="s">
        <v>32</v>
      </c>
      <c r="C37" s="16" t="s">
        <v>14</v>
      </c>
      <c r="D37" s="90">
        <v>345288.9</v>
      </c>
      <c r="E37" s="2" t="s">
        <v>96</v>
      </c>
      <c r="F37" s="2" t="s">
        <v>86</v>
      </c>
      <c r="G37" s="4">
        <v>1</v>
      </c>
      <c r="H37" s="4">
        <v>0</v>
      </c>
      <c r="I37" s="5">
        <v>41183</v>
      </c>
      <c r="J37" s="5">
        <v>41486</v>
      </c>
      <c r="K37" s="5" t="s">
        <v>106</v>
      </c>
      <c r="L37" s="61"/>
    </row>
    <row r="38" spans="1:12" s="10" customFormat="1">
      <c r="A38" s="62">
        <v>2</v>
      </c>
      <c r="B38" s="53" t="s">
        <v>133</v>
      </c>
      <c r="C38" s="2" t="s">
        <v>33</v>
      </c>
      <c r="D38" s="113">
        <v>622807</v>
      </c>
      <c r="E38" s="2" t="s">
        <v>96</v>
      </c>
      <c r="F38" s="2" t="s">
        <v>86</v>
      </c>
      <c r="G38" s="4">
        <v>1</v>
      </c>
      <c r="H38" s="4">
        <v>0</v>
      </c>
      <c r="I38" s="5">
        <v>41183</v>
      </c>
      <c r="J38" s="5">
        <v>41486</v>
      </c>
      <c r="K38" s="5" t="s">
        <v>106</v>
      </c>
      <c r="L38" s="61"/>
    </row>
    <row r="39" spans="1:12" s="10" customFormat="1">
      <c r="A39" s="62">
        <v>3</v>
      </c>
      <c r="B39" s="56" t="s">
        <v>132</v>
      </c>
      <c r="C39" s="2" t="s">
        <v>14</v>
      </c>
      <c r="D39" s="113">
        <v>877193</v>
      </c>
      <c r="E39" s="2" t="s">
        <v>96</v>
      </c>
      <c r="F39" s="2" t="s">
        <v>86</v>
      </c>
      <c r="G39" s="4">
        <v>1</v>
      </c>
      <c r="H39" s="4">
        <v>0</v>
      </c>
      <c r="I39" s="93">
        <v>41183</v>
      </c>
      <c r="J39" s="5">
        <v>41244</v>
      </c>
      <c r="K39" s="5" t="s">
        <v>106</v>
      </c>
      <c r="L39" s="61"/>
    </row>
    <row r="40" spans="1:12" s="10" customFormat="1">
      <c r="A40" s="62">
        <v>4</v>
      </c>
      <c r="B40" s="53" t="s">
        <v>127</v>
      </c>
      <c r="C40" s="2" t="s">
        <v>17</v>
      </c>
      <c r="D40" s="113">
        <v>129000</v>
      </c>
      <c r="E40" s="2" t="s">
        <v>96</v>
      </c>
      <c r="F40" s="2" t="s">
        <v>86</v>
      </c>
      <c r="G40" s="4">
        <v>1</v>
      </c>
      <c r="H40" s="4">
        <v>0</v>
      </c>
      <c r="I40" s="93">
        <v>41244</v>
      </c>
      <c r="J40" s="5">
        <v>41456</v>
      </c>
      <c r="K40" s="5" t="s">
        <v>107</v>
      </c>
      <c r="L40" s="61"/>
    </row>
    <row r="41" spans="1:12" s="10" customFormat="1">
      <c r="A41" s="62">
        <v>5</v>
      </c>
      <c r="B41" s="56" t="s">
        <v>34</v>
      </c>
      <c r="C41" s="2" t="s">
        <v>35</v>
      </c>
      <c r="D41" s="90">
        <v>1023391</v>
      </c>
      <c r="E41" s="2" t="s">
        <v>91</v>
      </c>
      <c r="F41" s="2" t="s">
        <v>86</v>
      </c>
      <c r="G41" s="4">
        <v>1</v>
      </c>
      <c r="H41" s="4">
        <v>0</v>
      </c>
      <c r="I41" s="5">
        <v>41183</v>
      </c>
      <c r="J41" s="5">
        <v>41609</v>
      </c>
      <c r="K41" s="5" t="s">
        <v>106</v>
      </c>
      <c r="L41" s="61"/>
    </row>
    <row r="42" spans="1:12" s="10" customFormat="1">
      <c r="A42" s="62">
        <v>6</v>
      </c>
      <c r="B42" s="56" t="s">
        <v>70</v>
      </c>
      <c r="C42" s="2" t="s">
        <v>17</v>
      </c>
      <c r="D42" s="90">
        <v>292397</v>
      </c>
      <c r="E42" s="2" t="s">
        <v>91</v>
      </c>
      <c r="F42" s="2" t="s">
        <v>86</v>
      </c>
      <c r="G42" s="4">
        <v>1</v>
      </c>
      <c r="H42" s="4">
        <v>0</v>
      </c>
      <c r="I42" s="5">
        <v>41061</v>
      </c>
      <c r="J42" s="5">
        <v>41456</v>
      </c>
      <c r="K42" s="5" t="s">
        <v>107</v>
      </c>
      <c r="L42" s="61"/>
    </row>
    <row r="43" spans="1:12" s="10" customFormat="1" ht="28.5" customHeight="1">
      <c r="A43" s="62">
        <v>7</v>
      </c>
      <c r="B43" s="54" t="s">
        <v>73</v>
      </c>
      <c r="C43" s="2" t="s">
        <v>129</v>
      </c>
      <c r="D43" s="113">
        <v>71000</v>
      </c>
      <c r="E43" s="2" t="s">
        <v>96</v>
      </c>
      <c r="F43" s="2" t="s">
        <v>86</v>
      </c>
      <c r="G43" s="4">
        <v>1</v>
      </c>
      <c r="H43" s="4">
        <v>0</v>
      </c>
      <c r="I43" s="93">
        <v>41091</v>
      </c>
      <c r="J43" s="5">
        <v>41548</v>
      </c>
      <c r="K43" s="93" t="s">
        <v>107</v>
      </c>
      <c r="L43" s="61"/>
    </row>
    <row r="44" spans="1:12" s="10" customFormat="1" ht="26.25" customHeight="1">
      <c r="A44" s="62">
        <v>8</v>
      </c>
      <c r="B44" s="108" t="s">
        <v>67</v>
      </c>
      <c r="C44" s="97" t="s">
        <v>23</v>
      </c>
      <c r="D44" s="98">
        <v>90000</v>
      </c>
      <c r="E44" s="97" t="s">
        <v>91</v>
      </c>
      <c r="F44" s="97" t="s">
        <v>86</v>
      </c>
      <c r="G44" s="99">
        <v>0</v>
      </c>
      <c r="H44" s="99">
        <v>1</v>
      </c>
      <c r="I44" s="100">
        <v>40940</v>
      </c>
      <c r="J44" s="100">
        <v>41456</v>
      </c>
      <c r="K44" s="100" t="s">
        <v>109</v>
      </c>
      <c r="L44" s="61"/>
    </row>
    <row r="45" spans="1:12" s="10" customFormat="1" ht="15" customHeight="1">
      <c r="A45" s="62">
        <v>9</v>
      </c>
      <c r="B45" s="56" t="s">
        <v>68</v>
      </c>
      <c r="C45" s="2" t="s">
        <v>60</v>
      </c>
      <c r="D45" s="3">
        <v>25130</v>
      </c>
      <c r="E45" s="2" t="s">
        <v>89</v>
      </c>
      <c r="F45" s="2" t="s">
        <v>86</v>
      </c>
      <c r="G45" s="4">
        <v>1</v>
      </c>
      <c r="H45" s="4">
        <v>0</v>
      </c>
      <c r="I45" s="5">
        <v>40940</v>
      </c>
      <c r="J45" s="5">
        <v>41244</v>
      </c>
      <c r="K45" s="9" t="s">
        <v>107</v>
      </c>
      <c r="L45" s="61"/>
    </row>
    <row r="46" spans="1:12" s="10" customFormat="1" ht="56.25" customHeight="1">
      <c r="A46" s="62">
        <v>10</v>
      </c>
      <c r="B46" s="109" t="s">
        <v>36</v>
      </c>
      <c r="C46" s="97" t="s">
        <v>134</v>
      </c>
      <c r="D46" s="98">
        <v>937134.36</v>
      </c>
      <c r="E46" s="97" t="s">
        <v>96</v>
      </c>
      <c r="F46" s="97" t="s">
        <v>86</v>
      </c>
      <c r="G46" s="99">
        <v>1</v>
      </c>
      <c r="H46" s="99">
        <v>0</v>
      </c>
      <c r="I46" s="100">
        <v>40634</v>
      </c>
      <c r="J46" s="100">
        <v>41244</v>
      </c>
      <c r="K46" s="100" t="s">
        <v>109</v>
      </c>
      <c r="L46" s="61"/>
    </row>
    <row r="47" spans="1:12" s="10" customFormat="1">
      <c r="A47" s="62">
        <v>11</v>
      </c>
      <c r="B47" s="54" t="s">
        <v>146</v>
      </c>
      <c r="C47" s="2" t="s">
        <v>26</v>
      </c>
      <c r="D47" s="3">
        <v>18245</v>
      </c>
      <c r="E47" s="2" t="s">
        <v>96</v>
      </c>
      <c r="F47" s="2" t="s">
        <v>86</v>
      </c>
      <c r="G47" s="4">
        <v>1</v>
      </c>
      <c r="H47" s="4">
        <v>0</v>
      </c>
      <c r="I47" s="5">
        <v>41122</v>
      </c>
      <c r="J47" s="5">
        <v>40940</v>
      </c>
      <c r="K47" s="93" t="s">
        <v>107</v>
      </c>
      <c r="L47" s="61"/>
    </row>
    <row r="48" spans="1:12" s="10" customFormat="1">
      <c r="A48" s="62">
        <v>12</v>
      </c>
      <c r="B48" s="56" t="s">
        <v>37</v>
      </c>
      <c r="C48" s="2" t="s">
        <v>17</v>
      </c>
      <c r="D48" s="3">
        <v>175438</v>
      </c>
      <c r="E48" s="2" t="s">
        <v>96</v>
      </c>
      <c r="F48" s="2" t="s">
        <v>86</v>
      </c>
      <c r="G48" s="4">
        <v>1</v>
      </c>
      <c r="H48" s="4">
        <v>0</v>
      </c>
      <c r="I48" s="5">
        <v>41183</v>
      </c>
      <c r="J48" s="5">
        <v>41395</v>
      </c>
      <c r="K48" s="93" t="s">
        <v>107</v>
      </c>
      <c r="L48" s="61"/>
    </row>
    <row r="49" spans="1:12" s="10" customFormat="1" ht="25.5">
      <c r="A49" s="62">
        <v>13</v>
      </c>
      <c r="B49" s="55" t="s">
        <v>58</v>
      </c>
      <c r="C49" s="2" t="s">
        <v>57</v>
      </c>
      <c r="D49" s="3">
        <v>26335</v>
      </c>
      <c r="E49" s="2" t="s">
        <v>96</v>
      </c>
      <c r="F49" s="2" t="s">
        <v>86</v>
      </c>
      <c r="G49" s="4">
        <v>1</v>
      </c>
      <c r="H49" s="4">
        <v>0</v>
      </c>
      <c r="I49" s="5">
        <v>41091</v>
      </c>
      <c r="J49" s="5">
        <v>41210</v>
      </c>
      <c r="K49" s="5" t="s">
        <v>109</v>
      </c>
      <c r="L49" s="61"/>
    </row>
    <row r="50" spans="1:12" s="10" customFormat="1">
      <c r="A50" s="62">
        <v>14</v>
      </c>
      <c r="B50" s="53" t="s">
        <v>38</v>
      </c>
      <c r="C50" s="2" t="s">
        <v>30</v>
      </c>
      <c r="D50" s="3">
        <v>546198</v>
      </c>
      <c r="E50" s="2" t="s">
        <v>96</v>
      </c>
      <c r="F50" s="2" t="s">
        <v>86</v>
      </c>
      <c r="G50" s="4">
        <v>1</v>
      </c>
      <c r="H50" s="4">
        <v>0</v>
      </c>
      <c r="I50" s="5">
        <v>41122</v>
      </c>
      <c r="J50" s="5">
        <v>41334</v>
      </c>
      <c r="K50" s="93" t="s">
        <v>107</v>
      </c>
      <c r="L50" s="61"/>
    </row>
    <row r="51" spans="1:12" s="10" customFormat="1" ht="38.25">
      <c r="A51" s="62">
        <v>15</v>
      </c>
      <c r="B51" s="101" t="s">
        <v>39</v>
      </c>
      <c r="C51" s="97" t="s">
        <v>40</v>
      </c>
      <c r="D51" s="98">
        <v>1497076.02</v>
      </c>
      <c r="E51" s="97" t="s">
        <v>91</v>
      </c>
      <c r="F51" s="97" t="s">
        <v>86</v>
      </c>
      <c r="G51" s="99">
        <v>1</v>
      </c>
      <c r="H51" s="99">
        <v>0</v>
      </c>
      <c r="I51" s="100">
        <v>40664</v>
      </c>
      <c r="J51" s="100">
        <v>41183</v>
      </c>
      <c r="K51" s="100" t="s">
        <v>109</v>
      </c>
      <c r="L51" s="61"/>
    </row>
    <row r="52" spans="1:12" s="10" customFormat="1">
      <c r="A52" s="62">
        <v>16</v>
      </c>
      <c r="B52" s="96" t="s">
        <v>41</v>
      </c>
      <c r="C52" s="97" t="s">
        <v>30</v>
      </c>
      <c r="D52" s="98">
        <v>343455</v>
      </c>
      <c r="E52" s="97" t="s">
        <v>96</v>
      </c>
      <c r="F52" s="97" t="s">
        <v>86</v>
      </c>
      <c r="G52" s="99">
        <v>1</v>
      </c>
      <c r="H52" s="99">
        <v>0</v>
      </c>
      <c r="I52" s="100">
        <v>40756</v>
      </c>
      <c r="J52" s="100">
        <v>41029</v>
      </c>
      <c r="K52" s="100" t="s">
        <v>109</v>
      </c>
      <c r="L52" s="61"/>
    </row>
    <row r="53" spans="1:12" s="10" customFormat="1" ht="37.5" customHeight="1">
      <c r="A53" s="62">
        <v>17</v>
      </c>
      <c r="B53" s="110" t="s">
        <v>72</v>
      </c>
      <c r="C53" s="97" t="s">
        <v>50</v>
      </c>
      <c r="D53" s="98">
        <v>376315.78</v>
      </c>
      <c r="E53" s="97" t="s">
        <v>91</v>
      </c>
      <c r="F53" s="97" t="s">
        <v>86</v>
      </c>
      <c r="G53" s="99">
        <v>1</v>
      </c>
      <c r="H53" s="99">
        <v>0</v>
      </c>
      <c r="I53" s="100">
        <v>40725</v>
      </c>
      <c r="J53" s="100">
        <v>40940</v>
      </c>
      <c r="K53" s="100" t="s">
        <v>109</v>
      </c>
      <c r="L53" s="61"/>
    </row>
    <row r="54" spans="1:12" s="10" customFormat="1" ht="37.5" customHeight="1">
      <c r="A54" s="62">
        <v>18</v>
      </c>
      <c r="B54" s="55" t="s">
        <v>135</v>
      </c>
      <c r="C54" s="2" t="s">
        <v>131</v>
      </c>
      <c r="D54" s="3">
        <v>407436</v>
      </c>
      <c r="E54" s="2" t="s">
        <v>96</v>
      </c>
      <c r="F54" s="2" t="s">
        <v>86</v>
      </c>
      <c r="G54" s="4">
        <v>1</v>
      </c>
      <c r="H54" s="4">
        <v>0</v>
      </c>
      <c r="I54" s="5">
        <v>41122</v>
      </c>
      <c r="J54" s="5">
        <v>41306</v>
      </c>
      <c r="K54" s="93" t="s">
        <v>107</v>
      </c>
      <c r="L54" s="61"/>
    </row>
    <row r="55" spans="1:12" s="10" customFormat="1" ht="15.75" customHeight="1">
      <c r="A55" s="62">
        <v>19</v>
      </c>
      <c r="B55" s="118" t="s">
        <v>128</v>
      </c>
      <c r="C55" s="22" t="s">
        <v>47</v>
      </c>
      <c r="D55" s="23">
        <v>18421</v>
      </c>
      <c r="E55" s="22" t="s">
        <v>89</v>
      </c>
      <c r="F55" s="22" t="s">
        <v>86</v>
      </c>
      <c r="G55" s="24">
        <v>1</v>
      </c>
      <c r="H55" s="24">
        <v>0</v>
      </c>
      <c r="I55" s="25">
        <v>41122</v>
      </c>
      <c r="J55" s="25">
        <v>41214</v>
      </c>
      <c r="K55" s="25" t="s">
        <v>108</v>
      </c>
      <c r="L55" s="61"/>
    </row>
    <row r="56" spans="1:12" s="10" customFormat="1" ht="15.75" customHeight="1">
      <c r="A56" s="62">
        <v>20</v>
      </c>
      <c r="B56" s="114" t="s">
        <v>140</v>
      </c>
      <c r="C56" s="2" t="s">
        <v>25</v>
      </c>
      <c r="D56" s="3">
        <v>23684</v>
      </c>
      <c r="E56" s="2" t="s">
        <v>89</v>
      </c>
      <c r="F56" s="2" t="s">
        <v>86</v>
      </c>
      <c r="G56" s="4">
        <v>1</v>
      </c>
      <c r="H56" s="4">
        <v>0</v>
      </c>
      <c r="I56" s="93">
        <v>41214</v>
      </c>
      <c r="J56" s="93">
        <v>41306</v>
      </c>
      <c r="K56" s="9" t="s">
        <v>106</v>
      </c>
      <c r="L56" s="61"/>
    </row>
    <row r="57" spans="1:12" s="10" customFormat="1" ht="15.75" customHeight="1">
      <c r="A57" s="62">
        <v>21</v>
      </c>
      <c r="B57" s="55" t="s">
        <v>130</v>
      </c>
      <c r="C57" s="2" t="s">
        <v>116</v>
      </c>
      <c r="D57" s="3">
        <v>818</v>
      </c>
      <c r="E57" s="2" t="s">
        <v>96</v>
      </c>
      <c r="F57" s="2" t="s">
        <v>86</v>
      </c>
      <c r="G57" s="4">
        <v>1</v>
      </c>
      <c r="H57" s="4">
        <v>0</v>
      </c>
      <c r="I57" s="5">
        <v>41122</v>
      </c>
      <c r="J57" s="5">
        <v>41244</v>
      </c>
      <c r="K57" s="93" t="s">
        <v>107</v>
      </c>
      <c r="L57" s="61"/>
    </row>
    <row r="58" spans="1:12" s="10" customFormat="1" ht="12.75" customHeight="1">
      <c r="A58" s="62">
        <v>22</v>
      </c>
      <c r="B58" s="53" t="s">
        <v>71</v>
      </c>
      <c r="C58" s="2" t="s">
        <v>26</v>
      </c>
      <c r="D58" s="3">
        <v>101000</v>
      </c>
      <c r="E58" s="2" t="s">
        <v>96</v>
      </c>
      <c r="F58" s="2" t="s">
        <v>86</v>
      </c>
      <c r="G58" s="4">
        <v>1</v>
      </c>
      <c r="H58" s="4">
        <v>0</v>
      </c>
      <c r="I58" s="5">
        <v>41122</v>
      </c>
      <c r="J58" s="5">
        <v>41244</v>
      </c>
      <c r="K58" s="93" t="s">
        <v>107</v>
      </c>
      <c r="L58" s="61"/>
    </row>
    <row r="59" spans="1:12" s="10" customFormat="1" ht="14.25" customHeight="1">
      <c r="A59" s="62">
        <v>23</v>
      </c>
      <c r="B59" s="53" t="s">
        <v>136</v>
      </c>
      <c r="C59" s="2" t="s">
        <v>26</v>
      </c>
      <c r="D59" s="3">
        <v>60000</v>
      </c>
      <c r="E59" s="2" t="s">
        <v>96</v>
      </c>
      <c r="F59" s="2" t="s">
        <v>86</v>
      </c>
      <c r="G59" s="4">
        <v>1</v>
      </c>
      <c r="H59" s="4">
        <v>0</v>
      </c>
      <c r="I59" s="5">
        <v>41122</v>
      </c>
      <c r="J59" s="5">
        <v>41244</v>
      </c>
      <c r="K59" s="93" t="s">
        <v>107</v>
      </c>
      <c r="L59" s="61"/>
    </row>
    <row r="60" spans="1:12" s="10" customFormat="1" ht="12" customHeight="1">
      <c r="A60" s="62">
        <v>24</v>
      </c>
      <c r="B60" s="91" t="s">
        <v>51</v>
      </c>
      <c r="C60" s="2" t="s">
        <v>49</v>
      </c>
      <c r="D60" s="13">
        <v>8376</v>
      </c>
      <c r="E60" s="2" t="s">
        <v>89</v>
      </c>
      <c r="F60" s="92" t="s">
        <v>86</v>
      </c>
      <c r="G60" s="14">
        <v>1</v>
      </c>
      <c r="H60" s="14">
        <v>0</v>
      </c>
      <c r="I60" s="93">
        <v>41244</v>
      </c>
      <c r="J60" s="93">
        <v>41306</v>
      </c>
      <c r="K60" s="9" t="s">
        <v>106</v>
      </c>
      <c r="L60" s="61"/>
    </row>
    <row r="61" spans="1:12" s="10" customFormat="1" ht="13.5" customHeight="1" thickBot="1">
      <c r="A61" s="130" t="s">
        <v>28</v>
      </c>
      <c r="B61" s="131"/>
      <c r="C61" s="73"/>
      <c r="D61" s="74">
        <f>SUM(D37:D60)</f>
        <v>8016139.0599999996</v>
      </c>
      <c r="E61" s="75"/>
      <c r="F61" s="75"/>
      <c r="G61" s="76"/>
      <c r="H61" s="76"/>
      <c r="I61" s="70"/>
      <c r="J61" s="70"/>
      <c r="K61" s="70"/>
      <c r="L61" s="71"/>
    </row>
    <row r="62" spans="1:12" s="10" customFormat="1" ht="12.75" customHeight="1" thickTop="1">
      <c r="A62" s="128" t="s">
        <v>42</v>
      </c>
      <c r="B62" s="129"/>
      <c r="C62" s="38"/>
      <c r="D62" s="39"/>
      <c r="E62" s="37"/>
      <c r="F62" s="37"/>
      <c r="G62" s="37"/>
      <c r="H62" s="37"/>
      <c r="I62" s="37"/>
      <c r="J62" s="37"/>
      <c r="K62" s="37"/>
      <c r="L62" s="43"/>
    </row>
    <row r="63" spans="1:12" s="10" customFormat="1" ht="25.5">
      <c r="A63" s="60">
        <v>1</v>
      </c>
      <c r="B63" s="53" t="s">
        <v>145</v>
      </c>
      <c r="C63" s="16" t="s">
        <v>43</v>
      </c>
      <c r="D63" s="113">
        <v>219298</v>
      </c>
      <c r="E63" s="2" t="s">
        <v>89</v>
      </c>
      <c r="F63" s="2" t="s">
        <v>86</v>
      </c>
      <c r="G63" s="4">
        <v>1</v>
      </c>
      <c r="H63" s="4">
        <v>0</v>
      </c>
      <c r="I63" s="5">
        <v>41183</v>
      </c>
      <c r="J63" s="5">
        <v>41486</v>
      </c>
      <c r="K63" s="5" t="s">
        <v>106</v>
      </c>
      <c r="L63" s="61" t="s">
        <v>154</v>
      </c>
    </row>
    <row r="64" spans="1:12" s="10" customFormat="1" ht="25.5">
      <c r="A64" s="60">
        <v>2</v>
      </c>
      <c r="B64" s="53" t="s">
        <v>63</v>
      </c>
      <c r="C64" s="16" t="s">
        <v>43</v>
      </c>
      <c r="D64" s="113">
        <v>1684210.53</v>
      </c>
      <c r="E64" s="2" t="s">
        <v>97</v>
      </c>
      <c r="F64" s="2" t="s">
        <v>76</v>
      </c>
      <c r="G64" s="4">
        <v>1</v>
      </c>
      <c r="H64" s="4">
        <v>0</v>
      </c>
      <c r="I64" s="93">
        <v>41183</v>
      </c>
      <c r="J64" s="5">
        <v>41426</v>
      </c>
      <c r="K64" s="93" t="s">
        <v>106</v>
      </c>
      <c r="L64" s="61" t="s">
        <v>150</v>
      </c>
    </row>
    <row r="65" spans="1:12" s="10" customFormat="1" ht="25.5" customHeight="1">
      <c r="A65" s="60">
        <v>3</v>
      </c>
      <c r="B65" s="53" t="s">
        <v>137</v>
      </c>
      <c r="C65" s="16" t="s">
        <v>138</v>
      </c>
      <c r="D65" s="113">
        <v>381396</v>
      </c>
      <c r="E65" s="2" t="s">
        <v>89</v>
      </c>
      <c r="F65" s="2" t="s">
        <v>86</v>
      </c>
      <c r="G65" s="4">
        <v>1</v>
      </c>
      <c r="H65" s="4">
        <v>0</v>
      </c>
      <c r="I65" s="5">
        <v>41183</v>
      </c>
      <c r="J65" s="5">
        <v>41334</v>
      </c>
      <c r="K65" s="5" t="s">
        <v>106</v>
      </c>
      <c r="L65" s="61" t="s">
        <v>154</v>
      </c>
    </row>
    <row r="66" spans="1:12" s="10" customFormat="1" ht="38.25">
      <c r="A66" s="60">
        <v>4</v>
      </c>
      <c r="B66" s="55" t="s">
        <v>155</v>
      </c>
      <c r="C66" s="2" t="s">
        <v>30</v>
      </c>
      <c r="D66" s="3">
        <v>1108322.81</v>
      </c>
      <c r="E66" s="2" t="s">
        <v>89</v>
      </c>
      <c r="F66" s="2" t="s">
        <v>86</v>
      </c>
      <c r="G66" s="4">
        <v>1</v>
      </c>
      <c r="H66" s="4">
        <v>0</v>
      </c>
      <c r="I66" s="5">
        <v>40801</v>
      </c>
      <c r="J66" s="5">
        <v>41486</v>
      </c>
      <c r="K66" s="5" t="s">
        <v>107</v>
      </c>
      <c r="L66" s="61" t="s">
        <v>156</v>
      </c>
    </row>
    <row r="67" spans="1:12" s="10" customFormat="1" ht="63.75">
      <c r="A67" s="60">
        <v>5</v>
      </c>
      <c r="B67" s="55" t="s">
        <v>113</v>
      </c>
      <c r="C67" s="2" t="s">
        <v>26</v>
      </c>
      <c r="D67" s="3">
        <v>554878.9</v>
      </c>
      <c r="E67" s="2" t="s">
        <v>89</v>
      </c>
      <c r="F67" s="2" t="s">
        <v>86</v>
      </c>
      <c r="G67" s="4">
        <v>1</v>
      </c>
      <c r="H67" s="4">
        <v>0</v>
      </c>
      <c r="I67" s="5">
        <v>40801</v>
      </c>
      <c r="J67" s="5">
        <v>41486</v>
      </c>
      <c r="K67" s="5" t="s">
        <v>107</v>
      </c>
      <c r="L67" s="61" t="s">
        <v>143</v>
      </c>
    </row>
    <row r="68" spans="1:12" s="10" customFormat="1" ht="25.5">
      <c r="A68" s="60">
        <v>6</v>
      </c>
      <c r="B68" s="53" t="s">
        <v>56</v>
      </c>
      <c r="C68" s="2" t="s">
        <v>17</v>
      </c>
      <c r="D68" s="3">
        <v>78534.73</v>
      </c>
      <c r="E68" s="2" t="s">
        <v>89</v>
      </c>
      <c r="F68" s="2" t="s">
        <v>86</v>
      </c>
      <c r="G68" s="4">
        <v>1</v>
      </c>
      <c r="H68" s="4">
        <v>0</v>
      </c>
      <c r="I68" s="5">
        <v>41183</v>
      </c>
      <c r="J68" s="5">
        <v>41486</v>
      </c>
      <c r="K68" s="5" t="s">
        <v>106</v>
      </c>
      <c r="L68" s="61" t="s">
        <v>141</v>
      </c>
    </row>
    <row r="69" spans="1:12">
      <c r="A69" s="60">
        <v>7</v>
      </c>
      <c r="B69" s="57" t="s">
        <v>66</v>
      </c>
      <c r="C69" s="22" t="s">
        <v>44</v>
      </c>
      <c r="D69" s="23">
        <v>39181.29</v>
      </c>
      <c r="E69" s="22" t="s">
        <v>89</v>
      </c>
      <c r="F69" s="22" t="s">
        <v>86</v>
      </c>
      <c r="G69" s="24">
        <v>1</v>
      </c>
      <c r="H69" s="24">
        <v>0</v>
      </c>
      <c r="I69" s="25">
        <v>41153</v>
      </c>
      <c r="J69" s="25">
        <v>41365</v>
      </c>
      <c r="K69" s="25" t="s">
        <v>108</v>
      </c>
      <c r="L69" s="61"/>
    </row>
    <row r="70" spans="1:12" ht="13.5" customHeight="1" thickBot="1">
      <c r="A70" s="120" t="s">
        <v>28</v>
      </c>
      <c r="B70" s="121"/>
      <c r="C70" s="28"/>
      <c r="D70" s="34">
        <f>SUM(D63:D69)</f>
        <v>4065822.2600000002</v>
      </c>
      <c r="E70" s="27"/>
      <c r="F70" s="27"/>
      <c r="G70" s="32"/>
      <c r="H70" s="32"/>
      <c r="I70" s="35"/>
      <c r="J70" s="35"/>
      <c r="K70" s="35"/>
      <c r="L70" s="44"/>
    </row>
    <row r="71" spans="1:12" ht="14.25" thickTop="1" thickBot="1">
      <c r="A71" s="77"/>
      <c r="B71" s="78" t="s">
        <v>45</v>
      </c>
      <c r="C71" s="78"/>
      <c r="D71" s="79">
        <f>D22+D35+D61+D70</f>
        <v>16820900.48</v>
      </c>
      <c r="E71" s="80"/>
      <c r="F71" s="80"/>
      <c r="G71" s="81"/>
      <c r="H71" s="81"/>
      <c r="I71" s="82"/>
      <c r="J71" s="82"/>
      <c r="K71" s="82"/>
      <c r="L71" s="83"/>
    </row>
    <row r="72" spans="1:12" ht="13.5" thickTop="1">
      <c r="A72" s="45"/>
      <c r="B72" s="28" t="s">
        <v>99</v>
      </c>
      <c r="C72" s="28"/>
      <c r="D72" s="40">
        <f>D71-D73</f>
        <v>16513090.16</v>
      </c>
      <c r="E72" s="27"/>
      <c r="F72" s="27"/>
      <c r="G72" s="41">
        <v>1</v>
      </c>
      <c r="H72" s="41">
        <v>0</v>
      </c>
      <c r="I72" s="35"/>
      <c r="J72" s="35"/>
      <c r="K72" s="35"/>
      <c r="L72" s="44"/>
    </row>
    <row r="73" spans="1:12" ht="13.5" thickBot="1">
      <c r="A73" s="46"/>
      <c r="B73" s="47"/>
      <c r="C73" s="47"/>
      <c r="D73" s="48">
        <v>307810.32</v>
      </c>
      <c r="E73" s="49"/>
      <c r="F73" s="49"/>
      <c r="G73" s="50">
        <v>0</v>
      </c>
      <c r="H73" s="50">
        <v>1</v>
      </c>
      <c r="I73" s="51"/>
      <c r="J73" s="51"/>
      <c r="K73" s="51"/>
      <c r="L73" s="52"/>
    </row>
    <row r="74" spans="1:12" ht="12.75" customHeight="1" thickTop="1">
      <c r="A74" s="85" t="s">
        <v>100</v>
      </c>
      <c r="B74" s="124" t="s">
        <v>103</v>
      </c>
      <c r="C74" s="124"/>
      <c r="D74" s="124"/>
      <c r="E74" s="124"/>
      <c r="F74" s="124"/>
      <c r="G74" s="124"/>
      <c r="H74" s="124"/>
      <c r="I74" s="124"/>
      <c r="J74" s="124"/>
      <c r="K74" s="124"/>
      <c r="L74" s="124"/>
    </row>
    <row r="75" spans="1:12">
      <c r="A75" s="33"/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</row>
    <row r="76" spans="1:12">
      <c r="A76" s="33"/>
      <c r="B76" s="125"/>
      <c r="C76" s="125"/>
      <c r="D76" s="125"/>
      <c r="E76" s="125"/>
      <c r="F76" s="125"/>
      <c r="G76" s="125"/>
      <c r="H76" s="125"/>
      <c r="I76" s="125"/>
      <c r="J76" s="125"/>
      <c r="K76" s="125"/>
      <c r="L76" s="125"/>
    </row>
    <row r="77" spans="1:12">
      <c r="A77" s="85" t="s">
        <v>101</v>
      </c>
      <c r="B77" s="84" t="s">
        <v>102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</row>
    <row r="78" spans="1:12">
      <c r="A78" s="86" t="s">
        <v>105</v>
      </c>
      <c r="B78" s="87" t="s">
        <v>110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1:12">
      <c r="A79" s="19" t="s">
        <v>78</v>
      </c>
      <c r="B79" s="11"/>
      <c r="F79" s="8"/>
      <c r="G79" s="8"/>
    </row>
    <row r="80" spans="1:12">
      <c r="A80" s="20"/>
      <c r="B80" s="1" t="s">
        <v>118</v>
      </c>
      <c r="C80" s="7"/>
      <c r="F80" s="8"/>
      <c r="G80" s="8"/>
    </row>
    <row r="81" spans="1:11">
      <c r="A81" s="21"/>
      <c r="B81" s="1" t="s">
        <v>77</v>
      </c>
      <c r="C81" s="7"/>
    </row>
    <row r="82" spans="1:11">
      <c r="A82" s="26"/>
      <c r="B82" s="1" t="s">
        <v>114</v>
      </c>
    </row>
    <row r="83" spans="1:11">
      <c r="A83" s="95"/>
      <c r="B83" s="94" t="s">
        <v>144</v>
      </c>
    </row>
    <row r="84" spans="1:11">
      <c r="A84" s="94"/>
    </row>
    <row r="85" spans="1:11" ht="24.75" customHeight="1">
      <c r="B85" s="119" t="s">
        <v>111</v>
      </c>
      <c r="C85" s="119"/>
      <c r="D85" s="119"/>
      <c r="E85" s="119"/>
      <c r="F85" s="119"/>
    </row>
    <row r="86" spans="1:11" ht="12.95" customHeight="1">
      <c r="A86" s="88">
        <v>1</v>
      </c>
      <c r="B86" s="145" t="s">
        <v>151</v>
      </c>
      <c r="C86" s="145"/>
      <c r="D86" s="145"/>
      <c r="E86" s="145"/>
      <c r="F86" s="145"/>
      <c r="G86" s="145"/>
      <c r="H86" s="145"/>
      <c r="I86" s="145"/>
      <c r="J86" s="145"/>
      <c r="K86" s="145"/>
    </row>
    <row r="87" spans="1:11" ht="12.95" customHeight="1">
      <c r="A87" s="88">
        <v>2</v>
      </c>
      <c r="B87" s="146" t="s">
        <v>152</v>
      </c>
      <c r="C87" s="146"/>
      <c r="D87" s="146"/>
      <c r="E87" s="146"/>
      <c r="F87" s="146"/>
      <c r="G87" s="146"/>
      <c r="H87" s="146"/>
      <c r="I87" s="146"/>
      <c r="J87" s="146"/>
      <c r="K87" s="146"/>
    </row>
    <row r="88" spans="1:11" ht="12.95" customHeight="1">
      <c r="A88" s="88">
        <v>3</v>
      </c>
      <c r="B88" s="146" t="s">
        <v>153</v>
      </c>
      <c r="C88" s="146"/>
      <c r="D88" s="146"/>
      <c r="E88" s="146"/>
      <c r="F88" s="146"/>
      <c r="G88" s="146"/>
      <c r="H88" s="146"/>
      <c r="I88" s="146"/>
      <c r="J88" s="146"/>
      <c r="K88" s="146"/>
    </row>
    <row r="89" spans="1:11" ht="26.25" customHeight="1">
      <c r="A89" s="88">
        <v>4</v>
      </c>
      <c r="B89" s="147" t="s">
        <v>158</v>
      </c>
      <c r="C89" s="148"/>
      <c r="D89" s="148"/>
      <c r="E89" s="148"/>
      <c r="F89" s="148"/>
      <c r="G89" s="148"/>
      <c r="H89" s="148"/>
      <c r="I89" s="148"/>
      <c r="J89" s="148"/>
      <c r="K89" s="149"/>
    </row>
    <row r="90" spans="1:11" ht="37.5" customHeight="1">
      <c r="A90" s="89">
        <v>5</v>
      </c>
      <c r="B90" s="144" t="s">
        <v>157</v>
      </c>
      <c r="C90" s="144"/>
      <c r="D90" s="144"/>
      <c r="E90" s="144"/>
      <c r="F90" s="144"/>
      <c r="G90" s="144"/>
      <c r="H90" s="144"/>
      <c r="I90" s="144"/>
      <c r="J90" s="144"/>
      <c r="K90" s="144"/>
    </row>
    <row r="91" spans="1:11">
      <c r="A91" s="88">
        <v>6</v>
      </c>
      <c r="B91" s="141" t="s">
        <v>159</v>
      </c>
      <c r="C91" s="142"/>
      <c r="D91" s="142"/>
      <c r="E91" s="142"/>
      <c r="F91" s="142"/>
      <c r="G91" s="142"/>
      <c r="H91" s="142"/>
      <c r="I91" s="142"/>
      <c r="J91" s="142"/>
      <c r="K91" s="143"/>
    </row>
  </sheetData>
  <mergeCells count="27">
    <mergeCell ref="B91:K91"/>
    <mergeCell ref="B90:K90"/>
    <mergeCell ref="B86:K86"/>
    <mergeCell ref="B87:K87"/>
    <mergeCell ref="B88:K88"/>
    <mergeCell ref="B89:K89"/>
    <mergeCell ref="A1:L1"/>
    <mergeCell ref="A2:A3"/>
    <mergeCell ref="B2:B3"/>
    <mergeCell ref="C2:C3"/>
    <mergeCell ref="D2:D3"/>
    <mergeCell ref="B85:F85"/>
    <mergeCell ref="A70:B70"/>
    <mergeCell ref="L2:L3"/>
    <mergeCell ref="B74:L76"/>
    <mergeCell ref="K2:K3"/>
    <mergeCell ref="I2:J2"/>
    <mergeCell ref="A62:B62"/>
    <mergeCell ref="G2:H2"/>
    <mergeCell ref="E2:E3"/>
    <mergeCell ref="F2:F3"/>
    <mergeCell ref="A61:B61"/>
    <mergeCell ref="A4:B4"/>
    <mergeCell ref="A22:B22"/>
    <mergeCell ref="A23:B23"/>
    <mergeCell ref="A35:B35"/>
    <mergeCell ref="A36:B36"/>
  </mergeCells>
  <phoneticPr fontId="4" type="noConversion"/>
  <dataValidations count="6">
    <dataValidation type="list" allowBlank="1" showInputMessage="1" showErrorMessage="1" sqref="E5:E16 E63:E69 E37:E60 E24:E34 E18:E21">
      <formula1>"BID: LPI,BID: LPN,BID: CP,BID: CD, BID: SBQC, BID: SQC, BID: SBMC, BID: SBOF,BID: SBQ,BID: CD,BID: CI,Lei 8666: CC,Lei 8666: TP,Lei 8666: CPN,Lei 8666: PE,Lei 8666: ARP,Lei 8666: PP,Lei 8666: CD,Lei 8666: ICM"</formula1>
    </dataValidation>
    <dataValidation type="list" allowBlank="1" showInputMessage="1" showErrorMessage="1" sqref="F5:F11 F63:F69 F37:F60 F24:F34 F15:F21 F13">
      <formula1>"EXA,EXP"</formula1>
    </dataValidation>
    <dataValidation type="list" allowBlank="1" showInputMessage="1" showErrorMessage="1" sqref="E17">
      <formula1>"BID SBQ,BID LPI,BID LPN,BID CP,BID CD,BID SBQC,BID SQC,BID SBMC,BID SBOF,BID SD,BID CI,L8666 CV,L8666 TP,L8666 C,PRE ELE,REG PR"</formula1>
    </dataValidation>
    <dataValidation type="list" allowBlank="1" showInputMessage="1" showErrorMessage="1" sqref="F12 F14">
      <formula1>"ex-ante, ex-post"</formula1>
    </dataValidation>
    <dataValidation type="list" allowBlank="1" showInputMessage="1" showErrorMessage="1" sqref="K23">
      <formula1>"Pendente,Em Processo,Adjudicado,Cancelado"</formula1>
    </dataValidation>
    <dataValidation type="list" allowBlank="1" showInputMessage="1" showErrorMessage="1" sqref="K24:K34 K37:K60 K63:K69 K5:K21">
      <formula1>"P,EP,A,C"</formula1>
    </dataValidation>
  </dataValidations>
  <pageMargins left="0.51181102362204722" right="0.51181102362204722" top="0.86614173228346458" bottom="0.59055118110236227" header="0.31496062992125984" footer="0.31496062992125984"/>
  <pageSetup paperSize="9" scale="74" orientation="landscape" r:id="rId1"/>
  <headerFooter>
    <oddHeader>&amp;L&amp;"Arial,Negrito"&amp;14Projeto de Desenvolvimento e Aperfeiçoamento da Gestão Fiscal do Estado do Piauí - PRODAF
&amp;12Contrato de Empréstimo nº 2308/OC-BR&amp;R&amp;"Arial,Negrito"Atualização nº 03/2012
Atualizado em: 20/09/2012
Período: jun/2012 a dez/2013</oddHeader>
    <oddFooter>&amp;LArquivo: &amp;F&amp;CAtualizado por: Sérgio Breuel&amp;RPágina &amp;P de &amp;N</oddFooter>
  </headerFooter>
  <ignoredErrors>
    <ignoredError sqref="A74:A7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37153335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2308/OC-BR</Approval_x0020_Number>
    <Document_x0020_Author xmlns="9c571b2f-e523-4ab2-ba2e-09e151a03ef4">Curvelo, Aderbal Jose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2012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BR-L1238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Plan&lt;/USER_STAGE&gt;&lt;PD_OBJ_TYPE&gt;0&lt;/PD_OBJ_TYPE&gt;&lt;MAKERECORD&gt;N&lt;/MAKERECORD&gt;&lt;PD_FILEPT_NO&gt;PO-BR-L1238-GS&lt;/PD_FILEPT_NO&gt;&lt;/Data&gt;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D17D5CAF9B14E43B93034F5AD65F858" ma:contentTypeVersion="0" ma:contentTypeDescription="A content type to manage public (operations) IDB documents" ma:contentTypeScope="" ma:versionID="3923b0bbba4c68e721a13a7aaae3978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64B070-139C-4365-9C08-64818F782E39}"/>
</file>

<file path=customXml/itemProps2.xml><?xml version="1.0" encoding="utf-8"?>
<ds:datastoreItem xmlns:ds="http://schemas.openxmlformats.org/officeDocument/2006/customXml" ds:itemID="{8518A95D-8FBE-48EE-B9BE-8D891B1D3207}"/>
</file>

<file path=customXml/itemProps3.xml><?xml version="1.0" encoding="utf-8"?>
<ds:datastoreItem xmlns:ds="http://schemas.openxmlformats.org/officeDocument/2006/customXml" ds:itemID="{1DCB1D36-8499-4408-B631-3BDFE7092AEB}"/>
</file>

<file path=customXml/itemProps4.xml><?xml version="1.0" encoding="utf-8"?>
<ds:datastoreItem xmlns:ds="http://schemas.openxmlformats.org/officeDocument/2006/customXml" ds:itemID="{99EFE547-3681-4B96-B2AB-F8246EA5696C}"/>
</file>

<file path=customXml/itemProps5.xml><?xml version="1.0" encoding="utf-8"?>
<ds:datastoreItem xmlns:ds="http://schemas.openxmlformats.org/officeDocument/2006/customXml" ds:itemID="{0775F24C-B97F-4095-BC1D-67CD195BF4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18 meses</vt:lpstr>
    </vt:vector>
  </TitlesOfParts>
  <Company>SEFAZ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- 2308-OC-BR - Set_2012</dc:title>
  <dc:creator>Sérgio Roberto Genuíno de Oliveira Breuel</dc:creator>
  <cp:lastModifiedBy>analuciac</cp:lastModifiedBy>
  <cp:lastPrinted>2012-09-19T11:44:33Z</cp:lastPrinted>
  <dcterms:created xsi:type="dcterms:W3CDTF">2011-04-11T13:02:26Z</dcterms:created>
  <dcterms:modified xsi:type="dcterms:W3CDTF">2012-10-01T19:14:26Z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0x01010046CF21643EE8D14686A648AA6DAD0892001D17D5CAF9B14E43B93034F5AD65F858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