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80" windowWidth="15180" windowHeight="8010"/>
  </bookViews>
  <sheets>
    <sheet name="PA 18 meses" sheetId="2" r:id="rId1"/>
  </sheets>
  <definedNames>
    <definedName name="ARP" localSheetId="0">'PA 18 meses'!#REF!</definedName>
    <definedName name="ARP">'PA 18 meses'!#REF!</definedName>
  </definedNames>
  <calcPr calcId="145621"/>
</workbook>
</file>

<file path=xl/calcChain.xml><?xml version="1.0" encoding="utf-8"?>
<calcChain xmlns="http://schemas.openxmlformats.org/spreadsheetml/2006/main">
  <c r="D25" i="2" l="1"/>
  <c r="D20" i="2"/>
  <c r="D12" i="2"/>
  <c r="D8" i="2"/>
  <c r="D26" i="2" l="1"/>
  <c r="D27" i="2" s="1"/>
</calcChain>
</file>

<file path=xl/sharedStrings.xml><?xml version="1.0" encoding="utf-8"?>
<sst xmlns="http://schemas.openxmlformats.org/spreadsheetml/2006/main" count="109" uniqueCount="69">
  <si>
    <t>PLANO DE AQUISIÇÕES - 18 MESES</t>
  </si>
  <si>
    <t>No</t>
  </si>
  <si>
    <t>Descrição do Contrato</t>
  </si>
  <si>
    <t>Revisão (2)</t>
  </si>
  <si>
    <t>Fonte (%)</t>
  </si>
  <si>
    <t>Datas estimadas</t>
  </si>
  <si>
    <t>Comentários</t>
  </si>
  <si>
    <t>BID</t>
  </si>
  <si>
    <t>Local</t>
  </si>
  <si>
    <t xml:space="preserve">Publicação anúncio </t>
  </si>
  <si>
    <t>Término Contrato</t>
  </si>
  <si>
    <t>SERVIÇOS DE CONSULTORIA</t>
  </si>
  <si>
    <t>Dolar US$</t>
  </si>
  <si>
    <t>9.3</t>
  </si>
  <si>
    <t>3. Desenvolvimento de sistema de contabilidade</t>
  </si>
  <si>
    <t>8.2</t>
  </si>
  <si>
    <t>TOTAL</t>
  </si>
  <si>
    <t>SERVIÇOS TÉCNICOS (Exceto Consultoria)</t>
  </si>
  <si>
    <t>BENS</t>
  </si>
  <si>
    <t>OBRAS</t>
  </si>
  <si>
    <t>9.2</t>
  </si>
  <si>
    <t>TOTAL GERAL</t>
  </si>
  <si>
    <t>Capacitação: compra de vagas</t>
  </si>
  <si>
    <t>Custo
Estimado
(US$)</t>
  </si>
  <si>
    <t>EXA</t>
  </si>
  <si>
    <t>Aquisições agora incluídas no PA</t>
  </si>
  <si>
    <t>Legendas:</t>
  </si>
  <si>
    <t>Produto vinculado no PAI/POA</t>
  </si>
  <si>
    <t>Método de aquisição
(1)</t>
  </si>
  <si>
    <t>1.3, 6.1, 6.2, 6.3, 6.4, 6.5, 7.1</t>
  </si>
  <si>
    <t>EXP</t>
  </si>
  <si>
    <t>BID SBQC</t>
  </si>
  <si>
    <t>BID: CP</t>
  </si>
  <si>
    <t>Lei 8666: ICM</t>
  </si>
  <si>
    <t>Lei 8666: PE</t>
  </si>
  <si>
    <t>POR FONTE</t>
  </si>
  <si>
    <t>(1)</t>
  </si>
  <si>
    <t>(2)</t>
  </si>
  <si>
    <r>
      <rPr>
        <u/>
        <sz val="10"/>
        <rFont val="Arial"/>
        <family val="2"/>
      </rPr>
      <t>Revisões</t>
    </r>
    <r>
      <rPr>
        <sz val="10"/>
        <rFont val="Arial"/>
        <family val="2"/>
      </rPr>
      <t>: Ex-ante (EXA), Ex-post (EXP)</t>
    </r>
  </si>
  <si>
    <r>
      <rPr>
        <u/>
        <sz val="10"/>
        <rFont val="Arial"/>
        <family val="2"/>
      </rPr>
      <t>Método de Aquisição</t>
    </r>
    <r>
      <rPr>
        <sz val="10"/>
        <rFont val="Arial"/>
        <family val="2"/>
      </rPr>
      <t xml:space="preserve">: a) </t>
    </r>
    <r>
      <rPr>
        <b/>
        <sz val="10"/>
        <rFont val="Arial"/>
        <family val="2"/>
      </rPr>
      <t>BID</t>
    </r>
    <r>
      <rPr>
        <sz val="10"/>
        <rFont val="Arial"/>
        <family val="2"/>
      </rPr>
      <t xml:space="preserve">: LPI: Licitação Pública Internacional; LPN: Licitação Pública Nacional; CP: Comparação de Preços; CD: Contratação Direta; SBQC: Seleção Baseada em Qualidade e Custo; SQC: Seleção Baseada nas Qualificações dos Consultores; SBMC: Seleção Baseada no Menor Custo; SBOF: Seleção Baseada no Orçamento Fixo; SBQ: Seleção Baseada na Qualidade; CI: Consultor Individual. b) </t>
    </r>
    <r>
      <rPr>
        <b/>
        <sz val="10"/>
        <rFont val="Arial"/>
        <family val="2"/>
      </rPr>
      <t>Lei 8.666</t>
    </r>
    <r>
      <rPr>
        <sz val="10"/>
        <rFont val="Arial"/>
        <family val="2"/>
      </rPr>
      <t>: CC: Carta Convite; TP: Tomada de Preço; CPN: Concorrência Pública Nacional; PE: Pregão Eletrônico; ARP: Ata de Registro de Preços; PP: Pregão Presencial; CD: Contratação Direta; ICM: Inscrição em Curso de Mercado.</t>
    </r>
  </si>
  <si>
    <t>Status
(3)</t>
  </si>
  <si>
    <t>(3)</t>
  </si>
  <si>
    <t>P</t>
  </si>
  <si>
    <t>EP</t>
  </si>
  <si>
    <r>
      <rPr>
        <u/>
        <sz val="10"/>
        <rFont val="Arial"/>
        <family val="2"/>
      </rPr>
      <t>Status</t>
    </r>
    <r>
      <rPr>
        <sz val="10"/>
        <rFont val="Arial"/>
        <family val="2"/>
      </rPr>
      <t>: Pendente (P), Em processo (EP), Adjudicado (A), Cancelado (C).</t>
    </r>
  </si>
  <si>
    <t>Cancelamento das aquisições constantes no PA</t>
  </si>
  <si>
    <t>Alterações feitas nas aquisições já constantes no PA</t>
  </si>
  <si>
    <t>Desenvolvimento de sistema de envio e recepção digital de documentos</t>
  </si>
  <si>
    <t>1.2 - 1.3 - 3.2 - 3.4 - 3.5 - 4.2 - 5.1 - 9.1 - 10.1 - 10.2</t>
  </si>
  <si>
    <t>Capacitação: Contratação de cursos, seminários e treinamentos diversos de curta duração</t>
  </si>
  <si>
    <t>Aquisições já adjudicadas e/ou canceladas no PA anterior</t>
  </si>
  <si>
    <t xml:space="preserve">1. Reforma do prédio da Unitec; Aquisição e instalação de elevador da ESAFAZ; </t>
  </si>
  <si>
    <t>BID: SBQC</t>
  </si>
  <si>
    <t>3.5, 9.5</t>
  </si>
  <si>
    <t>4. Licenças (Oracle)</t>
  </si>
  <si>
    <t>Notebooks e Impressoras</t>
  </si>
  <si>
    <t>3.2 - 8.2</t>
  </si>
  <si>
    <t xml:space="preserve">Biblioteca de Fitas LTO para Backup de Dados </t>
  </si>
  <si>
    <t>2. Swich</t>
  </si>
  <si>
    <t>1. Fibra Ótica inteligando UNITEC/Sala Cofre</t>
  </si>
  <si>
    <t>1. Reformas das agências de atendimento: Simplicio Mendes, Parnaíba, Floriano, Uruçuí e Teresina.</t>
  </si>
  <si>
    <t>4.2 - 9.3</t>
  </si>
  <si>
    <t>Eq. Conectividade</t>
  </si>
  <si>
    <t>4.2 e 9.3</t>
  </si>
  <si>
    <t>Licenças de software (VMWare)</t>
  </si>
  <si>
    <t xml:space="preserve">1. Redesenho de processos da área da despesa. </t>
  </si>
  <si>
    <t>6.4</t>
  </si>
  <si>
    <t>31/11/2014</t>
  </si>
  <si>
    <t>Foram realizadas 4 CPs. Será realizado mais 1 processo de CP, no valor de US$ 175 mil.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</si>
</sst>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[$-416]mmmm\-yy;@"/>
    <numFmt numFmtId="167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53"/>
      <name val="Arial"/>
      <family val="2"/>
    </font>
    <font>
      <sz val="8"/>
      <name val="Calibri"/>
      <family val="2"/>
    </font>
    <font>
      <u/>
      <sz val="10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ck">
        <color auto="1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ck">
        <color auto="1"/>
      </bottom>
      <diagonal/>
    </border>
    <border>
      <left style="thick">
        <color auto="1"/>
      </left>
      <right/>
      <top style="thin">
        <color indexed="64"/>
      </top>
      <bottom style="thick">
        <color auto="1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 style="thick">
        <color auto="1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9" fontId="2" fillId="0" borderId="0" applyFill="0" applyBorder="0" applyAlignment="0" applyProtection="0"/>
    <xf numFmtId="165" fontId="2" fillId="0" borderId="0" applyFill="0" applyBorder="0" applyAlignment="0" applyProtection="0"/>
    <xf numFmtId="43" fontId="7" fillId="0" borderId="0" applyFont="0" applyFill="0" applyBorder="0" applyAlignment="0" applyProtection="0"/>
  </cellStyleXfs>
  <cellXfs count="127">
    <xf numFmtId="0" fontId="0" fillId="0" borderId="0" xfId="0"/>
    <xf numFmtId="0" fontId="2" fillId="0" borderId="0" xfId="0" applyFont="1"/>
    <xf numFmtId="0" fontId="2" fillId="0" borderId="1" xfId="0" applyFont="1" applyFill="1" applyBorder="1" applyAlignment="1">
      <alignment horizontal="center" vertical="center" wrapText="1"/>
    </xf>
    <xf numFmtId="4" fontId="2" fillId="0" borderId="1" xfId="3" applyNumberFormat="1" applyFont="1" applyFill="1" applyBorder="1" applyAlignment="1">
      <alignment horizontal="right" vertical="center" wrapText="1"/>
    </xf>
    <xf numFmtId="9" fontId="2" fillId="0" borderId="1" xfId="2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NumberFormat="1" applyFont="1" applyAlignment="1"/>
    <xf numFmtId="167" fontId="2" fillId="0" borderId="0" xfId="0" applyNumberFormat="1" applyFont="1"/>
    <xf numFmtId="166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3" fillId="0" borderId="0" xfId="0" applyFont="1"/>
    <xf numFmtId="0" fontId="2" fillId="0" borderId="1" xfId="0" applyFont="1" applyFill="1" applyBorder="1" applyAlignment="1">
      <alignment horizont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64" fontId="2" fillId="0" borderId="1" xfId="3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/>
    <xf numFmtId="0" fontId="2" fillId="4" borderId="1" xfId="0" applyFont="1" applyFill="1" applyBorder="1"/>
    <xf numFmtId="0" fontId="2" fillId="3" borderId="1" xfId="0" applyFont="1" applyFill="1" applyBorder="1"/>
    <xf numFmtId="0" fontId="2" fillId="5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4" fontId="1" fillId="2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166" fontId="2" fillId="2" borderId="0" xfId="0" applyNumberFormat="1" applyFont="1" applyFill="1" applyBorder="1" applyAlignment="1">
      <alignment horizontal="center" vertical="center" wrapText="1"/>
    </xf>
    <xf numFmtId="9" fontId="2" fillId="0" borderId="0" xfId="2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4" fontId="1" fillId="0" borderId="0" xfId="0" applyNumberFormat="1" applyFont="1" applyFill="1" applyBorder="1" applyAlignment="1">
      <alignment horizontal="right" vertical="top" wrapText="1"/>
    </xf>
    <xf numFmtId="166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right" vertical="top" wrapText="1" indent="2"/>
    </xf>
    <xf numFmtId="0" fontId="2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horizontal="center" vertical="top" wrapText="1"/>
    </xf>
    <xf numFmtId="4" fontId="1" fillId="2" borderId="0" xfId="0" applyNumberFormat="1" applyFont="1" applyFill="1" applyBorder="1" applyAlignment="1">
      <alignment horizontal="right" vertical="top" wrapText="1" indent="2"/>
    </xf>
    <xf numFmtId="164" fontId="1" fillId="0" borderId="0" xfId="2" applyNumberFormat="1" applyFont="1" applyFill="1" applyBorder="1" applyAlignment="1">
      <alignment horizontal="center" vertical="top" wrapText="1"/>
    </xf>
    <xf numFmtId="9" fontId="2" fillId="0" borderId="0" xfId="2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4" fontId="1" fillId="2" borderId="6" xfId="0" applyNumberFormat="1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9" fontId="2" fillId="0" borderId="6" xfId="2" applyFill="1" applyBorder="1" applyAlignment="1">
      <alignment horizontal="center" vertical="center" wrapText="1"/>
    </xf>
    <xf numFmtId="166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 applyProtection="1">
      <alignment vertical="top"/>
      <protection locked="0"/>
    </xf>
    <xf numFmtId="0" fontId="2" fillId="2" borderId="8" xfId="0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top" wrapText="1"/>
    </xf>
    <xf numFmtId="4" fontId="1" fillId="0" borderId="20" xfId="0" applyNumberFormat="1" applyFont="1" applyFill="1" applyBorder="1" applyAlignment="1">
      <alignment horizontal="right" vertical="top" wrapText="1"/>
    </xf>
    <xf numFmtId="166" fontId="1" fillId="0" borderId="20" xfId="0" applyNumberFormat="1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9" fontId="2" fillId="0" borderId="20" xfId="2" applyFont="1" applyFill="1" applyBorder="1" applyAlignment="1">
      <alignment horizontal="center" vertical="center" wrapText="1"/>
    </xf>
    <xf numFmtId="166" fontId="1" fillId="2" borderId="20" xfId="0" applyNumberFormat="1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left" vertical="center" wrapText="1"/>
    </xf>
    <xf numFmtId="9" fontId="2" fillId="0" borderId="20" xfId="0" applyNumberFormat="1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top" wrapText="1"/>
    </xf>
    <xf numFmtId="4" fontId="1" fillId="2" borderId="20" xfId="0" applyNumberFormat="1" applyFont="1" applyFill="1" applyBorder="1" applyAlignment="1">
      <alignment horizontal="right" vertical="top" wrapText="1"/>
    </xf>
    <xf numFmtId="0" fontId="1" fillId="2" borderId="20" xfId="0" applyFont="1" applyFill="1" applyBorder="1" applyAlignment="1">
      <alignment horizontal="center" vertical="center" wrapText="1"/>
    </xf>
    <xf numFmtId="9" fontId="2" fillId="2" borderId="20" xfId="2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164" fontId="1" fillId="0" borderId="11" xfId="0" applyNumberFormat="1" applyFont="1" applyFill="1" applyBorder="1" applyAlignment="1">
      <alignment horizontal="right" vertical="top" wrapText="1"/>
    </xf>
    <xf numFmtId="0" fontId="1" fillId="0" borderId="11" xfId="0" applyFont="1" applyFill="1" applyBorder="1" applyAlignment="1">
      <alignment horizontal="center" vertical="center" wrapText="1"/>
    </xf>
    <xf numFmtId="9" fontId="1" fillId="0" borderId="11" xfId="2" applyFont="1" applyFill="1" applyBorder="1" applyAlignment="1">
      <alignment horizontal="center" vertical="center" wrapText="1"/>
    </xf>
    <xf numFmtId="166" fontId="1" fillId="0" borderId="11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/>
    <xf numFmtId="0" fontId="2" fillId="0" borderId="0" xfId="0" applyFont="1" applyAlignment="1">
      <alignment horizontal="left"/>
    </xf>
    <xf numFmtId="0" fontId="2" fillId="6" borderId="1" xfId="0" applyFont="1" applyFill="1" applyBorder="1" applyAlignment="1">
      <alignment horizontal="left"/>
    </xf>
    <xf numFmtId="0" fontId="6" fillId="0" borderId="1" xfId="0" applyFont="1" applyFill="1" applyBorder="1" applyAlignment="1" applyProtection="1">
      <alignment vertical="top" wrapText="1"/>
      <protection locked="0"/>
    </xf>
    <xf numFmtId="4" fontId="2" fillId="0" borderId="1" xfId="3" applyNumberFormat="1" applyFont="1" applyFill="1" applyBorder="1" applyAlignment="1" applyProtection="1">
      <alignment horizontal="right" vertical="center"/>
      <protection locked="0"/>
    </xf>
    <xf numFmtId="166" fontId="2" fillId="4" borderId="1" xfId="0" applyNumberFormat="1" applyFont="1" applyFill="1" applyBorder="1" applyAlignment="1">
      <alignment horizontal="center" vertical="center" wrapText="1"/>
    </xf>
    <xf numFmtId="43" fontId="2" fillId="0" borderId="1" xfId="4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22" xfId="0" applyFont="1" applyFill="1" applyBorder="1" applyAlignment="1">
      <alignment horizontal="center"/>
    </xf>
    <xf numFmtId="43" fontId="2" fillId="0" borderId="22" xfId="4" applyFont="1" applyFill="1" applyBorder="1"/>
    <xf numFmtId="0" fontId="2" fillId="0" borderId="22" xfId="0" applyFont="1" applyFill="1" applyBorder="1" applyAlignment="1">
      <alignment horizontal="center" vertical="center" wrapText="1"/>
    </xf>
    <xf numFmtId="9" fontId="2" fillId="0" borderId="22" xfId="0" applyNumberFormat="1" applyFont="1" applyFill="1" applyBorder="1" applyAlignment="1">
      <alignment horizontal="center" vertical="center" wrapText="1"/>
    </xf>
    <xf numFmtId="166" fontId="2" fillId="0" borderId="2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43" fontId="2" fillId="0" borderId="1" xfId="4" applyFont="1" applyFill="1" applyBorder="1"/>
    <xf numFmtId="0" fontId="2" fillId="4" borderId="1" xfId="0" applyFont="1" applyFill="1" applyBorder="1" applyAlignment="1">
      <alignment horizontal="center" vertical="center" wrapText="1"/>
    </xf>
    <xf numFmtId="4" fontId="2" fillId="4" borderId="1" xfId="3" applyNumberFormat="1" applyFont="1" applyFill="1" applyBorder="1" applyAlignment="1" applyProtection="1">
      <alignment horizontal="right" vertical="top"/>
      <protection locked="0"/>
    </xf>
    <xf numFmtId="4" fontId="2" fillId="4" borderId="1" xfId="3" applyNumberFormat="1" applyFont="1" applyFill="1" applyBorder="1" applyAlignment="1" applyProtection="1">
      <alignment horizontal="right" vertical="center"/>
      <protection locked="0"/>
    </xf>
    <xf numFmtId="166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17" fontId="2" fillId="3" borderId="1" xfId="0" applyNumberFormat="1" applyFont="1" applyFill="1" applyBorder="1" applyAlignment="1">
      <alignment horizontal="center" vertical="center" wrapText="1"/>
    </xf>
    <xf numFmtId="166" fontId="2" fillId="4" borderId="2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top" wrapText="1"/>
    </xf>
    <xf numFmtId="0" fontId="1" fillId="2" borderId="20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19" xfId="0" applyFont="1" applyFill="1" applyBorder="1" applyAlignment="1">
      <alignment horizontal="center" vertical="top" wrapText="1"/>
    </xf>
    <xf numFmtId="0" fontId="1" fillId="0" borderId="20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</cellXfs>
  <cellStyles count="5">
    <cellStyle name="Normal" xfId="0" builtinId="0"/>
    <cellStyle name="Normal 2" xfId="1"/>
    <cellStyle name="Porcentagem_Cópia de 02 PROFISCO - ROP Anexo II PAI e POA 18 meses - produtos e resultados com recursos-05.05.09-POA-PA" xfId="2"/>
    <cellStyle name="Separador de milhares_Cópia de 02 PROFISCO - ROP Anexo II PAI e POA 18 meses - produtos e resultados com recursos-05.05.09-POA-PA" xfId="3"/>
    <cellStyle name="Vírgula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tabSelected="1" zoomScaleNormal="100" workbookViewId="0">
      <selection activeCell="D10" sqref="D10"/>
    </sheetView>
  </sheetViews>
  <sheetFormatPr defaultColWidth="8.85546875" defaultRowHeight="12.75" x14ac:dyDescent="0.2"/>
  <cols>
    <col min="1" max="1" width="4.85546875" style="6" customWidth="1"/>
    <col min="2" max="2" width="57.85546875" style="1" customWidth="1"/>
    <col min="3" max="3" width="13.140625" style="6" customWidth="1"/>
    <col min="4" max="4" width="14.7109375" style="1" bestFit="1" customWidth="1"/>
    <col min="5" max="5" width="13.42578125" style="1" bestFit="1" customWidth="1"/>
    <col min="6" max="6" width="9.140625" style="1" customWidth="1"/>
    <col min="7" max="7" width="8.7109375" style="1" customWidth="1"/>
    <col min="8" max="8" width="7.85546875" style="1" customWidth="1"/>
    <col min="9" max="9" width="12.7109375" style="1" bestFit="1" customWidth="1"/>
    <col min="10" max="10" width="14.7109375" style="1" bestFit="1" customWidth="1"/>
    <col min="11" max="11" width="7.5703125" style="1" customWidth="1"/>
    <col min="12" max="12" width="20.42578125" style="1" customWidth="1"/>
    <col min="13" max="16384" width="8.85546875" style="1"/>
  </cols>
  <sheetData>
    <row r="1" spans="1:12" ht="18.75" customHeight="1" thickTop="1" thickBot="1" x14ac:dyDescent="0.25">
      <c r="A1" s="114" t="s">
        <v>0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6"/>
    </row>
    <row r="2" spans="1:12" ht="12.75" customHeight="1" thickTop="1" x14ac:dyDescent="0.2">
      <c r="A2" s="117" t="s">
        <v>1</v>
      </c>
      <c r="B2" s="105" t="s">
        <v>2</v>
      </c>
      <c r="C2" s="105" t="s">
        <v>27</v>
      </c>
      <c r="D2" s="119" t="s">
        <v>23</v>
      </c>
      <c r="E2" s="105" t="s">
        <v>28</v>
      </c>
      <c r="F2" s="105" t="s">
        <v>3</v>
      </c>
      <c r="G2" s="105" t="s">
        <v>4</v>
      </c>
      <c r="H2" s="105"/>
      <c r="I2" s="105" t="s">
        <v>5</v>
      </c>
      <c r="J2" s="105"/>
      <c r="K2" s="105" t="s">
        <v>40</v>
      </c>
      <c r="L2" s="121" t="s">
        <v>6</v>
      </c>
    </row>
    <row r="3" spans="1:12" ht="26.25" thickBot="1" x14ac:dyDescent="0.25">
      <c r="A3" s="118"/>
      <c r="B3" s="106"/>
      <c r="C3" s="106"/>
      <c r="D3" s="120"/>
      <c r="E3" s="106"/>
      <c r="F3" s="106"/>
      <c r="G3" s="53" t="s">
        <v>7</v>
      </c>
      <c r="H3" s="53" t="s">
        <v>8</v>
      </c>
      <c r="I3" s="54" t="s">
        <v>9</v>
      </c>
      <c r="J3" s="54" t="s">
        <v>10</v>
      </c>
      <c r="K3" s="106"/>
      <c r="L3" s="122"/>
    </row>
    <row r="4" spans="1:12" ht="12.75" customHeight="1" thickTop="1" x14ac:dyDescent="0.2">
      <c r="A4" s="109" t="s">
        <v>11</v>
      </c>
      <c r="B4" s="110"/>
      <c r="C4" s="22" t="s">
        <v>12</v>
      </c>
      <c r="D4" s="23">
        <v>1.71</v>
      </c>
      <c r="E4" s="24"/>
      <c r="F4" s="24"/>
      <c r="G4" s="24"/>
      <c r="H4" s="24"/>
      <c r="I4" s="24"/>
      <c r="J4" s="24"/>
      <c r="K4" s="24"/>
      <c r="L4" s="36"/>
    </row>
    <row r="5" spans="1:12" s="10" customFormat="1" ht="25.5" x14ac:dyDescent="0.2">
      <c r="A5" s="52">
        <v>10</v>
      </c>
      <c r="B5" s="80" t="s">
        <v>47</v>
      </c>
      <c r="C5" s="2" t="s">
        <v>53</v>
      </c>
      <c r="D5" s="3">
        <v>619590</v>
      </c>
      <c r="E5" s="2" t="s">
        <v>52</v>
      </c>
      <c r="F5" s="2" t="s">
        <v>24</v>
      </c>
      <c r="G5" s="4">
        <v>1</v>
      </c>
      <c r="H5" s="4">
        <v>0</v>
      </c>
      <c r="I5" s="82">
        <v>41730</v>
      </c>
      <c r="J5" s="5">
        <v>41913</v>
      </c>
      <c r="K5" s="5" t="s">
        <v>43</v>
      </c>
      <c r="L5" s="51"/>
    </row>
    <row r="6" spans="1:12" s="10" customFormat="1" ht="38.25" x14ac:dyDescent="0.2">
      <c r="A6" s="52">
        <v>13</v>
      </c>
      <c r="B6" s="48" t="s">
        <v>14</v>
      </c>
      <c r="C6" s="12" t="s">
        <v>29</v>
      </c>
      <c r="D6" s="3">
        <v>2372143.86</v>
      </c>
      <c r="E6" s="2" t="s">
        <v>31</v>
      </c>
      <c r="F6" s="2" t="s">
        <v>24</v>
      </c>
      <c r="G6" s="4">
        <v>1</v>
      </c>
      <c r="H6" s="4">
        <v>0</v>
      </c>
      <c r="I6" s="82">
        <v>41730</v>
      </c>
      <c r="J6" s="82">
        <v>41913</v>
      </c>
      <c r="K6" s="9" t="s">
        <v>42</v>
      </c>
      <c r="L6" s="51"/>
    </row>
    <row r="7" spans="1:12" s="10" customFormat="1" x14ac:dyDescent="0.2">
      <c r="A7" s="52">
        <v>20</v>
      </c>
      <c r="B7" s="97" t="s">
        <v>65</v>
      </c>
      <c r="C7" s="98" t="s">
        <v>66</v>
      </c>
      <c r="D7" s="99">
        <v>877193</v>
      </c>
      <c r="E7" s="98" t="s">
        <v>52</v>
      </c>
      <c r="F7" s="98" t="s">
        <v>24</v>
      </c>
      <c r="G7" s="100">
        <v>1</v>
      </c>
      <c r="H7" s="100">
        <v>0</v>
      </c>
      <c r="I7" s="101">
        <v>41730</v>
      </c>
      <c r="J7" s="101">
        <v>42156</v>
      </c>
      <c r="K7" s="96" t="s">
        <v>43</v>
      </c>
      <c r="L7" s="51"/>
    </row>
    <row r="8" spans="1:12" s="10" customFormat="1" ht="14.25" customHeight="1" thickBot="1" x14ac:dyDescent="0.25">
      <c r="A8" s="111" t="s">
        <v>16</v>
      </c>
      <c r="B8" s="112"/>
      <c r="C8" s="55"/>
      <c r="D8" s="56">
        <f>D5+D6+D7</f>
        <v>3868926.86</v>
      </c>
      <c r="E8" s="57"/>
      <c r="F8" s="58"/>
      <c r="G8" s="59"/>
      <c r="H8" s="59"/>
      <c r="I8" s="57"/>
      <c r="J8" s="60"/>
      <c r="K8" s="60"/>
      <c r="L8" s="61"/>
    </row>
    <row r="9" spans="1:12" s="10" customFormat="1" ht="12.75" customHeight="1" thickTop="1" x14ac:dyDescent="0.2">
      <c r="A9" s="109" t="s">
        <v>17</v>
      </c>
      <c r="B9" s="110"/>
      <c r="C9" s="22"/>
      <c r="D9" s="30"/>
      <c r="E9" s="24"/>
      <c r="F9" s="24"/>
      <c r="G9" s="24"/>
      <c r="H9" s="24"/>
      <c r="I9" s="24"/>
      <c r="J9" s="31"/>
      <c r="K9" s="25"/>
      <c r="L9" s="37"/>
    </row>
    <row r="10" spans="1:12" s="10" customFormat="1" ht="51" x14ac:dyDescent="0.2">
      <c r="A10" s="52">
        <v>4</v>
      </c>
      <c r="B10" s="48" t="s">
        <v>22</v>
      </c>
      <c r="C10" s="2" t="s">
        <v>48</v>
      </c>
      <c r="D10" s="3">
        <v>138331.87</v>
      </c>
      <c r="E10" s="2" t="s">
        <v>33</v>
      </c>
      <c r="F10" s="2" t="s">
        <v>30</v>
      </c>
      <c r="G10" s="4">
        <v>1</v>
      </c>
      <c r="H10" s="4">
        <v>0</v>
      </c>
      <c r="I10" s="5">
        <v>40817</v>
      </c>
      <c r="J10" s="5">
        <v>41609</v>
      </c>
      <c r="K10" s="5" t="s">
        <v>43</v>
      </c>
      <c r="L10" s="51"/>
    </row>
    <row r="11" spans="1:12" s="10" customFormat="1" ht="51" x14ac:dyDescent="0.2">
      <c r="A11" s="52">
        <v>5</v>
      </c>
      <c r="B11" s="48" t="s">
        <v>49</v>
      </c>
      <c r="C11" s="2" t="s">
        <v>48</v>
      </c>
      <c r="D11" s="3">
        <v>292397</v>
      </c>
      <c r="E11" s="2" t="s">
        <v>32</v>
      </c>
      <c r="F11" s="2" t="s">
        <v>30</v>
      </c>
      <c r="G11" s="4">
        <v>1</v>
      </c>
      <c r="H11" s="4">
        <v>0</v>
      </c>
      <c r="I11" s="5">
        <v>41091</v>
      </c>
      <c r="J11" s="5">
        <v>41609</v>
      </c>
      <c r="K11" s="5" t="s">
        <v>43</v>
      </c>
      <c r="L11" s="51"/>
    </row>
    <row r="12" spans="1:12" s="10" customFormat="1" ht="13.5" customHeight="1" thickBot="1" x14ac:dyDescent="0.25">
      <c r="A12" s="111" t="s">
        <v>16</v>
      </c>
      <c r="B12" s="112"/>
      <c r="C12" s="55"/>
      <c r="D12" s="56">
        <f>D10+D11</f>
        <v>430728.87</v>
      </c>
      <c r="E12" s="58"/>
      <c r="F12" s="58"/>
      <c r="G12" s="62"/>
      <c r="H12" s="62"/>
      <c r="I12" s="57"/>
      <c r="J12" s="57"/>
      <c r="K12" s="57"/>
      <c r="L12" s="61"/>
    </row>
    <row r="13" spans="1:12" s="10" customFormat="1" ht="12.75" customHeight="1" thickTop="1" x14ac:dyDescent="0.2">
      <c r="A13" s="109" t="s">
        <v>18</v>
      </c>
      <c r="B13" s="110"/>
      <c r="C13" s="22"/>
      <c r="D13" s="30"/>
      <c r="E13" s="24"/>
      <c r="F13" s="24"/>
      <c r="G13" s="24"/>
      <c r="H13" s="24"/>
      <c r="I13" s="24"/>
      <c r="J13" s="24"/>
      <c r="K13" s="24"/>
      <c r="L13" s="37"/>
    </row>
    <row r="14" spans="1:12" s="10" customFormat="1" x14ac:dyDescent="0.2">
      <c r="A14" s="52">
        <v>2</v>
      </c>
      <c r="B14" s="47" t="s">
        <v>58</v>
      </c>
      <c r="C14" s="2" t="s">
        <v>20</v>
      </c>
      <c r="D14" s="81">
        <v>175438.6</v>
      </c>
      <c r="E14" s="93" t="s">
        <v>34</v>
      </c>
      <c r="F14" s="2" t="s">
        <v>30</v>
      </c>
      <c r="G14" s="4">
        <v>1</v>
      </c>
      <c r="H14" s="4">
        <v>0</v>
      </c>
      <c r="I14" s="82">
        <v>41761</v>
      </c>
      <c r="J14" s="82">
        <v>41883</v>
      </c>
      <c r="K14" s="5" t="s">
        <v>42</v>
      </c>
      <c r="L14" s="51"/>
    </row>
    <row r="15" spans="1:12" s="10" customFormat="1" x14ac:dyDescent="0.2">
      <c r="A15" s="52">
        <v>5</v>
      </c>
      <c r="B15" s="49" t="s">
        <v>54</v>
      </c>
      <c r="C15" s="2" t="s">
        <v>61</v>
      </c>
      <c r="D15" s="94">
        <v>2166539.77</v>
      </c>
      <c r="E15" s="93" t="s">
        <v>34</v>
      </c>
      <c r="F15" s="2" t="s">
        <v>30</v>
      </c>
      <c r="G15" s="4">
        <v>1</v>
      </c>
      <c r="H15" s="4">
        <v>0</v>
      </c>
      <c r="I15" s="82">
        <v>41671</v>
      </c>
      <c r="J15" s="82">
        <v>41760</v>
      </c>
      <c r="K15" s="82" t="s">
        <v>43</v>
      </c>
      <c r="L15" s="51"/>
    </row>
    <row r="16" spans="1:12" s="10" customFormat="1" ht="14.25" customHeight="1" x14ac:dyDescent="0.2">
      <c r="A16" s="52">
        <v>29</v>
      </c>
      <c r="B16" s="84" t="s">
        <v>55</v>
      </c>
      <c r="C16" s="85" t="s">
        <v>56</v>
      </c>
      <c r="D16" s="86">
        <v>144000</v>
      </c>
      <c r="E16" s="87" t="s">
        <v>34</v>
      </c>
      <c r="F16" s="87" t="s">
        <v>30</v>
      </c>
      <c r="G16" s="88">
        <v>1</v>
      </c>
      <c r="H16" s="88">
        <v>0</v>
      </c>
      <c r="I16" s="89">
        <v>41335</v>
      </c>
      <c r="J16" s="102">
        <v>41821</v>
      </c>
      <c r="K16" s="89" t="s">
        <v>43</v>
      </c>
      <c r="L16" s="51"/>
    </row>
    <row r="17" spans="1:12" s="10" customFormat="1" ht="14.25" customHeight="1" x14ac:dyDescent="0.2">
      <c r="A17" s="52">
        <v>30</v>
      </c>
      <c r="B17" s="49" t="s">
        <v>57</v>
      </c>
      <c r="C17" s="2" t="s">
        <v>20</v>
      </c>
      <c r="D17" s="83">
        <v>58780</v>
      </c>
      <c r="E17" s="2" t="s">
        <v>34</v>
      </c>
      <c r="F17" s="2" t="s">
        <v>30</v>
      </c>
      <c r="G17" s="13">
        <v>1</v>
      </c>
      <c r="H17" s="13">
        <v>0</v>
      </c>
      <c r="I17" s="82">
        <v>41821</v>
      </c>
      <c r="J17" s="82">
        <v>41913</v>
      </c>
      <c r="K17" s="5" t="s">
        <v>42</v>
      </c>
      <c r="L17" s="51"/>
    </row>
    <row r="18" spans="1:12" s="10" customFormat="1" ht="14.25" customHeight="1" x14ac:dyDescent="0.2">
      <c r="A18" s="52">
        <v>31</v>
      </c>
      <c r="B18" s="49" t="s">
        <v>62</v>
      </c>
      <c r="C18" s="2" t="s">
        <v>63</v>
      </c>
      <c r="D18" s="83">
        <v>689938</v>
      </c>
      <c r="E18" s="2" t="s">
        <v>34</v>
      </c>
      <c r="F18" s="2" t="s">
        <v>30</v>
      </c>
      <c r="G18" s="13">
        <v>1</v>
      </c>
      <c r="H18" s="13">
        <v>0</v>
      </c>
      <c r="I18" s="82">
        <v>41821</v>
      </c>
      <c r="J18" s="82">
        <v>41913</v>
      </c>
      <c r="K18" s="5" t="s">
        <v>42</v>
      </c>
      <c r="L18" s="51"/>
    </row>
    <row r="19" spans="1:12" s="10" customFormat="1" ht="14.25" customHeight="1" x14ac:dyDescent="0.2">
      <c r="A19" s="52">
        <v>32</v>
      </c>
      <c r="B19" s="90" t="s">
        <v>64</v>
      </c>
      <c r="C19" s="91" t="s">
        <v>13</v>
      </c>
      <c r="D19" s="92">
        <v>292274</v>
      </c>
      <c r="E19" s="2" t="s">
        <v>34</v>
      </c>
      <c r="F19" s="2" t="s">
        <v>30</v>
      </c>
      <c r="G19" s="13">
        <v>1</v>
      </c>
      <c r="H19" s="13">
        <v>0</v>
      </c>
      <c r="I19" s="82">
        <v>41821</v>
      </c>
      <c r="J19" s="82">
        <v>41913</v>
      </c>
      <c r="K19" s="5" t="s">
        <v>42</v>
      </c>
      <c r="L19" s="51"/>
    </row>
    <row r="20" spans="1:12" s="10" customFormat="1" ht="13.5" customHeight="1" thickBot="1" x14ac:dyDescent="0.25">
      <c r="A20" s="107" t="s">
        <v>16</v>
      </c>
      <c r="B20" s="108"/>
      <c r="C20" s="63"/>
      <c r="D20" s="64">
        <f>SUM(D14:D19)</f>
        <v>3526970.37</v>
      </c>
      <c r="E20" s="65"/>
      <c r="F20" s="65"/>
      <c r="G20" s="66"/>
      <c r="H20" s="66"/>
      <c r="I20" s="60"/>
      <c r="J20" s="60"/>
      <c r="K20" s="60"/>
      <c r="L20" s="61"/>
    </row>
    <row r="21" spans="1:12" s="10" customFormat="1" ht="12.75" customHeight="1" thickTop="1" x14ac:dyDescent="0.2">
      <c r="A21" s="125" t="s">
        <v>19</v>
      </c>
      <c r="B21" s="126"/>
      <c r="C21" s="32"/>
      <c r="D21" s="33"/>
      <c r="E21" s="31"/>
      <c r="F21" s="31"/>
      <c r="G21" s="31"/>
      <c r="H21" s="31"/>
      <c r="I21" s="31"/>
      <c r="J21" s="31"/>
      <c r="K21" s="31"/>
      <c r="L21" s="37"/>
    </row>
    <row r="22" spans="1:12" s="10" customFormat="1" ht="25.5" x14ac:dyDescent="0.2">
      <c r="A22" s="50">
        <v>1</v>
      </c>
      <c r="B22" s="47" t="s">
        <v>51</v>
      </c>
      <c r="C22" s="14" t="s">
        <v>20</v>
      </c>
      <c r="D22" s="95">
        <v>490000</v>
      </c>
      <c r="E22" s="2" t="s">
        <v>32</v>
      </c>
      <c r="F22" s="2" t="s">
        <v>30</v>
      </c>
      <c r="G22" s="4">
        <v>1</v>
      </c>
      <c r="H22" s="4">
        <v>0</v>
      </c>
      <c r="I22" s="5">
        <v>41760</v>
      </c>
      <c r="J22" s="5">
        <v>41913</v>
      </c>
      <c r="K22" s="82" t="s">
        <v>43</v>
      </c>
      <c r="L22" s="51"/>
    </row>
    <row r="23" spans="1:12" s="10" customFormat="1" ht="63.75" x14ac:dyDescent="0.2">
      <c r="A23" s="50">
        <v>5</v>
      </c>
      <c r="B23" s="48" t="s">
        <v>60</v>
      </c>
      <c r="C23" s="2" t="s">
        <v>15</v>
      </c>
      <c r="D23" s="3">
        <v>899460.18</v>
      </c>
      <c r="E23" s="2" t="s">
        <v>32</v>
      </c>
      <c r="F23" s="2" t="s">
        <v>30</v>
      </c>
      <c r="G23" s="4">
        <v>1</v>
      </c>
      <c r="H23" s="4">
        <v>0</v>
      </c>
      <c r="I23" s="5">
        <v>40801</v>
      </c>
      <c r="J23" s="82" t="s">
        <v>67</v>
      </c>
      <c r="K23" s="5" t="s">
        <v>43</v>
      </c>
      <c r="L23" s="51" t="s">
        <v>68</v>
      </c>
    </row>
    <row r="24" spans="1:12" s="10" customFormat="1" x14ac:dyDescent="0.2">
      <c r="A24" s="50">
        <v>6</v>
      </c>
      <c r="B24" s="47" t="s">
        <v>59</v>
      </c>
      <c r="C24" s="2" t="s">
        <v>13</v>
      </c>
      <c r="D24" s="3">
        <v>78534.73</v>
      </c>
      <c r="E24" s="2" t="s">
        <v>32</v>
      </c>
      <c r="F24" s="2" t="s">
        <v>30</v>
      </c>
      <c r="G24" s="4">
        <v>1</v>
      </c>
      <c r="H24" s="4">
        <v>0</v>
      </c>
      <c r="I24" s="82">
        <v>41821</v>
      </c>
      <c r="J24" s="82">
        <v>41913</v>
      </c>
      <c r="K24" s="5" t="s">
        <v>42</v>
      </c>
      <c r="L24" s="51"/>
    </row>
    <row r="25" spans="1:12" ht="13.5" customHeight="1" thickBot="1" x14ac:dyDescent="0.25">
      <c r="A25" s="109" t="s">
        <v>16</v>
      </c>
      <c r="B25" s="110"/>
      <c r="C25" s="22"/>
      <c r="D25" s="28">
        <f>SUM(D22:D24)</f>
        <v>1467994.9100000001</v>
      </c>
      <c r="E25" s="21"/>
      <c r="F25" s="21"/>
      <c r="G25" s="26"/>
      <c r="H25" s="26"/>
      <c r="I25" s="29"/>
      <c r="J25" s="29"/>
      <c r="K25" s="29"/>
      <c r="L25" s="38"/>
    </row>
    <row r="26" spans="1:12" ht="14.25" thickTop="1" thickBot="1" x14ac:dyDescent="0.25">
      <c r="A26" s="67"/>
      <c r="B26" s="68" t="s">
        <v>21</v>
      </c>
      <c r="C26" s="68"/>
      <c r="D26" s="69">
        <f>D8+D12+D20+D25</f>
        <v>9294621.0099999998</v>
      </c>
      <c r="E26" s="70"/>
      <c r="F26" s="70"/>
      <c r="G26" s="71"/>
      <c r="H26" s="71"/>
      <c r="I26" s="72"/>
      <c r="J26" s="72"/>
      <c r="K26" s="72"/>
      <c r="L26" s="73"/>
    </row>
    <row r="27" spans="1:12" ht="13.5" thickTop="1" x14ac:dyDescent="0.2">
      <c r="A27" s="39"/>
      <c r="B27" s="22" t="s">
        <v>35</v>
      </c>
      <c r="C27" s="22"/>
      <c r="D27" s="34">
        <f>D26-D28</f>
        <v>9294621.0099999998</v>
      </c>
      <c r="E27" s="21"/>
      <c r="F27" s="21"/>
      <c r="G27" s="35">
        <v>1</v>
      </c>
      <c r="H27" s="35">
        <v>0</v>
      </c>
      <c r="I27" s="29"/>
      <c r="J27" s="29"/>
      <c r="K27" s="29"/>
      <c r="L27" s="38"/>
    </row>
    <row r="28" spans="1:12" ht="13.5" thickBot="1" x14ac:dyDescent="0.25">
      <c r="A28" s="40"/>
      <c r="B28" s="41"/>
      <c r="C28" s="41"/>
      <c r="D28" s="42"/>
      <c r="E28" s="43"/>
      <c r="F28" s="43"/>
      <c r="G28" s="44"/>
      <c r="H28" s="44"/>
      <c r="I28" s="45"/>
      <c r="J28" s="45"/>
      <c r="K28" s="45"/>
      <c r="L28" s="46"/>
    </row>
    <row r="29" spans="1:12" ht="12.75" customHeight="1" thickTop="1" x14ac:dyDescent="0.2">
      <c r="A29" s="75" t="s">
        <v>36</v>
      </c>
      <c r="B29" s="123" t="s">
        <v>39</v>
      </c>
      <c r="C29" s="123"/>
      <c r="D29" s="123"/>
      <c r="E29" s="123"/>
      <c r="F29" s="123"/>
      <c r="G29" s="123"/>
      <c r="H29" s="123"/>
      <c r="I29" s="123"/>
      <c r="J29" s="123"/>
      <c r="K29" s="123"/>
      <c r="L29" s="123"/>
    </row>
    <row r="30" spans="1:12" x14ac:dyDescent="0.2">
      <c r="A30" s="27"/>
      <c r="B30" s="124"/>
      <c r="C30" s="124"/>
      <c r="D30" s="124"/>
      <c r="E30" s="124"/>
      <c r="F30" s="124"/>
      <c r="G30" s="124"/>
      <c r="H30" s="124"/>
      <c r="I30" s="124"/>
      <c r="J30" s="124"/>
      <c r="K30" s="124"/>
      <c r="L30" s="124"/>
    </row>
    <row r="31" spans="1:12" x14ac:dyDescent="0.2">
      <c r="A31" s="27"/>
      <c r="B31" s="124"/>
      <c r="C31" s="124"/>
      <c r="D31" s="124"/>
      <c r="E31" s="124"/>
      <c r="F31" s="124"/>
      <c r="G31" s="124"/>
      <c r="H31" s="124"/>
      <c r="I31" s="124"/>
      <c r="J31" s="124"/>
      <c r="K31" s="124"/>
      <c r="L31" s="124"/>
    </row>
    <row r="32" spans="1:12" x14ac:dyDescent="0.2">
      <c r="A32" s="75" t="s">
        <v>37</v>
      </c>
      <c r="B32" s="74" t="s">
        <v>38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</row>
    <row r="33" spans="1:12" x14ac:dyDescent="0.2">
      <c r="A33" s="76" t="s">
        <v>41</v>
      </c>
      <c r="B33" s="77" t="s">
        <v>44</v>
      </c>
      <c r="C33" s="15"/>
      <c r="D33" s="15"/>
      <c r="E33" s="15"/>
      <c r="F33" s="15"/>
      <c r="G33" s="15"/>
      <c r="H33" s="15"/>
      <c r="I33" s="15"/>
      <c r="J33" s="15"/>
      <c r="K33" s="15"/>
      <c r="L33" s="15"/>
    </row>
    <row r="34" spans="1:12" x14ac:dyDescent="0.2">
      <c r="A34" s="17" t="s">
        <v>26</v>
      </c>
      <c r="B34" s="11"/>
      <c r="F34" s="8"/>
      <c r="G34" s="8"/>
    </row>
    <row r="35" spans="1:12" x14ac:dyDescent="0.2">
      <c r="A35" s="18"/>
      <c r="B35" s="1" t="s">
        <v>46</v>
      </c>
      <c r="C35" s="7"/>
      <c r="F35" s="8"/>
      <c r="G35" s="8"/>
    </row>
    <row r="36" spans="1:12" x14ac:dyDescent="0.2">
      <c r="A36" s="19"/>
      <c r="B36" s="1" t="s">
        <v>25</v>
      </c>
      <c r="C36" s="7"/>
    </row>
    <row r="37" spans="1:12" x14ac:dyDescent="0.2">
      <c r="A37" s="20"/>
      <c r="B37" s="1" t="s">
        <v>45</v>
      </c>
    </row>
    <row r="38" spans="1:12" x14ac:dyDescent="0.2">
      <c r="A38" s="79"/>
      <c r="B38" s="78" t="s">
        <v>50</v>
      </c>
    </row>
    <row r="39" spans="1:12" x14ac:dyDescent="0.2">
      <c r="A39" s="78"/>
    </row>
    <row r="40" spans="1:12" ht="12.75" customHeight="1" x14ac:dyDescent="0.2">
      <c r="A40" s="103"/>
      <c r="B40" s="104"/>
      <c r="C40" s="104"/>
      <c r="D40" s="104"/>
      <c r="E40" s="104"/>
      <c r="F40" s="104"/>
      <c r="G40" s="104"/>
      <c r="H40" s="104"/>
      <c r="I40" s="104"/>
      <c r="J40" s="104"/>
      <c r="K40" s="104"/>
    </row>
    <row r="41" spans="1:12" ht="12.75" customHeight="1" x14ac:dyDescent="0.2">
      <c r="A41" s="103"/>
      <c r="B41" s="104"/>
      <c r="C41" s="104"/>
      <c r="D41" s="104"/>
      <c r="E41" s="104"/>
      <c r="F41" s="104"/>
      <c r="G41" s="104"/>
      <c r="H41" s="104"/>
      <c r="I41" s="104"/>
      <c r="J41" s="104"/>
      <c r="K41" s="104"/>
    </row>
    <row r="42" spans="1:12" x14ac:dyDescent="0.2">
      <c r="A42" s="103"/>
      <c r="B42" s="113"/>
      <c r="C42" s="113"/>
      <c r="D42" s="113"/>
      <c r="E42" s="113"/>
      <c r="F42" s="113"/>
      <c r="G42" s="113"/>
      <c r="H42" s="113"/>
      <c r="I42" s="113"/>
      <c r="J42" s="113"/>
      <c r="K42" s="113"/>
    </row>
  </sheetData>
  <mergeCells count="23">
    <mergeCell ref="B42:K42"/>
    <mergeCell ref="A13:B13"/>
    <mergeCell ref="A1:L1"/>
    <mergeCell ref="A2:A3"/>
    <mergeCell ref="B2:B3"/>
    <mergeCell ref="C2:C3"/>
    <mergeCell ref="D2:D3"/>
    <mergeCell ref="B41:K41"/>
    <mergeCell ref="A25:B25"/>
    <mergeCell ref="L2:L3"/>
    <mergeCell ref="B29:L31"/>
    <mergeCell ref="K2:K3"/>
    <mergeCell ref="I2:J2"/>
    <mergeCell ref="A21:B21"/>
    <mergeCell ref="G2:H2"/>
    <mergeCell ref="B40:K40"/>
    <mergeCell ref="E2:E3"/>
    <mergeCell ref="F2:F3"/>
    <mergeCell ref="A20:B20"/>
    <mergeCell ref="A4:B4"/>
    <mergeCell ref="A8:B8"/>
    <mergeCell ref="A9:B9"/>
    <mergeCell ref="A12:B12"/>
  </mergeCells>
  <phoneticPr fontId="4" type="noConversion"/>
  <dataValidations count="6">
    <dataValidation type="list" allowBlank="1" showInputMessage="1" showErrorMessage="1" sqref="E5 E7 E10:E11 E14:E19 E22:E24">
      <formula1>"BID: LPI,BID: LPN,BID: CP,BID: CD, BID: SBQC, BID: SQC, BID: SBMC, BID: SBOF,BID: SBQ,BID: CD,BID: CI,Lei 8666: CC,Lei 8666: TP,Lei 8666: CPN,Lei 8666: PE,Lei 8666: ARP,Lei 8666: PP,Lei 8666: CD,Lei 8666: ICM"</formula1>
    </dataValidation>
    <dataValidation type="list" allowBlank="1" showInputMessage="1" showErrorMessage="1" sqref="F6:F7 F10:F11 F14:F19 F22:F24">
      <formula1>"EXA,EXP"</formula1>
    </dataValidation>
    <dataValidation type="list" allowBlank="1" showInputMessage="1" showErrorMessage="1" sqref="K5:K7 K10:K11 K14:K19 K22:K24">
      <formula1>"P,EP,A,C"</formula1>
    </dataValidation>
    <dataValidation type="list" allowBlank="1" showInputMessage="1" showErrorMessage="1" sqref="E6">
      <formula1>"BID SBQ,BID LPI,BID LPN,BID CP,BID CD,BID SBQC,BID SQC,BID SBMC,BID SBOF,BID SD,BID CI,L8666 CV,L8666 TP,L8666 C,PRE ELE,REG PR"</formula1>
    </dataValidation>
    <dataValidation type="list" allowBlank="1" showInputMessage="1" showErrorMessage="1" sqref="F5">
      <formula1>"ex-ante, ex-post"</formula1>
    </dataValidation>
    <dataValidation type="list" allowBlank="1" showInputMessage="1" showErrorMessage="1" sqref="K9">
      <formula1>"Pendente,Em Processo,Adjudicado,Cancelado"</formula1>
    </dataValidation>
  </dataValidations>
  <pageMargins left="0.51181102362204722" right="0.51181102362204722" top="0.86614173228346458" bottom="0.59055118110236227" header="0.31496062992125984" footer="0.31496062992125984"/>
  <pageSetup paperSize="9" scale="73" orientation="landscape" r:id="rId1"/>
  <headerFooter>
    <oddHeader>&amp;L&amp;"Arial,Negrito"&amp;14Projeto de Desenvolvimento e Aperfeiçoamento da Gestão Fiscal do Estado do Piauí - PRODAF
&amp;12Contrato de Empréstimo nº 2308/OC-BR&amp;R&amp;"Arial,Negrito"Atualização nº 09/2014
Atualizado em: 01/04/2014
Período: Abr/2014 a out/2014</oddHeader>
    <oddFooter>&amp;LArquivo: &amp;F&amp;CAtualizado por: Sérgio Breuel&amp;RPágina &amp;P de &amp;N</oddFooter>
  </headerFooter>
  <ignoredErrors>
    <ignoredError sqref="A29:A3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38825281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2308/OC-BR</Approval_x0020_Number>
    <Document_x0020_Author xmlns="9c571b2f-e523-4ab2-ba2e-09e151a03ef4">Jeger, Ernesto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2014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BR-L1238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Plan&lt;/USER_STAGE&gt;&lt;PD_OBJ_TYPE&gt;0&lt;/PD_OBJ_TYPE&gt;&lt;MAKERECORD&gt;N&lt;/MAKERECORD&gt;&lt;PD_FILEPT_NO&gt;PO-BR-L1238-GS&lt;/PD_FILEPT_NO&gt;&lt;/Data&gt;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1D17D5CAF9B14E43B93034F5AD65F858" ma:contentTypeVersion="0" ma:contentTypeDescription="A content type to manage public (operations) IDB documents" ma:contentTypeScope="" ma:versionID="3923b0bbba4c68e721a13a7aaae3978c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61B8E82-FA9A-41DC-826D-6DB03B1BF885}"/>
</file>

<file path=customXml/itemProps2.xml><?xml version="1.0" encoding="utf-8"?>
<ds:datastoreItem xmlns:ds="http://schemas.openxmlformats.org/officeDocument/2006/customXml" ds:itemID="{5AF337EB-EEAA-45C7-B60C-E8F24CE2196D}"/>
</file>

<file path=customXml/itemProps3.xml><?xml version="1.0" encoding="utf-8"?>
<ds:datastoreItem xmlns:ds="http://schemas.openxmlformats.org/officeDocument/2006/customXml" ds:itemID="{B6FB05E9-A6BB-4C8D-9E03-3A5AC0673F17}"/>
</file>

<file path=customXml/itemProps4.xml><?xml version="1.0" encoding="utf-8"?>
<ds:datastoreItem xmlns:ds="http://schemas.openxmlformats.org/officeDocument/2006/customXml" ds:itemID="{C46FD562-DFD6-417E-9129-C667800F7D6A}"/>
</file>

<file path=customXml/itemProps5.xml><?xml version="1.0" encoding="utf-8"?>
<ds:datastoreItem xmlns:ds="http://schemas.openxmlformats.org/officeDocument/2006/customXml" ds:itemID="{EF2EA42C-DB4A-4788-AC48-78C325EFBA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 18 meses</vt:lpstr>
    </vt:vector>
  </TitlesOfParts>
  <Company>SEFAZ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(BR-L1238 PROFISCO_PI) - Maio 2014</dc:title>
  <dc:creator>Sérgio Roberto Genuíno de Oliveira Breuel</dc:creator>
  <cp:lastModifiedBy>Sérgio Roberto Genuíno de Oliveira Breuel</cp:lastModifiedBy>
  <cp:lastPrinted>2014-04-02T14:45:04Z</cp:lastPrinted>
  <dcterms:created xsi:type="dcterms:W3CDTF">2011-04-11T13:02:26Z</dcterms:created>
  <dcterms:modified xsi:type="dcterms:W3CDTF">2014-05-21T13:47:46Z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0x01010046CF21643EE8D14686A648AA6DAD0892001D17D5CAF9B14E43B93034F5AD65F858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