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R-LON/BR-L1560/60 Project Procurement of Goods and Services/"/>
    </mc:Choice>
  </mc:AlternateContent>
  <xr:revisionPtr revIDLastSave="0" documentId="8_{3AE3A799-9ED5-4488-8E37-B64C6464FCD6}" xr6:coauthVersionLast="47" xr6:coauthVersionMax="47" xr10:uidLastSave="{00000000-0000-0000-0000-000000000000}"/>
  <bookViews>
    <workbookView xWindow="-110" yWindow="10690" windowWidth="19420" windowHeight="10420" xr2:uid="{945559AD-272E-4F5E-90C7-EDE3E8CBE4B5}"/>
  </bookViews>
  <sheets>
    <sheet name="Sheet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7" i="1" l="1"/>
  <c r="O165" i="1"/>
  <c r="O164" i="1"/>
  <c r="O163" i="1"/>
  <c r="O159" i="1"/>
  <c r="O156" i="1"/>
  <c r="O154" i="1"/>
  <c r="O152" i="1"/>
  <c r="O151" i="1"/>
  <c r="I126" i="1"/>
  <c r="I125" i="1"/>
  <c r="O124" i="1"/>
  <c r="I124" i="1"/>
  <c r="O123" i="1"/>
  <c r="I123" i="1"/>
  <c r="I167" i="1" s="1"/>
  <c r="O115" i="1"/>
  <c r="O113" i="1"/>
  <c r="H113" i="1"/>
  <c r="O112" i="1"/>
  <c r="O109" i="1"/>
  <c r="H109" i="1"/>
  <c r="O108" i="1"/>
  <c r="H108" i="1"/>
  <c r="O107" i="1"/>
  <c r="H107" i="1"/>
  <c r="O106" i="1"/>
  <c r="O103" i="1"/>
  <c r="O101" i="1"/>
  <c r="O100" i="1"/>
  <c r="O98" i="1"/>
  <c r="H98" i="1"/>
  <c r="H118" i="1" s="1"/>
  <c r="O91" i="1"/>
  <c r="I91" i="1"/>
  <c r="O89" i="1"/>
  <c r="I89" i="1"/>
  <c r="O88" i="1"/>
  <c r="I88" i="1"/>
  <c r="O87" i="1"/>
  <c r="I87" i="1"/>
  <c r="I85" i="1"/>
  <c r="O81" i="1"/>
  <c r="I81" i="1"/>
  <c r="I80" i="1"/>
  <c r="I93" i="1" s="1"/>
  <c r="O71" i="1"/>
  <c r="I71" i="1"/>
  <c r="O70" i="1"/>
  <c r="I70" i="1"/>
  <c r="O68" i="1"/>
  <c r="I68" i="1"/>
  <c r="O65" i="1"/>
  <c r="I65" i="1"/>
  <c r="O64" i="1"/>
  <c r="I64" i="1"/>
  <c r="O63" i="1"/>
  <c r="I63" i="1"/>
  <c r="O62" i="1"/>
  <c r="I62" i="1"/>
  <c r="O58" i="1"/>
  <c r="I58" i="1"/>
  <c r="I57" i="1"/>
  <c r="I75" i="1" s="1"/>
  <c r="I49" i="1"/>
  <c r="O48" i="1"/>
  <c r="O47" i="1"/>
  <c r="I47" i="1"/>
  <c r="I46" i="1"/>
  <c r="I45" i="1"/>
  <c r="I42" i="1"/>
  <c r="I41" i="1"/>
  <c r="O40" i="1"/>
  <c r="I40" i="1"/>
  <c r="I39" i="1"/>
  <c r="I36" i="1"/>
  <c r="J35" i="1"/>
  <c r="I34" i="1"/>
  <c r="O33" i="1"/>
  <c r="I33" i="1"/>
  <c r="I31" i="1"/>
  <c r="O30" i="1"/>
  <c r="I30" i="1"/>
  <c r="I29" i="1"/>
  <c r="I24" i="1"/>
  <c r="I23" i="1"/>
  <c r="I51" i="1" s="1"/>
  <c r="I16" i="1"/>
</calcChain>
</file>

<file path=xl/sharedStrings.xml><?xml version="1.0" encoding="utf-8"?>
<sst xmlns="http://schemas.openxmlformats.org/spreadsheetml/2006/main" count="1463" uniqueCount="409">
  <si>
    <t>BRASIL</t>
  </si>
  <si>
    <t>Programa de Modernização do Poder Judiciário do Estadodo Ceará - PROMOJUD (BR-L1560)</t>
  </si>
  <si>
    <t>Contrato de Empréstimo: Nº 5248/OC-BR</t>
  </si>
  <si>
    <t xml:space="preserve">PLANO DE AQUISIÇÕES (PA) - 60 MESES </t>
  </si>
  <si>
    <t>Legenda:</t>
  </si>
  <si>
    <t>Atualizado em: 11/11/2022</t>
  </si>
  <si>
    <t>ATUALIZAÇÕES</t>
  </si>
  <si>
    <t>Atualização Nº: 0001</t>
  </si>
  <si>
    <t>CANCELADAS</t>
  </si>
  <si>
    <t>Atualizado por: Tribunal de Justiça do Estado do Ceará</t>
  </si>
  <si>
    <t>Não iniciada</t>
  </si>
  <si>
    <t>INFORMAÇÃO PARA PREENCHIMENTO INICIAL DO PLANO DE AQUISIÇÕES (EM CURSO E/OU ÚLTIMO APRESENTADO)</t>
  </si>
  <si>
    <t>Em elaboração</t>
  </si>
  <si>
    <t>OBRAS</t>
  </si>
  <si>
    <t>Aprovada pelo BID</t>
  </si>
  <si>
    <t>Unidade Executora*</t>
  </si>
  <si>
    <t>Objeto*</t>
  </si>
  <si>
    <t>Descrição adicional:</t>
  </si>
  <si>
    <r>
      <rPr>
        <sz val="10"/>
        <color rgb="FFFFFFFF"/>
        <rFont val="Calibri"/>
        <family val="2"/>
        <charset val="1"/>
      </rPr>
      <t xml:space="preserve">Método 
</t>
    </r>
    <r>
      <rPr>
        <i/>
        <sz val="10"/>
        <color rgb="FFFFFFFF"/>
        <rFont val="Calibri"/>
        <family val="2"/>
        <charset val="1"/>
      </rPr>
      <t>(Selecionar uma das Opções)</t>
    </r>
    <r>
      <rPr>
        <sz val="10"/>
        <color rgb="FFFFFFFF"/>
        <rFont val="Calibri"/>
        <family val="2"/>
        <charset val="1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</si>
  <si>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</si>
  <si>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</si>
  <si>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</si>
  <si>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</si>
  <si>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</si>
  <si>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</si>
  <si>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</si>
  <si>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</si>
  <si>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 da contratação</t>
  </si>
  <si>
    <t>Status da documentação técnica</t>
  </si>
  <si>
    <t>ENVIO DE TRS/NÃO OBJEÇÕES PARA BID (ROBERTA)</t>
  </si>
  <si>
    <t>UNIDADE GESTORA DO CONTRATO</t>
  </si>
  <si>
    <t>NECESSÁRIO CONTRATO?</t>
  </si>
  <si>
    <t>Montante Estimado em US$:</t>
  </si>
  <si>
    <t>Montante Contratado em US$:</t>
  </si>
  <si>
    <t>Montante Estimado % BID:</t>
  </si>
  <si>
    <t>Montante Estimado % Contrapartida:</t>
  </si>
  <si>
    <t>Publicação do Anúncio/Convite</t>
  </si>
  <si>
    <t>Assinatura do Contrato</t>
  </si>
  <si>
    <t xml:space="preserve"> </t>
  </si>
  <si>
    <t>Total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</si>
  <si>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</si>
  <si>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</si>
  <si>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</si>
  <si>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</si>
  <si>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</si>
  <si>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</si>
  <si>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</si>
  <si>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TJCE</t>
  </si>
  <si>
    <t>Licença microsoft - Lanlink</t>
  </si>
  <si>
    <t>Adequação/atualização do parque computacional em termos de licenças ou subscrições de softwares de aplicativos e de sistemas operacionais.</t>
  </si>
  <si>
    <t>Sistema Nacional (SN)</t>
  </si>
  <si>
    <t>8502627-38.2020.8.06.0000</t>
  </si>
  <si>
    <t>1.2.1</t>
  </si>
  <si>
    <t>Sistema Nacional</t>
  </si>
  <si>
    <t>ARP/Pregão eletrônico
Financiamento Retroativo</t>
  </si>
  <si>
    <t>Contrato Concluído</t>
  </si>
  <si>
    <t>SETIN</t>
  </si>
  <si>
    <t>X</t>
  </si>
  <si>
    <t>Licença microsoft - Pisontec</t>
  </si>
  <si>
    <t xml:space="preserve">Solução tecnológica de switches e tranceiver </t>
  </si>
  <si>
    <t>Substituição equipamentos tecnicamente obsoletos, por equipamentos mais modernos e seguros; aumento da quantidade de portas para conexões; e aumento o trafego de dados em 10 vezes</t>
  </si>
  <si>
    <t>2 (cota Principal e cota reservada)</t>
  </si>
  <si>
    <t>8515685-11.2020.8.06.0000</t>
  </si>
  <si>
    <t>Pregão eletrônico 
Financiamento Retroativo</t>
  </si>
  <si>
    <t xml:space="preserve">Solução tecnológica de VMWare </t>
  </si>
  <si>
    <t>Ferramentas que visam adequar o uso da tecnologia de virtualização na infraestrutura de TI do TJCE</t>
  </si>
  <si>
    <t>2 (cota Principal e cota reservada</t>
  </si>
  <si>
    <t>8516798-97.2020.8.06.0000</t>
  </si>
  <si>
    <t>Aquisição de Caixas de som - Agem Tecnologia</t>
  </si>
  <si>
    <t>Aquisição de caixas de som para computadores, com o objetivo de atender às necessidades do Judiciário Cearense.</t>
  </si>
  <si>
    <t>8508092-91.2021.8.06.0000</t>
  </si>
  <si>
    <t>Pregão eletrônico
Reembolso de execução</t>
  </si>
  <si>
    <t>Aquisição de Webcam - Maryleide</t>
  </si>
  <si>
    <t>Aquisição de WEBCAMs, com o objetivo de atender às necessidades do Judiciário Cearense.</t>
  </si>
  <si>
    <t>8519302-42.2021.8.06.0000</t>
  </si>
  <si>
    <t>Pregão eletrônico</t>
  </si>
  <si>
    <t>Solução tecnológica de armazenamento - Storage</t>
  </si>
  <si>
    <t xml:space="preserve">Empresa especializada em tecnologia da informação para fornecimento de equipamentos para expansão da infraestrutura de armazenamento de dados (Storages, Switch SAN e Placas FC), incluindo serviços de instalação e garantia </t>
  </si>
  <si>
    <t>8516940-67.2021.8.06.0000</t>
  </si>
  <si>
    <t>1.2.1; 1.5.6</t>
  </si>
  <si>
    <t>Solução tecnológica de armazenamento - Placas de rede</t>
  </si>
  <si>
    <t>8501447-50.2021.8.06.0001</t>
  </si>
  <si>
    <t>Contrato em Execução</t>
  </si>
  <si>
    <t xml:space="preserve">Solução tecnológica de Backup (Fitas) </t>
  </si>
  <si>
    <t>Empresa especializada em tecnologia da informação para fornecimento de cartuchos de fita magnética LTO8 e cartuchos de limpeza para drives de gravação de fita padrão LTO</t>
  </si>
  <si>
    <t>8503461-07.2021.8.06.0000</t>
  </si>
  <si>
    <t xml:space="preserve">Solução tecnológica de Backup </t>
  </si>
  <si>
    <t>Previsto</t>
  </si>
  <si>
    <t>Contrato</t>
  </si>
  <si>
    <t xml:space="preserve">Solução tecnológica de Redhat </t>
  </si>
  <si>
    <t>Ferramenta que vai auxiliar o TJCE na implantação e gerenciamento de aplicativos e sistemas baseados na tecnologia de container</t>
  </si>
  <si>
    <t>8518442-75.2020.8.06.000</t>
  </si>
  <si>
    <t>Pregão eletrônico n°
20190011 ETICE
Adesão à ARP
Financiamento Retroativo</t>
  </si>
  <si>
    <t>Solução tecnólogica para ampliação da solução de hiper convergência</t>
  </si>
  <si>
    <t>Aquisição de solução de infraestrutura computacional hiperconvergente, com armazenamento distribuído definido por software e respectivo licenciamento de softwares de gerenciamento de nuvem privada, virtualização de servidores de rede e de segurança</t>
  </si>
  <si>
    <t>8510618-31.2021.8.06.0000</t>
  </si>
  <si>
    <t>Pregão Eletrônico
Adesão a ARP
Reembolso de execução</t>
  </si>
  <si>
    <t>Aquisição de Processamento (servidores)</t>
  </si>
  <si>
    <t>Pregão Eletrônico</t>
  </si>
  <si>
    <t>Solução tecnológica de Virtualização de Servidores</t>
  </si>
  <si>
    <t>Aquisição de Computadores de Alto Desempenho (workstations)</t>
  </si>
  <si>
    <t>Para uso pela engenharia, desenvolvimento e manutenção do Pje, assistência militar, e imprensa</t>
  </si>
  <si>
    <t>8500927-27.2020.8.06.0000</t>
  </si>
  <si>
    <t xml:space="preserve">Solução de Gerenciamento de Service Desk </t>
  </si>
  <si>
    <t>Empresa especializada no fornecimento de licenças da Solução Integrada de Gestão de TI Axios Assyst Enterprise e do módulo de controle de ativos de TI Assyst ITOM, ambas as licenças de uso perpétuo, bem como os serviços de suporte técnico, atualizações de versão capacitação para operação e administração dos softwares</t>
  </si>
  <si>
    <t>8519276-44.2021.8.06.0000</t>
  </si>
  <si>
    <t>Solução tecnológica de Antivirus 2020</t>
  </si>
  <si>
    <t>Empresa para o fornecimento da renovação de assinatura de 8000 (oito mil) licenças de uso de software antivírus Kaspersky Endpoint Security for Business Select, e fornecimento de 2000 (duas mil) novas licenças do tipo perpétuas (licenças de uso definitivo) do mesmo software</t>
  </si>
  <si>
    <t>8508614-55.2020.8.06.0000</t>
  </si>
  <si>
    <t>1.3.1</t>
  </si>
  <si>
    <t>Pregão eletrônico
Contrapartida</t>
  </si>
  <si>
    <t>Solução tecnológica de Antivirus 2021</t>
  </si>
  <si>
    <t>8500899-25.2021.8.06.0000</t>
  </si>
  <si>
    <t xml:space="preserve">Solução tecnológica de Gestão Estratégica Brisk </t>
  </si>
  <si>
    <t>Aquisição de solução integrada de sistema de gestão estratégica e projetos, com fornecimento de licença de uso perpétuo da solução, implantação, parametrização e integração com sistemas legados.</t>
  </si>
  <si>
    <t>8518675-09.2019.8.06.0000</t>
  </si>
  <si>
    <t>2.1.1</t>
  </si>
  <si>
    <t xml:space="preserve">Licenças, suporte e capacitação do Brisk </t>
  </si>
  <si>
    <t>Comparação de Preços (CP)</t>
  </si>
  <si>
    <t>Ex-Post</t>
  </si>
  <si>
    <t>Solução tecnológica de Folha/RH</t>
  </si>
  <si>
    <t>Aquisição de solução integrada de software de gestão de pessoas, com fornecimento de licença de uso perpétuo da solução</t>
  </si>
  <si>
    <t>8508605-30.2019.8.06.0000</t>
  </si>
  <si>
    <t>2.5.1</t>
  </si>
  <si>
    <t>Pregão eletrônico
- O que foi gasto entre 20.09.20 e 07.04.21 está como financiamento retroativo. E, após 07.04.21, reembolso de execução</t>
  </si>
  <si>
    <t>Solução tecnológica de Omni Channel</t>
  </si>
  <si>
    <t>1.4.1</t>
  </si>
  <si>
    <t xml:space="preserve">Solução tecnológica de busca de julgados, jurisprudências, atos normativos e pareceres normativos em bases internas </t>
  </si>
  <si>
    <t>1.5.2</t>
  </si>
  <si>
    <t>Será contratado consultor individual (linha 5,15)</t>
  </si>
  <si>
    <t>Processo Cancelado</t>
  </si>
  <si>
    <t>Aquisição Nobreaks de rack</t>
  </si>
  <si>
    <t>Será avaliado se será incluído, posteriormente, após a Seadi orçar</t>
  </si>
  <si>
    <t>SEADI</t>
  </si>
  <si>
    <t>Aquisição computadores</t>
  </si>
  <si>
    <t>8510553-02.2022.8.06.0000</t>
  </si>
  <si>
    <t>Pregão eletrônico
Adesão a ARP</t>
  </si>
  <si>
    <t>06/06 - Bid deu o Ok no TR</t>
  </si>
  <si>
    <t>Aquisição Notebook</t>
  </si>
  <si>
    <t>8501505-19.2022.8.06.0000</t>
  </si>
  <si>
    <t>30/05 - Bid deu o Ok no TR</t>
  </si>
  <si>
    <t xml:space="preserve">Solução tecnológica de armazenamento - Switch </t>
  </si>
  <si>
    <t>Plataforma de banco de preços</t>
  </si>
  <si>
    <t>Contratação Direta (CD)</t>
  </si>
  <si>
    <t>Comp 3</t>
  </si>
  <si>
    <t>Ex-Ante</t>
  </si>
  <si>
    <t>UGP</t>
  </si>
  <si>
    <t>Nota de Empenho</t>
  </si>
  <si>
    <t>Aquisição de bens para adequar os espaços ao modelo híbrido de capacitação</t>
  </si>
  <si>
    <t>2.5.3</t>
  </si>
  <si>
    <t>15/09 - TR aprovado pelo Bid</t>
  </si>
  <si>
    <t>SERVIÇOS QUE NÃO SÃO DE CONSULTORIA</t>
  </si>
  <si>
    <t xml:space="preserve">Solução tecnológica de Serviços Integrados para Solução de Colaboração </t>
  </si>
  <si>
    <t>Solução de ambiente de colaboração, integração e comunicação corporativa em nuvem, a fim de atender as necessidades do TJCE</t>
  </si>
  <si>
    <t>8507994-09.2021.8.06.0000</t>
  </si>
  <si>
    <t>Pregão eletrônico n° PE0215/2020 SEADI SE
Adesão à ARP
Reembolso de execução</t>
  </si>
  <si>
    <t xml:space="preserve">Solução tecnológica de manutenção de servidores </t>
  </si>
  <si>
    <t>Empresa especializada em tecnologia da informação para a prestação de serviços continuados de suporte técnico especializado, manutenção preventiva e corretiva e serviço de telesuporte a Servidores HPE ProLiant DL560 Gen9</t>
  </si>
  <si>
    <t>8500597-93.2021.8.06.0000</t>
  </si>
  <si>
    <t xml:space="preserve">Subscrição de Segurança GLOBALPROTECT </t>
  </si>
  <si>
    <t>Para Firewall Palo Alto PA5220</t>
  </si>
  <si>
    <t>8500917-12.2022.8.06.0000</t>
  </si>
  <si>
    <t>Processo em curso</t>
  </si>
  <si>
    <t>Analistas de negócio</t>
  </si>
  <si>
    <t>Empresa especializada no fornecimento de mão de obra para a prestação de serviços terceirizados, cujo escopo é a especialização das rotinas de trabalho de diversas unidades do Poder Judiciário do Estado do Ceará em virtude da implantação do Sistema Processo Judicial Eletrônico-PJe</t>
  </si>
  <si>
    <t>8504231-97.2021.8.06.0000</t>
  </si>
  <si>
    <t>1.5.6</t>
  </si>
  <si>
    <t>SGP</t>
  </si>
  <si>
    <t xml:space="preserve">Empresa para prestar serviços técnicos continuados de sustenção/desenvolvimento de sistemas e serviços eventuais sob demanda </t>
  </si>
  <si>
    <t>Serviço de Sustentação e Desenvolvimento de Sistemas</t>
  </si>
  <si>
    <t>8520080-46.2020.8.06.0001</t>
  </si>
  <si>
    <t>1.5.6; 1.1.1</t>
  </si>
  <si>
    <t xml:space="preserve">Serviço especializado em gerenciamento de projetos </t>
  </si>
  <si>
    <t>Empresa especializada no serviço de Gerenciamento de Projetos para atuação no âmbito do Programa de Modernização do Poder Judiciário do Estado do Ceará (PROMOJUD).</t>
  </si>
  <si>
    <t>8511806-59.2021.8.06.0000</t>
  </si>
  <si>
    <t xml:space="preserve">1.1.1; 1.3.1; 1.3.2; 1.4.1; 1.4.2; 1.5.1; 1.5.2; 1.5.3; 1.5.4; 1.5.5; 1.5.6; 1.6.1; 2.1.1; 2.1.2; 2.1.3; 2.1.4;  2.2.1; 2.2.2; 2.2.3; 2.2.4; 2.2.5; 2.3.1; 2.3.2; 2.4.1; 2.5.2; 2.5.3; 2.6.1    </t>
  </si>
  <si>
    <t>SEPLAG</t>
  </si>
  <si>
    <t>Aquisição de Suporte Técnico para Balanceadores de Carga</t>
  </si>
  <si>
    <t>8517627-44.2021.8.06.0000</t>
  </si>
  <si>
    <t>ReLicitação</t>
  </si>
  <si>
    <t>Empresa para prestar serviço em ambiente de nuvem (Cloud Broker)</t>
  </si>
  <si>
    <t>Pregão ou adesão</t>
  </si>
  <si>
    <t xml:space="preserve">Contratação de eventos </t>
  </si>
  <si>
    <t>Incluindo logística, materiais, transporte, alimentação, hospedagem</t>
  </si>
  <si>
    <t>Diversas CPs para atender aos eventos do Promojud</t>
  </si>
  <si>
    <t>Serviços especializados de levantamento e diagnóstico dos bens móveis e intangíveis, compreendendo os inventários, as reavaliações e o saneamento do sistema</t>
  </si>
  <si>
    <t>2.2.4</t>
  </si>
  <si>
    <t>30/06 - Bid deu o Ok no TR 1a versão
09/09 - Bis deu ok no TR 2a versão</t>
  </si>
  <si>
    <t>Serviço para executar o curso de lideranças femininas do BID</t>
  </si>
  <si>
    <t>2.6.1</t>
  </si>
  <si>
    <r>
      <rPr>
        <sz val="10"/>
        <color rgb="FF000000"/>
        <rFont val="Calibri"/>
      </rPr>
      <t xml:space="preserve">Será substituída pela contratação de consultoria </t>
    </r>
    <r>
      <rPr>
        <sz val="10"/>
        <color rgb="FFFF0000"/>
        <rFont val="Calibri"/>
      </rPr>
      <t>(linha 4,11)</t>
    </r>
  </si>
  <si>
    <t>ESMEC</t>
  </si>
  <si>
    <t>Serviço de Suporte e Sustentação da Implantação da Lei Geral de Proteção de Dados (LGPD) no TJCE</t>
  </si>
  <si>
    <t>1.3.2</t>
  </si>
  <si>
    <t>O planejamento da contratação está programado apenas para 2024.1</t>
  </si>
  <si>
    <t>Serviços para implantação do SOC (Centro de operações de segurança )</t>
  </si>
  <si>
    <t>Empresa para prestar serviços de comunicação ao Promojud</t>
  </si>
  <si>
    <t>Por enquanto, fora do escopo do componente 3</t>
  </si>
  <si>
    <t xml:space="preserve">MBA em Gestão Pública e Inovação no Poder Judiciário </t>
  </si>
  <si>
    <t>22/08 - TR aprovado pelo Bid</t>
  </si>
  <si>
    <t xml:space="preserve">Diárias e passagem </t>
  </si>
  <si>
    <t xml:space="preserve">Para eventos e visitas técnicas </t>
  </si>
  <si>
    <t>Será usado contrato vigente do TJCE para passagens e legislação nacional para diárias</t>
  </si>
  <si>
    <t>CONSULTORIAS FIRMAS</t>
  </si>
  <si>
    <t>Número do Processo:</t>
  </si>
  <si>
    <t>Publicação  Manifestação de Interesse</t>
  </si>
  <si>
    <t>Consultoria especializada em implantação da Lei Geral de Proteção de Dados (LGPD) e Soluções tecnológicas para Governança da Privacidade e Proteção de Dados</t>
  </si>
  <si>
    <t>Contratação de fornecedor de serviços de Consultoria para atender às necessidades de adequação do Poder Judiciário do Estado do Ceará à Lei 13.709, de 14 de agosto de 2018, conhecida como Lei Geral de Proteção de Dados Pessoais (LGPD)</t>
  </si>
  <si>
    <t>Seleção Baseada na Qualidade e Custo (SBQC)</t>
  </si>
  <si>
    <t>05/07 - BID deu OK no TR // Enviado para reanálise pós ajustes em 01/09</t>
  </si>
  <si>
    <t>Consultoria especializada para identificar as tecnologias necessárias ao aprimoramento da prestação jurisdicional</t>
  </si>
  <si>
    <t>Prestação de serviços técnicos especializados de consultoria em Tecnologia da informação no tema Arquitetura Corporativa</t>
  </si>
  <si>
    <t>8506081-55.2022.8.06.0000</t>
  </si>
  <si>
    <t>1.4.2</t>
  </si>
  <si>
    <t>13/06 - Bid deu a não objeção</t>
  </si>
  <si>
    <t>Consultoria para definição do modelo de atendimento</t>
  </si>
  <si>
    <t>Consultoria especializada em humanização do atendimento nos meios presenciais e eletrônicos (remodelação do atendimento presencial e eletrônico, aprimoramento dos fluxos, avaliação das atuais ferramentas e estruturas de atendimento, definição do programa de capacitação, avaliação da demanda, melhoria da qualidade no atendimento,definição de metodologias etc.)</t>
  </si>
  <si>
    <t>Seleção Baseada na Qualificação do Consultor (SQC)</t>
  </si>
  <si>
    <t>8506432-25.2022.8.06.0001</t>
  </si>
  <si>
    <t>FCB?</t>
  </si>
  <si>
    <t>Consultoria especializada em Gestão de Processos ou Business Process Management (BPM), Gestão da Qualidade, Gestão Estratégica e Projetos</t>
  </si>
  <si>
    <t>8514803-78.2022.8.06.0000</t>
  </si>
  <si>
    <t>1.1.1, 2.1.1, 2.4.1</t>
  </si>
  <si>
    <t xml:space="preserve">Consultoria especializada em aprimoramento da gestão patrimonial </t>
  </si>
  <si>
    <t>Será reavaliado em 2023</t>
  </si>
  <si>
    <t>Consultoria especializada em mapeamento de competências e levantamento de perfis dos cargos</t>
  </si>
  <si>
    <t>Contratação de fornecedor de serviços de Consultoria para atender às necessidades de requalificação dos servidores do TJCE, de acordo com o mapeamento das competências a ser realizado, para que possam operar nos novos padrões criados pela transformação digital</t>
  </si>
  <si>
    <t>Consultoria especializada em gestão de mudanças</t>
  </si>
  <si>
    <t>Contratação de fornecedor de serviços de Consultoria para atender às necessidades de apoiar tecnicamente a alta administração, as lideranças e os servidores em geral do TJCE, para que possam operar nos novos padrões criados pela transformação digital</t>
  </si>
  <si>
    <t>Seleção Baseada na Qualidade (SBQ)</t>
  </si>
  <si>
    <t>2.5.2</t>
  </si>
  <si>
    <r>
      <rPr>
        <sz val="10"/>
        <color rgb="FF000000"/>
        <rFont val="Calibri"/>
      </rPr>
      <t xml:space="preserve">Levantamento junto a empresas indica que será contratação de capacitação e não de consultoria </t>
    </r>
    <r>
      <rPr>
        <sz val="10"/>
        <color rgb="FFFF0000"/>
        <rFont val="Calibri"/>
      </rPr>
      <t>(item 6,43)</t>
    </r>
  </si>
  <si>
    <t>Consultoria técnica especializada no âmbito de Gestão de Licitações e Contratações Públicas</t>
  </si>
  <si>
    <t>2.2.1</t>
  </si>
  <si>
    <t>CONJUR?</t>
  </si>
  <si>
    <t>Contratação de empresa de auditoria externa</t>
  </si>
  <si>
    <t>Seleção Baseada no Menor Custo (SBMC) </t>
  </si>
  <si>
    <t>8522013-83.2022.8.06.0000</t>
  </si>
  <si>
    <t xml:space="preserve">Consultoria para realização de oficinas de design thinking </t>
  </si>
  <si>
    <t>2.1.3</t>
  </si>
  <si>
    <t>Consultoria para realizar diagnóstico, treinamento e definir plano de ação para desenvolvimento de mulheres líderes</t>
  </si>
  <si>
    <t>Contratação cancelada por indefinição do que realmente seria contratado</t>
  </si>
  <si>
    <t>Desenvolvimento de inovação de solução tecnológica (encomenta tecnológica - ODR)</t>
  </si>
  <si>
    <t>1.5.4</t>
  </si>
  <si>
    <t>Porto digital</t>
  </si>
  <si>
    <t>CONSULTORIAS INDIVIDUAIS</t>
  </si>
  <si>
    <t>Quantidade Estimada de Consultores:</t>
  </si>
  <si>
    <t>Não Objeção aos  TDR da Atividade</t>
  </si>
  <si>
    <t>Assinatura Contrato</t>
  </si>
  <si>
    <t>Consultoria individual para preparação de TRs, avaliação de propostas e controle de qualidade do Projeto Implantação da Lei Geral de Proteção dos Dados</t>
  </si>
  <si>
    <t>Fabiani Oliveira Borges da Silva</t>
  </si>
  <si>
    <t>Consultoria individual para preparação de TRs, avaliação de propostas e controle de qualidade dos Projetos Humanização do Atendimento e Identificação de tecnologias para aprimoramento da prestação jurisdicional</t>
  </si>
  <si>
    <t xml:space="preserve">Comparação de Qualificações (3 CV's) </t>
  </si>
  <si>
    <t xml:space="preserve"> 1.4.1; 1.4.2</t>
  </si>
  <si>
    <t>Não será necessário consultor de qualidade para o projeto de humanização. Para o projeto de identificação de soluções será usado o Gartner</t>
  </si>
  <si>
    <t>5,3.1</t>
  </si>
  <si>
    <t>Contratação de consultoria (assessores de aquisição para apoio à UGP)</t>
  </si>
  <si>
    <t>Consultoria para apoiar a gestão de aquisições, contratações e outras áreas de interesse para a gestão do programa</t>
  </si>
  <si>
    <t>8512541-58.2022.8.06.0000</t>
  </si>
  <si>
    <t>01/07 - Bid deu o Ok no TR</t>
  </si>
  <si>
    <t>5,3.2</t>
  </si>
  <si>
    <t>Contratação de consultoria (assessor de aquisição para apoio à UGP)</t>
  </si>
  <si>
    <t>8512042-74.2022.8.06.0000</t>
  </si>
  <si>
    <t>26/05 - Bid deu a não objeção</t>
  </si>
  <si>
    <t>5,4.1</t>
  </si>
  <si>
    <t>Consultoria individual especializada em IA e automação</t>
  </si>
  <si>
    <t xml:space="preserve">Consultoria individual para atuar no projeto de processos </t>
  </si>
  <si>
    <t>8513993-06.2022.8.06.0000</t>
  </si>
  <si>
    <t>1.1.1; 1.5.1</t>
  </si>
  <si>
    <t>30/06 - Bid deu o Ok no TR</t>
  </si>
  <si>
    <t>5,4.2</t>
  </si>
  <si>
    <t>Consultoria individual especializada em automação</t>
  </si>
  <si>
    <t>8516342-79.2022.8.06.0000</t>
  </si>
  <si>
    <t>1.1.1</t>
  </si>
  <si>
    <t>Consultor individual para realizar capacitação em privacidade e proteção de dados</t>
  </si>
  <si>
    <t>Capacitação técnica para o comitê gestor da LGPD e grupo técnico de apoio</t>
  </si>
  <si>
    <t>Contratação contemplada na linha 5,1</t>
  </si>
  <si>
    <t>Consultoria individual para apoiar na definição de escopo do projeto de Desenvolvimento de mulheres líderes</t>
  </si>
  <si>
    <t>Consultor individual para atuar na avaliação experimental de Harvard (Pesquisador local)</t>
  </si>
  <si>
    <t>Consultoria individual para desenvolvimento de jogo (Java Script)</t>
  </si>
  <si>
    <t>Consultoria individual para desenvolvimento de jogo (Designer 3D)</t>
  </si>
  <si>
    <t>Consultoria individual para preparação de TRs, avaliação de propostas e controle de qualidade do Projeto Programa de desenvolvimento de pessoas</t>
  </si>
  <si>
    <t>Palestrante 1 do Humaniza Jus</t>
  </si>
  <si>
    <t>Rossandro Klinjey</t>
  </si>
  <si>
    <t xml:space="preserve">Palestrante 2 do Humaniza Jus </t>
  </si>
  <si>
    <t>Braulio Bessa</t>
  </si>
  <si>
    <t>Consultoria individual para preparação de TRs, avaliação de propostas e controle de qualidade do Projeto Implantação da gestão de custos</t>
  </si>
  <si>
    <t>2.3.1</t>
  </si>
  <si>
    <t>Consultoria individual para preparação de TRs, avaliação de propostas e controle de qualidade do Projeto Intensificação da justiça restaurativa</t>
  </si>
  <si>
    <t>1.5.5</t>
  </si>
  <si>
    <t>Consultor individual especialista em elastic search para desenvolvimento da ferramenta de busca de jurisprudências</t>
  </si>
  <si>
    <t>A contratação passará por ajustes de modalidade. A equipe ainda está trabalhando no ETP para justificar isso.</t>
  </si>
  <si>
    <t>Consultoria individual para preparação de TRs, avaliação de propostas e controle de qualidade dos Projetos Modernização da infraestrutura tecnológica e Aprimoramento das políticas e ferramentas de segurança da informação</t>
  </si>
  <si>
    <t>Foco na elaboração de TRs das ferramentas a serem adquiridas</t>
  </si>
  <si>
    <t>1.2.1; 1.3.1</t>
  </si>
  <si>
    <t>CAPACITAÇÃO</t>
  </si>
  <si>
    <t xml:space="preserve"> Publicação  Manifestação de Interesse</t>
  </si>
  <si>
    <t>Plano de capacitação em SI (subproduto 1.3.1)</t>
  </si>
  <si>
    <t xml:space="preserve">Capacitações em políticas e ferramentas de segurança da informação voltadas à alta gestão e aos servidores </t>
  </si>
  <si>
    <t>Plano de capacitação em LGPD (subproduto 1.3.2)</t>
  </si>
  <si>
    <t xml:space="preserve">Capacitações voltadas aos gestores quanto ao seu papel como comissão da LGPD e demais pontos referentes a implantação da LGPD no TJCE </t>
  </si>
  <si>
    <t>Plano de capacitação para o plano estratégico (subproduto 2.1.1)</t>
  </si>
  <si>
    <t>Capacitação dos servidores no Programa de Desenvolvimento em Gestão Estratégica Orientada para Resultados</t>
  </si>
  <si>
    <t xml:space="preserve"> 8502232-46.2020.8.06.0000</t>
  </si>
  <si>
    <t>Inexigibilidade 
Contrapartida</t>
  </si>
  <si>
    <t>Plano de capacitação em gestão ágil (subproduto 2.1.1)</t>
  </si>
  <si>
    <t>Prestação de serviços técnicos profissionais especializados de capacitação através de contratação do curso Abordagens Híbridas de Gerenciamento de Projetos</t>
  </si>
  <si>
    <t>8505263-40.2021.8.06.0000</t>
  </si>
  <si>
    <t xml:space="preserve">Organização de workshops </t>
  </si>
  <si>
    <t>Organização de workshops trimestrais ou semestrais para monitoramento do Programa</t>
  </si>
  <si>
    <t>A contratação contemplada na contratação de eventos</t>
  </si>
  <si>
    <t>Capacitação - Avançado Em Direito Processual Penal - Turma 1 e Turma 2 (subproduto 2.5.3)</t>
  </si>
  <si>
    <t>Capacitações ligadas ao Programa de Desenvolvimento de Pessoas</t>
  </si>
  <si>
    <t>8513803-48.2019.8.06.0000</t>
  </si>
  <si>
    <t>Seminário Online De Comunicação E Justiça  (subproduto 2.5.3)</t>
  </si>
  <si>
    <t>8512478-04.2020.8.06.0000</t>
  </si>
  <si>
    <t>Capacitação em Design Thinking Aplicado Ao Setor Público  (subproduto 2.5.3)</t>
  </si>
  <si>
    <t>8512436-52.2020.8.06.0000</t>
  </si>
  <si>
    <t>Capacitação em Auditoria Operacional - Governança, Gestão de Riscos, Controles Internos e Auditoria Interna e Palestra Modelo das 3 Linhas do The IIA  (subproduto 2.5.3)</t>
  </si>
  <si>
    <t>8513540-79.2020.8.06.0000</t>
  </si>
  <si>
    <t>OBS: a data da manifestação de interesse será a data do parecer jurídico 
nos casos de não publicação do extrato</t>
  </si>
  <si>
    <t>Capacitação em Depoimento Especial: Aspectos Teóricos E Práticos  (subproduto 2.5.3)</t>
  </si>
  <si>
    <t>8513494-90.2020.8.06.0000</t>
  </si>
  <si>
    <t>Capacitação em Reforma Da Previdência Social Do Servidor Público  (subproduto 2.5.3)</t>
  </si>
  <si>
    <t>8513392-68.2020.8.06.0000</t>
  </si>
  <si>
    <t>Capacitação - Qual É O Seu Everest?  (subproduto 2.5.3)</t>
  </si>
  <si>
    <t>8501122-12.2020.8.06.0000</t>
  </si>
  <si>
    <t>Capacitação em Execução Da Pena Após Condenação Em Segunda Instância  (subproduto 2.5.3)</t>
  </si>
  <si>
    <t>8516917-58.2020.8.06.0000</t>
  </si>
  <si>
    <t>Capacitação em Execução Orçamentária, Financeira e Contábil de Forma Integrada na Administração Pública  (subproduto 2.5.3)</t>
  </si>
  <si>
    <t>8510621-20.2020.8.06.0000</t>
  </si>
  <si>
    <t>Capacitação em Planejamento nas Contratações Públicas
e em Contratação de Serviços Terceirizados  (subproduto 2.5.3)</t>
  </si>
  <si>
    <t>8510982-37.2020.8.06.0000</t>
  </si>
  <si>
    <t>Contratação Direta no Regime Atual e Nova Lei de Licitações (subproduto 2.5.3)</t>
  </si>
  <si>
    <t>8505544-93.2021.8.06.0000</t>
  </si>
  <si>
    <t>Dimensionamento de Prazos de Obras Públicas (subproduto 2.5.3)</t>
  </si>
  <si>
    <t>8505060-78.2021.8.06.0000</t>
  </si>
  <si>
    <t>O Novo Significado do Trabalho (subproduto 2.5.3)</t>
  </si>
  <si>
    <t>8504277-86.2021.8.06.0000</t>
  </si>
  <si>
    <t>Como Estruturar um Planejamento Anual de T&amp;D e Entrevistas e Seleção por Competências (subproduto 2.5.3)</t>
  </si>
  <si>
    <t>8506251-61.2021.8.06.0000</t>
  </si>
  <si>
    <t>Liderança Officeless (subproduto 2.5.3)</t>
  </si>
  <si>
    <t>8512983-58.2021.8.06.000</t>
  </si>
  <si>
    <t>Licitação e Contratação de Obras e Serviços de Engenharia (subproduto 2.5.3)</t>
  </si>
  <si>
    <t>8510490-11.2021.8.06.0000</t>
  </si>
  <si>
    <t>Consultoria em Auditoria (subproduto 2.5.3)</t>
  </si>
  <si>
    <t>8512654-46.2021.8.06.0000</t>
  </si>
  <si>
    <t>Formação Cientista de Dados e Formação Análise Estatística para Cientista de Dados (subproduto 2.5.3)</t>
  </si>
  <si>
    <t>8512696-95.2021.8.06.0000</t>
  </si>
  <si>
    <t>Processo Administrativo Disciplinar e Sindicância (subproduto 2.5.3)</t>
  </si>
  <si>
    <t>8514887-16.2021.8.06.0000</t>
  </si>
  <si>
    <t>II Seminário Online de Comunicação e Justiça (subproduto 2.5.3)</t>
  </si>
  <si>
    <t>8515146-11.2021.8.06.0000</t>
  </si>
  <si>
    <t>Workshop "Os 5 Desafios das Equipes" (subproduto 2.5.3)</t>
  </si>
  <si>
    <t>8515069-02.2021.8.06.0000</t>
  </si>
  <si>
    <t>Nova lei de licitações (subproduto 2.5.3)</t>
  </si>
  <si>
    <t>8519132-70.2021.8.06.0000</t>
  </si>
  <si>
    <t xml:space="preserve">TJCE </t>
  </si>
  <si>
    <t>Prover Soluções de TIC Inovadora e Integradoras e para a prestação jurisdicional (plataforma Alura)</t>
  </si>
  <si>
    <t>Capacitações ligadas ao Programa de Desenvolvimento de Pessoas 2022</t>
  </si>
  <si>
    <t>8502805-16.2022.8.06.0000</t>
  </si>
  <si>
    <t>Compra de licença de curso de mercado</t>
  </si>
  <si>
    <t xml:space="preserve">Curso de Excel Básico ao Avançado </t>
  </si>
  <si>
    <t>8506830-72.2022.8.06.0000</t>
  </si>
  <si>
    <t xml:space="preserve">Curso de libras </t>
  </si>
  <si>
    <t>8506807-29.2022.8.06.0000</t>
  </si>
  <si>
    <t xml:space="preserve">Balance Scorecard - BSC </t>
  </si>
  <si>
    <t>Saiu do plano de capacitação 2022. Será reavaliada no plano de capacitação 2023</t>
  </si>
  <si>
    <t>Contratação será retirada do PA</t>
  </si>
  <si>
    <t xml:space="preserve">Gestão completa e eficiente do patrimônio público </t>
  </si>
  <si>
    <t>Compra de inscrição. Empresa Consultre</t>
  </si>
  <si>
    <t>10/06 - Bid deu o Ok no TR</t>
  </si>
  <si>
    <t>Curso de métodos ágeis no setor público</t>
  </si>
  <si>
    <t>Saiu do plano de capacitação 2022</t>
  </si>
  <si>
    <t>Power BI Básico ao Avançado</t>
  </si>
  <si>
    <t>8506799-52.2022.8.06.0000</t>
  </si>
  <si>
    <t xml:space="preserve">Curso de Formação de Gestão da Qualidade </t>
  </si>
  <si>
    <t>Curso Prático para Operacionalizção da Calibração na Avaliação de Desempenho</t>
  </si>
  <si>
    <t>Programa de Desenvolvimento de Gestores com foco em Gestão e Comunicação</t>
  </si>
  <si>
    <t xml:space="preserve">Curso de IA: Machine/ Deep Learning; Ciência de Dados; Processamento de linguagem Natural (PLN); Robot Process Automation (rpa) </t>
  </si>
  <si>
    <t xml:space="preserve">Capacitações ligadas ao Programa de Desenvolvimento de Pessoas 2022 </t>
  </si>
  <si>
    <t xml:space="preserve">Curso de aprimoramento de Planejamento Orçamentário </t>
  </si>
  <si>
    <t xml:space="preserve">Execução Orçamentária, Financeira e Contábil com Base no MCASP </t>
  </si>
  <si>
    <t>Black Belt Lean Six Sigma (melhoria de processos de negócios por meio da metodologia Lean Six Sigma)</t>
  </si>
  <si>
    <t>Lean Six Sigma Brasil</t>
  </si>
  <si>
    <t>Data lake - Design, projeto e integração</t>
  </si>
  <si>
    <t>Capacitações ligadas ao Programa de Desenvolvimento de Pessoas 2023</t>
  </si>
  <si>
    <t>Data Science Academy</t>
  </si>
  <si>
    <t>Capacitação em gestão de mudanças</t>
  </si>
  <si>
    <t>SUBPROJETOS</t>
  </si>
  <si>
    <t>Objeto da Transferencia:</t>
  </si>
  <si>
    <t>Quantidade Estimada de Subprojetos:</t>
  </si>
  <si>
    <t>Comentários</t>
  </si>
  <si>
    <t>Status</t>
  </si>
  <si>
    <t>Assinatura do Contrato/ Convênio por Adjudicação dos Subprojetos</t>
  </si>
  <si>
    <t>Data de 
Transferencia</t>
  </si>
  <si>
    <t>Revisão/Supervisão</t>
  </si>
  <si>
    <t>Declaração de Licitação Deserta</t>
  </si>
  <si>
    <t>Rejeição de todas as Propostas</t>
  </si>
  <si>
    <t xml:space="preserve">Metodos </t>
  </si>
  <si>
    <t>Consultoria firmas</t>
  </si>
  <si>
    <t>Seleção Baseado em Orçamento Fixo (SBOF)</t>
  </si>
  <si>
    <t>Bens, obras e Serviços</t>
  </si>
  <si>
    <t>Licitação Pública Internacional (LPI)</t>
  </si>
  <si>
    <t>Licitação Pública Nacional (LPN)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</si>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</sst>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d\-mmm\-yy;@"/>
    <numFmt numFmtId="166" formatCode="0.0"/>
    <numFmt numFmtId="167" formatCode="_-* #,##0_-;\-* #,##0_-;_-* \-??_-;_-@_-"/>
    <numFmt numFmtId="168" formatCode="_-* #,##0.0_-;\-* #,##0.0_-;_-* \-??_-;_-@_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u/>
      <sz val="10"/>
      <color rgb="FFFF0000"/>
      <name val="Arial"/>
      <family val="2"/>
      <charset val="1"/>
    </font>
    <font>
      <b/>
      <sz val="12"/>
      <name val="Calibri"/>
      <family val="2"/>
      <charset val="1"/>
    </font>
    <font>
      <b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FF0000"/>
      <name val="Calibri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i/>
      <sz val="10"/>
      <color rgb="FFFFFFFF"/>
      <name val="Calibri"/>
      <family val="2"/>
      <charset val="1"/>
    </font>
    <font>
      <sz val="10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</font>
    <font>
      <sz val="10"/>
      <color theme="1"/>
      <name val="Calibri"/>
      <family val="2"/>
      <charset val="1"/>
    </font>
    <font>
      <sz val="10"/>
      <color rgb="FF000000"/>
      <name val="Calibri"/>
    </font>
    <font>
      <sz val="10"/>
      <color rgb="FF000000"/>
      <name val="Arial"/>
      <family val="2"/>
      <charset val="1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</font>
    <font>
      <sz val="10"/>
      <name val="Calibri"/>
    </font>
    <font>
      <sz val="10"/>
      <color rgb="FFFF0000"/>
      <name val="Calibri"/>
    </font>
    <font>
      <b/>
      <sz val="10"/>
      <color rgb="FFFF0000"/>
      <name val="Calibri"/>
      <family val="2"/>
      <charset val="1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9"/>
      <color rgb="FF000000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name val="Calibri"/>
      <family val="2"/>
      <charset val="1"/>
    </font>
    <font>
      <sz val="8"/>
      <color rgb="FF000000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3366FF"/>
        <bgColor rgb="FF0066CC"/>
      </patternFill>
    </fill>
    <fill>
      <patternFill patternType="solid">
        <fgColor rgb="FFDDEBF7"/>
        <bgColor indexed="64"/>
      </patternFill>
    </fill>
    <fill>
      <patternFill patternType="solid">
        <fgColor rgb="FF7B7B7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rgb="FF99FF99"/>
      </patternFill>
    </fill>
    <fill>
      <patternFill patternType="solid">
        <fgColor rgb="FF0070C0"/>
        <bgColor rgb="FF0066CC"/>
      </patternFill>
    </fill>
  </fills>
  <borders count="5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12" fillId="0" borderId="0"/>
  </cellStyleXfs>
  <cellXfs count="47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4" fontId="0" fillId="0" borderId="0" xfId="0" applyNumberFormat="1"/>
    <xf numFmtId="10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8" fillId="2" borderId="0" xfId="0" applyFont="1" applyFill="1"/>
    <xf numFmtId="0" fontId="8" fillId="3" borderId="0" xfId="0" applyFont="1" applyFill="1"/>
    <xf numFmtId="0" fontId="12" fillId="0" borderId="0" xfId="3"/>
    <xf numFmtId="0" fontId="4" fillId="0" borderId="0" xfId="3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5" fillId="4" borderId="4" xfId="3" applyFont="1" applyFill="1" applyBorder="1" applyAlignment="1">
      <alignment horizontal="center" vertical="center" wrapText="1"/>
    </xf>
    <xf numFmtId="0" fontId="15" fillId="4" borderId="5" xfId="3" applyFont="1" applyFill="1" applyBorder="1" applyAlignment="1">
      <alignment horizontal="center" vertical="center" wrapText="1"/>
    </xf>
    <xf numFmtId="4" fontId="15" fillId="4" borderId="5" xfId="3" applyNumberFormat="1" applyFont="1" applyFill="1" applyBorder="1" applyAlignment="1">
      <alignment horizontal="center" vertical="center" wrapText="1"/>
    </xf>
    <xf numFmtId="4" fontId="15" fillId="6" borderId="5" xfId="3" applyNumberFormat="1" applyFont="1" applyFill="1" applyBorder="1" applyAlignment="1">
      <alignment horizontal="center" vertical="center" wrapText="1"/>
    </xf>
    <xf numFmtId="10" fontId="15" fillId="4" borderId="5" xfId="3" applyNumberFormat="1" applyFont="1" applyFill="1" applyBorder="1" applyAlignment="1">
      <alignment horizontal="center" vertical="center" wrapText="1"/>
    </xf>
    <xf numFmtId="0" fontId="2" fillId="0" borderId="10" xfId="3" applyFont="1" applyBorder="1" applyAlignment="1">
      <alignment vertical="center" wrapText="1"/>
    </xf>
    <xf numFmtId="3" fontId="2" fillId="7" borderId="10" xfId="0" applyNumberFormat="1" applyFont="1" applyFill="1" applyBorder="1" applyAlignment="1">
      <alignment horizontal="left" vertical="center" wrapText="1"/>
    </xf>
    <xf numFmtId="0" fontId="17" fillId="7" borderId="10" xfId="3" applyFont="1" applyFill="1" applyBorder="1" applyAlignment="1">
      <alignment vertical="center" wrapText="1"/>
    </xf>
    <xf numFmtId="0" fontId="2" fillId="0" borderId="10" xfId="3" applyFont="1" applyBorder="1" applyAlignment="1">
      <alignment horizontal="center" vertical="center" wrapText="1"/>
    </xf>
    <xf numFmtId="4" fontId="2" fillId="0" borderId="10" xfId="3" applyNumberFormat="1" applyFont="1" applyBorder="1" applyAlignment="1">
      <alignment vertical="center" wrapText="1"/>
    </xf>
    <xf numFmtId="10" fontId="2" fillId="0" borderId="10" xfId="3" applyNumberFormat="1" applyFont="1" applyBorder="1" applyAlignment="1">
      <alignment vertical="center" wrapText="1"/>
    </xf>
    <xf numFmtId="165" fontId="2" fillId="7" borderId="10" xfId="3" applyNumberFormat="1" applyFont="1" applyFill="1" applyBorder="1" applyAlignment="1">
      <alignment vertical="center" wrapText="1"/>
    </xf>
    <xf numFmtId="0" fontId="4" fillId="0" borderId="9" xfId="3" applyFont="1" applyBorder="1" applyAlignment="1">
      <alignment horizontal="center" vertical="center" wrapText="1"/>
    </xf>
    <xf numFmtId="0" fontId="12" fillId="0" borderId="10" xfId="3" applyBorder="1"/>
    <xf numFmtId="0" fontId="0" fillId="0" borderId="10" xfId="0" applyBorder="1"/>
    <xf numFmtId="0" fontId="2" fillId="0" borderId="0" xfId="3" applyFont="1" applyAlignment="1">
      <alignment vertical="center" wrapText="1"/>
    </xf>
    <xf numFmtId="0" fontId="2" fillId="0" borderId="0" xfId="3" applyFont="1" applyAlignment="1">
      <alignment horizontal="center" vertical="center" wrapText="1"/>
    </xf>
    <xf numFmtId="4" fontId="2" fillId="0" borderId="0" xfId="3" applyNumberFormat="1" applyFont="1" applyAlignment="1">
      <alignment vertical="center" wrapText="1"/>
    </xf>
    <xf numFmtId="10" fontId="2" fillId="0" borderId="0" xfId="3" applyNumberFormat="1" applyFont="1" applyAlignment="1">
      <alignment vertical="center" wrapText="1"/>
    </xf>
    <xf numFmtId="0" fontId="2" fillId="8" borderId="14" xfId="3" applyFont="1" applyFill="1" applyBorder="1" applyAlignment="1">
      <alignment vertical="center" wrapText="1"/>
    </xf>
    <xf numFmtId="3" fontId="2" fillId="8" borderId="6" xfId="0" applyNumberFormat="1" applyFont="1" applyFill="1" applyBorder="1" applyAlignment="1">
      <alignment horizontal="left" vertical="center" wrapText="1"/>
    </xf>
    <xf numFmtId="0" fontId="2" fillId="8" borderId="5" xfId="3" applyFont="1" applyFill="1" applyBorder="1" applyAlignment="1">
      <alignment vertical="center" wrapText="1"/>
    </xf>
    <xf numFmtId="0" fontId="2" fillId="8" borderId="6" xfId="3" applyFont="1" applyFill="1" applyBorder="1" applyAlignment="1">
      <alignment vertical="center" wrapText="1"/>
    </xf>
    <xf numFmtId="0" fontId="2" fillId="8" borderId="6" xfId="3" applyFont="1" applyFill="1" applyBorder="1" applyAlignment="1">
      <alignment horizontal="center" vertical="center" wrapText="1"/>
    </xf>
    <xf numFmtId="4" fontId="2" fillId="8" borderId="6" xfId="3" applyNumberFormat="1" applyFont="1" applyFill="1" applyBorder="1" applyAlignment="1">
      <alignment vertical="center" wrapText="1"/>
    </xf>
    <xf numFmtId="10" fontId="2" fillId="8" borderId="6" xfId="3" applyNumberFormat="1" applyFont="1" applyFill="1" applyBorder="1" applyAlignment="1">
      <alignment vertical="center" wrapText="1"/>
    </xf>
    <xf numFmtId="165" fontId="2" fillId="8" borderId="6" xfId="3" applyNumberFormat="1" applyFont="1" applyFill="1" applyBorder="1" applyAlignment="1">
      <alignment horizontal="right" vertical="center" wrapText="1"/>
    </xf>
    <xf numFmtId="0" fontId="2" fillId="8" borderId="15" xfId="3" applyFont="1" applyFill="1" applyBorder="1" applyAlignment="1">
      <alignment vertical="center" wrapText="1"/>
    </xf>
    <xf numFmtId="3" fontId="2" fillId="8" borderId="6" xfId="0" applyNumberFormat="1" applyFont="1" applyFill="1" applyBorder="1" applyAlignment="1">
      <alignment horizontal="center" vertical="center" wrapText="1"/>
    </xf>
    <xf numFmtId="0" fontId="0" fillId="8" borderId="0" xfId="0" applyFill="1"/>
    <xf numFmtId="3" fontId="2" fillId="8" borderId="6" xfId="0" applyNumberFormat="1" applyFont="1" applyFill="1" applyBorder="1" applyAlignment="1">
      <alignment vertical="center" wrapText="1"/>
    </xf>
    <xf numFmtId="0" fontId="18" fillId="8" borderId="5" xfId="3" applyFont="1" applyFill="1" applyBorder="1" applyAlignment="1">
      <alignment vertical="center" wrapText="1"/>
    </xf>
    <xf numFmtId="0" fontId="2" fillId="7" borderId="15" xfId="3" applyFont="1" applyFill="1" applyBorder="1" applyAlignment="1">
      <alignment vertical="center" wrapText="1"/>
    </xf>
    <xf numFmtId="3" fontId="2" fillId="9" borderId="6" xfId="0" applyNumberFormat="1" applyFont="1" applyFill="1" applyBorder="1" applyAlignment="1">
      <alignment vertical="center" wrapText="1"/>
    </xf>
    <xf numFmtId="0" fontId="2" fillId="9" borderId="5" xfId="3" applyFont="1" applyFill="1" applyBorder="1" applyAlignment="1">
      <alignment vertical="center" wrapText="1"/>
    </xf>
    <xf numFmtId="0" fontId="2" fillId="9" borderId="6" xfId="3" applyFont="1" applyFill="1" applyBorder="1" applyAlignment="1">
      <alignment vertical="center" wrapText="1"/>
    </xf>
    <xf numFmtId="0" fontId="2" fillId="9" borderId="6" xfId="3" applyFont="1" applyFill="1" applyBorder="1" applyAlignment="1">
      <alignment horizontal="center" vertical="center" wrapText="1"/>
    </xf>
    <xf numFmtId="0" fontId="2" fillId="10" borderId="6" xfId="3" applyFont="1" applyFill="1" applyBorder="1" applyAlignment="1">
      <alignment horizontal="center" vertical="center" wrapText="1"/>
    </xf>
    <xf numFmtId="4" fontId="2" fillId="9" borderId="6" xfId="3" applyNumberFormat="1" applyFont="1" applyFill="1" applyBorder="1" applyAlignment="1">
      <alignment vertical="center" wrapText="1"/>
    </xf>
    <xf numFmtId="10" fontId="2" fillId="9" borderId="6" xfId="3" applyNumberFormat="1" applyFont="1" applyFill="1" applyBorder="1" applyAlignment="1">
      <alignment vertical="center" wrapText="1"/>
    </xf>
    <xf numFmtId="165" fontId="2" fillId="9" borderId="6" xfId="3" applyNumberFormat="1" applyFont="1" applyFill="1" applyBorder="1" applyAlignment="1">
      <alignment horizontal="right" vertical="center" wrapText="1"/>
    </xf>
    <xf numFmtId="0" fontId="2" fillId="10" borderId="15" xfId="3" applyFont="1" applyFill="1" applyBorder="1" applyAlignment="1">
      <alignment vertical="center" wrapText="1"/>
    </xf>
    <xf numFmtId="0" fontId="2" fillId="10" borderId="10" xfId="3" applyFont="1" applyFill="1" applyBorder="1" applyAlignment="1">
      <alignment vertical="center" wrapText="1"/>
    </xf>
    <xf numFmtId="0" fontId="2" fillId="0" borderId="14" xfId="3" applyFont="1" applyBorder="1" applyAlignment="1">
      <alignment vertical="center" wrapText="1"/>
    </xf>
    <xf numFmtId="3" fontId="2" fillId="10" borderId="6" xfId="0" applyNumberFormat="1" applyFont="1" applyFill="1" applyBorder="1" applyAlignment="1">
      <alignment vertical="center" wrapText="1"/>
    </xf>
    <xf numFmtId="0" fontId="2" fillId="10" borderId="5" xfId="3" applyFont="1" applyFill="1" applyBorder="1" applyAlignment="1">
      <alignment vertical="center" wrapText="1"/>
    </xf>
    <xf numFmtId="0" fontId="2" fillId="10" borderId="6" xfId="3" applyFont="1" applyFill="1" applyBorder="1" applyAlignment="1">
      <alignment vertical="center" wrapText="1"/>
    </xf>
    <xf numFmtId="4" fontId="2" fillId="10" borderId="6" xfId="3" applyNumberFormat="1" applyFont="1" applyFill="1" applyBorder="1" applyAlignment="1">
      <alignment vertical="center" wrapText="1"/>
    </xf>
    <xf numFmtId="10" fontId="2" fillId="10" borderId="6" xfId="3" applyNumberFormat="1" applyFont="1" applyFill="1" applyBorder="1" applyAlignment="1">
      <alignment vertical="center" wrapText="1"/>
    </xf>
    <xf numFmtId="165" fontId="2" fillId="10" borderId="6" xfId="3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left"/>
    </xf>
    <xf numFmtId="165" fontId="2" fillId="2" borderId="6" xfId="3" applyNumberFormat="1" applyFont="1" applyFill="1" applyBorder="1" applyAlignment="1">
      <alignment vertical="center" wrapText="1"/>
    </xf>
    <xf numFmtId="0" fontId="2" fillId="7" borderId="10" xfId="3" applyFont="1" applyFill="1" applyBorder="1" applyAlignment="1">
      <alignment vertical="center" wrapText="1"/>
    </xf>
    <xf numFmtId="0" fontId="2" fillId="9" borderId="6" xfId="0" applyFont="1" applyFill="1" applyBorder="1" applyAlignment="1">
      <alignment vertical="center" wrapText="1"/>
    </xf>
    <xf numFmtId="165" fontId="2" fillId="10" borderId="6" xfId="3" applyNumberFormat="1" applyFont="1" applyFill="1" applyBorder="1" applyAlignment="1">
      <alignment horizontal="right" vertical="center" wrapText="1"/>
    </xf>
    <xf numFmtId="0" fontId="2" fillId="8" borderId="3" xfId="3" applyFont="1" applyFill="1" applyBorder="1" applyAlignment="1">
      <alignment vertical="center" wrapText="1"/>
    </xf>
    <xf numFmtId="3" fontId="2" fillId="9" borderId="6" xfId="0" applyNumberFormat="1" applyFont="1" applyFill="1" applyBorder="1" applyAlignment="1">
      <alignment horizontal="left" vertical="center" wrapText="1"/>
    </xf>
    <xf numFmtId="0" fontId="2" fillId="10" borderId="5" xfId="3" applyFont="1" applyFill="1" applyBorder="1" applyAlignment="1">
      <alignment horizontal="center" vertical="center" wrapText="1"/>
    </xf>
    <xf numFmtId="4" fontId="2" fillId="10" borderId="5" xfId="3" applyNumberFormat="1" applyFont="1" applyFill="1" applyBorder="1" applyAlignment="1">
      <alignment vertical="center" wrapText="1"/>
    </xf>
    <xf numFmtId="10" fontId="2" fillId="10" borderId="5" xfId="3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horizontal="left"/>
    </xf>
    <xf numFmtId="0" fontId="2" fillId="0" borderId="3" xfId="3" applyFont="1" applyBorder="1" applyAlignment="1">
      <alignment vertical="center" wrapText="1"/>
    </xf>
    <xf numFmtId="3" fontId="2" fillId="10" borderId="6" xfId="0" applyNumberFormat="1" applyFont="1" applyFill="1" applyBorder="1" applyAlignment="1">
      <alignment horizontal="left" vertical="center" wrapText="1"/>
    </xf>
    <xf numFmtId="165" fontId="2" fillId="2" borderId="5" xfId="3" applyNumberFormat="1" applyFont="1" applyFill="1" applyBorder="1" applyAlignment="1">
      <alignment vertical="center" wrapText="1"/>
    </xf>
    <xf numFmtId="165" fontId="19" fillId="2" borderId="6" xfId="3" applyNumberFormat="1" applyFont="1" applyFill="1" applyBorder="1" applyAlignment="1">
      <alignment vertical="center" wrapText="1"/>
    </xf>
    <xf numFmtId="3" fontId="2" fillId="10" borderId="5" xfId="0" applyNumberFormat="1" applyFont="1" applyFill="1" applyBorder="1" applyAlignment="1">
      <alignment horizontal="left" vertical="center" wrapText="1"/>
    </xf>
    <xf numFmtId="165" fontId="2" fillId="10" borderId="5" xfId="3" applyNumberFormat="1" applyFont="1" applyFill="1" applyBorder="1" applyAlignment="1">
      <alignment vertical="center" wrapText="1"/>
    </xf>
    <xf numFmtId="0" fontId="2" fillId="8" borderId="16" xfId="3" applyFont="1" applyFill="1" applyBorder="1" applyAlignment="1">
      <alignment vertical="center" wrapText="1"/>
    </xf>
    <xf numFmtId="3" fontId="2" fillId="10" borderId="10" xfId="0" applyNumberFormat="1" applyFont="1" applyFill="1" applyBorder="1" applyAlignment="1">
      <alignment horizontal="left" vertical="center" wrapText="1"/>
    </xf>
    <xf numFmtId="0" fontId="2" fillId="10" borderId="17" xfId="3" applyFont="1" applyFill="1" applyBorder="1" applyAlignment="1">
      <alignment vertical="center" wrapText="1"/>
    </xf>
    <xf numFmtId="165" fontId="2" fillId="2" borderId="5" xfId="3" applyNumberFormat="1" applyFont="1" applyFill="1" applyBorder="1" applyAlignment="1">
      <alignment horizontal="right" vertical="center" wrapText="1"/>
    </xf>
    <xf numFmtId="0" fontId="20" fillId="10" borderId="15" xfId="3" applyFont="1" applyFill="1" applyBorder="1" applyAlignment="1">
      <alignment vertical="center" wrapText="1"/>
    </xf>
    <xf numFmtId="3" fontId="2" fillId="9" borderId="18" xfId="0" applyNumberFormat="1" applyFont="1" applyFill="1" applyBorder="1" applyAlignment="1">
      <alignment horizontal="left" vertical="center" wrapText="1"/>
    </xf>
    <xf numFmtId="165" fontId="2" fillId="10" borderId="5" xfId="3" applyNumberFormat="1" applyFont="1" applyFill="1" applyBorder="1" applyAlignment="1">
      <alignment horizontal="right" vertical="center" wrapText="1"/>
    </xf>
    <xf numFmtId="165" fontId="2" fillId="0" borderId="5" xfId="3" applyNumberFormat="1" applyFont="1" applyBorder="1" applyAlignment="1">
      <alignment horizontal="right" vertical="center" wrapText="1"/>
    </xf>
    <xf numFmtId="0" fontId="2" fillId="10" borderId="5" xfId="3" applyFont="1" applyFill="1" applyBorder="1" applyAlignment="1">
      <alignment horizontal="left" vertical="center" wrapText="1"/>
    </xf>
    <xf numFmtId="3" fontId="2" fillId="7" borderId="5" xfId="0" applyNumberFormat="1" applyFont="1" applyFill="1" applyBorder="1" applyAlignment="1">
      <alignment horizontal="left" vertical="center" wrapText="1"/>
    </xf>
    <xf numFmtId="0" fontId="2" fillId="7" borderId="5" xfId="3" applyFont="1" applyFill="1" applyBorder="1" applyAlignment="1">
      <alignment vertical="center" wrapText="1"/>
    </xf>
    <xf numFmtId="0" fontId="2" fillId="7" borderId="5" xfId="3" applyFont="1" applyFill="1" applyBorder="1" applyAlignment="1">
      <alignment horizontal="center" vertical="center" wrapText="1"/>
    </xf>
    <xf numFmtId="4" fontId="2" fillId="7" borderId="5" xfId="3" applyNumberFormat="1" applyFont="1" applyFill="1" applyBorder="1" applyAlignment="1">
      <alignment vertical="center" wrapText="1"/>
    </xf>
    <xf numFmtId="10" fontId="2" fillId="7" borderId="5" xfId="3" applyNumberFormat="1" applyFont="1" applyFill="1" applyBorder="1" applyAlignment="1">
      <alignment vertical="center" wrapText="1"/>
    </xf>
    <xf numFmtId="165" fontId="2" fillId="7" borderId="5" xfId="3" applyNumberFormat="1" applyFont="1" applyFill="1" applyBorder="1" applyAlignment="1">
      <alignment horizontal="right" vertical="center" wrapText="1"/>
    </xf>
    <xf numFmtId="0" fontId="2" fillId="7" borderId="5" xfId="3" applyFont="1" applyFill="1" applyBorder="1" applyAlignment="1">
      <alignment horizontal="left" vertical="center" wrapText="1"/>
    </xf>
    <xf numFmtId="0" fontId="2" fillId="9" borderId="15" xfId="3" applyFont="1" applyFill="1" applyBorder="1" applyAlignment="1">
      <alignment vertical="center" wrapText="1"/>
    </xf>
    <xf numFmtId="3" fontId="18" fillId="10" borderId="18" xfId="0" applyNumberFormat="1" applyFont="1" applyFill="1" applyBorder="1" applyAlignment="1">
      <alignment horizontal="left" vertical="center" wrapText="1"/>
    </xf>
    <xf numFmtId="4" fontId="2" fillId="2" borderId="5" xfId="3" applyNumberFormat="1" applyFont="1" applyFill="1" applyBorder="1" applyAlignment="1">
      <alignment vertical="center" wrapText="1"/>
    </xf>
    <xf numFmtId="0" fontId="2" fillId="10" borderId="6" xfId="0" applyFont="1" applyFill="1" applyBorder="1" applyAlignment="1">
      <alignment horizontal="left" vertical="center" wrapText="1"/>
    </xf>
    <xf numFmtId="167" fontId="2" fillId="10" borderId="6" xfId="1" applyNumberFormat="1" applyFont="1" applyFill="1" applyBorder="1" applyAlignment="1" applyProtection="1">
      <alignment vertical="center" wrapText="1"/>
    </xf>
    <xf numFmtId="10" fontId="2" fillId="10" borderId="6" xfId="3" applyNumberFormat="1" applyFont="1" applyFill="1" applyBorder="1" applyAlignment="1">
      <alignment horizontal="center" vertical="center" wrapText="1"/>
    </xf>
    <xf numFmtId="0" fontId="19" fillId="10" borderId="5" xfId="3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7" fillId="10" borderId="6" xfId="3" applyFont="1" applyFill="1" applyBorder="1" applyAlignment="1">
      <alignment vertical="center" wrapText="1"/>
    </xf>
    <xf numFmtId="0" fontId="21" fillId="10" borderId="5" xfId="3" applyFont="1" applyFill="1" applyBorder="1" applyAlignment="1">
      <alignment vertical="center" wrapText="1"/>
    </xf>
    <xf numFmtId="167" fontId="2" fillId="10" borderId="5" xfId="1" applyNumberFormat="1" applyFont="1" applyFill="1" applyBorder="1" applyAlignment="1" applyProtection="1">
      <alignment vertical="center" wrapText="1"/>
    </xf>
    <xf numFmtId="10" fontId="2" fillId="10" borderId="5" xfId="3" applyNumberFormat="1" applyFont="1" applyFill="1" applyBorder="1" applyAlignment="1">
      <alignment horizontal="center" vertical="center" wrapText="1"/>
    </xf>
    <xf numFmtId="0" fontId="18" fillId="10" borderId="5" xfId="3" applyFont="1" applyFill="1" applyBorder="1" applyAlignment="1">
      <alignment vertical="center" wrapText="1"/>
    </xf>
    <xf numFmtId="0" fontId="2" fillId="10" borderId="12" xfId="3" applyFont="1" applyFill="1" applyBorder="1" applyAlignment="1">
      <alignment vertical="center" wrapText="1"/>
    </xf>
    <xf numFmtId="165" fontId="19" fillId="10" borderId="5" xfId="3" applyNumberFormat="1" applyFont="1" applyFill="1" applyBorder="1" applyAlignment="1">
      <alignment vertical="center" wrapText="1"/>
    </xf>
    <xf numFmtId="0" fontId="2" fillId="2" borderId="12" xfId="3" applyFont="1" applyFill="1" applyBorder="1" applyAlignment="1">
      <alignment vertical="center" wrapText="1"/>
    </xf>
    <xf numFmtId="0" fontId="2" fillId="10" borderId="19" xfId="3" applyFont="1" applyFill="1" applyBorder="1" applyAlignment="1">
      <alignment horizontal="center" vertical="center" wrapText="1"/>
    </xf>
    <xf numFmtId="167" fontId="2" fillId="10" borderId="10" xfId="1" applyNumberFormat="1" applyFont="1" applyFill="1" applyBorder="1" applyAlignment="1" applyProtection="1">
      <alignment vertical="center" wrapText="1"/>
    </xf>
    <xf numFmtId="167" fontId="2" fillId="10" borderId="20" xfId="1" applyNumberFormat="1" applyFont="1" applyFill="1" applyBorder="1" applyAlignment="1" applyProtection="1">
      <alignment vertical="center" wrapText="1"/>
    </xf>
    <xf numFmtId="10" fontId="2" fillId="10" borderId="21" xfId="3" applyNumberFormat="1" applyFont="1" applyFill="1" applyBorder="1" applyAlignment="1">
      <alignment vertical="center" wrapText="1"/>
    </xf>
    <xf numFmtId="10" fontId="2" fillId="10" borderId="22" xfId="3" applyNumberFormat="1" applyFont="1" applyFill="1" applyBorder="1" applyAlignment="1">
      <alignment vertical="center" wrapText="1"/>
    </xf>
    <xf numFmtId="10" fontId="2" fillId="10" borderId="10" xfId="3" applyNumberFormat="1" applyFont="1" applyFill="1" applyBorder="1" applyAlignment="1">
      <alignment horizontal="center" vertical="center" wrapText="1"/>
    </xf>
    <xf numFmtId="165" fontId="2" fillId="10" borderId="12" xfId="3" applyNumberFormat="1" applyFont="1" applyFill="1" applyBorder="1" applyAlignment="1">
      <alignment vertical="center" wrapText="1"/>
    </xf>
    <xf numFmtId="0" fontId="2" fillId="2" borderId="19" xfId="3" applyFont="1" applyFill="1" applyBorder="1" applyAlignment="1">
      <alignment vertical="center" wrapText="1"/>
    </xf>
    <xf numFmtId="0" fontId="2" fillId="10" borderId="23" xfId="3" applyFont="1" applyFill="1" applyBorder="1" applyAlignment="1">
      <alignment vertical="center" wrapText="1"/>
    </xf>
    <xf numFmtId="167" fontId="2" fillId="10" borderId="21" xfId="1" applyNumberFormat="1" applyFont="1" applyFill="1" applyBorder="1" applyAlignment="1" applyProtection="1">
      <alignment vertical="center" wrapText="1"/>
    </xf>
    <xf numFmtId="167" fontId="2" fillId="10" borderId="24" xfId="1" applyNumberFormat="1" applyFont="1" applyFill="1" applyBorder="1" applyAlignment="1" applyProtection="1">
      <alignment vertical="center" wrapText="1"/>
    </xf>
    <xf numFmtId="10" fontId="2" fillId="10" borderId="10" xfId="3" applyNumberFormat="1" applyFont="1" applyFill="1" applyBorder="1" applyAlignment="1">
      <alignment vertical="center" wrapText="1"/>
    </xf>
    <xf numFmtId="10" fontId="2" fillId="10" borderId="25" xfId="3" applyNumberFormat="1" applyFont="1" applyFill="1" applyBorder="1" applyAlignment="1">
      <alignment horizontal="center" vertical="center" wrapText="1"/>
    </xf>
    <xf numFmtId="165" fontId="2" fillId="2" borderId="12" xfId="3" applyNumberFormat="1" applyFont="1" applyFill="1" applyBorder="1" applyAlignment="1">
      <alignment vertical="center" wrapText="1"/>
    </xf>
    <xf numFmtId="0" fontId="2" fillId="10" borderId="21" xfId="3" applyFont="1" applyFill="1" applyBorder="1" applyAlignment="1">
      <alignment vertical="center" wrapText="1"/>
    </xf>
    <xf numFmtId="0" fontId="2" fillId="0" borderId="26" xfId="3" applyFont="1" applyBorder="1" applyAlignment="1">
      <alignment vertical="center" wrapText="1"/>
    </xf>
    <xf numFmtId="167" fontId="2" fillId="10" borderId="19" xfId="1" applyNumberFormat="1" applyFont="1" applyFill="1" applyBorder="1" applyAlignment="1" applyProtection="1">
      <alignment vertical="center" wrapText="1"/>
    </xf>
    <xf numFmtId="10" fontId="2" fillId="10" borderId="9" xfId="3" applyNumberFormat="1" applyFont="1" applyFill="1" applyBorder="1" applyAlignment="1">
      <alignment horizontal="center" vertical="center" wrapText="1"/>
    </xf>
    <xf numFmtId="165" fontId="2" fillId="2" borderId="10" xfId="3" applyNumberFormat="1" applyFont="1" applyFill="1" applyBorder="1" applyAlignment="1">
      <alignment vertical="center" wrapText="1"/>
    </xf>
    <xf numFmtId="0" fontId="2" fillId="10" borderId="19" xfId="3" applyFont="1" applyFill="1" applyBorder="1" applyAlignment="1">
      <alignment vertical="center" wrapText="1"/>
    </xf>
    <xf numFmtId="0" fontId="2" fillId="10" borderId="26" xfId="3" applyFont="1" applyFill="1" applyBorder="1" applyAlignment="1">
      <alignment vertical="center" wrapText="1"/>
    </xf>
    <xf numFmtId="167" fontId="2" fillId="2" borderId="10" xfId="1" applyNumberFormat="1" applyFont="1" applyFill="1" applyBorder="1" applyAlignment="1" applyProtection="1">
      <alignment vertical="center" wrapText="1"/>
    </xf>
    <xf numFmtId="10" fontId="2" fillId="10" borderId="27" xfId="3" applyNumberFormat="1" applyFont="1" applyFill="1" applyBorder="1" applyAlignment="1">
      <alignment vertical="center" wrapText="1"/>
    </xf>
    <xf numFmtId="0" fontId="22" fillId="10" borderId="28" xfId="0" applyFont="1" applyFill="1" applyBorder="1" applyAlignment="1">
      <alignment vertical="center" wrapText="1"/>
    </xf>
    <xf numFmtId="0" fontId="18" fillId="10" borderId="28" xfId="0" applyFont="1" applyFill="1" applyBorder="1" applyAlignment="1">
      <alignment vertical="center" wrapText="1"/>
    </xf>
    <xf numFmtId="0" fontId="2" fillId="10" borderId="28" xfId="3" applyFont="1" applyFill="1" applyBorder="1" applyAlignment="1">
      <alignment horizontal="center" vertical="center" wrapText="1"/>
    </xf>
    <xf numFmtId="4" fontId="2" fillId="10" borderId="28" xfId="3" applyNumberFormat="1" applyFont="1" applyFill="1" applyBorder="1" applyAlignment="1">
      <alignment vertical="center" wrapText="1"/>
    </xf>
    <xf numFmtId="10" fontId="2" fillId="10" borderId="28" xfId="3" applyNumberFormat="1" applyFont="1" applyFill="1" applyBorder="1" applyAlignment="1">
      <alignment vertical="center" wrapText="1"/>
    </xf>
    <xf numFmtId="0" fontId="2" fillId="10" borderId="28" xfId="3" applyFont="1" applyFill="1" applyBorder="1" applyAlignment="1">
      <alignment vertical="center" wrapText="1"/>
    </xf>
    <xf numFmtId="165" fontId="2" fillId="10" borderId="28" xfId="3" applyNumberFormat="1" applyFont="1" applyFill="1" applyBorder="1" applyAlignment="1">
      <alignment vertical="center" wrapText="1"/>
    </xf>
    <xf numFmtId="0" fontId="2" fillId="10" borderId="29" xfId="3" applyFont="1" applyFill="1" applyBorder="1" applyAlignment="1">
      <alignment vertical="center" wrapText="1"/>
    </xf>
    <xf numFmtId="4" fontId="15" fillId="4" borderId="4" xfId="3" applyNumberFormat="1" applyFont="1" applyFill="1" applyBorder="1" applyAlignment="1">
      <alignment horizontal="center" vertical="center" wrapText="1"/>
    </xf>
    <xf numFmtId="10" fontId="15" fillId="4" borderId="4" xfId="3" applyNumberFormat="1" applyFont="1" applyFill="1" applyBorder="1" applyAlignment="1">
      <alignment horizontal="center" vertical="center" wrapText="1"/>
    </xf>
    <xf numFmtId="3" fontId="2" fillId="9" borderId="5" xfId="0" applyNumberFormat="1" applyFont="1" applyFill="1" applyBorder="1" applyAlignment="1">
      <alignment horizontal="left" vertical="center" wrapText="1"/>
    </xf>
    <xf numFmtId="0" fontId="2" fillId="9" borderId="5" xfId="3" applyFont="1" applyFill="1" applyBorder="1" applyAlignment="1">
      <alignment horizontal="center" vertical="center" wrapText="1"/>
    </xf>
    <xf numFmtId="4" fontId="2" fillId="9" borderId="5" xfId="3" applyNumberFormat="1" applyFont="1" applyFill="1" applyBorder="1" applyAlignment="1">
      <alignment vertical="center" wrapText="1"/>
    </xf>
    <xf numFmtId="10" fontId="2" fillId="9" borderId="5" xfId="3" applyNumberFormat="1" applyFont="1" applyFill="1" applyBorder="1" applyAlignment="1">
      <alignment vertical="center" wrapText="1"/>
    </xf>
    <xf numFmtId="165" fontId="2" fillId="9" borderId="5" xfId="3" applyNumberFormat="1" applyFont="1" applyFill="1" applyBorder="1" applyAlignment="1">
      <alignment horizontal="right" vertical="center" wrapText="1"/>
    </xf>
    <xf numFmtId="0" fontId="2" fillId="10" borderId="32" xfId="3" applyFont="1" applyFill="1" applyBorder="1" applyAlignment="1">
      <alignment vertical="center" wrapText="1"/>
    </xf>
    <xf numFmtId="0" fontId="2" fillId="9" borderId="10" xfId="0" applyFont="1" applyFill="1" applyBorder="1" applyAlignment="1">
      <alignment vertical="center" wrapText="1"/>
    </xf>
    <xf numFmtId="0" fontId="2" fillId="9" borderId="10" xfId="3" applyFont="1" applyFill="1" applyBorder="1" applyAlignment="1">
      <alignment vertical="center" wrapText="1"/>
    </xf>
    <xf numFmtId="0" fontId="2" fillId="9" borderId="10" xfId="3" applyFont="1" applyFill="1" applyBorder="1" applyAlignment="1">
      <alignment horizontal="center" vertical="center" wrapText="1"/>
    </xf>
    <xf numFmtId="4" fontId="2" fillId="9" borderId="10" xfId="3" applyNumberFormat="1" applyFont="1" applyFill="1" applyBorder="1" applyAlignment="1">
      <alignment vertical="center" wrapText="1"/>
    </xf>
    <xf numFmtId="10" fontId="2" fillId="9" borderId="10" xfId="3" applyNumberFormat="1" applyFont="1" applyFill="1" applyBorder="1" applyAlignment="1">
      <alignment vertical="center" wrapText="1"/>
    </xf>
    <xf numFmtId="165" fontId="2" fillId="9" borderId="10" xfId="3" applyNumberFormat="1" applyFont="1" applyFill="1" applyBorder="1" applyAlignment="1">
      <alignment horizontal="right" vertical="center" wrapText="1"/>
    </xf>
    <xf numFmtId="165" fontId="2" fillId="9" borderId="33" xfId="3" applyNumberFormat="1" applyFont="1" applyFill="1" applyBorder="1" applyAlignment="1">
      <alignment horizontal="right" vertical="center" wrapText="1"/>
    </xf>
    <xf numFmtId="3" fontId="2" fillId="10" borderId="18" xfId="0" applyNumberFormat="1" applyFont="1" applyFill="1" applyBorder="1" applyAlignment="1">
      <alignment horizontal="left" vertical="center" wrapText="1"/>
    </xf>
    <xf numFmtId="0" fontId="2" fillId="10" borderId="34" xfId="3" applyFont="1" applyFill="1" applyBorder="1" applyAlignment="1">
      <alignment vertical="center" wrapText="1"/>
    </xf>
    <xf numFmtId="0" fontId="2" fillId="10" borderId="34" xfId="3" applyFont="1" applyFill="1" applyBorder="1" applyAlignment="1">
      <alignment horizontal="center" vertical="center" wrapText="1"/>
    </xf>
    <xf numFmtId="4" fontId="2" fillId="10" borderId="34" xfId="3" applyNumberFormat="1" applyFont="1" applyFill="1" applyBorder="1" applyAlignment="1">
      <alignment vertical="center" wrapText="1"/>
    </xf>
    <xf numFmtId="10" fontId="2" fillId="10" borderId="34" xfId="3" applyNumberFormat="1" applyFont="1" applyFill="1" applyBorder="1" applyAlignment="1">
      <alignment vertical="center" wrapText="1"/>
    </xf>
    <xf numFmtId="10" fontId="2" fillId="10" borderId="18" xfId="3" applyNumberFormat="1" applyFont="1" applyFill="1" applyBorder="1" applyAlignment="1">
      <alignment vertical="center" wrapText="1"/>
    </xf>
    <xf numFmtId="0" fontId="2" fillId="10" borderId="18" xfId="3" applyFont="1" applyFill="1" applyBorder="1" applyAlignment="1">
      <alignment horizontal="center" vertical="center" wrapText="1"/>
    </xf>
    <xf numFmtId="0" fontId="2" fillId="10" borderId="18" xfId="3" applyFont="1" applyFill="1" applyBorder="1" applyAlignment="1">
      <alignment vertical="center" wrapText="1"/>
    </xf>
    <xf numFmtId="165" fontId="2" fillId="2" borderId="18" xfId="3" applyNumberFormat="1" applyFont="1" applyFill="1" applyBorder="1" applyAlignment="1">
      <alignment vertical="center" wrapText="1"/>
    </xf>
    <xf numFmtId="0" fontId="2" fillId="10" borderId="6" xfId="0" applyFont="1" applyFill="1" applyBorder="1" applyAlignment="1">
      <alignment vertical="center" wrapText="1"/>
    </xf>
    <xf numFmtId="167" fontId="2" fillId="10" borderId="6" xfId="1" applyNumberFormat="1" applyFont="1" applyFill="1" applyBorder="1" applyAlignment="1" applyProtection="1">
      <alignment horizontal="center" vertical="center" wrapText="1"/>
    </xf>
    <xf numFmtId="167" fontId="2" fillId="9" borderId="6" xfId="1" applyNumberFormat="1" applyFont="1" applyFill="1" applyBorder="1" applyAlignment="1" applyProtection="1">
      <alignment horizontal="center" vertical="center" wrapText="1"/>
    </xf>
    <xf numFmtId="3" fontId="2" fillId="8" borderId="35" xfId="0" applyNumberFormat="1" applyFont="1" applyFill="1" applyBorder="1" applyAlignment="1">
      <alignment horizontal="center" vertical="center" wrapText="1"/>
    </xf>
    <xf numFmtId="168" fontId="2" fillId="10" borderId="6" xfId="1" applyNumberFormat="1" applyFont="1" applyFill="1" applyBorder="1" applyAlignment="1" applyProtection="1">
      <alignment horizontal="center" vertical="center" wrapText="1"/>
    </xf>
    <xf numFmtId="0" fontId="2" fillId="7" borderId="6" xfId="3" applyFont="1" applyFill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10" fontId="2" fillId="2" borderId="6" xfId="3" applyNumberFormat="1" applyFont="1" applyFill="1" applyBorder="1" applyAlignment="1">
      <alignment vertical="center" wrapText="1"/>
    </xf>
    <xf numFmtId="165" fontId="18" fillId="2" borderId="5" xfId="3" applyNumberFormat="1" applyFont="1" applyFill="1" applyBorder="1" applyAlignment="1">
      <alignment vertical="center" wrapText="1"/>
    </xf>
    <xf numFmtId="3" fontId="2" fillId="2" borderId="5" xfId="3" applyNumberFormat="1" applyFont="1" applyFill="1" applyBorder="1" applyAlignment="1">
      <alignment vertical="center" wrapText="1"/>
    </xf>
    <xf numFmtId="3" fontId="2" fillId="10" borderId="5" xfId="3" applyNumberFormat="1" applyFont="1" applyFill="1" applyBorder="1" applyAlignment="1">
      <alignment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10" borderId="5" xfId="3" applyFont="1" applyFill="1" applyBorder="1" applyAlignment="1">
      <alignment vertical="center" wrapText="1"/>
    </xf>
    <xf numFmtId="0" fontId="2" fillId="10" borderId="5" xfId="0" applyFont="1" applyFill="1" applyBorder="1" applyAlignment="1">
      <alignment vertical="center" wrapText="1"/>
    </xf>
    <xf numFmtId="3" fontId="19" fillId="10" borderId="15" xfId="0" applyNumberFormat="1" applyFont="1" applyFill="1" applyBorder="1" applyAlignment="1">
      <alignment horizontal="left" vertical="center" wrapText="1"/>
    </xf>
    <xf numFmtId="0" fontId="2" fillId="7" borderId="32" xfId="3" applyFont="1" applyFill="1" applyBorder="1" applyAlignment="1">
      <alignment vertical="center" wrapText="1"/>
    </xf>
    <xf numFmtId="3" fontId="2" fillId="10" borderId="12" xfId="0" applyNumberFormat="1" applyFont="1" applyFill="1" applyBorder="1" applyAlignment="1">
      <alignment horizontal="left" vertical="center" wrapText="1"/>
    </xf>
    <xf numFmtId="0" fontId="17" fillId="10" borderId="21" xfId="3" applyFont="1" applyFill="1" applyBorder="1" applyAlignment="1">
      <alignment vertical="center" wrapText="1"/>
    </xf>
    <xf numFmtId="0" fontId="2" fillId="10" borderId="25" xfId="3" applyFont="1" applyFill="1" applyBorder="1" applyAlignment="1">
      <alignment horizontal="center" vertical="center" wrapText="1"/>
    </xf>
    <xf numFmtId="0" fontId="2" fillId="10" borderId="21" xfId="3" applyFont="1" applyFill="1" applyBorder="1" applyAlignment="1">
      <alignment horizontal="center" vertical="center" wrapText="1"/>
    </xf>
    <xf numFmtId="3" fontId="2" fillId="10" borderId="17" xfId="3" applyNumberFormat="1" applyFont="1" applyFill="1" applyBorder="1" applyAlignment="1">
      <alignment vertical="center" wrapText="1"/>
    </xf>
    <xf numFmtId="4" fontId="2" fillId="10" borderId="17" xfId="3" applyNumberFormat="1" applyFont="1" applyFill="1" applyBorder="1" applyAlignment="1">
      <alignment vertical="center" wrapText="1"/>
    </xf>
    <xf numFmtId="0" fontId="2" fillId="10" borderId="36" xfId="3" applyFont="1" applyFill="1" applyBorder="1" applyAlignment="1">
      <alignment vertical="center" wrapText="1"/>
    </xf>
    <xf numFmtId="0" fontId="4" fillId="7" borderId="25" xfId="0" applyFont="1" applyFill="1" applyBorder="1" applyAlignment="1">
      <alignment horizontal="center" vertical="center" wrapText="1"/>
    </xf>
    <xf numFmtId="3" fontId="2" fillId="8" borderId="5" xfId="0" applyNumberFormat="1" applyFont="1" applyFill="1" applyBorder="1" applyAlignment="1">
      <alignment horizontal="center" vertical="center" wrapText="1"/>
    </xf>
    <xf numFmtId="3" fontId="2" fillId="8" borderId="37" xfId="0" applyNumberFormat="1" applyFont="1" applyFill="1" applyBorder="1" applyAlignment="1">
      <alignment horizontal="center" vertical="center" wrapText="1"/>
    </xf>
    <xf numFmtId="0" fontId="0" fillId="7" borderId="0" xfId="0" applyFill="1"/>
    <xf numFmtId="3" fontId="2" fillId="10" borderId="21" xfId="0" applyNumberFormat="1" applyFont="1" applyFill="1" applyBorder="1" applyAlignment="1">
      <alignment horizontal="left" vertical="center" wrapText="1"/>
    </xf>
    <xf numFmtId="4" fontId="2" fillId="2" borderId="21" xfId="3" applyNumberFormat="1" applyFont="1" applyFill="1" applyBorder="1" applyAlignment="1">
      <alignment vertical="center" wrapText="1"/>
    </xf>
    <xf numFmtId="4" fontId="2" fillId="10" borderId="21" xfId="3" applyNumberFormat="1" applyFont="1" applyFill="1" applyBorder="1" applyAlignment="1">
      <alignment vertical="center" wrapText="1"/>
    </xf>
    <xf numFmtId="165" fontId="2" fillId="2" borderId="21" xfId="3" applyNumberFormat="1" applyFont="1" applyFill="1" applyBorder="1" applyAlignment="1">
      <alignment vertical="center" wrapText="1"/>
    </xf>
    <xf numFmtId="3" fontId="2" fillId="8" borderId="21" xfId="0" applyNumberFormat="1" applyFont="1" applyFill="1" applyBorder="1" applyAlignment="1">
      <alignment horizontal="center" vertical="center" wrapText="1"/>
    </xf>
    <xf numFmtId="3" fontId="2" fillId="10" borderId="25" xfId="0" applyNumberFormat="1" applyFont="1" applyFill="1" applyBorder="1" applyAlignment="1">
      <alignment horizontal="left" vertical="center" wrapText="1"/>
    </xf>
    <xf numFmtId="0" fontId="18" fillId="10" borderId="21" xfId="3" applyFont="1" applyFill="1" applyBorder="1" applyAlignment="1">
      <alignment vertical="center" wrapText="1"/>
    </xf>
    <xf numFmtId="0" fontId="2" fillId="10" borderId="23" xfId="3" applyFont="1" applyFill="1" applyBorder="1" applyAlignment="1">
      <alignment horizontal="center" vertical="center" wrapText="1"/>
    </xf>
    <xf numFmtId="0" fontId="2" fillId="10" borderId="25" xfId="3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3" fontId="2" fillId="0" borderId="38" xfId="0" applyNumberFormat="1" applyFont="1" applyBorder="1" applyAlignment="1">
      <alignment horizontal="center" vertical="center" wrapText="1"/>
    </xf>
    <xf numFmtId="0" fontId="2" fillId="10" borderId="14" xfId="3" applyFont="1" applyFill="1" applyBorder="1" applyAlignment="1">
      <alignment vertical="center" wrapText="1"/>
    </xf>
    <xf numFmtId="3" fontId="18" fillId="10" borderId="10" xfId="0" applyNumberFormat="1" applyFont="1" applyFill="1" applyBorder="1" applyAlignment="1">
      <alignment horizontal="left" vertical="center" wrapText="1"/>
    </xf>
    <xf numFmtId="0" fontId="17" fillId="7" borderId="9" xfId="3" applyFont="1" applyFill="1" applyBorder="1" applyAlignment="1">
      <alignment vertical="center" wrapText="1"/>
    </xf>
    <xf numFmtId="0" fontId="2" fillId="0" borderId="19" xfId="3" applyFont="1" applyBorder="1" applyAlignment="1">
      <alignment horizontal="center" vertical="center" wrapText="1"/>
    </xf>
    <xf numFmtId="165" fontId="2" fillId="0" borderId="10" xfId="3" applyNumberFormat="1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2" fillId="8" borderId="39" xfId="0" applyFont="1" applyFill="1" applyBorder="1" applyAlignment="1">
      <alignment vertical="center" wrapText="1"/>
    </xf>
    <xf numFmtId="3" fontId="2" fillId="8" borderId="10" xfId="0" applyNumberFormat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vertical="center" wrapText="1"/>
    </xf>
    <xf numFmtId="0" fontId="2" fillId="0" borderId="6" xfId="3" applyFont="1" applyBorder="1" applyAlignment="1">
      <alignment horizontal="center" vertical="center" wrapText="1"/>
    </xf>
    <xf numFmtId="167" fontId="2" fillId="0" borderId="6" xfId="1" applyNumberFormat="1" applyFont="1" applyBorder="1" applyAlignment="1" applyProtection="1">
      <alignment vertical="center" wrapText="1"/>
    </xf>
    <xf numFmtId="10" fontId="2" fillId="0" borderId="6" xfId="3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left" vertical="center" wrapText="1"/>
    </xf>
    <xf numFmtId="3" fontId="2" fillId="7" borderId="6" xfId="0" applyNumberFormat="1" applyFont="1" applyFill="1" applyBorder="1" applyAlignment="1">
      <alignment horizontal="left" vertical="center" wrapText="1"/>
    </xf>
    <xf numFmtId="167" fontId="2" fillId="7" borderId="6" xfId="1" applyNumberFormat="1" applyFont="1" applyFill="1" applyBorder="1" applyAlignment="1" applyProtection="1">
      <alignment vertical="center" wrapText="1"/>
    </xf>
    <xf numFmtId="165" fontId="18" fillId="2" borderId="6" xfId="3" applyNumberFormat="1" applyFont="1" applyFill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0" fontId="27" fillId="10" borderId="6" xfId="3" applyFont="1" applyFill="1" applyBorder="1" applyAlignment="1">
      <alignment vertical="center" wrapText="1"/>
    </xf>
    <xf numFmtId="0" fontId="2" fillId="10" borderId="41" xfId="3" applyFont="1" applyFill="1" applyBorder="1" applyAlignment="1">
      <alignment vertical="center" wrapText="1"/>
    </xf>
    <xf numFmtId="0" fontId="2" fillId="10" borderId="38" xfId="3" applyFont="1" applyFill="1" applyBorder="1" applyAlignment="1">
      <alignment vertical="center" wrapText="1"/>
    </xf>
    <xf numFmtId="3" fontId="2" fillId="8" borderId="33" xfId="0" applyNumberFormat="1" applyFont="1" applyFill="1" applyBorder="1" applyAlignment="1">
      <alignment horizontal="center" vertical="center" wrapText="1"/>
    </xf>
    <xf numFmtId="0" fontId="19" fillId="10" borderId="6" xfId="3" applyFont="1" applyFill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167" fontId="2" fillId="2" borderId="6" xfId="1" applyNumberFormat="1" applyFont="1" applyFill="1" applyBorder="1" applyAlignment="1" applyProtection="1">
      <alignment vertical="center" wrapText="1"/>
    </xf>
    <xf numFmtId="165" fontId="2" fillId="10" borderId="10" xfId="3" applyNumberFormat="1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left" vertical="center" wrapText="1"/>
    </xf>
    <xf numFmtId="0" fontId="25" fillId="3" borderId="9" xfId="3" applyFont="1" applyFill="1" applyBorder="1" applyAlignment="1">
      <alignment vertical="center" wrapText="1"/>
    </xf>
    <xf numFmtId="0" fontId="2" fillId="3" borderId="15" xfId="3" applyFont="1" applyFill="1" applyBorder="1" applyAlignment="1">
      <alignment vertical="center" wrapText="1"/>
    </xf>
    <xf numFmtId="0" fontId="17" fillId="0" borderId="6" xfId="3" applyFont="1" applyBorder="1" applyAlignment="1">
      <alignment vertical="center" wrapText="1"/>
    </xf>
    <xf numFmtId="0" fontId="2" fillId="0" borderId="5" xfId="3" applyFont="1" applyBorder="1" applyAlignment="1">
      <alignment vertical="center" wrapText="1"/>
    </xf>
    <xf numFmtId="167" fontId="2" fillId="2" borderId="5" xfId="1" applyNumberFormat="1" applyFont="1" applyFill="1" applyBorder="1" applyAlignment="1" applyProtection="1">
      <alignment vertical="center" wrapText="1"/>
    </xf>
    <xf numFmtId="165" fontId="2" fillId="2" borderId="34" xfId="3" applyNumberFormat="1" applyFont="1" applyFill="1" applyBorder="1" applyAlignment="1">
      <alignment vertical="center" wrapText="1"/>
    </xf>
    <xf numFmtId="165" fontId="2" fillId="2" borderId="1" xfId="3" applyNumberFormat="1" applyFont="1" applyFill="1" applyBorder="1" applyAlignment="1">
      <alignment vertical="center" wrapText="1"/>
    </xf>
    <xf numFmtId="0" fontId="17" fillId="10" borderId="10" xfId="3" applyFont="1" applyFill="1" applyBorder="1" applyAlignment="1">
      <alignment vertical="center" wrapText="1"/>
    </xf>
    <xf numFmtId="0" fontId="17" fillId="10" borderId="12" xfId="3" applyFont="1" applyFill="1" applyBorder="1" applyAlignment="1">
      <alignment vertical="center" wrapText="1"/>
    </xf>
    <xf numFmtId="0" fontId="2" fillId="2" borderId="23" xfId="3" applyFont="1" applyFill="1" applyBorder="1" applyAlignment="1">
      <alignment vertical="center" wrapText="1"/>
    </xf>
    <xf numFmtId="0" fontId="2" fillId="2" borderId="21" xfId="3" applyFont="1" applyFill="1" applyBorder="1" applyAlignment="1">
      <alignment vertical="center" wrapText="1"/>
    </xf>
    <xf numFmtId="0" fontId="2" fillId="0" borderId="16" xfId="3" applyFont="1" applyBorder="1" applyAlignment="1">
      <alignment vertical="center" wrapText="1"/>
    </xf>
    <xf numFmtId="3" fontId="2" fillId="3" borderId="21" xfId="0" applyNumberFormat="1" applyFont="1" applyFill="1" applyBorder="1" applyAlignment="1">
      <alignment horizontal="left" vertical="center" wrapText="1"/>
    </xf>
    <xf numFmtId="0" fontId="17" fillId="7" borderId="21" xfId="3" applyFont="1" applyFill="1" applyBorder="1" applyAlignment="1">
      <alignment vertical="center" wrapText="1"/>
    </xf>
    <xf numFmtId="0" fontId="2" fillId="7" borderId="21" xfId="3" applyFont="1" applyFill="1" applyBorder="1" applyAlignment="1">
      <alignment vertical="center" wrapText="1"/>
    </xf>
    <xf numFmtId="165" fontId="2" fillId="7" borderId="21" xfId="3" applyNumberFormat="1" applyFont="1" applyFill="1" applyBorder="1" applyAlignment="1">
      <alignment vertical="center" wrapText="1"/>
    </xf>
    <xf numFmtId="165" fontId="2" fillId="7" borderId="23" xfId="3" applyNumberFormat="1" applyFont="1" applyFill="1" applyBorder="1" applyAlignment="1">
      <alignment vertical="center" wrapText="1"/>
    </xf>
    <xf numFmtId="0" fontId="2" fillId="3" borderId="10" xfId="3" applyFont="1" applyFill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left"/>
    </xf>
    <xf numFmtId="0" fontId="2" fillId="2" borderId="10" xfId="3" applyFont="1" applyFill="1" applyBorder="1" applyAlignment="1">
      <alignment vertical="center" wrapText="1"/>
    </xf>
    <xf numFmtId="3" fontId="18" fillId="2" borderId="10" xfId="0" applyNumberFormat="1" applyFont="1" applyFill="1" applyBorder="1" applyAlignment="1">
      <alignment horizontal="left" vertical="center" wrapText="1"/>
    </xf>
    <xf numFmtId="0" fontId="17" fillId="2" borderId="10" xfId="3" applyFont="1" applyFill="1" applyBorder="1" applyAlignment="1">
      <alignment vertical="center" wrapText="1"/>
    </xf>
    <xf numFmtId="0" fontId="18" fillId="2" borderId="10" xfId="3" applyFont="1" applyFill="1" applyBorder="1" applyAlignment="1">
      <alignment vertical="center" wrapText="1"/>
    </xf>
    <xf numFmtId="4" fontId="18" fillId="2" borderId="10" xfId="3" applyNumberFormat="1" applyFont="1" applyFill="1" applyBorder="1" applyAlignment="1">
      <alignment vertical="center" wrapText="1"/>
    </xf>
    <xf numFmtId="4" fontId="2" fillId="2" borderId="19" xfId="3" applyNumberFormat="1" applyFont="1" applyFill="1" applyBorder="1" applyAlignment="1">
      <alignment vertical="center" wrapText="1"/>
    </xf>
    <xf numFmtId="10" fontId="2" fillId="2" borderId="10" xfId="3" applyNumberFormat="1" applyFont="1" applyFill="1" applyBorder="1" applyAlignment="1">
      <alignment vertical="center" wrapText="1"/>
    </xf>
    <xf numFmtId="0" fontId="2" fillId="2" borderId="10" xfId="3" applyFont="1" applyFill="1" applyBorder="1" applyAlignment="1">
      <alignment horizontal="center" vertical="center" wrapText="1"/>
    </xf>
    <xf numFmtId="165" fontId="2" fillId="2" borderId="9" xfId="3" applyNumberFormat="1" applyFont="1" applyFill="1" applyBorder="1" applyAlignment="1">
      <alignment vertical="center" wrapText="1"/>
    </xf>
    <xf numFmtId="165" fontId="2" fillId="2" borderId="19" xfId="3" applyNumberFormat="1" applyFont="1" applyFill="1" applyBorder="1" applyAlignment="1">
      <alignment vertical="center" wrapText="1"/>
    </xf>
    <xf numFmtId="0" fontId="2" fillId="0" borderId="42" xfId="3" applyFont="1" applyBorder="1" applyAlignment="1">
      <alignment vertical="center" wrapText="1"/>
    </xf>
    <xf numFmtId="0" fontId="2" fillId="0" borderId="18" xfId="3" applyFont="1" applyBorder="1" applyAlignment="1">
      <alignment vertical="center" wrapText="1"/>
    </xf>
    <xf numFmtId="4" fontId="2" fillId="0" borderId="18" xfId="3" applyNumberFormat="1" applyFont="1" applyBorder="1" applyAlignment="1">
      <alignment vertical="center" wrapText="1"/>
    </xf>
    <xf numFmtId="10" fontId="2" fillId="0" borderId="28" xfId="3" applyNumberFormat="1" applyFont="1" applyBorder="1" applyAlignment="1">
      <alignment vertical="center" wrapText="1"/>
    </xf>
    <xf numFmtId="10" fontId="2" fillId="0" borderId="28" xfId="3" applyNumberFormat="1" applyFont="1" applyBorder="1" applyAlignment="1">
      <alignment horizontal="center" vertical="center" wrapText="1"/>
    </xf>
    <xf numFmtId="0" fontId="2" fillId="0" borderId="28" xfId="3" applyFont="1" applyBorder="1" applyAlignment="1">
      <alignment vertical="center" wrapText="1"/>
    </xf>
    <xf numFmtId="165" fontId="2" fillId="0" borderId="28" xfId="3" applyNumberFormat="1" applyFont="1" applyBorder="1" applyAlignment="1">
      <alignment vertical="center" wrapText="1"/>
    </xf>
    <xf numFmtId="0" fontId="2" fillId="8" borderId="41" xfId="3" applyFont="1" applyFill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3" fontId="2" fillId="8" borderId="18" xfId="0" applyNumberFormat="1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 applyProtection="1">
      <alignment vertical="center" wrapText="1"/>
    </xf>
    <xf numFmtId="10" fontId="2" fillId="0" borderId="0" xfId="3" applyNumberFormat="1" applyFont="1" applyAlignment="1">
      <alignment horizontal="center" vertical="center" wrapText="1"/>
    </xf>
    <xf numFmtId="1" fontId="2" fillId="10" borderId="6" xfId="2" applyNumberFormat="1" applyFont="1" applyFill="1" applyBorder="1" applyAlignment="1" applyProtection="1">
      <alignment vertical="center" wrapText="1"/>
    </xf>
    <xf numFmtId="0" fontId="2" fillId="10" borderId="33" xfId="3" applyFont="1" applyFill="1" applyBorder="1" applyAlignment="1">
      <alignment vertical="center" wrapText="1"/>
    </xf>
    <xf numFmtId="0" fontId="2" fillId="10" borderId="15" xfId="3" applyFont="1" applyFill="1" applyBorder="1" applyAlignment="1">
      <alignment vertical="center"/>
    </xf>
    <xf numFmtId="0" fontId="2" fillId="10" borderId="43" xfId="3" applyFont="1" applyFill="1" applyBorder="1" applyAlignment="1">
      <alignment vertical="center"/>
    </xf>
    <xf numFmtId="0" fontId="2" fillId="10" borderId="15" xfId="3" applyFont="1" applyFill="1" applyBorder="1" applyAlignment="1">
      <alignment horizontal="center" vertical="center" wrapText="1"/>
    </xf>
    <xf numFmtId="0" fontId="17" fillId="10" borderId="22" xfId="3" applyFont="1" applyFill="1" applyBorder="1" applyAlignment="1">
      <alignment vertical="center"/>
    </xf>
    <xf numFmtId="0" fontId="17" fillId="10" borderId="5" xfId="3" applyFont="1" applyFill="1" applyBorder="1" applyAlignment="1">
      <alignment vertical="center" wrapText="1"/>
    </xf>
    <xf numFmtId="0" fontId="2" fillId="10" borderId="10" xfId="3" applyFont="1" applyFill="1" applyBorder="1" applyAlignment="1">
      <alignment vertical="center"/>
    </xf>
    <xf numFmtId="0" fontId="18" fillId="0" borderId="6" xfId="3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left"/>
    </xf>
    <xf numFmtId="0" fontId="28" fillId="10" borderId="10" xfId="0" applyFont="1" applyFill="1" applyBorder="1" applyAlignment="1">
      <alignment wrapText="1"/>
    </xf>
    <xf numFmtId="0" fontId="2" fillId="10" borderId="17" xfId="3" applyFont="1" applyFill="1" applyBorder="1" applyAlignment="1">
      <alignment horizontal="center" vertical="center" wrapText="1"/>
    </xf>
    <xf numFmtId="167" fontId="2" fillId="10" borderId="5" xfId="1" applyNumberFormat="1" applyFont="1" applyFill="1" applyBorder="1" applyAlignment="1" applyProtection="1">
      <alignment horizontal="center" vertical="center" wrapText="1"/>
    </xf>
    <xf numFmtId="1" fontId="2" fillId="10" borderId="5" xfId="2" applyNumberFormat="1" applyFont="1" applyFill="1" applyBorder="1" applyAlignment="1" applyProtection="1">
      <alignment vertical="center" wrapText="1"/>
    </xf>
    <xf numFmtId="0" fontId="18" fillId="10" borderId="12" xfId="3" applyFont="1" applyFill="1" applyBorder="1" applyAlignment="1">
      <alignment vertical="center" wrapText="1"/>
    </xf>
    <xf numFmtId="0" fontId="28" fillId="10" borderId="10" xfId="0" applyFont="1" applyFill="1" applyBorder="1" applyAlignment="1">
      <alignment vertical="center" wrapText="1"/>
    </xf>
    <xf numFmtId="0" fontId="25" fillId="10" borderId="12" xfId="3" applyFont="1" applyFill="1" applyBorder="1" applyAlignment="1">
      <alignment vertical="center" wrapText="1"/>
    </xf>
    <xf numFmtId="0" fontId="28" fillId="10" borderId="21" xfId="0" applyFont="1" applyFill="1" applyBorder="1" applyAlignment="1">
      <alignment vertical="center" wrapText="1"/>
    </xf>
    <xf numFmtId="0" fontId="2" fillId="10" borderId="12" xfId="3" applyFont="1" applyFill="1" applyBorder="1" applyAlignment="1">
      <alignment vertical="center"/>
    </xf>
    <xf numFmtId="0" fontId="29" fillId="10" borderId="21" xfId="0" applyFont="1" applyFill="1" applyBorder="1" applyAlignment="1">
      <alignment vertical="center" wrapText="1"/>
    </xf>
    <xf numFmtId="167" fontId="2" fillId="2" borderId="17" xfId="1" applyNumberFormat="1" applyFont="1" applyFill="1" applyBorder="1" applyAlignment="1" applyProtection="1">
      <alignment horizontal="center" vertical="center" wrapText="1"/>
    </xf>
    <xf numFmtId="167" fontId="2" fillId="2" borderId="21" xfId="1" applyNumberFormat="1" applyFont="1" applyFill="1" applyBorder="1" applyAlignment="1" applyProtection="1">
      <alignment horizontal="center" vertical="center" wrapText="1"/>
    </xf>
    <xf numFmtId="167" fontId="2" fillId="2" borderId="23" xfId="1" applyNumberFormat="1" applyFont="1" applyFill="1" applyBorder="1" applyAlignment="1" applyProtection="1">
      <alignment horizontal="center" vertical="center" wrapText="1"/>
    </xf>
    <xf numFmtId="1" fontId="2" fillId="10" borderId="21" xfId="2" applyNumberFormat="1" applyFont="1" applyFill="1" applyBorder="1" applyAlignment="1" applyProtection="1">
      <alignment vertical="center" wrapText="1"/>
    </xf>
    <xf numFmtId="0" fontId="18" fillId="3" borderId="23" xfId="3" applyFont="1" applyFill="1" applyBorder="1" applyAlignment="1">
      <alignment vertical="center" wrapText="1"/>
    </xf>
    <xf numFmtId="167" fontId="2" fillId="7" borderId="23" xfId="1" applyNumberFormat="1" applyFont="1" applyFill="1" applyBorder="1" applyAlignment="1" applyProtection="1">
      <alignment horizontal="center" vertical="center" wrapText="1"/>
    </xf>
    <xf numFmtId="1" fontId="2" fillId="10" borderId="25" xfId="2" applyNumberFormat="1" applyFont="1" applyFill="1" applyBorder="1" applyAlignment="1" applyProtection="1">
      <alignment vertical="center" wrapText="1"/>
    </xf>
    <xf numFmtId="165" fontId="2" fillId="7" borderId="17" xfId="3" applyNumberFormat="1" applyFont="1" applyFill="1" applyBorder="1" applyAlignment="1">
      <alignment vertical="center" wrapText="1"/>
    </xf>
    <xf numFmtId="165" fontId="2" fillId="7" borderId="5" xfId="3" applyNumberFormat="1" applyFont="1" applyFill="1" applyBorder="1" applyAlignment="1">
      <alignment vertical="center" wrapText="1"/>
    </xf>
    <xf numFmtId="0" fontId="2" fillId="3" borderId="12" xfId="3" applyFont="1" applyFill="1" applyBorder="1" applyAlignment="1">
      <alignment vertical="center"/>
    </xf>
    <xf numFmtId="0" fontId="18" fillId="3" borderId="10" xfId="3" applyFont="1" applyFill="1" applyBorder="1" applyAlignment="1">
      <alignment vertical="center" wrapText="1"/>
    </xf>
    <xf numFmtId="0" fontId="29" fillId="10" borderId="10" xfId="0" applyFont="1" applyFill="1" applyBorder="1" applyAlignment="1">
      <alignment vertical="center" wrapText="1"/>
    </xf>
    <xf numFmtId="0" fontId="2" fillId="10" borderId="10" xfId="3" applyFont="1" applyFill="1" applyBorder="1" applyAlignment="1">
      <alignment horizontal="center" vertical="center" wrapText="1"/>
    </xf>
    <xf numFmtId="167" fontId="2" fillId="7" borderId="10" xfId="1" applyNumberFormat="1" applyFont="1" applyFill="1" applyBorder="1" applyAlignment="1" applyProtection="1">
      <alignment horizontal="center" vertical="center" wrapText="1"/>
    </xf>
    <xf numFmtId="0" fontId="2" fillId="3" borderId="10" xfId="3" applyFont="1" applyFill="1" applyBorder="1" applyAlignment="1">
      <alignment vertical="center"/>
    </xf>
    <xf numFmtId="0" fontId="2" fillId="3" borderId="19" xfId="3" applyFont="1" applyFill="1" applyBorder="1" applyAlignment="1">
      <alignment vertical="center" wrapText="1"/>
    </xf>
    <xf numFmtId="0" fontId="18" fillId="10" borderId="10" xfId="3" applyFont="1" applyFill="1" applyBorder="1" applyAlignment="1">
      <alignment vertical="center" wrapText="1"/>
    </xf>
    <xf numFmtId="167" fontId="2" fillId="10" borderId="10" xfId="1" applyNumberFormat="1" applyFont="1" applyFill="1" applyBorder="1" applyAlignment="1" applyProtection="1">
      <alignment horizontal="center" vertical="center" wrapText="1"/>
    </xf>
    <xf numFmtId="1" fontId="2" fillId="10" borderId="10" xfId="2" applyNumberFormat="1" applyFont="1" applyFill="1" applyBorder="1" applyAlignment="1" applyProtection="1">
      <alignment vertical="center" wrapText="1"/>
    </xf>
    <xf numFmtId="0" fontId="2" fillId="10" borderId="44" xfId="3" applyFont="1" applyFill="1" applyBorder="1" applyAlignment="1">
      <alignment vertical="center" wrapText="1"/>
    </xf>
    <xf numFmtId="0" fontId="18" fillId="7" borderId="21" xfId="3" applyFont="1" applyFill="1" applyBorder="1" applyAlignment="1">
      <alignment vertical="center" wrapText="1"/>
    </xf>
    <xf numFmtId="0" fontId="29" fillId="7" borderId="10" xfId="0" applyFont="1" applyFill="1" applyBorder="1" applyAlignment="1">
      <alignment vertical="center" wrapText="1"/>
    </xf>
    <xf numFmtId="167" fontId="18" fillId="2" borderId="10" xfId="1" applyNumberFormat="1" applyFont="1" applyFill="1" applyBorder="1" applyAlignment="1" applyProtection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9" fillId="0" borderId="39" xfId="0" applyFont="1" applyBorder="1" applyAlignment="1">
      <alignment vertical="center" wrapText="1"/>
    </xf>
    <xf numFmtId="0" fontId="2" fillId="10" borderId="27" xfId="3" applyFont="1" applyFill="1" applyBorder="1" applyAlignment="1">
      <alignment horizontal="center" vertical="center" wrapText="1"/>
    </xf>
    <xf numFmtId="167" fontId="18" fillId="10" borderId="27" xfId="1" applyNumberFormat="1" applyFont="1" applyFill="1" applyBorder="1" applyAlignment="1" applyProtection="1">
      <alignment horizontal="center" vertical="center" wrapText="1"/>
    </xf>
    <xf numFmtId="165" fontId="2" fillId="0" borderId="27" xfId="3" applyNumberFormat="1" applyFont="1" applyBorder="1" applyAlignment="1">
      <alignment vertical="center" wrapText="1"/>
    </xf>
    <xf numFmtId="165" fontId="2" fillId="0" borderId="39" xfId="3" applyNumberFormat="1" applyFont="1" applyBorder="1" applyAlignment="1">
      <alignment vertical="center" wrapText="1"/>
    </xf>
    <xf numFmtId="0" fontId="2" fillId="3" borderId="27" xfId="3" applyFont="1" applyFill="1" applyBorder="1" applyAlignment="1">
      <alignment vertical="center" wrapText="1"/>
    </xf>
    <xf numFmtId="0" fontId="2" fillId="10" borderId="27" xfId="3" applyFont="1" applyFill="1" applyBorder="1" applyAlignment="1">
      <alignment vertical="center" wrapText="1"/>
    </xf>
    <xf numFmtId="0" fontId="2" fillId="3" borderId="44" xfId="3" applyFont="1" applyFill="1" applyBorder="1" applyAlignment="1">
      <alignment vertical="center" wrapText="1"/>
    </xf>
    <xf numFmtId="0" fontId="2" fillId="2" borderId="26" xfId="3" applyFont="1" applyFill="1" applyBorder="1" applyAlignment="1">
      <alignment vertical="center" wrapText="1"/>
    </xf>
    <xf numFmtId="0" fontId="28" fillId="2" borderId="39" xfId="0" applyFont="1" applyFill="1" applyBorder="1" applyAlignment="1">
      <alignment vertical="center" wrapText="1"/>
    </xf>
    <xf numFmtId="0" fontId="2" fillId="2" borderId="27" xfId="3" applyFont="1" applyFill="1" applyBorder="1" applyAlignment="1">
      <alignment vertical="center" wrapText="1"/>
    </xf>
    <xf numFmtId="0" fontId="2" fillId="2" borderId="27" xfId="3" applyFont="1" applyFill="1" applyBorder="1" applyAlignment="1">
      <alignment horizontal="center" vertical="center" wrapText="1"/>
    </xf>
    <xf numFmtId="167" fontId="18" fillId="2" borderId="27" xfId="1" applyNumberFormat="1" applyFont="1" applyFill="1" applyBorder="1" applyAlignment="1" applyProtection="1">
      <alignment horizontal="center" vertical="center" wrapText="1"/>
    </xf>
    <xf numFmtId="10" fontId="2" fillId="2" borderId="27" xfId="3" applyNumberFormat="1" applyFont="1" applyFill="1" applyBorder="1" applyAlignment="1">
      <alignment vertical="center" wrapText="1"/>
    </xf>
    <xf numFmtId="1" fontId="2" fillId="2" borderId="27" xfId="2" applyNumberFormat="1" applyFont="1" applyFill="1" applyBorder="1" applyAlignment="1" applyProtection="1">
      <alignment horizontal="right" vertical="center" wrapText="1"/>
    </xf>
    <xf numFmtId="0" fontId="2" fillId="2" borderId="44" xfId="3" applyFont="1" applyFill="1" applyBorder="1" applyAlignment="1">
      <alignment vertical="center" wrapText="1"/>
    </xf>
    <xf numFmtId="165" fontId="2" fillId="2" borderId="27" xfId="3" applyNumberFormat="1" applyFont="1" applyFill="1" applyBorder="1" applyAlignment="1">
      <alignment vertical="center" wrapText="1"/>
    </xf>
    <xf numFmtId="165" fontId="2" fillId="2" borderId="39" xfId="3" applyNumberFormat="1" applyFont="1" applyFill="1" applyBorder="1" applyAlignment="1">
      <alignment vertical="center" wrapText="1"/>
    </xf>
    <xf numFmtId="0" fontId="2" fillId="2" borderId="27" xfId="3" applyFont="1" applyFill="1" applyBorder="1" applyAlignment="1">
      <alignment vertical="center"/>
    </xf>
    <xf numFmtId="0" fontId="18" fillId="0" borderId="27" xfId="3" applyFont="1" applyBorder="1" applyAlignment="1">
      <alignment vertical="center" wrapText="1"/>
    </xf>
    <xf numFmtId="0" fontId="2" fillId="0" borderId="27" xfId="3" applyFont="1" applyBorder="1" applyAlignment="1">
      <alignment horizontal="center" vertical="center" wrapText="1"/>
    </xf>
    <xf numFmtId="167" fontId="18" fillId="0" borderId="27" xfId="1" applyNumberFormat="1" applyFont="1" applyBorder="1" applyAlignment="1" applyProtection="1">
      <alignment horizontal="center" vertical="center" wrapText="1"/>
    </xf>
    <xf numFmtId="10" fontId="2" fillId="0" borderId="27" xfId="3" applyNumberFormat="1" applyFont="1" applyBorder="1" applyAlignment="1">
      <alignment vertical="center" wrapText="1"/>
    </xf>
    <xf numFmtId="1" fontId="2" fillId="0" borderId="27" xfId="2" applyNumberFormat="1" applyFont="1" applyBorder="1" applyAlignment="1" applyProtection="1">
      <alignment horizontal="right" vertical="center" wrapText="1"/>
    </xf>
    <xf numFmtId="0" fontId="2" fillId="0" borderId="44" xfId="3" applyFont="1" applyBorder="1" applyAlignment="1">
      <alignment vertical="center" wrapText="1"/>
    </xf>
    <xf numFmtId="0" fontId="2" fillId="0" borderId="27" xfId="3" applyFont="1" applyBorder="1" applyAlignment="1">
      <alignment vertical="center"/>
    </xf>
    <xf numFmtId="0" fontId="2" fillId="0" borderId="45" xfId="3" applyFont="1" applyBorder="1" applyAlignment="1">
      <alignment vertical="center" wrapText="1"/>
    </xf>
    <xf numFmtId="0" fontId="2" fillId="0" borderId="46" xfId="3" applyFont="1" applyBorder="1" applyAlignment="1">
      <alignment vertical="center" wrapText="1"/>
    </xf>
    <xf numFmtId="0" fontId="2" fillId="0" borderId="47" xfId="3" applyFont="1" applyBorder="1" applyAlignment="1">
      <alignment vertical="center" wrapText="1"/>
    </xf>
    <xf numFmtId="0" fontId="2" fillId="0" borderId="46" xfId="3" applyFont="1" applyBorder="1" applyAlignment="1">
      <alignment horizontal="center" vertical="center" wrapText="1"/>
    </xf>
    <xf numFmtId="167" fontId="2" fillId="0" borderId="46" xfId="1" applyNumberFormat="1" applyFont="1" applyBorder="1" applyAlignment="1" applyProtection="1">
      <alignment horizontal="center" vertical="center" wrapText="1"/>
    </xf>
    <xf numFmtId="167" fontId="2" fillId="0" borderId="34" xfId="1" applyNumberFormat="1" applyFont="1" applyBorder="1" applyAlignment="1" applyProtection="1">
      <alignment horizontal="center" vertical="center" wrapText="1"/>
    </xf>
    <xf numFmtId="10" fontId="2" fillId="0" borderId="5" xfId="3" applyNumberFormat="1" applyFont="1" applyBorder="1" applyAlignment="1">
      <alignment vertical="center" wrapText="1"/>
    </xf>
    <xf numFmtId="0" fontId="17" fillId="0" borderId="48" xfId="3" applyFont="1" applyBorder="1" applyAlignment="1">
      <alignment vertical="center" wrapText="1"/>
    </xf>
    <xf numFmtId="0" fontId="2" fillId="0" borderId="32" xfId="3" applyFont="1" applyBorder="1" applyAlignment="1">
      <alignment vertical="center" wrapText="1"/>
    </xf>
    <xf numFmtId="3" fontId="2" fillId="7" borderId="6" xfId="0" applyNumberFormat="1" applyFont="1" applyFill="1" applyBorder="1" applyAlignment="1">
      <alignment horizontal="center" vertical="center" wrapText="1"/>
    </xf>
    <xf numFmtId="0" fontId="17" fillId="10" borderId="15" xfId="3" applyFont="1" applyFill="1" applyBorder="1" applyAlignment="1">
      <alignment vertical="center" wrapText="1"/>
    </xf>
    <xf numFmtId="167" fontId="2" fillId="9" borderId="5" xfId="1" applyNumberFormat="1" applyFont="1" applyFill="1" applyBorder="1" applyAlignment="1" applyProtection="1">
      <alignment horizontal="center" vertical="center" wrapText="1"/>
    </xf>
    <xf numFmtId="3" fontId="2" fillId="0" borderId="5" xfId="0" applyNumberFormat="1" applyFont="1" applyBorder="1" applyAlignment="1">
      <alignment horizontal="left" vertical="center" wrapText="1"/>
    </xf>
    <xf numFmtId="167" fontId="2" fillId="0" borderId="5" xfId="1" applyNumberFormat="1" applyFont="1" applyBorder="1" applyAlignment="1" applyProtection="1">
      <alignment horizontal="center" vertical="center" wrapText="1"/>
    </xf>
    <xf numFmtId="0" fontId="2" fillId="0" borderId="12" xfId="3" applyFont="1" applyBorder="1" applyAlignment="1">
      <alignment vertical="center" wrapText="1"/>
    </xf>
    <xf numFmtId="3" fontId="2" fillId="8" borderId="5" xfId="0" applyNumberFormat="1" applyFont="1" applyFill="1" applyBorder="1" applyAlignment="1">
      <alignment horizontal="left" vertical="center" wrapText="1"/>
    </xf>
    <xf numFmtId="167" fontId="2" fillId="8" borderId="5" xfId="1" applyNumberFormat="1" applyFont="1" applyFill="1" applyBorder="1" applyAlignment="1" applyProtection="1">
      <alignment horizontal="center" vertical="center" wrapText="1"/>
    </xf>
    <xf numFmtId="10" fontId="2" fillId="8" borderId="5" xfId="3" applyNumberFormat="1" applyFont="1" applyFill="1" applyBorder="1" applyAlignment="1">
      <alignment vertical="center" wrapText="1"/>
    </xf>
    <xf numFmtId="165" fontId="2" fillId="8" borderId="5" xfId="3" applyNumberFormat="1" applyFont="1" applyFill="1" applyBorder="1" applyAlignment="1">
      <alignment horizontal="right" vertical="center" wrapText="1"/>
    </xf>
    <xf numFmtId="0" fontId="2" fillId="0" borderId="36" xfId="3" applyFont="1" applyBorder="1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0" fillId="0" borderId="9" xfId="0" applyBorder="1"/>
    <xf numFmtId="0" fontId="21" fillId="0" borderId="0" xfId="0" applyFont="1" applyAlignment="1">
      <alignment wrapText="1"/>
    </xf>
    <xf numFmtId="0" fontId="2" fillId="7" borderId="3" xfId="3" applyFont="1" applyFill="1" applyBorder="1" applyAlignment="1">
      <alignment vertical="center" wrapText="1"/>
    </xf>
    <xf numFmtId="167" fontId="2" fillId="7" borderId="5" xfId="1" applyNumberFormat="1" applyFont="1" applyFill="1" applyBorder="1" applyAlignment="1" applyProtection="1">
      <alignment horizontal="center" vertical="center" wrapText="1"/>
    </xf>
    <xf numFmtId="10" fontId="2" fillId="7" borderId="6" xfId="3" applyNumberFormat="1" applyFont="1" applyFill="1" applyBorder="1" applyAlignment="1">
      <alignment vertical="center" wrapText="1"/>
    </xf>
    <xf numFmtId="0" fontId="2" fillId="7" borderId="12" xfId="3" applyFont="1" applyFill="1" applyBorder="1" applyAlignment="1">
      <alignment vertical="center" wrapText="1"/>
    </xf>
    <xf numFmtId="0" fontId="0" fillId="11" borderId="0" xfId="0" applyFill="1"/>
    <xf numFmtId="0" fontId="2" fillId="10" borderId="3" xfId="3" applyFont="1" applyFill="1" applyBorder="1" applyAlignment="1">
      <alignment vertical="center" wrapText="1"/>
    </xf>
    <xf numFmtId="165" fontId="19" fillId="10" borderId="5" xfId="3" applyNumberFormat="1" applyFont="1" applyFill="1" applyBorder="1" applyAlignment="1">
      <alignment horizontal="right" vertical="center" wrapText="1"/>
    </xf>
    <xf numFmtId="165" fontId="19" fillId="2" borderId="5" xfId="3" applyNumberFormat="1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left" vertical="center" wrapText="1"/>
    </xf>
    <xf numFmtId="165" fontId="19" fillId="7" borderId="5" xfId="3" applyNumberFormat="1" applyFont="1" applyFill="1" applyBorder="1" applyAlignment="1">
      <alignment horizontal="right" vertical="center" wrapText="1"/>
    </xf>
    <xf numFmtId="0" fontId="2" fillId="3" borderId="12" xfId="3" applyFont="1" applyFill="1" applyBorder="1" applyAlignment="1">
      <alignment vertical="center" wrapText="1"/>
    </xf>
    <xf numFmtId="0" fontId="2" fillId="3" borderId="6" xfId="3" applyFont="1" applyFill="1" applyBorder="1" applyAlignment="1">
      <alignment vertical="center" wrapText="1"/>
    </xf>
    <xf numFmtId="3" fontId="28" fillId="10" borderId="5" xfId="0" applyNumberFormat="1" applyFont="1" applyFill="1" applyBorder="1" applyAlignment="1">
      <alignment horizontal="left" vertical="center" wrapText="1"/>
    </xf>
    <xf numFmtId="3" fontId="19" fillId="10" borderId="5" xfId="0" applyNumberFormat="1" applyFont="1" applyFill="1" applyBorder="1" applyAlignment="1">
      <alignment horizontal="left" vertical="center" wrapText="1"/>
    </xf>
    <xf numFmtId="167" fontId="2" fillId="2" borderId="5" xfId="1" applyNumberFormat="1" applyFont="1" applyFill="1" applyBorder="1" applyAlignment="1" applyProtection="1">
      <alignment horizontal="center" vertical="center" wrapText="1"/>
    </xf>
    <xf numFmtId="3" fontId="19" fillId="3" borderId="5" xfId="0" applyNumberFormat="1" applyFont="1" applyFill="1" applyBorder="1" applyAlignment="1">
      <alignment horizontal="left" vertical="center" wrapText="1"/>
    </xf>
    <xf numFmtId="0" fontId="2" fillId="2" borderId="5" xfId="3" applyFont="1" applyFill="1" applyBorder="1" applyAlignment="1">
      <alignment vertical="center" wrapText="1"/>
    </xf>
    <xf numFmtId="0" fontId="2" fillId="2" borderId="16" xfId="3" applyFont="1" applyFill="1" applyBorder="1" applyAlignment="1">
      <alignment vertical="center" wrapText="1"/>
    </xf>
    <xf numFmtId="3" fontId="19" fillId="2" borderId="10" xfId="0" applyNumberFormat="1" applyFont="1" applyFill="1" applyBorder="1" applyAlignment="1">
      <alignment horizontal="left" vertical="center" wrapText="1"/>
    </xf>
    <xf numFmtId="0" fontId="2" fillId="2" borderId="17" xfId="3" applyFont="1" applyFill="1" applyBorder="1" applyAlignment="1">
      <alignment vertical="center" wrapText="1"/>
    </xf>
    <xf numFmtId="0" fontId="19" fillId="2" borderId="12" xfId="3" applyFont="1" applyFill="1" applyBorder="1" applyAlignment="1">
      <alignment horizontal="center" vertical="center" wrapText="1"/>
    </xf>
    <xf numFmtId="0" fontId="19" fillId="2" borderId="17" xfId="3" applyFont="1" applyFill="1" applyBorder="1" applyAlignment="1">
      <alignment horizontal="center" vertical="center" wrapText="1"/>
    </xf>
    <xf numFmtId="10" fontId="2" fillId="2" borderId="5" xfId="3" applyNumberFormat="1" applyFont="1" applyFill="1" applyBorder="1" applyAlignment="1">
      <alignment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vertical="center" wrapText="1"/>
    </xf>
    <xf numFmtId="0" fontId="2" fillId="2" borderId="32" xfId="3" applyFont="1" applyFill="1" applyBorder="1" applyAlignment="1">
      <alignment vertical="center" wrapText="1"/>
    </xf>
    <xf numFmtId="0" fontId="2" fillId="0" borderId="30" xfId="3" applyFont="1" applyBorder="1" applyAlignment="1">
      <alignment vertical="center" wrapText="1"/>
    </xf>
    <xf numFmtId="0" fontId="22" fillId="8" borderId="28" xfId="0" applyFont="1" applyFill="1" applyBorder="1" applyAlignment="1">
      <alignment vertical="center" wrapText="1"/>
    </xf>
    <xf numFmtId="0" fontId="2" fillId="0" borderId="4" xfId="3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167" fontId="2" fillId="0" borderId="4" xfId="1" applyNumberFormat="1" applyFont="1" applyBorder="1" applyAlignment="1" applyProtection="1">
      <alignment horizontal="center" vertical="center" wrapText="1"/>
    </xf>
    <xf numFmtId="4" fontId="2" fillId="0" borderId="4" xfId="3" applyNumberFormat="1" applyFont="1" applyBorder="1" applyAlignment="1">
      <alignment vertical="center" wrapText="1"/>
    </xf>
    <xf numFmtId="10" fontId="2" fillId="0" borderId="4" xfId="3" applyNumberFormat="1" applyFont="1" applyBorder="1" applyAlignment="1">
      <alignment vertical="center" wrapText="1"/>
    </xf>
    <xf numFmtId="165" fontId="2" fillId="0" borderId="4" xfId="3" applyNumberFormat="1" applyFont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167" fontId="2" fillId="0" borderId="0" xfId="3" applyNumberFormat="1" applyFont="1" applyAlignment="1">
      <alignment vertical="center" wrapText="1"/>
    </xf>
    <xf numFmtId="4" fontId="2" fillId="0" borderId="46" xfId="3" applyNumberFormat="1" applyFont="1" applyBorder="1" applyAlignment="1">
      <alignment vertical="center" wrapText="1"/>
    </xf>
    <xf numFmtId="10" fontId="2" fillId="0" borderId="46" xfId="3" applyNumberFormat="1" applyFont="1" applyBorder="1" applyAlignment="1">
      <alignment vertical="center" wrapText="1"/>
    </xf>
    <xf numFmtId="0" fontId="2" fillId="0" borderId="48" xfId="3" applyFont="1" applyBorder="1" applyAlignment="1">
      <alignment vertical="center" wrapText="1"/>
    </xf>
    <xf numFmtId="0" fontId="2" fillId="0" borderId="49" xfId="3" applyFont="1" applyBorder="1" applyAlignment="1">
      <alignment vertical="center" wrapText="1"/>
    </xf>
    <xf numFmtId="4" fontId="2" fillId="0" borderId="6" xfId="3" applyNumberFormat="1" applyFont="1" applyBorder="1" applyAlignment="1">
      <alignment vertical="center" wrapText="1"/>
    </xf>
    <xf numFmtId="0" fontId="2" fillId="0" borderId="15" xfId="3" applyFont="1" applyBorder="1" applyAlignment="1">
      <alignment vertical="center" wrapText="1"/>
    </xf>
    <xf numFmtId="0" fontId="2" fillId="0" borderId="50" xfId="3" applyFont="1" applyBorder="1" applyAlignment="1">
      <alignment vertical="center" wrapText="1"/>
    </xf>
    <xf numFmtId="0" fontId="30" fillId="0" borderId="0" xfId="0" applyFont="1" applyAlignment="1">
      <alignment horizontal="left"/>
    </xf>
    <xf numFmtId="0" fontId="2" fillId="0" borderId="51" xfId="3" applyFont="1" applyBorder="1" applyAlignment="1">
      <alignment vertical="center" wrapText="1"/>
    </xf>
    <xf numFmtId="0" fontId="32" fillId="0" borderId="6" xfId="4" applyFont="1" applyBorder="1" applyAlignment="1">
      <alignment vertical="center" wrapText="1"/>
    </xf>
    <xf numFmtId="0" fontId="33" fillId="0" borderId="0" xfId="0" applyFont="1"/>
    <xf numFmtId="0" fontId="32" fillId="0" borderId="6" xfId="0" applyFont="1" applyBorder="1"/>
    <xf numFmtId="0" fontId="2" fillId="0" borderId="4" xfId="3" applyFont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/>
    </xf>
    <xf numFmtId="0" fontId="31" fillId="12" borderId="6" xfId="0" applyFont="1" applyFill="1" applyBorder="1" applyAlignment="1">
      <alignment horizontal="center" vertical="center" wrapText="1"/>
    </xf>
    <xf numFmtId="0" fontId="32" fillId="0" borderId="6" xfId="4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10" fontId="15" fillId="4" borderId="5" xfId="3" applyNumberFormat="1" applyFont="1" applyFill="1" applyBorder="1" applyAlignment="1">
      <alignment horizontal="center" vertical="center" wrapText="1"/>
    </xf>
    <xf numFmtId="0" fontId="15" fillId="4" borderId="6" xfId="3" applyFont="1" applyFill="1" applyBorder="1" applyAlignment="1">
      <alignment horizontal="center" vertical="center" wrapText="1"/>
    </xf>
    <xf numFmtId="0" fontId="15" fillId="4" borderId="12" xfId="3" applyFont="1" applyFill="1" applyBorder="1" applyAlignment="1">
      <alignment horizontal="center" vertical="center" wrapText="1"/>
    </xf>
    <xf numFmtId="0" fontId="15" fillId="4" borderId="5" xfId="3" applyFont="1" applyFill="1" applyBorder="1" applyAlignment="1">
      <alignment horizontal="center" vertical="center" wrapText="1"/>
    </xf>
    <xf numFmtId="0" fontId="2" fillId="0" borderId="46" xfId="3" applyFont="1" applyBorder="1" applyAlignment="1">
      <alignment horizontal="center" vertical="center" wrapText="1"/>
    </xf>
    <xf numFmtId="0" fontId="19" fillId="10" borderId="15" xfId="3" applyFont="1" applyFill="1" applyBorder="1" applyAlignment="1">
      <alignment horizontal="center" vertical="center" wrapText="1"/>
    </xf>
    <xf numFmtId="0" fontId="19" fillId="10" borderId="33" xfId="3" applyFont="1" applyFill="1" applyBorder="1" applyAlignment="1">
      <alignment horizontal="center" vertical="center" wrapText="1"/>
    </xf>
    <xf numFmtId="0" fontId="14" fillId="4" borderId="11" xfId="3" applyFont="1" applyFill="1" applyBorder="1" applyAlignment="1">
      <alignment horizontal="left" vertical="center" wrapText="1"/>
    </xf>
    <xf numFmtId="0" fontId="15" fillId="4" borderId="3" xfId="3" applyFont="1" applyFill="1" applyBorder="1" applyAlignment="1">
      <alignment horizontal="center" vertical="center" wrapText="1"/>
    </xf>
    <xf numFmtId="0" fontId="15" fillId="4" borderId="6" xfId="3" applyFont="1" applyFill="1" applyBorder="1" applyAlignment="1">
      <alignment horizontal="center" vertical="center"/>
    </xf>
    <xf numFmtId="0" fontId="2" fillId="10" borderId="15" xfId="3" applyFont="1" applyFill="1" applyBorder="1" applyAlignment="1">
      <alignment horizontal="center" vertical="center" wrapText="1"/>
    </xf>
    <xf numFmtId="0" fontId="2" fillId="7" borderId="6" xfId="3" applyFont="1" applyFill="1" applyBorder="1" applyAlignment="1">
      <alignment horizontal="center" vertical="center" wrapText="1"/>
    </xf>
    <xf numFmtId="0" fontId="2" fillId="10" borderId="6" xfId="3" applyFont="1" applyFill="1" applyBorder="1" applyAlignment="1">
      <alignment horizontal="center" vertical="center" wrapText="1"/>
    </xf>
    <xf numFmtId="0" fontId="2" fillId="8" borderId="6" xfId="3" applyFont="1" applyFill="1" applyBorder="1" applyAlignment="1">
      <alignment horizontal="center" vertical="center" wrapText="1"/>
    </xf>
    <xf numFmtId="0" fontId="2" fillId="9" borderId="6" xfId="3" applyFont="1" applyFill="1" applyBorder="1" applyAlignment="1">
      <alignment horizontal="center" vertical="center" wrapText="1"/>
    </xf>
    <xf numFmtId="0" fontId="2" fillId="10" borderId="33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10" xfId="3" applyFont="1" applyFill="1" applyBorder="1" applyAlignment="1">
      <alignment horizontal="center" vertical="center" wrapText="1"/>
    </xf>
    <xf numFmtId="0" fontId="15" fillId="4" borderId="4" xfId="3" applyFont="1" applyFill="1" applyBorder="1" applyAlignment="1">
      <alignment horizontal="center" vertical="center" wrapText="1"/>
    </xf>
    <xf numFmtId="0" fontId="15" fillId="4" borderId="8" xfId="3" applyFont="1" applyFill="1" applyBorder="1" applyAlignment="1">
      <alignment horizontal="center" vertical="center" wrapText="1"/>
    </xf>
    <xf numFmtId="0" fontId="15" fillId="4" borderId="7" xfId="3" applyFont="1" applyFill="1" applyBorder="1" applyAlignment="1">
      <alignment horizontal="center" vertical="center" wrapText="1"/>
    </xf>
    <xf numFmtId="0" fontId="14" fillId="4" borderId="2" xfId="3" applyFont="1" applyFill="1" applyBorder="1" applyAlignment="1">
      <alignment horizontal="left" vertical="center" wrapText="1"/>
    </xf>
    <xf numFmtId="0" fontId="15" fillId="4" borderId="30" xfId="3" applyFont="1" applyFill="1" applyBorder="1" applyAlignment="1">
      <alignment horizontal="center" vertical="center" wrapText="1"/>
    </xf>
    <xf numFmtId="10" fontId="15" fillId="4" borderId="4" xfId="3" applyNumberFormat="1" applyFont="1" applyFill="1" applyBorder="1" applyAlignment="1">
      <alignment horizontal="center" vertical="center" wrapText="1"/>
    </xf>
    <xf numFmtId="0" fontId="2" fillId="10" borderId="5" xfId="3" applyFont="1" applyFill="1" applyBorder="1" applyAlignment="1">
      <alignment horizontal="center" vertical="center" wrapText="1"/>
    </xf>
    <xf numFmtId="0" fontId="2" fillId="10" borderId="19" xfId="3" applyFont="1" applyFill="1" applyBorder="1" applyAlignment="1">
      <alignment horizontal="center" vertical="center" wrapText="1"/>
    </xf>
    <xf numFmtId="0" fontId="2" fillId="10" borderId="9" xfId="3" applyFont="1" applyFill="1" applyBorder="1" applyAlignment="1">
      <alignment horizontal="center" vertical="center" wrapText="1"/>
    </xf>
    <xf numFmtId="0" fontId="2" fillId="10" borderId="23" xfId="3" applyFont="1" applyFill="1" applyBorder="1" applyAlignment="1">
      <alignment horizontal="center" vertical="center" wrapText="1"/>
    </xf>
    <xf numFmtId="0" fontId="2" fillId="10" borderId="25" xfId="3" applyFont="1" applyFill="1" applyBorder="1" applyAlignment="1">
      <alignment horizontal="center" vertical="center" wrapText="1"/>
    </xf>
    <xf numFmtId="0" fontId="2" fillId="10" borderId="21" xfId="3" applyFont="1" applyFill="1" applyBorder="1" applyAlignment="1">
      <alignment horizontal="center" vertical="center" wrapText="1"/>
    </xf>
    <xf numFmtId="0" fontId="18" fillId="2" borderId="19" xfId="3" applyFont="1" applyFill="1" applyBorder="1" applyAlignment="1">
      <alignment horizontal="center" vertical="center" wrapText="1"/>
    </xf>
    <xf numFmtId="0" fontId="18" fillId="2" borderId="9" xfId="3" applyFont="1" applyFill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 wrapText="1"/>
    </xf>
    <xf numFmtId="0" fontId="15" fillId="4" borderId="40" xfId="3" applyFont="1" applyFill="1" applyBorder="1" applyAlignment="1">
      <alignment horizontal="center" vertical="center" wrapText="1"/>
    </xf>
    <xf numFmtId="0" fontId="15" fillId="4" borderId="22" xfId="3" applyFont="1" applyFill="1" applyBorder="1" applyAlignment="1">
      <alignment horizontal="center" vertical="center" wrapText="1"/>
    </xf>
    <xf numFmtId="0" fontId="14" fillId="4" borderId="6" xfId="3" applyFont="1" applyFill="1" applyBorder="1" applyAlignment="1">
      <alignment horizontal="left" vertical="center" wrapText="1"/>
    </xf>
    <xf numFmtId="0" fontId="15" fillId="4" borderId="31" xfId="3" applyFont="1" applyFill="1" applyBorder="1" applyAlignment="1">
      <alignment horizontal="center" vertical="center" wrapText="1"/>
    </xf>
    <xf numFmtId="0" fontId="4" fillId="5" borderId="21" xfId="3" applyFont="1" applyFill="1" applyBorder="1" applyAlignment="1">
      <alignment horizontal="center" vertical="center" wrapText="1"/>
    </xf>
    <xf numFmtId="0" fontId="15" fillId="4" borderId="13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</cellXfs>
  <cellStyles count="5">
    <cellStyle name="Comma" xfId="1" builtinId="3"/>
    <cellStyle name="Normal" xfId="0" builtinId="0"/>
    <cellStyle name="Normal 2 2" xfId="3" xr:uid="{22A26E93-D136-454D-8B90-FC3C29744C0A}"/>
    <cellStyle name="Normal 3 2" xfId="4" xr:uid="{FEB0C984-79CA-4025-99D6-AF5EEDE7A90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o%20de%20Aquisi&#231;&#245;es%20PA%20%20Vers&#227;o%20n%2002%20-%20Anexo%2001%20-%20PEP-PO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Capa"/>
      <sheetName val="2_Índice"/>
      <sheetName val="3_Instruções"/>
      <sheetName val="4_Comp e Produtos"/>
      <sheetName val="7_Comp 1"/>
      <sheetName val="9_Comp 3 "/>
      <sheetName val="8_Comp 2 "/>
      <sheetName val="10_Gestão Projeto"/>
      <sheetName val="PEP E POA (C1)"/>
      <sheetName val="PEP E POA (C2)"/>
      <sheetName val="PEP E POA (GP)"/>
      <sheetName val="RESUMO"/>
      <sheetName val="PA - PLANO DE AQUISIÇÕES "/>
      <sheetName val="PEP CONSOLIDADO "/>
      <sheetName val="POA-18meses"/>
      <sheetName val="PF(template)"/>
      <sheetName val="11_Cronogramas e Distribuição"/>
      <sheetName val="12_Consolidação Tipo Recurso"/>
      <sheetName val="13_Marco de Resultados"/>
      <sheetName val="14_Orçamento Global"/>
      <sheetName val="13_POA  18 meses"/>
    </sheetNames>
    <sheetDataSet>
      <sheetData sheetId="0"/>
      <sheetData sheetId="1"/>
      <sheetData sheetId="2"/>
      <sheetData sheetId="3"/>
      <sheetData sheetId="4">
        <row r="175">
          <cell r="G175">
            <v>105761.81037966402</v>
          </cell>
        </row>
        <row r="176">
          <cell r="G176">
            <v>222761.56022090942</v>
          </cell>
        </row>
        <row r="179">
          <cell r="G179">
            <v>13508.572748090135</v>
          </cell>
        </row>
        <row r="180">
          <cell r="G180">
            <v>962149.05613177596</v>
          </cell>
        </row>
        <row r="183">
          <cell r="G183">
            <v>269401.7357168973</v>
          </cell>
        </row>
        <row r="184">
          <cell r="G184">
            <v>538803.47143379459</v>
          </cell>
        </row>
        <row r="185">
          <cell r="G185">
            <v>167483.33750264591</v>
          </cell>
        </row>
        <row r="186">
          <cell r="G186">
            <v>847429.60147786106</v>
          </cell>
        </row>
        <row r="187">
          <cell r="G187">
            <v>462697.48109377106</v>
          </cell>
        </row>
        <row r="188">
          <cell r="G188">
            <v>914618.89275886619</v>
          </cell>
        </row>
        <row r="189">
          <cell r="G189">
            <v>538803.47143379459</v>
          </cell>
        </row>
        <row r="197">
          <cell r="G197">
            <v>11939.973444686051</v>
          </cell>
        </row>
        <row r="198">
          <cell r="G198">
            <v>63055.169626878596</v>
          </cell>
        </row>
        <row r="199">
          <cell r="G199">
            <v>277098.92816595145</v>
          </cell>
        </row>
        <row r="260">
          <cell r="G260">
            <v>67350.433929224324</v>
          </cell>
        </row>
        <row r="261">
          <cell r="G261">
            <v>11394.215559874536</v>
          </cell>
        </row>
        <row r="271">
          <cell r="G271">
            <v>211962.05476552428</v>
          </cell>
        </row>
        <row r="273">
          <cell r="G273">
            <v>30000</v>
          </cell>
        </row>
        <row r="300">
          <cell r="G300">
            <v>40666.218946639216</v>
          </cell>
        </row>
        <row r="304">
          <cell r="G304">
            <v>501234.13704851153</v>
          </cell>
        </row>
        <row r="361">
          <cell r="G361">
            <v>400227.18071083573</v>
          </cell>
        </row>
        <row r="370">
          <cell r="G370">
            <v>477973.33115246211</v>
          </cell>
        </row>
        <row r="468">
          <cell r="G468">
            <v>500000</v>
          </cell>
        </row>
        <row r="470">
          <cell r="G470">
            <v>36813.951161313911</v>
          </cell>
        </row>
        <row r="475">
          <cell r="G475">
            <v>442674.77437604632</v>
          </cell>
        </row>
      </sheetData>
      <sheetData sheetId="5"/>
      <sheetData sheetId="6">
        <row r="38">
          <cell r="G38">
            <v>107021.45977254797</v>
          </cell>
        </row>
        <row r="39">
          <cell r="G39">
            <v>9621.4905613177598</v>
          </cell>
        </row>
        <row r="48">
          <cell r="G48">
            <v>66656.037485327222</v>
          </cell>
        </row>
        <row r="49">
          <cell r="G49">
            <v>48149.248561587163</v>
          </cell>
        </row>
        <row r="50">
          <cell r="G50">
            <v>46918.382819866456</v>
          </cell>
        </row>
        <row r="55">
          <cell r="G55">
            <v>32979.433101776129</v>
          </cell>
        </row>
        <row r="56">
          <cell r="G56">
            <v>147410.53938076086</v>
          </cell>
        </row>
        <row r="130">
          <cell r="G130">
            <v>45964.554428772106</v>
          </cell>
        </row>
        <row r="151">
          <cell r="G151">
            <v>615990.91731291008</v>
          </cell>
        </row>
        <row r="421">
          <cell r="G421">
            <v>161321.31929878576</v>
          </cell>
        </row>
        <row r="423">
          <cell r="G423">
            <v>20157.103546481419</v>
          </cell>
        </row>
        <row r="427">
          <cell r="G427">
            <v>1038329.8554852117</v>
          </cell>
        </row>
        <row r="429">
          <cell r="G429">
            <v>170711.74399137913</v>
          </cell>
        </row>
        <row r="448">
          <cell r="G448">
            <v>72285.873727557875</v>
          </cell>
        </row>
      </sheetData>
      <sheetData sheetId="7">
        <row r="43">
          <cell r="F43">
            <v>70000</v>
          </cell>
        </row>
        <row r="45">
          <cell r="F45">
            <v>70000</v>
          </cell>
        </row>
        <row r="65">
          <cell r="F65">
            <v>104219.46619970367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AB0E0-3CE5-40E9-9065-D4E4FC960151}">
  <dimension ref="A1:KD211"/>
  <sheetViews>
    <sheetView tabSelected="1" topLeftCell="A71" workbookViewId="0">
      <selection activeCell="D3" sqref="D3"/>
    </sheetView>
  </sheetViews>
  <sheetFormatPr defaultRowHeight="15" outlineLevelCol="2"/>
  <cols>
    <col min="1" max="1" width="3.7109375" style="1" customWidth="1"/>
    <col min="2" max="2" width="6.85546875" style="2" customWidth="1"/>
    <col min="3" max="3" width="10.5703125" customWidth="1"/>
    <col min="4" max="4" width="49.7109375" customWidth="1"/>
    <col min="5" max="5" width="43.28515625" customWidth="1" outlineLevel="1"/>
    <col min="6" max="6" width="36.7109375" customWidth="1" outlineLevel="1"/>
    <col min="7" max="7" width="11.28515625" style="4" customWidth="1" outlineLevel="1"/>
    <col min="8" max="8" width="15.7109375" style="4" customWidth="1" outlineLevel="1"/>
    <col min="9" max="9" width="15.7109375" style="5" customWidth="1" outlineLevel="1"/>
    <col min="10" max="10" width="13.140625" style="5" hidden="1" customWidth="1" outlineLevel="2"/>
    <col min="11" max="11" width="15.7109375" style="6" customWidth="1" outlineLevel="1" collapsed="1"/>
    <col min="12" max="12" width="18" style="6" customWidth="1" outlineLevel="1"/>
    <col min="13" max="13" width="12.7109375" customWidth="1" outlineLevel="1"/>
    <col min="14" max="14" width="19.5703125" customWidth="1" outlineLevel="1"/>
    <col min="15" max="15" width="15" customWidth="1"/>
    <col min="16" max="16" width="19.85546875" customWidth="1"/>
    <col min="17" max="17" width="26.140625" customWidth="1"/>
    <col min="18" max="18" width="8.7109375" customWidth="1"/>
    <col min="19" max="19" width="15.28515625" customWidth="1"/>
    <col min="20" max="20" width="23" customWidth="1"/>
    <col min="21" max="21" width="23.85546875" style="7" hidden="1" customWidth="1" outlineLevel="1"/>
    <col min="22" max="22" width="14.5703125" hidden="1" customWidth="1" outlineLevel="1"/>
    <col min="23" max="23" width="12.5703125" hidden="1" customWidth="1" outlineLevel="1"/>
    <col min="24" max="24" width="18.28515625" customWidth="1" collapsed="1"/>
    <col min="25" max="25" width="8.7109375" customWidth="1"/>
    <col min="26" max="26" width="16" hidden="1" customWidth="1"/>
    <col min="27" max="1026" width="8.7109375" customWidth="1"/>
  </cols>
  <sheetData>
    <row r="1" spans="1:26">
      <c r="A1" s="1">
        <v>0</v>
      </c>
      <c r="C1" s="3"/>
    </row>
    <row r="2" spans="1:26" ht="15.75">
      <c r="A2" s="1">
        <v>0</v>
      </c>
      <c r="C2" s="8" t="s">
        <v>0</v>
      </c>
      <c r="F2" s="9"/>
    </row>
    <row r="3" spans="1:26" ht="15.75">
      <c r="A3" s="1">
        <v>0</v>
      </c>
      <c r="C3" s="10" t="s">
        <v>1</v>
      </c>
      <c r="F3" s="11"/>
      <c r="L3"/>
    </row>
    <row r="4" spans="1:26" ht="15.75">
      <c r="A4" s="1">
        <v>0</v>
      </c>
      <c r="C4" s="12" t="s">
        <v>2</v>
      </c>
      <c r="L4"/>
    </row>
    <row r="5" spans="1:26" ht="15.75">
      <c r="A5" s="1">
        <v>0</v>
      </c>
      <c r="C5" s="12" t="s">
        <v>3</v>
      </c>
      <c r="E5" s="11"/>
      <c r="L5"/>
    </row>
    <row r="6" spans="1:26" ht="15.75">
      <c r="A6" s="1">
        <v>0</v>
      </c>
      <c r="C6" s="13"/>
      <c r="E6" s="14" t="s">
        <v>4</v>
      </c>
      <c r="L6"/>
    </row>
    <row r="7" spans="1:26" ht="15.75">
      <c r="A7" s="1">
        <v>0</v>
      </c>
      <c r="C7" s="15" t="s">
        <v>5</v>
      </c>
      <c r="E7" s="16" t="s">
        <v>6</v>
      </c>
      <c r="L7"/>
    </row>
    <row r="8" spans="1:26" ht="15.75">
      <c r="A8" s="1">
        <v>0</v>
      </c>
      <c r="C8" s="10" t="s">
        <v>7</v>
      </c>
      <c r="E8" s="17" t="s">
        <v>8</v>
      </c>
      <c r="L8"/>
    </row>
    <row r="9" spans="1:26" ht="15.75">
      <c r="A9" s="1">
        <v>0</v>
      </c>
      <c r="C9" s="10" t="s">
        <v>9</v>
      </c>
      <c r="L9"/>
    </row>
    <row r="10" spans="1:26" ht="15.75">
      <c r="A10" s="1">
        <v>0</v>
      </c>
      <c r="C10" s="15"/>
      <c r="Z10" t="s">
        <v>10</v>
      </c>
    </row>
    <row r="11" spans="1:26" ht="15.75" customHeight="1" thickBot="1">
      <c r="A11" s="1">
        <v>0</v>
      </c>
      <c r="C11" s="469" t="s">
        <v>11</v>
      </c>
      <c r="D11" s="469"/>
      <c r="E11" s="469"/>
      <c r="F11" s="469"/>
      <c r="G11" s="469"/>
      <c r="H11" s="469"/>
      <c r="I11" s="469"/>
      <c r="J11" s="469"/>
      <c r="K11" s="469"/>
      <c r="L11" s="469"/>
      <c r="M11" s="469"/>
      <c r="N11" s="469"/>
      <c r="O11" s="469"/>
      <c r="P11" s="469"/>
      <c r="Q11" s="469"/>
      <c r="R11" s="469"/>
      <c r="S11" s="469"/>
      <c r="T11" s="18"/>
      <c r="U11" s="19"/>
      <c r="V11" s="18"/>
      <c r="Z11" t="s">
        <v>12</v>
      </c>
    </row>
    <row r="12" spans="1:26" ht="15.75" customHeight="1">
      <c r="A12" s="1">
        <v>0</v>
      </c>
      <c r="B12" s="20">
        <v>1</v>
      </c>
      <c r="C12" s="451" t="s">
        <v>13</v>
      </c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18"/>
      <c r="U12" s="19"/>
      <c r="V12" s="18"/>
      <c r="Z12" t="s">
        <v>14</v>
      </c>
    </row>
    <row r="13" spans="1:26" ht="12.75" customHeight="1" thickBot="1">
      <c r="A13" s="1">
        <v>0</v>
      </c>
      <c r="C13" s="438" t="s">
        <v>15</v>
      </c>
      <c r="D13" s="448" t="s">
        <v>16</v>
      </c>
      <c r="E13" s="433" t="s">
        <v>17</v>
      </c>
      <c r="F13" s="433" t="s">
        <v>18</v>
      </c>
      <c r="G13" s="433" t="s">
        <v>19</v>
      </c>
      <c r="H13" s="433" t="s">
        <v>20</v>
      </c>
      <c r="I13" s="439" t="s">
        <v>21</v>
      </c>
      <c r="J13" s="439"/>
      <c r="K13" s="439"/>
      <c r="L13" s="439"/>
      <c r="M13" s="433" t="s">
        <v>22</v>
      </c>
      <c r="N13" s="433" t="s">
        <v>23</v>
      </c>
      <c r="O13" s="431" t="s">
        <v>24</v>
      </c>
      <c r="P13" s="431"/>
      <c r="Q13" s="450" t="s">
        <v>25</v>
      </c>
      <c r="R13" s="448" t="s">
        <v>26</v>
      </c>
      <c r="S13" s="448" t="s">
        <v>27</v>
      </c>
      <c r="T13" s="449" t="s">
        <v>28</v>
      </c>
      <c r="U13" s="446" t="s">
        <v>29</v>
      </c>
      <c r="V13" s="447" t="s">
        <v>30</v>
      </c>
      <c r="W13" s="447" t="s">
        <v>31</v>
      </c>
    </row>
    <row r="14" spans="1:26" ht="40.5" customHeight="1" thickBot="1">
      <c r="A14" s="1">
        <v>0</v>
      </c>
      <c r="C14" s="438"/>
      <c r="D14" s="448"/>
      <c r="E14" s="433"/>
      <c r="F14" s="433"/>
      <c r="G14" s="433"/>
      <c r="H14" s="433"/>
      <c r="I14" s="23" t="s">
        <v>32</v>
      </c>
      <c r="J14" s="24" t="s">
        <v>33</v>
      </c>
      <c r="K14" s="25" t="s">
        <v>34</v>
      </c>
      <c r="L14" s="25" t="s">
        <v>35</v>
      </c>
      <c r="M14" s="433"/>
      <c r="N14" s="433"/>
      <c r="O14" s="22" t="s">
        <v>36</v>
      </c>
      <c r="P14" s="22" t="s">
        <v>37</v>
      </c>
      <c r="Q14" s="450"/>
      <c r="R14" s="448"/>
      <c r="S14" s="448"/>
      <c r="T14" s="449"/>
      <c r="U14" s="446"/>
      <c r="V14" s="447"/>
      <c r="W14" s="447"/>
    </row>
    <row r="15" spans="1:26" ht="15.75" customHeight="1">
      <c r="A15" s="1">
        <v>0</v>
      </c>
      <c r="B15" s="2">
        <v>1.1000000000000001</v>
      </c>
      <c r="C15" s="26"/>
      <c r="D15" s="27" t="s">
        <v>38</v>
      </c>
      <c r="E15" s="28"/>
      <c r="F15" s="26"/>
      <c r="G15" s="29"/>
      <c r="H15" s="29"/>
      <c r="I15" s="30"/>
      <c r="J15" s="30"/>
      <c r="K15" s="31"/>
      <c r="L15" s="31"/>
      <c r="M15" s="29"/>
      <c r="N15" s="26"/>
      <c r="O15" s="32"/>
      <c r="P15" s="32"/>
      <c r="Q15" s="26"/>
      <c r="R15" s="26"/>
      <c r="S15" s="26"/>
      <c r="T15" s="26"/>
      <c r="U15" s="33"/>
      <c r="V15" s="34"/>
      <c r="W15" s="35"/>
    </row>
    <row r="16" spans="1:26" ht="18" customHeight="1">
      <c r="A16" s="1">
        <v>0</v>
      </c>
      <c r="C16" s="36"/>
      <c r="D16" s="36"/>
      <c r="E16" s="36"/>
      <c r="F16" s="36"/>
      <c r="G16" s="37"/>
      <c r="H16" s="37" t="s">
        <v>39</v>
      </c>
      <c r="I16" s="38">
        <f>SUM(I15:I15)</f>
        <v>0</v>
      </c>
      <c r="J16" s="38"/>
      <c r="K16" s="39"/>
      <c r="L16" s="39"/>
      <c r="M16" s="36"/>
      <c r="N16" s="36"/>
      <c r="O16" s="36"/>
      <c r="P16" s="36"/>
      <c r="Q16" s="36"/>
      <c r="R16" s="36"/>
      <c r="S16" s="36"/>
      <c r="T16" s="18"/>
      <c r="U16" s="19"/>
      <c r="V16" s="18"/>
    </row>
    <row r="17" spans="1:290">
      <c r="A17" s="1">
        <v>0</v>
      </c>
    </row>
    <row r="18" spans="1:290" ht="15.75" customHeight="1">
      <c r="A18" s="1">
        <v>0</v>
      </c>
      <c r="B18" s="20">
        <v>2</v>
      </c>
      <c r="C18" s="437" t="s">
        <v>40</v>
      </c>
      <c r="D18" s="437"/>
      <c r="E18" s="437"/>
      <c r="F18" s="437"/>
      <c r="G18" s="437"/>
      <c r="H18" s="437"/>
      <c r="I18" s="437"/>
      <c r="J18" s="437"/>
      <c r="K18" s="437"/>
      <c r="L18" s="437"/>
      <c r="M18" s="437"/>
      <c r="N18" s="437"/>
      <c r="O18" s="437"/>
      <c r="P18" s="437"/>
      <c r="Q18" s="437"/>
      <c r="R18" s="437"/>
      <c r="S18" s="437"/>
      <c r="T18" s="18"/>
      <c r="U18" s="19"/>
      <c r="V18" s="18"/>
    </row>
    <row r="19" spans="1:290" ht="15" customHeight="1" thickBot="1">
      <c r="A19" s="1">
        <v>0</v>
      </c>
      <c r="C19" s="438" t="s">
        <v>41</v>
      </c>
      <c r="D19" s="433" t="s">
        <v>42</v>
      </c>
      <c r="E19" s="448" t="s">
        <v>17</v>
      </c>
      <c r="F19" s="433" t="s">
        <v>18</v>
      </c>
      <c r="G19" s="433" t="s">
        <v>19</v>
      </c>
      <c r="H19" s="433" t="s">
        <v>20</v>
      </c>
      <c r="I19" s="439" t="s">
        <v>43</v>
      </c>
      <c r="J19" s="439"/>
      <c r="K19" s="439"/>
      <c r="L19" s="439"/>
      <c r="M19" s="433" t="s">
        <v>44</v>
      </c>
      <c r="N19" s="433" t="s">
        <v>45</v>
      </c>
      <c r="O19" s="431" t="s">
        <v>46</v>
      </c>
      <c r="P19" s="431"/>
      <c r="Q19" s="432" t="s">
        <v>25</v>
      </c>
      <c r="R19" s="433" t="s">
        <v>26</v>
      </c>
      <c r="S19" s="448" t="s">
        <v>27</v>
      </c>
      <c r="T19" s="449" t="s">
        <v>28</v>
      </c>
      <c r="U19" s="446" t="s">
        <v>29</v>
      </c>
      <c r="V19" s="447" t="s">
        <v>30</v>
      </c>
      <c r="W19" s="447" t="s">
        <v>31</v>
      </c>
    </row>
    <row r="20" spans="1:290" ht="45.75" customHeight="1" thickBot="1">
      <c r="A20" s="1">
        <v>0</v>
      </c>
      <c r="C20" s="438"/>
      <c r="D20" s="433"/>
      <c r="E20" s="448"/>
      <c r="F20" s="433"/>
      <c r="G20" s="433"/>
      <c r="H20" s="433"/>
      <c r="I20" s="23" t="s">
        <v>32</v>
      </c>
      <c r="J20" s="24" t="s">
        <v>33</v>
      </c>
      <c r="K20" s="25" t="s">
        <v>34</v>
      </c>
      <c r="L20" s="25" t="s">
        <v>35</v>
      </c>
      <c r="M20" s="433"/>
      <c r="N20" s="433"/>
      <c r="O20" s="22" t="s">
        <v>36</v>
      </c>
      <c r="P20" s="22" t="s">
        <v>37</v>
      </c>
      <c r="Q20" s="432"/>
      <c r="R20" s="433"/>
      <c r="S20" s="448"/>
      <c r="T20" s="468"/>
      <c r="U20" s="446"/>
      <c r="V20" s="447"/>
      <c r="W20" s="447"/>
    </row>
    <row r="21" spans="1:290" s="50" customFormat="1" ht="48" customHeight="1">
      <c r="A21" s="1">
        <v>0</v>
      </c>
      <c r="B21" s="2">
        <v>2.1</v>
      </c>
      <c r="C21" s="40" t="s">
        <v>47</v>
      </c>
      <c r="D21" s="41" t="s">
        <v>48</v>
      </c>
      <c r="E21" s="42" t="s">
        <v>49</v>
      </c>
      <c r="F21" s="43" t="s">
        <v>50</v>
      </c>
      <c r="G21" s="44">
        <v>1</v>
      </c>
      <c r="H21" s="44" t="s">
        <v>51</v>
      </c>
      <c r="I21" s="45">
        <v>167372.42000000001</v>
      </c>
      <c r="J21" s="45"/>
      <c r="K21" s="46">
        <v>1</v>
      </c>
      <c r="L21" s="46">
        <v>0</v>
      </c>
      <c r="M21" s="44" t="s">
        <v>52</v>
      </c>
      <c r="N21" s="43" t="s">
        <v>53</v>
      </c>
      <c r="O21" s="47">
        <v>43977</v>
      </c>
      <c r="P21" s="47">
        <v>44105</v>
      </c>
      <c r="Q21" s="43" t="s">
        <v>54</v>
      </c>
      <c r="R21" s="43"/>
      <c r="S21" s="48" t="s">
        <v>55</v>
      </c>
      <c r="T21" s="26"/>
      <c r="U21" s="33"/>
      <c r="V21" s="49" t="s">
        <v>56</v>
      </c>
      <c r="W21" s="49" t="s">
        <v>57</v>
      </c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</row>
    <row r="22" spans="1:290" s="50" customFormat="1" ht="46.5" customHeight="1">
      <c r="A22" s="1">
        <v>0</v>
      </c>
      <c r="B22" s="2">
        <v>2.1</v>
      </c>
      <c r="C22" s="40" t="s">
        <v>47</v>
      </c>
      <c r="D22" s="41" t="s">
        <v>58</v>
      </c>
      <c r="E22" s="42" t="s">
        <v>49</v>
      </c>
      <c r="F22" s="43" t="s">
        <v>50</v>
      </c>
      <c r="G22" s="44">
        <v>1</v>
      </c>
      <c r="H22" s="44" t="s">
        <v>51</v>
      </c>
      <c r="I22" s="45">
        <v>53001.66</v>
      </c>
      <c r="J22" s="45"/>
      <c r="K22" s="46">
        <v>1</v>
      </c>
      <c r="L22" s="46">
        <v>0</v>
      </c>
      <c r="M22" s="44" t="s">
        <v>52</v>
      </c>
      <c r="N22" s="43" t="s">
        <v>53</v>
      </c>
      <c r="O22" s="47">
        <v>43977</v>
      </c>
      <c r="P22" s="47">
        <v>44063</v>
      </c>
      <c r="Q22" s="43" t="s">
        <v>54</v>
      </c>
      <c r="R22" s="43"/>
      <c r="S22" s="48" t="s">
        <v>55</v>
      </c>
      <c r="T22" s="26"/>
      <c r="U22" s="33"/>
      <c r="V22" s="49" t="s">
        <v>56</v>
      </c>
      <c r="W22" s="49" t="s">
        <v>57</v>
      </c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</row>
    <row r="23" spans="1:290" s="50" customFormat="1" ht="62.25" customHeight="1">
      <c r="A23" s="1">
        <v>0</v>
      </c>
      <c r="B23" s="2">
        <v>2.2000000000000002</v>
      </c>
      <c r="C23" s="40" t="s">
        <v>47</v>
      </c>
      <c r="D23" s="41" t="s">
        <v>59</v>
      </c>
      <c r="E23" s="42" t="s">
        <v>60</v>
      </c>
      <c r="F23" s="43" t="s">
        <v>50</v>
      </c>
      <c r="G23" s="44" t="s">
        <v>61</v>
      </c>
      <c r="H23" s="44" t="s">
        <v>62</v>
      </c>
      <c r="I23" s="45">
        <f>'[1]7_Comp 1'!G175</f>
        <v>105761.81037966402</v>
      </c>
      <c r="J23" s="45"/>
      <c r="K23" s="46">
        <v>1</v>
      </c>
      <c r="L23" s="46">
        <v>0</v>
      </c>
      <c r="M23" s="44" t="s">
        <v>52</v>
      </c>
      <c r="N23" s="43" t="s">
        <v>53</v>
      </c>
      <c r="O23" s="47">
        <v>43812</v>
      </c>
      <c r="P23" s="47">
        <v>44138</v>
      </c>
      <c r="Q23" s="43" t="s">
        <v>63</v>
      </c>
      <c r="R23" s="43"/>
      <c r="S23" s="48" t="s">
        <v>55</v>
      </c>
      <c r="T23" s="26"/>
      <c r="U23" s="33"/>
      <c r="V23" s="49" t="s">
        <v>56</v>
      </c>
      <c r="W23" s="49" t="s">
        <v>57</v>
      </c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</row>
    <row r="24" spans="1:290" s="50" customFormat="1" ht="48.75" customHeight="1">
      <c r="A24" s="1">
        <v>0</v>
      </c>
      <c r="B24" s="2">
        <v>2.2999999999999998</v>
      </c>
      <c r="C24" s="40" t="s">
        <v>47</v>
      </c>
      <c r="D24" s="41" t="s">
        <v>64</v>
      </c>
      <c r="E24" s="42" t="s">
        <v>65</v>
      </c>
      <c r="F24" s="43" t="s">
        <v>50</v>
      </c>
      <c r="G24" s="44" t="s">
        <v>66</v>
      </c>
      <c r="H24" s="44" t="s">
        <v>67</v>
      </c>
      <c r="I24" s="45">
        <f>'[1]7_Comp 1'!G176</f>
        <v>222761.56022090942</v>
      </c>
      <c r="J24" s="45"/>
      <c r="K24" s="46">
        <v>1</v>
      </c>
      <c r="L24" s="46">
        <v>0</v>
      </c>
      <c r="M24" s="44" t="s">
        <v>52</v>
      </c>
      <c r="N24" s="43" t="s">
        <v>53</v>
      </c>
      <c r="O24" s="47">
        <v>43809</v>
      </c>
      <c r="P24" s="47">
        <v>44139</v>
      </c>
      <c r="Q24" s="43" t="s">
        <v>63</v>
      </c>
      <c r="R24" s="43"/>
      <c r="S24" s="48" t="s">
        <v>55</v>
      </c>
      <c r="T24" s="26"/>
      <c r="U24" s="33"/>
      <c r="V24" s="49" t="s">
        <v>56</v>
      </c>
      <c r="W24" s="49" t="s">
        <v>57</v>
      </c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</row>
    <row r="25" spans="1:290" s="50" customFormat="1" ht="54" customHeight="1">
      <c r="A25" s="1">
        <v>0</v>
      </c>
      <c r="B25" s="2">
        <v>2.4</v>
      </c>
      <c r="C25" s="40" t="s">
        <v>47</v>
      </c>
      <c r="D25" s="51" t="s">
        <v>68</v>
      </c>
      <c r="E25" s="52" t="s">
        <v>69</v>
      </c>
      <c r="F25" s="43" t="s">
        <v>50</v>
      </c>
      <c r="G25" s="44">
        <v>1</v>
      </c>
      <c r="H25" s="44" t="s">
        <v>70</v>
      </c>
      <c r="I25" s="45">
        <v>30019.05</v>
      </c>
      <c r="J25" s="45"/>
      <c r="K25" s="46">
        <v>1</v>
      </c>
      <c r="L25" s="46">
        <v>0</v>
      </c>
      <c r="M25" s="44" t="s">
        <v>52</v>
      </c>
      <c r="N25" s="43" t="s">
        <v>53</v>
      </c>
      <c r="O25" s="47">
        <v>44239</v>
      </c>
      <c r="P25" s="47">
        <v>44335</v>
      </c>
      <c r="Q25" s="43" t="s">
        <v>71</v>
      </c>
      <c r="R25" s="43"/>
      <c r="S25" s="53" t="s">
        <v>55</v>
      </c>
      <c r="T25" s="26"/>
      <c r="U25" s="33"/>
      <c r="V25" s="49" t="s">
        <v>56</v>
      </c>
      <c r="W25" s="49" t="s">
        <v>57</v>
      </c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</row>
    <row r="26" spans="1:290" s="50" customFormat="1" ht="40.5" customHeight="1">
      <c r="A26" s="1">
        <v>0</v>
      </c>
      <c r="B26" s="2">
        <v>2.4</v>
      </c>
      <c r="C26" s="40" t="s">
        <v>47</v>
      </c>
      <c r="D26" s="54" t="s">
        <v>72</v>
      </c>
      <c r="E26" s="55" t="s">
        <v>73</v>
      </c>
      <c r="F26" s="56" t="s">
        <v>50</v>
      </c>
      <c r="G26" s="57">
        <v>1</v>
      </c>
      <c r="H26" s="58" t="s">
        <v>74</v>
      </c>
      <c r="I26" s="59">
        <v>38485.96</v>
      </c>
      <c r="J26" s="59"/>
      <c r="K26" s="60">
        <v>1</v>
      </c>
      <c r="L26" s="60">
        <v>0</v>
      </c>
      <c r="M26" s="57" t="s">
        <v>52</v>
      </c>
      <c r="N26" s="56" t="s">
        <v>53</v>
      </c>
      <c r="O26" s="61">
        <v>44239</v>
      </c>
      <c r="P26" s="61">
        <v>44536</v>
      </c>
      <c r="Q26" s="56" t="s">
        <v>75</v>
      </c>
      <c r="R26" s="56"/>
      <c r="S26" s="62" t="s">
        <v>55</v>
      </c>
      <c r="T26" s="63"/>
      <c r="U26" s="33"/>
      <c r="V26" s="49" t="s">
        <v>56</v>
      </c>
      <c r="W26" s="49" t="s">
        <v>57</v>
      </c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</row>
    <row r="27" spans="1:290" ht="40.5" customHeight="1">
      <c r="A27" s="1">
        <v>0</v>
      </c>
      <c r="B27" s="2">
        <v>2.5</v>
      </c>
      <c r="C27" s="64" t="s">
        <v>47</v>
      </c>
      <c r="D27" s="65" t="s">
        <v>76</v>
      </c>
      <c r="E27" s="66" t="s">
        <v>77</v>
      </c>
      <c r="F27" s="67" t="s">
        <v>50</v>
      </c>
      <c r="G27" s="58">
        <v>1</v>
      </c>
      <c r="H27" s="58" t="s">
        <v>78</v>
      </c>
      <c r="I27" s="68">
        <v>394288.67</v>
      </c>
      <c r="J27" s="68"/>
      <c r="K27" s="69">
        <v>1</v>
      </c>
      <c r="L27" s="69">
        <v>0</v>
      </c>
      <c r="M27" s="58" t="s">
        <v>79</v>
      </c>
      <c r="N27" s="67" t="s">
        <v>53</v>
      </c>
      <c r="O27" s="70">
        <v>44383</v>
      </c>
      <c r="P27" s="70">
        <v>44484</v>
      </c>
      <c r="Q27" s="67" t="s">
        <v>75</v>
      </c>
      <c r="R27" s="67"/>
      <c r="S27" s="62" t="s">
        <v>55</v>
      </c>
      <c r="T27" s="63" t="s">
        <v>14</v>
      </c>
      <c r="U27" s="33"/>
      <c r="V27" s="49" t="s">
        <v>56</v>
      </c>
      <c r="W27" s="49" t="s">
        <v>57</v>
      </c>
    </row>
    <row r="28" spans="1:290" ht="69" customHeight="1">
      <c r="A28" s="1">
        <v>0</v>
      </c>
      <c r="B28" s="2">
        <v>2.5</v>
      </c>
      <c r="C28" s="64" t="s">
        <v>47</v>
      </c>
      <c r="D28" s="65" t="s">
        <v>80</v>
      </c>
      <c r="E28" s="66" t="s">
        <v>77</v>
      </c>
      <c r="F28" s="67" t="s">
        <v>50</v>
      </c>
      <c r="G28" s="58">
        <v>2</v>
      </c>
      <c r="H28" s="58" t="s">
        <v>81</v>
      </c>
      <c r="I28" s="68">
        <v>17490.89</v>
      </c>
      <c r="J28" s="68"/>
      <c r="K28" s="69">
        <v>1</v>
      </c>
      <c r="L28" s="69">
        <v>0</v>
      </c>
      <c r="M28" s="58" t="s">
        <v>79</v>
      </c>
      <c r="N28" s="67" t="s">
        <v>53</v>
      </c>
      <c r="O28" s="70">
        <v>44383</v>
      </c>
      <c r="P28" s="70">
        <v>44461</v>
      </c>
      <c r="Q28" s="67" t="s">
        <v>75</v>
      </c>
      <c r="R28" s="67"/>
      <c r="S28" s="62" t="s">
        <v>82</v>
      </c>
      <c r="T28" s="63" t="s">
        <v>14</v>
      </c>
      <c r="U28" s="33"/>
      <c r="V28" s="49" t="s">
        <v>56</v>
      </c>
      <c r="W28" s="49" t="s">
        <v>57</v>
      </c>
    </row>
    <row r="29" spans="1:290" s="50" customFormat="1" ht="66.75" customHeight="1">
      <c r="A29" s="1">
        <v>0</v>
      </c>
      <c r="B29" s="71">
        <v>2.6</v>
      </c>
      <c r="C29" s="40" t="s">
        <v>47</v>
      </c>
      <c r="D29" s="54" t="s">
        <v>83</v>
      </c>
      <c r="E29" s="55" t="s">
        <v>84</v>
      </c>
      <c r="F29" s="56" t="s">
        <v>50</v>
      </c>
      <c r="G29" s="58" t="s">
        <v>61</v>
      </c>
      <c r="H29" s="58" t="s">
        <v>85</v>
      </c>
      <c r="I29" s="68">
        <f>'[1]7_Comp 1'!G179</f>
        <v>13508.572748090135</v>
      </c>
      <c r="J29" s="68"/>
      <c r="K29" s="69">
        <v>1</v>
      </c>
      <c r="L29" s="69">
        <v>0</v>
      </c>
      <c r="M29" s="58" t="s">
        <v>52</v>
      </c>
      <c r="N29" s="67" t="s">
        <v>53</v>
      </c>
      <c r="O29" s="70">
        <v>44364</v>
      </c>
      <c r="P29" s="70">
        <v>44419</v>
      </c>
      <c r="Q29" s="67" t="s">
        <v>75</v>
      </c>
      <c r="R29" s="67"/>
      <c r="S29" s="62" t="s">
        <v>82</v>
      </c>
      <c r="T29" s="63" t="s">
        <v>14</v>
      </c>
      <c r="U29" s="33"/>
      <c r="V29" s="49" t="s">
        <v>56</v>
      </c>
      <c r="W29" s="49" t="s">
        <v>57</v>
      </c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</row>
    <row r="30" spans="1:290" s="50" customFormat="1" ht="19.5" customHeight="1">
      <c r="A30" s="1">
        <v>0</v>
      </c>
      <c r="B30" s="2">
        <v>2.7</v>
      </c>
      <c r="C30" s="40" t="s">
        <v>47</v>
      </c>
      <c r="D30" s="65" t="s">
        <v>86</v>
      </c>
      <c r="E30" s="55"/>
      <c r="F30" s="56" t="s">
        <v>50</v>
      </c>
      <c r="G30" s="58"/>
      <c r="H30" s="58"/>
      <c r="I30" s="68">
        <f>'[1]7_Comp 1'!G180</f>
        <v>962149.05613177596</v>
      </c>
      <c r="J30" s="68"/>
      <c r="K30" s="69">
        <v>1</v>
      </c>
      <c r="L30" s="69">
        <v>0</v>
      </c>
      <c r="M30" s="58" t="s">
        <v>52</v>
      </c>
      <c r="N30" s="67" t="s">
        <v>53</v>
      </c>
      <c r="O30" s="72">
        <f>P30-180</f>
        <v>45112</v>
      </c>
      <c r="P30" s="72">
        <v>45292</v>
      </c>
      <c r="Q30" s="67" t="s">
        <v>75</v>
      </c>
      <c r="R30" s="67"/>
      <c r="S30" s="62" t="s">
        <v>87</v>
      </c>
      <c r="T30" s="73" t="s">
        <v>12</v>
      </c>
      <c r="U30" s="33"/>
      <c r="V30" s="49" t="s">
        <v>56</v>
      </c>
      <c r="W30" s="49" t="s">
        <v>88</v>
      </c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</row>
    <row r="31" spans="1:290" s="50" customFormat="1" ht="58.5" customHeight="1">
      <c r="A31" s="1">
        <v>0</v>
      </c>
      <c r="B31" s="71">
        <v>2.8</v>
      </c>
      <c r="C31" s="40" t="s">
        <v>47</v>
      </c>
      <c r="D31" s="74" t="s">
        <v>89</v>
      </c>
      <c r="E31" s="55" t="s">
        <v>90</v>
      </c>
      <c r="F31" s="56" t="s">
        <v>50</v>
      </c>
      <c r="G31" s="58"/>
      <c r="H31" s="58" t="s">
        <v>91</v>
      </c>
      <c r="I31" s="68">
        <f>'[1]7_Comp 1'!G475</f>
        <v>442674.77437604632</v>
      </c>
      <c r="J31" s="68"/>
      <c r="K31" s="69">
        <v>1</v>
      </c>
      <c r="L31" s="69">
        <v>0</v>
      </c>
      <c r="M31" s="58" t="s">
        <v>79</v>
      </c>
      <c r="N31" s="67" t="s">
        <v>53</v>
      </c>
      <c r="O31" s="75">
        <v>43873</v>
      </c>
      <c r="P31" s="75">
        <v>44165</v>
      </c>
      <c r="Q31" s="67" t="s">
        <v>92</v>
      </c>
      <c r="R31" s="67"/>
      <c r="S31" s="62" t="s">
        <v>55</v>
      </c>
      <c r="T31" s="63"/>
      <c r="U31" s="33"/>
      <c r="V31" s="49" t="s">
        <v>56</v>
      </c>
      <c r="W31" s="49" t="s">
        <v>57</v>
      </c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</row>
    <row r="32" spans="1:290" s="50" customFormat="1" ht="70.5" customHeight="1">
      <c r="A32" s="1">
        <v>0</v>
      </c>
      <c r="B32" s="71">
        <v>2.9</v>
      </c>
      <c r="C32" s="76" t="s">
        <v>47</v>
      </c>
      <c r="D32" s="77" t="s">
        <v>93</v>
      </c>
      <c r="E32" s="55" t="s">
        <v>94</v>
      </c>
      <c r="F32" s="55" t="s">
        <v>50</v>
      </c>
      <c r="G32" s="78"/>
      <c r="H32" s="78" t="s">
        <v>95</v>
      </c>
      <c r="I32" s="79">
        <v>568042.92000000004</v>
      </c>
      <c r="J32" s="79"/>
      <c r="K32" s="80">
        <v>1</v>
      </c>
      <c r="L32" s="69">
        <v>0</v>
      </c>
      <c r="M32" s="58" t="s">
        <v>79</v>
      </c>
      <c r="N32" s="66" t="s">
        <v>53</v>
      </c>
      <c r="O32" s="70">
        <v>44203</v>
      </c>
      <c r="P32" s="70">
        <v>44397</v>
      </c>
      <c r="Q32" s="67" t="s">
        <v>96</v>
      </c>
      <c r="R32" s="66"/>
      <c r="S32" s="62" t="s">
        <v>55</v>
      </c>
      <c r="T32" s="63"/>
      <c r="U32" s="33"/>
      <c r="V32" s="49" t="s">
        <v>56</v>
      </c>
      <c r="W32" s="49" t="s">
        <v>57</v>
      </c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</row>
    <row r="33" spans="1:290" ht="19.5" customHeight="1">
      <c r="A33" s="1">
        <v>0</v>
      </c>
      <c r="B33" s="81">
        <v>2.1</v>
      </c>
      <c r="C33" s="82" t="s">
        <v>47</v>
      </c>
      <c r="D33" s="83" t="s">
        <v>97</v>
      </c>
      <c r="E33" s="66"/>
      <c r="F33" s="66" t="s">
        <v>50</v>
      </c>
      <c r="G33" s="78"/>
      <c r="H33" s="78"/>
      <c r="I33" s="79">
        <f>'[1]7_Comp 1'!G183</f>
        <v>269401.7357168973</v>
      </c>
      <c r="J33" s="79"/>
      <c r="K33" s="69">
        <v>1</v>
      </c>
      <c r="L33" s="80">
        <v>0</v>
      </c>
      <c r="M33" s="58" t="s">
        <v>52</v>
      </c>
      <c r="N33" s="66" t="s">
        <v>53</v>
      </c>
      <c r="O33" s="70">
        <f>P33-180</f>
        <v>45081</v>
      </c>
      <c r="P33" s="70">
        <v>45261</v>
      </c>
      <c r="Q33" s="66" t="s">
        <v>98</v>
      </c>
      <c r="R33" s="66"/>
      <c r="S33" s="62" t="s">
        <v>87</v>
      </c>
      <c r="T33" s="63" t="s">
        <v>10</v>
      </c>
      <c r="U33" s="33"/>
      <c r="V33" s="49" t="s">
        <v>56</v>
      </c>
      <c r="W33" s="49" t="s">
        <v>88</v>
      </c>
    </row>
    <row r="34" spans="1:290" ht="17.25" customHeight="1">
      <c r="A34" s="1">
        <v>0</v>
      </c>
      <c r="B34" s="2">
        <v>2.11</v>
      </c>
      <c r="C34" s="82" t="s">
        <v>47</v>
      </c>
      <c r="D34" s="83" t="s">
        <v>99</v>
      </c>
      <c r="E34" s="66"/>
      <c r="F34" s="66" t="s">
        <v>50</v>
      </c>
      <c r="G34" s="78"/>
      <c r="H34" s="78"/>
      <c r="I34" s="79">
        <f>'[1]7_Comp 1'!G184</f>
        <v>538803.47143379459</v>
      </c>
      <c r="J34" s="79"/>
      <c r="K34" s="80">
        <v>1</v>
      </c>
      <c r="L34" s="80">
        <v>0</v>
      </c>
      <c r="M34" s="58" t="s">
        <v>52</v>
      </c>
      <c r="N34" s="66" t="s">
        <v>53</v>
      </c>
      <c r="O34" s="84">
        <v>44885</v>
      </c>
      <c r="P34" s="85">
        <v>45017</v>
      </c>
      <c r="Q34" s="66" t="s">
        <v>98</v>
      </c>
      <c r="R34" s="66"/>
      <c r="S34" s="62" t="s">
        <v>87</v>
      </c>
      <c r="T34" s="63" t="s">
        <v>12</v>
      </c>
      <c r="U34" s="33"/>
      <c r="V34" s="49" t="s">
        <v>56</v>
      </c>
      <c r="W34" s="49" t="s">
        <v>88</v>
      </c>
    </row>
    <row r="35" spans="1:290" ht="37.5" customHeight="1">
      <c r="A35" s="1">
        <v>0</v>
      </c>
      <c r="B35" s="81">
        <v>2.12</v>
      </c>
      <c r="C35" s="82" t="s">
        <v>47</v>
      </c>
      <c r="D35" s="86" t="s">
        <v>100</v>
      </c>
      <c r="E35" s="66" t="s">
        <v>101</v>
      </c>
      <c r="F35" s="66" t="s">
        <v>50</v>
      </c>
      <c r="G35" s="78">
        <v>4</v>
      </c>
      <c r="H35" s="78" t="s">
        <v>102</v>
      </c>
      <c r="I35" s="79">
        <v>266775.02</v>
      </c>
      <c r="J35" s="79">
        <f>'[1]7_Comp 1'!G185</f>
        <v>167483.33750264591</v>
      </c>
      <c r="K35" s="80">
        <v>1</v>
      </c>
      <c r="L35" s="80">
        <v>0</v>
      </c>
      <c r="M35" s="58" t="s">
        <v>52</v>
      </c>
      <c r="N35" s="66" t="s">
        <v>53</v>
      </c>
      <c r="O35" s="87">
        <v>44530</v>
      </c>
      <c r="P35" s="87">
        <v>44614</v>
      </c>
      <c r="Q35" s="66" t="s">
        <v>98</v>
      </c>
      <c r="R35" s="66"/>
      <c r="S35" s="62" t="s">
        <v>82</v>
      </c>
      <c r="T35" s="63" t="s">
        <v>14</v>
      </c>
      <c r="U35" s="33"/>
      <c r="V35" s="49" t="s">
        <v>56</v>
      </c>
      <c r="W35" s="49" t="s">
        <v>57</v>
      </c>
    </row>
    <row r="36" spans="1:290" s="50" customFormat="1" ht="97.5" customHeight="1">
      <c r="A36" s="1">
        <v>0</v>
      </c>
      <c r="B36" s="81">
        <v>2.13</v>
      </c>
      <c r="C36" s="88" t="s">
        <v>47</v>
      </c>
      <c r="D36" s="89" t="s">
        <v>103</v>
      </c>
      <c r="E36" s="90" t="s">
        <v>104</v>
      </c>
      <c r="F36" s="66" t="s">
        <v>50</v>
      </c>
      <c r="G36" s="78"/>
      <c r="H36" s="78" t="s">
        <v>105</v>
      </c>
      <c r="I36" s="79">
        <f>'[1]7_Comp 1'!G186</f>
        <v>847429.60147786106</v>
      </c>
      <c r="J36" s="79"/>
      <c r="K36" s="80">
        <v>1</v>
      </c>
      <c r="L36" s="80">
        <v>0</v>
      </c>
      <c r="M36" s="58" t="s">
        <v>52</v>
      </c>
      <c r="N36" s="66" t="s">
        <v>53</v>
      </c>
      <c r="O36" s="91">
        <v>44885</v>
      </c>
      <c r="P36" s="91">
        <v>45017</v>
      </c>
      <c r="Q36" s="66" t="s">
        <v>75</v>
      </c>
      <c r="R36" s="66"/>
      <c r="S36" s="92" t="s">
        <v>87</v>
      </c>
      <c r="T36" s="63" t="s">
        <v>14</v>
      </c>
      <c r="U36" s="33"/>
      <c r="V36" s="49" t="s">
        <v>56</v>
      </c>
      <c r="W36" s="49" t="s">
        <v>88</v>
      </c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</row>
    <row r="37" spans="1:290" s="50" customFormat="1" ht="99" customHeight="1">
      <c r="A37" s="1">
        <v>0</v>
      </c>
      <c r="B37" s="81">
        <v>2.14</v>
      </c>
      <c r="C37" s="76" t="s">
        <v>47</v>
      </c>
      <c r="D37" s="93" t="s">
        <v>106</v>
      </c>
      <c r="E37" s="55" t="s">
        <v>107</v>
      </c>
      <c r="F37" s="55" t="s">
        <v>50</v>
      </c>
      <c r="G37" s="78"/>
      <c r="H37" s="78" t="s">
        <v>108</v>
      </c>
      <c r="I37" s="79">
        <v>77861.91</v>
      </c>
      <c r="J37" s="79"/>
      <c r="K37" s="80">
        <v>0</v>
      </c>
      <c r="L37" s="80">
        <v>1</v>
      </c>
      <c r="M37" s="78" t="s">
        <v>109</v>
      </c>
      <c r="N37" s="66" t="s">
        <v>53</v>
      </c>
      <c r="O37" s="94">
        <v>44077</v>
      </c>
      <c r="P37" s="95">
        <v>44130</v>
      </c>
      <c r="Q37" s="96" t="s">
        <v>110</v>
      </c>
      <c r="R37" s="66"/>
      <c r="S37" s="62" t="s">
        <v>55</v>
      </c>
      <c r="T37" s="63"/>
      <c r="U37" s="33"/>
      <c r="V37" s="49" t="s">
        <v>56</v>
      </c>
      <c r="W37" s="49" t="s">
        <v>57</v>
      </c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</row>
    <row r="38" spans="1:290" s="50" customFormat="1" ht="85.5" customHeight="1">
      <c r="A38" s="1">
        <v>0</v>
      </c>
      <c r="B38" s="81">
        <v>2.14</v>
      </c>
      <c r="C38" s="76" t="s">
        <v>47</v>
      </c>
      <c r="D38" s="97" t="s">
        <v>111</v>
      </c>
      <c r="E38" s="98" t="s">
        <v>107</v>
      </c>
      <c r="F38" s="98" t="s">
        <v>50</v>
      </c>
      <c r="G38" s="99"/>
      <c r="H38" s="99" t="s">
        <v>112</v>
      </c>
      <c r="I38" s="100">
        <v>29946.89</v>
      </c>
      <c r="J38" s="100"/>
      <c r="K38" s="101">
        <v>1</v>
      </c>
      <c r="L38" s="101">
        <v>0</v>
      </c>
      <c r="M38" s="99" t="s">
        <v>109</v>
      </c>
      <c r="N38" s="98" t="s">
        <v>53</v>
      </c>
      <c r="O38" s="102">
        <v>44077</v>
      </c>
      <c r="P38" s="102">
        <v>44257</v>
      </c>
      <c r="Q38" s="103" t="s">
        <v>71</v>
      </c>
      <c r="R38" s="42"/>
      <c r="S38" s="48" t="s">
        <v>55</v>
      </c>
      <c r="T38" s="26"/>
      <c r="U38" s="33"/>
      <c r="V38" s="49" t="s">
        <v>56</v>
      </c>
      <c r="W38" s="49" t="s">
        <v>57</v>
      </c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</row>
    <row r="39" spans="1:290" s="50" customFormat="1" ht="63" customHeight="1">
      <c r="A39" s="1">
        <v>0</v>
      </c>
      <c r="B39" s="81">
        <v>2.15</v>
      </c>
      <c r="C39" s="88" t="s">
        <v>47</v>
      </c>
      <c r="D39" s="89" t="s">
        <v>113</v>
      </c>
      <c r="E39" s="90" t="s">
        <v>114</v>
      </c>
      <c r="F39" s="66" t="s">
        <v>50</v>
      </c>
      <c r="G39" s="78"/>
      <c r="H39" s="78" t="s">
        <v>115</v>
      </c>
      <c r="I39" s="79">
        <f>'[1]8_Comp 2 '!G55</f>
        <v>32979.433101776129</v>
      </c>
      <c r="J39" s="79"/>
      <c r="K39" s="80">
        <v>0</v>
      </c>
      <c r="L39" s="80">
        <v>1</v>
      </c>
      <c r="M39" s="78" t="s">
        <v>116</v>
      </c>
      <c r="N39" s="66" t="s">
        <v>53</v>
      </c>
      <c r="O39" s="94">
        <v>43810</v>
      </c>
      <c r="P39" s="94">
        <v>43965</v>
      </c>
      <c r="Q39" s="66" t="s">
        <v>110</v>
      </c>
      <c r="R39" s="55"/>
      <c r="S39" s="104" t="s">
        <v>82</v>
      </c>
      <c r="T39" s="63"/>
      <c r="U39" s="33"/>
      <c r="V39" s="49" t="s">
        <v>56</v>
      </c>
      <c r="W39" s="49" t="s">
        <v>57</v>
      </c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</row>
    <row r="40" spans="1:290" ht="17.25" customHeight="1">
      <c r="A40" s="1">
        <v>0</v>
      </c>
      <c r="B40" s="2">
        <v>2.16</v>
      </c>
      <c r="C40" s="82" t="s">
        <v>47</v>
      </c>
      <c r="D40" s="105" t="s">
        <v>117</v>
      </c>
      <c r="E40" s="66"/>
      <c r="F40" s="66" t="s">
        <v>118</v>
      </c>
      <c r="G40" s="78"/>
      <c r="H40" s="78"/>
      <c r="I40" s="106">
        <f>'[1]8_Comp 2 '!G56</f>
        <v>147410.53938076086</v>
      </c>
      <c r="J40" s="79"/>
      <c r="K40" s="80">
        <v>1</v>
      </c>
      <c r="L40" s="80">
        <v>0</v>
      </c>
      <c r="M40" s="78" t="s">
        <v>116</v>
      </c>
      <c r="N40" s="66" t="s">
        <v>119</v>
      </c>
      <c r="O40" s="87">
        <f>P40-60</f>
        <v>44867</v>
      </c>
      <c r="P40" s="87">
        <v>44927</v>
      </c>
      <c r="Q40" s="66"/>
      <c r="R40" s="66"/>
      <c r="S40" s="62" t="s">
        <v>87</v>
      </c>
      <c r="T40" s="63" t="s">
        <v>12</v>
      </c>
      <c r="U40" s="33"/>
      <c r="V40" s="49" t="s">
        <v>56</v>
      </c>
      <c r="W40" s="49" t="s">
        <v>88</v>
      </c>
    </row>
    <row r="41" spans="1:290" s="50" customFormat="1" ht="86.25" customHeight="1">
      <c r="A41" s="1">
        <v>0</v>
      </c>
      <c r="B41" s="81">
        <v>2.17</v>
      </c>
      <c r="C41" s="76" t="s">
        <v>47</v>
      </c>
      <c r="D41" s="83" t="s">
        <v>120</v>
      </c>
      <c r="E41" s="66" t="s">
        <v>121</v>
      </c>
      <c r="F41" s="66" t="s">
        <v>50</v>
      </c>
      <c r="G41" s="78"/>
      <c r="H41" s="78" t="s">
        <v>122</v>
      </c>
      <c r="I41" s="79">
        <f>'[1]8_Comp 2 '!G427</f>
        <v>1038329.8554852117</v>
      </c>
      <c r="J41" s="79"/>
      <c r="K41" s="80">
        <v>1</v>
      </c>
      <c r="L41" s="80">
        <v>0</v>
      </c>
      <c r="M41" s="78" t="s">
        <v>123</v>
      </c>
      <c r="N41" s="66" t="s">
        <v>53</v>
      </c>
      <c r="O41" s="94">
        <v>43633</v>
      </c>
      <c r="P41" s="94">
        <v>43726</v>
      </c>
      <c r="Q41" s="66" t="s">
        <v>124</v>
      </c>
      <c r="R41" s="55"/>
      <c r="S41" s="104" t="s">
        <v>82</v>
      </c>
      <c r="T41" s="63"/>
      <c r="U41" s="33"/>
      <c r="V41" s="49" t="s">
        <v>56</v>
      </c>
      <c r="W41" s="49" t="s">
        <v>57</v>
      </c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</row>
    <row r="42" spans="1:290">
      <c r="A42" s="1">
        <v>0</v>
      </c>
      <c r="B42" s="81">
        <v>2.1800000000000002</v>
      </c>
      <c r="C42" s="64" t="s">
        <v>47</v>
      </c>
      <c r="D42" s="107" t="s">
        <v>125</v>
      </c>
      <c r="E42" s="67"/>
      <c r="F42" s="66" t="s">
        <v>50</v>
      </c>
      <c r="G42" s="67"/>
      <c r="H42" s="67"/>
      <c r="I42" s="108">
        <f>'[1]7_Comp 1'!G370</f>
        <v>477973.33115246211</v>
      </c>
      <c r="J42" s="108"/>
      <c r="K42" s="69">
        <v>1</v>
      </c>
      <c r="L42" s="69">
        <v>0</v>
      </c>
      <c r="M42" s="109" t="s">
        <v>126</v>
      </c>
      <c r="N42" s="66" t="s">
        <v>53</v>
      </c>
      <c r="O42" s="72">
        <v>44978</v>
      </c>
      <c r="P42" s="72">
        <v>45200</v>
      </c>
      <c r="Q42" s="110" t="s">
        <v>75</v>
      </c>
      <c r="R42" s="67"/>
      <c r="S42" s="62" t="s">
        <v>87</v>
      </c>
      <c r="T42" s="63" t="s">
        <v>10</v>
      </c>
      <c r="U42" s="111"/>
      <c r="V42" s="49" t="s">
        <v>56</v>
      </c>
      <c r="W42" s="49" t="s">
        <v>88</v>
      </c>
    </row>
    <row r="43" spans="1:290" ht="25.5">
      <c r="A43" s="1">
        <v>0</v>
      </c>
      <c r="B43" s="2">
        <v>2.19</v>
      </c>
      <c r="C43" s="64" t="s">
        <v>47</v>
      </c>
      <c r="D43" s="83" t="s">
        <v>127</v>
      </c>
      <c r="E43" s="112"/>
      <c r="F43" s="66" t="s">
        <v>118</v>
      </c>
      <c r="G43" s="67"/>
      <c r="H43" s="67"/>
      <c r="I43" s="108">
        <v>0</v>
      </c>
      <c r="J43" s="108"/>
      <c r="K43" s="69">
        <v>1</v>
      </c>
      <c r="L43" s="69">
        <v>0</v>
      </c>
      <c r="M43" s="109" t="s">
        <v>128</v>
      </c>
      <c r="N43" s="66" t="s">
        <v>119</v>
      </c>
      <c r="O43" s="70"/>
      <c r="P43" s="70"/>
      <c r="Q43" s="113" t="s">
        <v>129</v>
      </c>
      <c r="R43" s="67"/>
      <c r="S43" s="62" t="s">
        <v>130</v>
      </c>
      <c r="T43" s="63" t="s">
        <v>10</v>
      </c>
      <c r="U43" s="111"/>
      <c r="V43" s="49" t="s">
        <v>56</v>
      </c>
      <c r="W43" s="49" t="s">
        <v>88</v>
      </c>
    </row>
    <row r="44" spans="1:290" ht="38.25">
      <c r="A44" s="1">
        <v>0</v>
      </c>
      <c r="B44" s="81">
        <v>2.2000000000000002</v>
      </c>
      <c r="C44" s="64" t="s">
        <v>47</v>
      </c>
      <c r="D44" s="86" t="s">
        <v>131</v>
      </c>
      <c r="E44" s="66"/>
      <c r="F44" s="66" t="s">
        <v>50</v>
      </c>
      <c r="G44" s="66"/>
      <c r="H44" s="66"/>
      <c r="I44" s="114">
        <v>0</v>
      </c>
      <c r="J44" s="114"/>
      <c r="K44" s="69">
        <v>1</v>
      </c>
      <c r="L44" s="69">
        <v>0</v>
      </c>
      <c r="M44" s="115" t="s">
        <v>52</v>
      </c>
      <c r="N44" s="66" t="s">
        <v>53</v>
      </c>
      <c r="O44" s="87"/>
      <c r="P44" s="87"/>
      <c r="Q44" s="116" t="s">
        <v>132</v>
      </c>
      <c r="R44" s="66"/>
      <c r="S44" s="117" t="s">
        <v>130</v>
      </c>
      <c r="T44" s="63" t="s">
        <v>10</v>
      </c>
      <c r="U44" s="111"/>
      <c r="V44" s="49" t="s">
        <v>133</v>
      </c>
      <c r="W44" s="49" t="s">
        <v>88</v>
      </c>
    </row>
    <row r="45" spans="1:290" ht="38.25">
      <c r="A45" s="1">
        <v>0</v>
      </c>
      <c r="B45" s="81">
        <v>2.21</v>
      </c>
      <c r="C45" s="64" t="s">
        <v>47</v>
      </c>
      <c r="D45" s="86" t="s">
        <v>134</v>
      </c>
      <c r="E45" s="66"/>
      <c r="F45" s="66" t="s">
        <v>50</v>
      </c>
      <c r="G45" s="66"/>
      <c r="H45" s="78" t="s">
        <v>135</v>
      </c>
      <c r="I45" s="114">
        <f>'[1]7_Comp 1'!G188</f>
        <v>914618.89275886619</v>
      </c>
      <c r="J45" s="114"/>
      <c r="K45" s="80">
        <v>1</v>
      </c>
      <c r="L45" s="69">
        <v>0</v>
      </c>
      <c r="M45" s="115" t="s">
        <v>52</v>
      </c>
      <c r="N45" s="66" t="s">
        <v>53</v>
      </c>
      <c r="O45" s="87">
        <v>44327</v>
      </c>
      <c r="P45" s="118">
        <v>44732</v>
      </c>
      <c r="Q45" s="66" t="s">
        <v>136</v>
      </c>
      <c r="R45" s="66"/>
      <c r="S45" s="119" t="s">
        <v>55</v>
      </c>
      <c r="T45" s="63" t="s">
        <v>14</v>
      </c>
      <c r="U45" s="111" t="s">
        <v>137</v>
      </c>
      <c r="V45" s="49" t="s">
        <v>56</v>
      </c>
      <c r="W45" s="49" t="s">
        <v>88</v>
      </c>
    </row>
    <row r="46" spans="1:290" ht="31.5" customHeight="1">
      <c r="A46" s="1">
        <v>0</v>
      </c>
      <c r="B46" s="2">
        <v>2.2200000000000002</v>
      </c>
      <c r="C46" s="64" t="s">
        <v>47</v>
      </c>
      <c r="D46" s="86" t="s">
        <v>138</v>
      </c>
      <c r="E46" s="66"/>
      <c r="F46" s="66" t="s">
        <v>50</v>
      </c>
      <c r="G46" s="117"/>
      <c r="H46" s="120" t="s">
        <v>139</v>
      </c>
      <c r="I46" s="121">
        <f>'[1]7_Comp 1'!G187</f>
        <v>462697.48109377106</v>
      </c>
      <c r="J46" s="122"/>
      <c r="K46" s="123">
        <v>1</v>
      </c>
      <c r="L46" s="124">
        <v>0</v>
      </c>
      <c r="M46" s="125" t="s">
        <v>52</v>
      </c>
      <c r="N46" s="90" t="s">
        <v>53</v>
      </c>
      <c r="O46" s="87">
        <v>44491</v>
      </c>
      <c r="P46" s="126">
        <v>44615</v>
      </c>
      <c r="Q46" s="63" t="s">
        <v>136</v>
      </c>
      <c r="R46" s="63"/>
      <c r="S46" s="127" t="s">
        <v>55</v>
      </c>
      <c r="T46" s="63" t="s">
        <v>14</v>
      </c>
      <c r="U46" s="111" t="s">
        <v>140</v>
      </c>
      <c r="V46" s="49" t="s">
        <v>56</v>
      </c>
      <c r="W46" s="49" t="s">
        <v>57</v>
      </c>
    </row>
    <row r="47" spans="1:290" ht="16.5" customHeight="1">
      <c r="A47" s="1">
        <v>0</v>
      </c>
      <c r="B47" s="81">
        <v>2.23</v>
      </c>
      <c r="C47" s="64" t="s">
        <v>47</v>
      </c>
      <c r="D47" s="86" t="s">
        <v>141</v>
      </c>
      <c r="E47" s="66"/>
      <c r="F47" s="66" t="s">
        <v>50</v>
      </c>
      <c r="G47" s="117"/>
      <c r="H47" s="128"/>
      <c r="I47" s="129">
        <f>'[1]7_Comp 1'!G189</f>
        <v>538803.47143379459</v>
      </c>
      <c r="J47" s="130"/>
      <c r="K47" s="131">
        <v>1</v>
      </c>
      <c r="L47" s="131">
        <v>0</v>
      </c>
      <c r="M47" s="132" t="s">
        <v>52</v>
      </c>
      <c r="N47" s="90" t="s">
        <v>53</v>
      </c>
      <c r="O47" s="84">
        <f>P47-180</f>
        <v>44959</v>
      </c>
      <c r="P47" s="133">
        <v>45139</v>
      </c>
      <c r="Q47" s="134" t="s">
        <v>75</v>
      </c>
      <c r="R47" s="134"/>
      <c r="S47" s="128" t="s">
        <v>87</v>
      </c>
      <c r="T47" s="63" t="s">
        <v>12</v>
      </c>
      <c r="U47" s="111"/>
      <c r="V47" s="49" t="s">
        <v>56</v>
      </c>
      <c r="W47" s="49" t="s">
        <v>88</v>
      </c>
    </row>
    <row r="48" spans="1:290" ht="15.75" customHeight="1">
      <c r="A48" s="1">
        <v>0</v>
      </c>
      <c r="B48" s="81">
        <v>2.2400000000000002</v>
      </c>
      <c r="C48" s="135" t="s">
        <v>47</v>
      </c>
      <c r="D48" s="89" t="s">
        <v>142</v>
      </c>
      <c r="E48" s="63"/>
      <c r="F48" s="63" t="s">
        <v>143</v>
      </c>
      <c r="G48" s="63"/>
      <c r="H48" s="63"/>
      <c r="I48" s="121">
        <v>4233.45</v>
      </c>
      <c r="J48" s="136"/>
      <c r="K48" s="131">
        <v>1</v>
      </c>
      <c r="L48" s="131">
        <v>0</v>
      </c>
      <c r="M48" s="137" t="s">
        <v>144</v>
      </c>
      <c r="N48" s="63" t="s">
        <v>145</v>
      </c>
      <c r="O48" s="138">
        <f>P48-30</f>
        <v>44911</v>
      </c>
      <c r="P48" s="138">
        <v>44941</v>
      </c>
      <c r="Q48" s="63"/>
      <c r="R48" s="63"/>
      <c r="S48" s="139" t="s">
        <v>87</v>
      </c>
      <c r="T48" s="63" t="s">
        <v>12</v>
      </c>
      <c r="U48" s="111"/>
      <c r="V48" s="49" t="s">
        <v>146</v>
      </c>
      <c r="W48" s="49" t="s">
        <v>147</v>
      </c>
    </row>
    <row r="49" spans="1:290" ht="24.75" customHeight="1">
      <c r="A49" s="1">
        <v>0</v>
      </c>
      <c r="B49" s="81">
        <v>2.25</v>
      </c>
      <c r="C49" s="140" t="s">
        <v>47</v>
      </c>
      <c r="D49" s="89" t="s">
        <v>148</v>
      </c>
      <c r="E49" s="63"/>
      <c r="F49" s="63" t="s">
        <v>118</v>
      </c>
      <c r="G49" s="63"/>
      <c r="H49" s="63"/>
      <c r="I49" s="141">
        <f>'[1]8_Comp 2 '!G429</f>
        <v>170711.74399137913</v>
      </c>
      <c r="J49" s="121"/>
      <c r="K49" s="142">
        <v>1</v>
      </c>
      <c r="L49" s="142">
        <v>0</v>
      </c>
      <c r="M49" s="125" t="s">
        <v>149</v>
      </c>
      <c r="N49" s="63" t="s">
        <v>119</v>
      </c>
      <c r="O49" s="138">
        <v>44836</v>
      </c>
      <c r="P49" s="138">
        <v>44896</v>
      </c>
      <c r="Q49" s="63"/>
      <c r="R49" s="63"/>
      <c r="S49" s="139" t="s">
        <v>87</v>
      </c>
      <c r="T49" s="63" t="s">
        <v>12</v>
      </c>
      <c r="U49" s="111" t="s">
        <v>150</v>
      </c>
      <c r="V49" s="49"/>
      <c r="W49" s="49"/>
    </row>
    <row r="50" spans="1:290" ht="15.75" thickBot="1">
      <c r="A50" s="1">
        <v>0</v>
      </c>
      <c r="B50" s="81"/>
      <c r="C50" s="64" t="s">
        <v>47</v>
      </c>
      <c r="D50" s="143"/>
      <c r="E50" s="144"/>
      <c r="F50" s="144"/>
      <c r="G50" s="145"/>
      <c r="H50" s="145"/>
      <c r="I50" s="146"/>
      <c r="J50" s="146"/>
      <c r="K50" s="147"/>
      <c r="L50" s="147"/>
      <c r="M50" s="145"/>
      <c r="N50" s="148"/>
      <c r="O50" s="149"/>
      <c r="P50" s="149"/>
      <c r="Q50" s="148"/>
      <c r="R50" s="148"/>
      <c r="S50" s="150"/>
      <c r="T50" s="63"/>
      <c r="U50" s="33"/>
      <c r="V50" s="49"/>
      <c r="W50" s="49"/>
    </row>
    <row r="51" spans="1:290" ht="14.25" customHeight="1">
      <c r="A51" s="1">
        <v>0</v>
      </c>
      <c r="C51" s="36"/>
      <c r="D51" s="36"/>
      <c r="E51" s="36"/>
      <c r="F51" s="36"/>
      <c r="G51" s="37"/>
      <c r="H51" s="37" t="s">
        <v>39</v>
      </c>
      <c r="I51" s="38">
        <f>SUM(I21:I50)</f>
        <v>8833534.1708830595</v>
      </c>
      <c r="J51" s="38"/>
      <c r="K51" s="39"/>
      <c r="L51" s="39"/>
      <c r="M51" s="36"/>
      <c r="N51" s="36"/>
      <c r="O51" s="36"/>
      <c r="P51" s="36"/>
      <c r="Q51" s="36"/>
      <c r="R51" s="36"/>
      <c r="S51" s="36"/>
      <c r="T51" s="18"/>
      <c r="U51" s="19"/>
      <c r="V51" s="18"/>
    </row>
    <row r="52" spans="1:290" ht="15.75" thickBot="1">
      <c r="A52" s="1">
        <v>0</v>
      </c>
    </row>
    <row r="53" spans="1:290" ht="15.75" customHeight="1">
      <c r="A53" s="1">
        <v>0</v>
      </c>
      <c r="B53" s="20">
        <v>3</v>
      </c>
      <c r="C53" s="451" t="s">
        <v>151</v>
      </c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451"/>
      <c r="P53" s="451"/>
      <c r="Q53" s="451"/>
      <c r="R53" s="451"/>
      <c r="S53" s="451"/>
    </row>
    <row r="54" spans="1:290" ht="15" customHeight="1" thickBot="1">
      <c r="A54" s="1">
        <v>0</v>
      </c>
      <c r="C54" s="452" t="s">
        <v>41</v>
      </c>
      <c r="D54" s="448" t="s">
        <v>42</v>
      </c>
      <c r="E54" s="448" t="s">
        <v>17</v>
      </c>
      <c r="F54" s="448" t="s">
        <v>18</v>
      </c>
      <c r="G54" s="448" t="s">
        <v>19</v>
      </c>
      <c r="H54" s="448" t="s">
        <v>20</v>
      </c>
      <c r="I54" s="439" t="s">
        <v>43</v>
      </c>
      <c r="J54" s="439"/>
      <c r="K54" s="439"/>
      <c r="L54" s="439"/>
      <c r="M54" s="448" t="s">
        <v>44</v>
      </c>
      <c r="N54" s="448" t="s">
        <v>45</v>
      </c>
      <c r="O54" s="431" t="s">
        <v>46</v>
      </c>
      <c r="P54" s="431"/>
      <c r="Q54" s="450" t="s">
        <v>25</v>
      </c>
      <c r="R54" s="448" t="s">
        <v>26</v>
      </c>
      <c r="S54" s="448" t="s">
        <v>27</v>
      </c>
      <c r="T54" s="466" t="s">
        <v>28</v>
      </c>
      <c r="U54" s="447" t="s">
        <v>29</v>
      </c>
      <c r="V54" s="447" t="s">
        <v>30</v>
      </c>
      <c r="W54" s="447" t="s">
        <v>31</v>
      </c>
    </row>
    <row r="55" spans="1:290" ht="40.5" customHeight="1" thickBot="1">
      <c r="A55" s="1">
        <v>0</v>
      </c>
      <c r="C55" s="452"/>
      <c r="D55" s="448"/>
      <c r="E55" s="448"/>
      <c r="F55" s="448"/>
      <c r="G55" s="448"/>
      <c r="H55" s="448"/>
      <c r="I55" s="151" t="s">
        <v>32</v>
      </c>
      <c r="J55" s="24" t="s">
        <v>33</v>
      </c>
      <c r="K55" s="152" t="s">
        <v>34</v>
      </c>
      <c r="L55" s="152" t="s">
        <v>35</v>
      </c>
      <c r="M55" s="448"/>
      <c r="N55" s="448"/>
      <c r="O55" s="21" t="s">
        <v>36</v>
      </c>
      <c r="P55" s="21" t="s">
        <v>37</v>
      </c>
      <c r="Q55" s="450"/>
      <c r="R55" s="448"/>
      <c r="S55" s="448"/>
      <c r="T55" s="466"/>
      <c r="U55" s="467"/>
      <c r="V55" s="467"/>
      <c r="W55" s="467"/>
    </row>
    <row r="56" spans="1:290" s="50" customFormat="1" ht="55.5" customHeight="1">
      <c r="A56" s="1">
        <v>0</v>
      </c>
      <c r="B56" s="2">
        <v>3.1</v>
      </c>
      <c r="C56" s="40" t="s">
        <v>47</v>
      </c>
      <c r="D56" s="153" t="s">
        <v>152</v>
      </c>
      <c r="E56" s="55" t="s">
        <v>153</v>
      </c>
      <c r="F56" s="55" t="s">
        <v>50</v>
      </c>
      <c r="G56" s="154"/>
      <c r="H56" s="154" t="s">
        <v>154</v>
      </c>
      <c r="I56" s="79">
        <v>512688.43</v>
      </c>
      <c r="J56" s="155"/>
      <c r="K56" s="156">
        <v>1</v>
      </c>
      <c r="L56" s="156">
        <v>0</v>
      </c>
      <c r="M56" s="154" t="s">
        <v>52</v>
      </c>
      <c r="N56" s="55" t="s">
        <v>53</v>
      </c>
      <c r="O56" s="157">
        <v>44138</v>
      </c>
      <c r="P56" s="61">
        <v>44351</v>
      </c>
      <c r="Q56" s="56" t="s">
        <v>155</v>
      </c>
      <c r="R56" s="56"/>
      <c r="S56" s="56" t="s">
        <v>82</v>
      </c>
      <c r="T56" s="158"/>
      <c r="U56" s="111"/>
      <c r="V56" s="49" t="s">
        <v>56</v>
      </c>
      <c r="W56" s="49" t="s">
        <v>57</v>
      </c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</row>
    <row r="57" spans="1:290" s="50" customFormat="1" ht="45" customHeight="1">
      <c r="A57" s="1">
        <v>0</v>
      </c>
      <c r="B57" s="2">
        <v>3.2</v>
      </c>
      <c r="C57" s="88" t="s">
        <v>47</v>
      </c>
      <c r="D57" s="159" t="s">
        <v>156</v>
      </c>
      <c r="E57" s="160" t="s">
        <v>157</v>
      </c>
      <c r="F57" s="160" t="s">
        <v>50</v>
      </c>
      <c r="G57" s="161"/>
      <c r="H57" s="161" t="s">
        <v>158</v>
      </c>
      <c r="I57" s="162">
        <f>'[1]7_Comp 1'!G197</f>
        <v>11939.973444686051</v>
      </c>
      <c r="J57" s="162"/>
      <c r="K57" s="163">
        <v>1</v>
      </c>
      <c r="L57" s="163">
        <v>0</v>
      </c>
      <c r="M57" s="161" t="s">
        <v>52</v>
      </c>
      <c r="N57" s="160" t="s">
        <v>53</v>
      </c>
      <c r="O57" s="164">
        <v>44013</v>
      </c>
      <c r="P57" s="165">
        <v>44256</v>
      </c>
      <c r="Q57" s="56" t="s">
        <v>71</v>
      </c>
      <c r="R57" s="55"/>
      <c r="S57" s="56" t="s">
        <v>82</v>
      </c>
      <c r="T57" s="158"/>
      <c r="U57" s="111"/>
      <c r="V57" s="49" t="s">
        <v>56</v>
      </c>
      <c r="W57" s="49" t="s">
        <v>57</v>
      </c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</row>
    <row r="58" spans="1:290" s="50" customFormat="1" ht="36.75" customHeight="1">
      <c r="A58" s="1">
        <v>0</v>
      </c>
      <c r="B58" s="2">
        <v>3.3</v>
      </c>
      <c r="C58" s="40" t="s">
        <v>47</v>
      </c>
      <c r="D58" s="166" t="s">
        <v>159</v>
      </c>
      <c r="E58" s="167" t="s">
        <v>160</v>
      </c>
      <c r="F58" s="167" t="s">
        <v>50</v>
      </c>
      <c r="G58" s="168"/>
      <c r="H58" s="168" t="s">
        <v>161</v>
      </c>
      <c r="I58" s="169">
        <f>'[1]7_Comp 1'!G300</f>
        <v>40666.218946639216</v>
      </c>
      <c r="J58" s="169"/>
      <c r="K58" s="170">
        <v>1</v>
      </c>
      <c r="L58" s="171">
        <v>0</v>
      </c>
      <c r="M58" s="172" t="s">
        <v>109</v>
      </c>
      <c r="N58" s="173" t="s">
        <v>53</v>
      </c>
      <c r="O58" s="174">
        <f>P58-180</f>
        <v>45081</v>
      </c>
      <c r="P58" s="72">
        <v>45261</v>
      </c>
      <c r="Q58" s="67" t="s">
        <v>75</v>
      </c>
      <c r="R58" s="67"/>
      <c r="S58" s="67" t="s">
        <v>162</v>
      </c>
      <c r="T58" s="158" t="s">
        <v>14</v>
      </c>
      <c r="U58" s="111" t="s">
        <v>137</v>
      </c>
      <c r="V58" s="49" t="s">
        <v>56</v>
      </c>
      <c r="W58" s="49" t="s">
        <v>88</v>
      </c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</row>
    <row r="59" spans="1:290" s="50" customFormat="1" ht="75" customHeight="1">
      <c r="A59" s="1">
        <v>0</v>
      </c>
      <c r="B59" s="2">
        <v>3.4</v>
      </c>
      <c r="C59" s="40" t="s">
        <v>47</v>
      </c>
      <c r="D59" s="175" t="s">
        <v>163</v>
      </c>
      <c r="E59" s="67" t="s">
        <v>164</v>
      </c>
      <c r="F59" s="67" t="s">
        <v>50</v>
      </c>
      <c r="G59" s="78"/>
      <c r="H59" s="78" t="s">
        <v>165</v>
      </c>
      <c r="I59" s="176">
        <v>821675.12</v>
      </c>
      <c r="J59" s="176"/>
      <c r="K59" s="69">
        <v>0</v>
      </c>
      <c r="L59" s="69">
        <v>1</v>
      </c>
      <c r="M59" s="58" t="s">
        <v>166</v>
      </c>
      <c r="N59" s="67" t="s">
        <v>53</v>
      </c>
      <c r="O59" s="70">
        <v>44349</v>
      </c>
      <c r="P59" s="70">
        <v>44449</v>
      </c>
      <c r="Q59" s="67" t="s">
        <v>110</v>
      </c>
      <c r="R59" s="67"/>
      <c r="S59" s="67" t="s">
        <v>82</v>
      </c>
      <c r="T59" s="158"/>
      <c r="U59" s="111"/>
      <c r="V59" s="49" t="s">
        <v>167</v>
      </c>
      <c r="W59" s="49" t="s">
        <v>57</v>
      </c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</row>
    <row r="60" spans="1:290" s="50" customFormat="1" ht="43.5" customHeight="1">
      <c r="A60" s="1">
        <v>0</v>
      </c>
      <c r="B60" s="2">
        <v>3.5</v>
      </c>
      <c r="C60" s="40" t="s">
        <v>47</v>
      </c>
      <c r="D60" s="74" t="s">
        <v>168</v>
      </c>
      <c r="E60" s="56" t="s">
        <v>169</v>
      </c>
      <c r="F60" s="56" t="s">
        <v>50</v>
      </c>
      <c r="G60" s="154"/>
      <c r="H60" s="154" t="s">
        <v>170</v>
      </c>
      <c r="I60" s="177">
        <v>1604144.16</v>
      </c>
      <c r="J60" s="177"/>
      <c r="K60" s="60">
        <v>0</v>
      </c>
      <c r="L60" s="60">
        <v>1</v>
      </c>
      <c r="M60" s="57" t="s">
        <v>171</v>
      </c>
      <c r="N60" s="56" t="s">
        <v>53</v>
      </c>
      <c r="O60" s="61">
        <v>44292</v>
      </c>
      <c r="P60" s="61">
        <v>44335</v>
      </c>
      <c r="Q60" s="56" t="s">
        <v>110</v>
      </c>
      <c r="R60" s="56"/>
      <c r="S60" s="56" t="s">
        <v>82</v>
      </c>
      <c r="T60" s="158"/>
      <c r="U60" s="111"/>
      <c r="V60" s="49" t="s">
        <v>56</v>
      </c>
      <c r="W60" s="178" t="s">
        <v>57</v>
      </c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</row>
    <row r="61" spans="1:290" s="50" customFormat="1" ht="49.5" customHeight="1">
      <c r="A61" s="1">
        <v>0</v>
      </c>
      <c r="B61" s="2">
        <v>3.6</v>
      </c>
      <c r="C61" s="64" t="s">
        <v>47</v>
      </c>
      <c r="D61" s="83" t="s">
        <v>172</v>
      </c>
      <c r="E61" s="67" t="s">
        <v>173</v>
      </c>
      <c r="F61" s="66" t="s">
        <v>50</v>
      </c>
      <c r="G61" s="67"/>
      <c r="H61" s="58" t="s">
        <v>174</v>
      </c>
      <c r="I61" s="179">
        <v>429170.81</v>
      </c>
      <c r="J61" s="179"/>
      <c r="K61" s="69">
        <v>1</v>
      </c>
      <c r="L61" s="69">
        <v>0</v>
      </c>
      <c r="M61" s="58" t="s">
        <v>175</v>
      </c>
      <c r="N61" s="67" t="s">
        <v>53</v>
      </c>
      <c r="O61" s="70">
        <v>44440</v>
      </c>
      <c r="P61" s="70">
        <v>44522</v>
      </c>
      <c r="Q61" s="67" t="s">
        <v>75</v>
      </c>
      <c r="R61" s="67"/>
      <c r="S61" s="67" t="s">
        <v>82</v>
      </c>
      <c r="T61" s="158" t="s">
        <v>14</v>
      </c>
      <c r="U61" s="111"/>
      <c r="V61" s="49" t="s">
        <v>176</v>
      </c>
      <c r="W61" s="178" t="s">
        <v>57</v>
      </c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</row>
    <row r="62" spans="1:290" s="50" customFormat="1" ht="32.25" customHeight="1">
      <c r="A62" s="1">
        <v>0</v>
      </c>
      <c r="B62" s="2">
        <v>3.7</v>
      </c>
      <c r="C62" s="64" t="s">
        <v>47</v>
      </c>
      <c r="D62" s="65" t="s">
        <v>177</v>
      </c>
      <c r="E62" s="66"/>
      <c r="F62" s="66" t="s">
        <v>118</v>
      </c>
      <c r="G62" s="58"/>
      <c r="H62" s="58" t="s">
        <v>178</v>
      </c>
      <c r="I62" s="68">
        <f>'[1]7_Comp 1'!G198</f>
        <v>63055.169626878596</v>
      </c>
      <c r="J62" s="68"/>
      <c r="K62" s="69">
        <v>1</v>
      </c>
      <c r="L62" s="69">
        <v>0</v>
      </c>
      <c r="M62" s="58" t="s">
        <v>52</v>
      </c>
      <c r="N62" s="180" t="s">
        <v>145</v>
      </c>
      <c r="O62" s="84">
        <f>P62-180</f>
        <v>44766</v>
      </c>
      <c r="P62" s="84">
        <v>44946</v>
      </c>
      <c r="Q62" s="67"/>
      <c r="R62" s="67"/>
      <c r="S62" s="67" t="s">
        <v>179</v>
      </c>
      <c r="T62" s="158" t="s">
        <v>14</v>
      </c>
      <c r="U62" s="33"/>
      <c r="V62" s="49" t="s">
        <v>56</v>
      </c>
      <c r="W62" s="178" t="s">
        <v>88</v>
      </c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</row>
    <row r="63" spans="1:290" ht="25.5">
      <c r="A63" s="1">
        <v>0</v>
      </c>
      <c r="B63" s="2">
        <v>3.8</v>
      </c>
      <c r="C63" s="82" t="s">
        <v>47</v>
      </c>
      <c r="D63" s="83" t="s">
        <v>180</v>
      </c>
      <c r="E63" s="116"/>
      <c r="F63" s="66" t="s">
        <v>50</v>
      </c>
      <c r="G63" s="78"/>
      <c r="H63" s="78"/>
      <c r="I63" s="79">
        <f>'[1]7_Comp 1'!G199</f>
        <v>277098.92816595145</v>
      </c>
      <c r="J63" s="79"/>
      <c r="K63" s="69">
        <v>1</v>
      </c>
      <c r="L63" s="69">
        <v>0</v>
      </c>
      <c r="M63" s="78" t="s">
        <v>52</v>
      </c>
      <c r="N63" s="66" t="s">
        <v>53</v>
      </c>
      <c r="O63" s="87">
        <f>P63-60</f>
        <v>45201</v>
      </c>
      <c r="P63" s="87">
        <v>45261</v>
      </c>
      <c r="Q63" s="66" t="s">
        <v>181</v>
      </c>
      <c r="R63" s="66"/>
      <c r="S63" s="67" t="s">
        <v>87</v>
      </c>
      <c r="T63" s="158" t="s">
        <v>10</v>
      </c>
      <c r="U63" s="181"/>
      <c r="V63" s="49" t="s">
        <v>56</v>
      </c>
      <c r="W63" s="178" t="s">
        <v>88</v>
      </c>
    </row>
    <row r="64" spans="1:290" ht="25.5">
      <c r="A64" s="1">
        <v>0</v>
      </c>
      <c r="B64" s="2">
        <v>3.9</v>
      </c>
      <c r="C64" s="82" t="s">
        <v>47</v>
      </c>
      <c r="D64" s="86" t="s">
        <v>182</v>
      </c>
      <c r="E64" s="66" t="s">
        <v>183</v>
      </c>
      <c r="F64" s="66" t="s">
        <v>118</v>
      </c>
      <c r="G64" s="78"/>
      <c r="H64" s="78"/>
      <c r="I64" s="79">
        <f>'[1]10_Gestão Projeto'!F43</f>
        <v>70000</v>
      </c>
      <c r="J64" s="79"/>
      <c r="K64" s="182">
        <v>0.5</v>
      </c>
      <c r="L64" s="182">
        <v>0.5</v>
      </c>
      <c r="M64" s="78" t="s">
        <v>144</v>
      </c>
      <c r="N64" s="66" t="s">
        <v>119</v>
      </c>
      <c r="O64" s="183">
        <f>P64-30</f>
        <v>44911</v>
      </c>
      <c r="P64" s="183">
        <v>44941</v>
      </c>
      <c r="Q64" s="66" t="s">
        <v>184</v>
      </c>
      <c r="R64" s="66"/>
      <c r="S64" s="67" t="s">
        <v>87</v>
      </c>
      <c r="T64" s="158" t="s">
        <v>10</v>
      </c>
      <c r="U64" s="111"/>
      <c r="V64" s="49" t="s">
        <v>146</v>
      </c>
      <c r="W64" s="178" t="s">
        <v>147</v>
      </c>
    </row>
    <row r="65" spans="1:290" ht="51">
      <c r="A65" s="1">
        <v>0</v>
      </c>
      <c r="B65" s="81">
        <v>3.1</v>
      </c>
      <c r="C65" s="64" t="s">
        <v>47</v>
      </c>
      <c r="D65" s="83" t="s">
        <v>185</v>
      </c>
      <c r="E65" s="66"/>
      <c r="F65" s="98" t="s">
        <v>118</v>
      </c>
      <c r="G65" s="67"/>
      <c r="H65" s="67"/>
      <c r="I65" s="184">
        <f>'[1]8_Comp 2 '!G151</f>
        <v>615990.91731291008</v>
      </c>
      <c r="J65" s="185"/>
      <c r="K65" s="80">
        <v>1</v>
      </c>
      <c r="L65" s="69">
        <v>0</v>
      </c>
      <c r="M65" s="78" t="s">
        <v>186</v>
      </c>
      <c r="N65" s="66" t="s">
        <v>119</v>
      </c>
      <c r="O65" s="84">
        <f>P65-60</f>
        <v>44898</v>
      </c>
      <c r="P65" s="84">
        <v>44958</v>
      </c>
      <c r="Q65" s="66"/>
      <c r="R65" s="66"/>
      <c r="S65" s="67" t="s">
        <v>87</v>
      </c>
      <c r="T65" s="158" t="s">
        <v>14</v>
      </c>
      <c r="U65" s="186" t="s">
        <v>187</v>
      </c>
      <c r="V65" s="49" t="s">
        <v>133</v>
      </c>
      <c r="W65" s="178" t="s">
        <v>88</v>
      </c>
    </row>
    <row r="66" spans="1:290" ht="38.25">
      <c r="A66" s="1">
        <v>0</v>
      </c>
      <c r="B66" s="2">
        <v>3.11</v>
      </c>
      <c r="C66" s="64" t="s">
        <v>47</v>
      </c>
      <c r="D66" s="86" t="s">
        <v>188</v>
      </c>
      <c r="E66" s="66"/>
      <c r="F66" s="66" t="s">
        <v>118</v>
      </c>
      <c r="G66" s="66"/>
      <c r="H66" s="66"/>
      <c r="I66" s="185">
        <v>0</v>
      </c>
      <c r="J66" s="185"/>
      <c r="K66" s="80">
        <v>1</v>
      </c>
      <c r="L66" s="69">
        <v>0</v>
      </c>
      <c r="M66" s="78" t="s">
        <v>189</v>
      </c>
      <c r="N66" s="66" t="s">
        <v>119</v>
      </c>
      <c r="O66" s="87"/>
      <c r="P66" s="87"/>
      <c r="Q66" s="187" t="s">
        <v>190</v>
      </c>
      <c r="R66" s="66"/>
      <c r="S66" s="67" t="s">
        <v>130</v>
      </c>
      <c r="T66" s="158" t="s">
        <v>10</v>
      </c>
      <c r="U66" s="111"/>
      <c r="V66" s="49" t="s">
        <v>191</v>
      </c>
      <c r="W66" s="178" t="s">
        <v>88</v>
      </c>
    </row>
    <row r="67" spans="1:290" ht="39.75" customHeight="1">
      <c r="A67" s="1">
        <v>0</v>
      </c>
      <c r="B67" s="81">
        <v>3.12</v>
      </c>
      <c r="C67" s="64" t="s">
        <v>47</v>
      </c>
      <c r="D67" s="188" t="s">
        <v>192</v>
      </c>
      <c r="E67" s="66"/>
      <c r="F67" s="66" t="s">
        <v>118</v>
      </c>
      <c r="G67" s="78"/>
      <c r="H67" s="78"/>
      <c r="I67" s="185">
        <v>0</v>
      </c>
      <c r="J67" s="79"/>
      <c r="K67" s="69">
        <v>1</v>
      </c>
      <c r="L67" s="69">
        <v>0</v>
      </c>
      <c r="M67" s="78" t="s">
        <v>193</v>
      </c>
      <c r="N67" s="66" t="s">
        <v>119</v>
      </c>
      <c r="O67" s="87"/>
      <c r="P67" s="87"/>
      <c r="Q67" s="66" t="s">
        <v>194</v>
      </c>
      <c r="R67" s="66"/>
      <c r="S67" s="67" t="s">
        <v>130</v>
      </c>
      <c r="T67" s="158" t="s">
        <v>10</v>
      </c>
      <c r="U67" s="33"/>
      <c r="V67" s="49" t="s">
        <v>176</v>
      </c>
      <c r="W67" s="178" t="s">
        <v>88</v>
      </c>
    </row>
    <row r="68" spans="1:290" ht="24" customHeight="1">
      <c r="A68" s="1">
        <v>0</v>
      </c>
      <c r="B68" s="2">
        <v>3.13</v>
      </c>
      <c r="C68" s="64" t="s">
        <v>47</v>
      </c>
      <c r="D68" s="189" t="s">
        <v>195</v>
      </c>
      <c r="E68" s="134"/>
      <c r="F68" s="90" t="s">
        <v>50</v>
      </c>
      <c r="G68" s="67"/>
      <c r="H68" s="67"/>
      <c r="I68" s="108">
        <f>'[1]7_Comp 1'!G304</f>
        <v>501234.13704851153</v>
      </c>
      <c r="J68" s="108"/>
      <c r="K68" s="69">
        <v>1</v>
      </c>
      <c r="L68" s="69">
        <v>0</v>
      </c>
      <c r="M68" s="109" t="s">
        <v>109</v>
      </c>
      <c r="N68" s="67" t="s">
        <v>53</v>
      </c>
      <c r="O68" s="72">
        <f>P68-150</f>
        <v>45173</v>
      </c>
      <c r="P68" s="72">
        <v>45323</v>
      </c>
      <c r="Q68" s="67" t="s">
        <v>75</v>
      </c>
      <c r="R68" s="67"/>
      <c r="S68" s="67" t="s">
        <v>87</v>
      </c>
      <c r="T68" s="190" t="s">
        <v>12</v>
      </c>
      <c r="U68" s="111"/>
      <c r="V68" s="49" t="s">
        <v>56</v>
      </c>
      <c r="W68" s="178" t="s">
        <v>88</v>
      </c>
    </row>
    <row r="69" spans="1:290" s="201" customFormat="1" ht="36" customHeight="1">
      <c r="A69" s="1">
        <v>0</v>
      </c>
      <c r="B69" s="81">
        <v>3.14</v>
      </c>
      <c r="C69" s="64" t="s">
        <v>47</v>
      </c>
      <c r="D69" s="191" t="s">
        <v>196</v>
      </c>
      <c r="E69" s="192"/>
      <c r="F69" s="134" t="s">
        <v>118</v>
      </c>
      <c r="G69" s="193"/>
      <c r="H69" s="194"/>
      <c r="I69" s="195">
        <v>0</v>
      </c>
      <c r="J69" s="196"/>
      <c r="K69" s="80">
        <v>0.5</v>
      </c>
      <c r="L69" s="80">
        <v>0.5</v>
      </c>
      <c r="M69" s="78" t="s">
        <v>144</v>
      </c>
      <c r="N69" s="66" t="s">
        <v>119</v>
      </c>
      <c r="O69" s="87"/>
      <c r="P69" s="87"/>
      <c r="Q69" s="66" t="s">
        <v>197</v>
      </c>
      <c r="R69" s="66"/>
      <c r="S69" s="66" t="s">
        <v>130</v>
      </c>
      <c r="T69" s="197" t="s">
        <v>10</v>
      </c>
      <c r="U69" s="198"/>
      <c r="V69" s="199" t="s">
        <v>146</v>
      </c>
      <c r="W69" s="200" t="s">
        <v>88</v>
      </c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</row>
    <row r="70" spans="1:290" s="201" customFormat="1" ht="47.25" customHeight="1">
      <c r="A70" s="1">
        <v>0</v>
      </c>
      <c r="B70" s="81">
        <v>3.15</v>
      </c>
      <c r="C70" s="64" t="s">
        <v>47</v>
      </c>
      <c r="D70" s="202" t="s">
        <v>198</v>
      </c>
      <c r="E70" s="192"/>
      <c r="F70" s="134" t="s">
        <v>118</v>
      </c>
      <c r="G70" s="194"/>
      <c r="H70" s="194"/>
      <c r="I70" s="203">
        <f>'[1]8_Comp 2 '!G448</f>
        <v>72285.873727557875</v>
      </c>
      <c r="J70" s="204"/>
      <c r="K70" s="123">
        <v>1</v>
      </c>
      <c r="L70" s="123">
        <v>0</v>
      </c>
      <c r="M70" s="194" t="s">
        <v>149</v>
      </c>
      <c r="N70" s="134" t="s">
        <v>119</v>
      </c>
      <c r="O70" s="205">
        <f>P70-60</f>
        <v>44836</v>
      </c>
      <c r="P70" s="205">
        <v>44896</v>
      </c>
      <c r="Q70" s="134"/>
      <c r="R70" s="134"/>
      <c r="S70" s="134" t="s">
        <v>87</v>
      </c>
      <c r="T70" s="134" t="s">
        <v>12</v>
      </c>
      <c r="U70" s="198" t="s">
        <v>199</v>
      </c>
      <c r="V70" s="206"/>
      <c r="W70" s="206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</row>
    <row r="71" spans="1:290" ht="51">
      <c r="A71" s="1">
        <v>0</v>
      </c>
      <c r="B71" s="81">
        <v>3.16</v>
      </c>
      <c r="C71" s="64" t="s">
        <v>47</v>
      </c>
      <c r="D71" s="207" t="s">
        <v>200</v>
      </c>
      <c r="E71" s="208" t="s">
        <v>201</v>
      </c>
      <c r="F71" s="134" t="s">
        <v>50</v>
      </c>
      <c r="G71" s="209"/>
      <c r="H71" s="194"/>
      <c r="I71" s="204">
        <f>'[1]10_Gestão Projeto'!F45</f>
        <v>70000</v>
      </c>
      <c r="J71" s="204"/>
      <c r="K71" s="182">
        <v>0.5</v>
      </c>
      <c r="L71" s="182">
        <v>0.5</v>
      </c>
      <c r="M71" s="194" t="s">
        <v>144</v>
      </c>
      <c r="N71" s="210" t="s">
        <v>53</v>
      </c>
      <c r="O71" s="183">
        <f>P71-30</f>
        <v>44911</v>
      </c>
      <c r="P71" s="183">
        <v>44941</v>
      </c>
      <c r="Q71" s="134" t="s">
        <v>202</v>
      </c>
      <c r="R71" s="134"/>
      <c r="S71" s="134" t="s">
        <v>87</v>
      </c>
      <c r="T71" s="134" t="s">
        <v>10</v>
      </c>
      <c r="U71" s="211"/>
      <c r="V71" s="212"/>
      <c r="W71" s="212"/>
    </row>
    <row r="72" spans="1:290">
      <c r="A72" s="1">
        <v>0</v>
      </c>
      <c r="B72" s="81"/>
      <c r="C72" s="213" t="s">
        <v>47</v>
      </c>
      <c r="D72" s="214"/>
      <c r="E72" s="215"/>
      <c r="F72" s="26"/>
      <c r="G72" s="29"/>
      <c r="H72" s="29"/>
      <c r="I72" s="30"/>
      <c r="J72" s="30"/>
      <c r="K72" s="31"/>
      <c r="L72" s="31"/>
      <c r="M72" s="216"/>
      <c r="N72" s="26"/>
      <c r="O72" s="217"/>
      <c r="P72" s="217"/>
      <c r="Q72" s="26"/>
      <c r="R72" s="63"/>
      <c r="S72" s="63"/>
      <c r="T72" s="63"/>
      <c r="U72" s="218"/>
      <c r="V72" s="219"/>
      <c r="W72" s="219"/>
    </row>
    <row r="73" spans="1:290">
      <c r="A73" s="1">
        <v>0</v>
      </c>
      <c r="B73" s="81"/>
      <c r="C73" s="213" t="s">
        <v>47</v>
      </c>
      <c r="D73" s="214"/>
      <c r="E73" s="215"/>
      <c r="F73" s="26"/>
      <c r="G73" s="29"/>
      <c r="H73" s="29"/>
      <c r="I73" s="30"/>
      <c r="J73" s="30"/>
      <c r="K73" s="31"/>
      <c r="L73" s="31"/>
      <c r="M73" s="216"/>
      <c r="N73" s="26"/>
      <c r="O73" s="217"/>
      <c r="P73" s="217"/>
      <c r="Q73" s="26"/>
      <c r="R73" s="63"/>
      <c r="S73" s="63"/>
      <c r="T73" s="63"/>
      <c r="U73" s="218"/>
      <c r="V73" s="219"/>
      <c r="W73" s="219"/>
    </row>
    <row r="74" spans="1:290">
      <c r="A74" s="1">
        <v>0</v>
      </c>
      <c r="B74" s="81"/>
      <c r="C74" s="64" t="s">
        <v>47</v>
      </c>
      <c r="D74" s="220"/>
      <c r="E74" s="26"/>
      <c r="F74" s="26"/>
      <c r="G74" s="29"/>
      <c r="H74" s="29"/>
      <c r="I74" s="30"/>
      <c r="J74" s="30"/>
      <c r="K74" s="31"/>
      <c r="L74" s="31"/>
      <c r="M74" s="216"/>
      <c r="N74" s="26"/>
      <c r="O74" s="217"/>
      <c r="P74" s="217"/>
      <c r="Q74" s="26"/>
      <c r="R74" s="26"/>
      <c r="S74" s="26"/>
      <c r="T74" s="26"/>
      <c r="U74" s="218"/>
      <c r="V74" s="221"/>
      <c r="W74" s="221"/>
    </row>
    <row r="75" spans="1:290" ht="21.75" customHeight="1">
      <c r="A75" s="1">
        <v>0</v>
      </c>
      <c r="C75" s="36"/>
      <c r="D75" s="36"/>
      <c r="E75" s="36"/>
      <c r="F75" s="36"/>
      <c r="G75" s="37"/>
      <c r="H75" s="37" t="s">
        <v>39</v>
      </c>
      <c r="I75" s="38">
        <f>SUM(I56:I74)</f>
        <v>5089949.7382731354</v>
      </c>
      <c r="J75" s="38"/>
      <c r="K75" s="39"/>
      <c r="L75" s="39"/>
      <c r="M75" s="36"/>
      <c r="N75" s="36"/>
      <c r="O75" s="36"/>
      <c r="P75" s="36"/>
      <c r="Q75" s="36"/>
      <c r="R75" s="36"/>
      <c r="S75" s="36"/>
    </row>
    <row r="76" spans="1:290">
      <c r="A76" s="1">
        <v>0</v>
      </c>
    </row>
    <row r="77" spans="1:290" ht="15.75" customHeight="1">
      <c r="A77" s="1">
        <v>0</v>
      </c>
      <c r="B77" s="20">
        <v>4</v>
      </c>
      <c r="C77" s="437" t="s">
        <v>203</v>
      </c>
      <c r="D77" s="437"/>
      <c r="E77" s="437"/>
      <c r="F77" s="437"/>
      <c r="G77" s="437"/>
      <c r="H77" s="437"/>
      <c r="I77" s="437"/>
      <c r="J77" s="437"/>
      <c r="K77" s="437"/>
      <c r="L77" s="437"/>
      <c r="M77" s="437"/>
      <c r="N77" s="437"/>
      <c r="O77" s="437"/>
      <c r="P77" s="437"/>
      <c r="Q77" s="437"/>
      <c r="R77" s="437"/>
      <c r="S77" s="437"/>
    </row>
    <row r="78" spans="1:290" ht="15" customHeight="1" thickBot="1">
      <c r="A78" s="1">
        <v>0</v>
      </c>
      <c r="C78" s="438" t="s">
        <v>41</v>
      </c>
      <c r="D78" s="433" t="s">
        <v>42</v>
      </c>
      <c r="E78" s="433" t="s">
        <v>17</v>
      </c>
      <c r="F78" s="433" t="s">
        <v>18</v>
      </c>
      <c r="G78" s="465"/>
      <c r="H78" s="465"/>
      <c r="I78" s="439" t="s">
        <v>43</v>
      </c>
      <c r="J78" s="439"/>
      <c r="K78" s="439"/>
      <c r="L78" s="439"/>
      <c r="M78" s="433" t="s">
        <v>44</v>
      </c>
      <c r="N78" s="433" t="s">
        <v>45</v>
      </c>
      <c r="O78" s="431" t="s">
        <v>46</v>
      </c>
      <c r="P78" s="431"/>
      <c r="Q78" s="432" t="s">
        <v>25</v>
      </c>
      <c r="R78" s="433" t="s">
        <v>26</v>
      </c>
      <c r="S78" s="448" t="s">
        <v>27</v>
      </c>
      <c r="T78" s="463" t="s">
        <v>28</v>
      </c>
      <c r="U78" s="447" t="s">
        <v>29</v>
      </c>
      <c r="V78" s="447" t="s">
        <v>30</v>
      </c>
      <c r="W78" s="447" t="s">
        <v>31</v>
      </c>
    </row>
    <row r="79" spans="1:290" ht="42.6" customHeight="1">
      <c r="A79" s="1">
        <v>0</v>
      </c>
      <c r="C79" s="438"/>
      <c r="D79" s="433"/>
      <c r="E79" s="433"/>
      <c r="F79" s="433"/>
      <c r="G79" s="433" t="s">
        <v>204</v>
      </c>
      <c r="H79" s="433"/>
      <c r="I79" s="22" t="s">
        <v>32</v>
      </c>
      <c r="J79" s="24" t="s">
        <v>33</v>
      </c>
      <c r="K79" s="23" t="s">
        <v>34</v>
      </c>
      <c r="L79" s="25" t="s">
        <v>35</v>
      </c>
      <c r="M79" s="433"/>
      <c r="N79" s="433"/>
      <c r="O79" s="22" t="s">
        <v>205</v>
      </c>
      <c r="P79" s="22" t="s">
        <v>37</v>
      </c>
      <c r="Q79" s="432"/>
      <c r="R79" s="433"/>
      <c r="S79" s="433"/>
      <c r="T79" s="464"/>
      <c r="U79" s="447"/>
      <c r="V79" s="447"/>
      <c r="W79" s="447"/>
    </row>
    <row r="80" spans="1:290" s="50" customFormat="1" ht="76.5">
      <c r="A80" s="1">
        <v>0</v>
      </c>
      <c r="B80" s="2">
        <v>4.0999999999999996</v>
      </c>
      <c r="C80" s="40" t="s">
        <v>47</v>
      </c>
      <c r="D80" s="41" t="s">
        <v>206</v>
      </c>
      <c r="E80" s="43" t="s">
        <v>207</v>
      </c>
      <c r="F80" s="222" t="s">
        <v>208</v>
      </c>
      <c r="G80" s="429"/>
      <c r="H80" s="429"/>
      <c r="I80" s="224">
        <f>'[1]7_Comp 1'!G271</f>
        <v>211962.05476552428</v>
      </c>
      <c r="J80" s="224"/>
      <c r="K80" s="225">
        <v>1</v>
      </c>
      <c r="L80" s="225">
        <v>0</v>
      </c>
      <c r="M80" s="109" t="s">
        <v>193</v>
      </c>
      <c r="N80" s="67" t="s">
        <v>119</v>
      </c>
      <c r="O80" s="70">
        <v>44531</v>
      </c>
      <c r="P80" s="72">
        <v>44986</v>
      </c>
      <c r="Q80" s="67"/>
      <c r="R80" s="62"/>
      <c r="S80" s="63" t="s">
        <v>162</v>
      </c>
      <c r="T80" s="63"/>
      <c r="U80" s="111" t="s">
        <v>209</v>
      </c>
      <c r="V80" s="49" t="s">
        <v>176</v>
      </c>
      <c r="W80" s="49" t="s">
        <v>88</v>
      </c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</row>
    <row r="81" spans="1:290" ht="38.25">
      <c r="A81" s="1">
        <v>0</v>
      </c>
      <c r="B81" s="2">
        <v>4.2</v>
      </c>
      <c r="C81" s="64" t="s">
        <v>47</v>
      </c>
      <c r="D81" s="226" t="s">
        <v>210</v>
      </c>
      <c r="E81" s="222" t="s">
        <v>211</v>
      </c>
      <c r="F81" s="222" t="s">
        <v>208</v>
      </c>
      <c r="G81" s="429" t="s">
        <v>212</v>
      </c>
      <c r="H81" s="429"/>
      <c r="I81" s="224">
        <f>'[1]7_Comp 1'!G361</f>
        <v>400227.18071083573</v>
      </c>
      <c r="J81" s="224"/>
      <c r="K81" s="225">
        <v>1</v>
      </c>
      <c r="L81" s="225">
        <v>0</v>
      </c>
      <c r="M81" s="109" t="s">
        <v>213</v>
      </c>
      <c r="N81" s="67" t="s">
        <v>145</v>
      </c>
      <c r="O81" s="72">
        <f>P81-150</f>
        <v>44897</v>
      </c>
      <c r="P81" s="72">
        <v>45047</v>
      </c>
      <c r="Q81" s="67"/>
      <c r="R81" s="62"/>
      <c r="S81" s="63" t="s">
        <v>162</v>
      </c>
      <c r="T81" s="63" t="s">
        <v>14</v>
      </c>
      <c r="U81" s="111" t="s">
        <v>214</v>
      </c>
      <c r="V81" s="49" t="s">
        <v>56</v>
      </c>
      <c r="W81" s="49" t="s">
        <v>88</v>
      </c>
    </row>
    <row r="82" spans="1:290" ht="110.25" customHeight="1">
      <c r="A82" s="1">
        <v>0</v>
      </c>
      <c r="B82" s="2">
        <v>4.3</v>
      </c>
      <c r="C82" s="64" t="s">
        <v>47</v>
      </c>
      <c r="D82" s="227" t="s">
        <v>215</v>
      </c>
      <c r="E82" s="180" t="s">
        <v>216</v>
      </c>
      <c r="F82" s="222" t="s">
        <v>217</v>
      </c>
      <c r="G82" s="429" t="s">
        <v>218</v>
      </c>
      <c r="H82" s="429"/>
      <c r="I82" s="228">
        <v>200</v>
      </c>
      <c r="J82" s="228"/>
      <c r="K82" s="225">
        <v>1</v>
      </c>
      <c r="L82" s="225">
        <v>0</v>
      </c>
      <c r="M82" s="109" t="s">
        <v>126</v>
      </c>
      <c r="N82" s="67" t="s">
        <v>119</v>
      </c>
      <c r="O82" s="70">
        <v>44531</v>
      </c>
      <c r="P82" s="229">
        <v>44888</v>
      </c>
      <c r="Q82" s="112"/>
      <c r="R82" s="62"/>
      <c r="S82" s="63" t="s">
        <v>162</v>
      </c>
      <c r="T82" s="63" t="s">
        <v>14</v>
      </c>
      <c r="U82" s="230"/>
      <c r="V82" s="231" t="s">
        <v>219</v>
      </c>
      <c r="W82" s="49" t="s">
        <v>88</v>
      </c>
    </row>
    <row r="83" spans="1:290" s="50" customFormat="1" ht="39.75" customHeight="1">
      <c r="A83" s="1">
        <v>0</v>
      </c>
      <c r="B83" s="2">
        <v>4.4000000000000004</v>
      </c>
      <c r="C83" s="40" t="s">
        <v>47</v>
      </c>
      <c r="D83" s="227" t="s">
        <v>220</v>
      </c>
      <c r="E83" s="43"/>
      <c r="F83" s="222" t="s">
        <v>208</v>
      </c>
      <c r="G83" s="443" t="s">
        <v>221</v>
      </c>
      <c r="H83" s="443"/>
      <c r="I83" s="228">
        <v>455000</v>
      </c>
      <c r="J83" s="228"/>
      <c r="K83" s="46">
        <v>1</v>
      </c>
      <c r="L83" s="46">
        <v>0</v>
      </c>
      <c r="M83" s="109" t="s">
        <v>222</v>
      </c>
      <c r="N83" s="67" t="s">
        <v>145</v>
      </c>
      <c r="O83" s="70">
        <v>44531</v>
      </c>
      <c r="P83" s="72">
        <v>44986</v>
      </c>
      <c r="Q83" s="232"/>
      <c r="R83" s="67"/>
      <c r="S83" s="233" t="s">
        <v>162</v>
      </c>
      <c r="T83" s="234" t="s">
        <v>14</v>
      </c>
      <c r="U83" s="218" t="s">
        <v>140</v>
      </c>
      <c r="V83" s="235" t="s">
        <v>176</v>
      </c>
      <c r="W83" s="49" t="s">
        <v>88</v>
      </c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</row>
    <row r="84" spans="1:290" s="50" customFormat="1" ht="25.5">
      <c r="A84" s="1">
        <v>0</v>
      </c>
      <c r="B84" s="2">
        <v>4.5</v>
      </c>
      <c r="C84" s="40" t="s">
        <v>47</v>
      </c>
      <c r="D84" s="83" t="s">
        <v>223</v>
      </c>
      <c r="E84" s="112"/>
      <c r="F84" s="67" t="s">
        <v>217</v>
      </c>
      <c r="G84" s="444"/>
      <c r="H84" s="444"/>
      <c r="I84" s="108">
        <v>0</v>
      </c>
      <c r="J84" s="108"/>
      <c r="K84" s="69">
        <v>1</v>
      </c>
      <c r="L84" s="69">
        <v>0</v>
      </c>
      <c r="M84" s="109" t="s">
        <v>186</v>
      </c>
      <c r="N84" s="67" t="s">
        <v>119</v>
      </c>
      <c r="O84" s="87"/>
      <c r="P84" s="87"/>
      <c r="Q84" s="236" t="s">
        <v>224</v>
      </c>
      <c r="R84" s="67"/>
      <c r="S84" s="62" t="s">
        <v>130</v>
      </c>
      <c r="T84" s="63" t="s">
        <v>10</v>
      </c>
      <c r="U84" s="237"/>
      <c r="V84" s="49" t="s">
        <v>133</v>
      </c>
      <c r="W84" s="49" t="s">
        <v>88</v>
      </c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</row>
    <row r="85" spans="1:290" ht="76.5">
      <c r="A85" s="1">
        <v>0</v>
      </c>
      <c r="B85" s="2">
        <v>4.5999999999999996</v>
      </c>
      <c r="C85" s="82" t="s">
        <v>47</v>
      </c>
      <c r="D85" s="83" t="s">
        <v>225</v>
      </c>
      <c r="E85" s="67" t="s">
        <v>226</v>
      </c>
      <c r="F85" s="67" t="s">
        <v>217</v>
      </c>
      <c r="G85" s="442"/>
      <c r="H85" s="442"/>
      <c r="I85" s="238">
        <f>'[1]8_Comp 2 '!G421</f>
        <v>161321.31929878576</v>
      </c>
      <c r="J85" s="108"/>
      <c r="K85" s="69">
        <v>1</v>
      </c>
      <c r="L85" s="69">
        <v>0</v>
      </c>
      <c r="M85" s="109" t="s">
        <v>149</v>
      </c>
      <c r="N85" s="62" t="s">
        <v>119</v>
      </c>
      <c r="O85" s="239">
        <v>44774</v>
      </c>
      <c r="P85" s="138">
        <v>45017</v>
      </c>
      <c r="Q85" s="90"/>
      <c r="R85" s="66"/>
      <c r="S85" s="62" t="s">
        <v>87</v>
      </c>
      <c r="T85" s="63" t="s">
        <v>14</v>
      </c>
      <c r="U85" s="111" t="s">
        <v>140</v>
      </c>
      <c r="V85" s="49" t="s">
        <v>167</v>
      </c>
      <c r="W85" s="49" t="s">
        <v>88</v>
      </c>
    </row>
    <row r="86" spans="1:290" ht="76.5">
      <c r="A86" s="1">
        <v>0</v>
      </c>
      <c r="B86" s="2">
        <v>4.7</v>
      </c>
      <c r="C86" s="82" t="s">
        <v>47</v>
      </c>
      <c r="D86" s="240" t="s">
        <v>227</v>
      </c>
      <c r="E86" s="67" t="s">
        <v>228</v>
      </c>
      <c r="F86" s="67" t="s">
        <v>229</v>
      </c>
      <c r="G86" s="442"/>
      <c r="H86" s="442"/>
      <c r="I86" s="108">
        <v>0</v>
      </c>
      <c r="J86" s="108"/>
      <c r="K86" s="69">
        <v>1</v>
      </c>
      <c r="L86" s="69">
        <v>0</v>
      </c>
      <c r="M86" s="109" t="s">
        <v>230</v>
      </c>
      <c r="N86" s="53" t="s">
        <v>145</v>
      </c>
      <c r="O86" s="32"/>
      <c r="P86" s="32"/>
      <c r="Q86" s="241" t="s">
        <v>231</v>
      </c>
      <c r="R86" s="90"/>
      <c r="S86" s="242" t="s">
        <v>130</v>
      </c>
      <c r="T86" s="63" t="s">
        <v>14</v>
      </c>
      <c r="U86" s="111" t="s">
        <v>140</v>
      </c>
      <c r="V86" s="49" t="s">
        <v>167</v>
      </c>
      <c r="W86" s="49" t="s">
        <v>88</v>
      </c>
    </row>
    <row r="87" spans="1:290" ht="36.75" customHeight="1">
      <c r="A87" s="1">
        <v>0</v>
      </c>
      <c r="B87" s="2">
        <v>4.8</v>
      </c>
      <c r="C87" s="82" t="s">
        <v>47</v>
      </c>
      <c r="D87" s="175" t="s">
        <v>232</v>
      </c>
      <c r="E87" s="243"/>
      <c r="F87" s="244" t="s">
        <v>217</v>
      </c>
      <c r="G87" s="454"/>
      <c r="H87" s="454"/>
      <c r="I87" s="245">
        <f>'[1]8_Comp 2 '!G130</f>
        <v>45964.554428772106</v>
      </c>
      <c r="J87" s="108"/>
      <c r="K87" s="69">
        <v>1</v>
      </c>
      <c r="L87" s="69">
        <v>0</v>
      </c>
      <c r="M87" s="109" t="s">
        <v>233</v>
      </c>
      <c r="N87" s="67" t="s">
        <v>119</v>
      </c>
      <c r="O87" s="246">
        <f>P87-90</f>
        <v>44927</v>
      </c>
      <c r="P87" s="247">
        <v>45017</v>
      </c>
      <c r="Q87" s="248"/>
      <c r="R87" s="90"/>
      <c r="S87" s="62" t="s">
        <v>87</v>
      </c>
      <c r="T87" s="63" t="s">
        <v>12</v>
      </c>
      <c r="U87" s="111"/>
      <c r="V87" s="231" t="s">
        <v>234</v>
      </c>
      <c r="W87" s="49" t="s">
        <v>88</v>
      </c>
    </row>
    <row r="88" spans="1:290" ht="27.75" customHeight="1">
      <c r="A88" s="1">
        <v>0</v>
      </c>
      <c r="B88" s="2">
        <v>4.9000000000000004</v>
      </c>
      <c r="C88" s="82" t="s">
        <v>47</v>
      </c>
      <c r="D88" s="86" t="s">
        <v>235</v>
      </c>
      <c r="E88" s="249"/>
      <c r="F88" s="250" t="s">
        <v>236</v>
      </c>
      <c r="G88" s="455" t="s">
        <v>237</v>
      </c>
      <c r="H88" s="456"/>
      <c r="I88" s="203">
        <f>'[1]10_Gestão Projeto'!F65</f>
        <v>104219.46619970367</v>
      </c>
      <c r="J88" s="196"/>
      <c r="K88" s="80">
        <v>1</v>
      </c>
      <c r="L88" s="69">
        <v>0</v>
      </c>
      <c r="M88" s="78" t="s">
        <v>144</v>
      </c>
      <c r="N88" s="98" t="s">
        <v>145</v>
      </c>
      <c r="O88" s="84">
        <f>P88-60</f>
        <v>44850</v>
      </c>
      <c r="P88" s="84">
        <v>44910</v>
      </c>
      <c r="Q88" s="167"/>
      <c r="R88" s="66"/>
      <c r="S88" s="119" t="s">
        <v>87</v>
      </c>
      <c r="T88" s="251" t="s">
        <v>12</v>
      </c>
      <c r="U88" s="230"/>
      <c r="V88" s="199" t="s">
        <v>146</v>
      </c>
      <c r="W88" s="199" t="s">
        <v>88</v>
      </c>
    </row>
    <row r="89" spans="1:290" ht="25.5">
      <c r="A89" s="1">
        <v>0</v>
      </c>
      <c r="B89" s="81">
        <v>4.0999999999999996</v>
      </c>
      <c r="C89" s="82" t="s">
        <v>47</v>
      </c>
      <c r="D89" s="207" t="s">
        <v>238</v>
      </c>
      <c r="E89" s="192"/>
      <c r="F89" s="134" t="s">
        <v>217</v>
      </c>
      <c r="G89" s="457"/>
      <c r="H89" s="458"/>
      <c r="I89" s="203">
        <f>'[1]8_Comp 2 '!G50</f>
        <v>46918.382819866456</v>
      </c>
      <c r="J89" s="204"/>
      <c r="K89" s="123">
        <v>1</v>
      </c>
      <c r="L89" s="124">
        <v>0</v>
      </c>
      <c r="M89" s="194" t="s">
        <v>239</v>
      </c>
      <c r="N89" s="90" t="s">
        <v>119</v>
      </c>
      <c r="O89" s="84">
        <f>P89-90</f>
        <v>44957</v>
      </c>
      <c r="P89" s="133">
        <v>45047</v>
      </c>
      <c r="Q89" s="63"/>
      <c r="R89" s="63"/>
      <c r="S89" s="63" t="s">
        <v>87</v>
      </c>
      <c r="T89" s="63" t="s">
        <v>12</v>
      </c>
      <c r="U89" s="218"/>
      <c r="V89" s="221"/>
      <c r="W89" s="221"/>
    </row>
    <row r="90" spans="1:290" ht="38.25">
      <c r="A90" s="1">
        <v>0</v>
      </c>
      <c r="B90" s="81">
        <v>4.1100000000000003</v>
      </c>
      <c r="C90" s="252" t="s">
        <v>47</v>
      </c>
      <c r="D90" s="253" t="s">
        <v>240</v>
      </c>
      <c r="E90" s="254"/>
      <c r="F90" s="255" t="s">
        <v>217</v>
      </c>
      <c r="G90" s="459"/>
      <c r="H90" s="459"/>
      <c r="I90" s="108">
        <v>0</v>
      </c>
      <c r="J90" s="204"/>
      <c r="K90" s="123">
        <v>1</v>
      </c>
      <c r="L90" s="123">
        <v>0</v>
      </c>
      <c r="M90" s="194" t="s">
        <v>189</v>
      </c>
      <c r="N90" s="134" t="s">
        <v>119</v>
      </c>
      <c r="O90" s="256"/>
      <c r="P90" s="257"/>
      <c r="Q90" s="258" t="s">
        <v>241</v>
      </c>
      <c r="R90" s="63"/>
      <c r="S90" s="258" t="s">
        <v>130</v>
      </c>
      <c r="T90" s="63" t="s">
        <v>10</v>
      </c>
      <c r="U90" s="218"/>
      <c r="V90" s="221"/>
      <c r="W90" s="221"/>
    </row>
    <row r="91" spans="1:290" ht="25.5">
      <c r="A91" s="259">
        <v>0</v>
      </c>
      <c r="B91" s="260">
        <v>4.12</v>
      </c>
      <c r="C91" s="261" t="s">
        <v>47</v>
      </c>
      <c r="D91" s="262" t="s">
        <v>242</v>
      </c>
      <c r="E91" s="263"/>
      <c r="F91" s="264" t="s">
        <v>143</v>
      </c>
      <c r="G91" s="460"/>
      <c r="H91" s="461"/>
      <c r="I91" s="265">
        <f>'[1]7_Comp 1'!G468</f>
        <v>500000</v>
      </c>
      <c r="J91" s="266"/>
      <c r="K91" s="267">
        <v>1</v>
      </c>
      <c r="L91" s="267">
        <v>0</v>
      </c>
      <c r="M91" s="268" t="s">
        <v>243</v>
      </c>
      <c r="N91" s="261" t="s">
        <v>145</v>
      </c>
      <c r="O91" s="269">
        <f>P91-30</f>
        <v>44956</v>
      </c>
      <c r="P91" s="270">
        <v>44986</v>
      </c>
      <c r="Q91" s="261" t="s">
        <v>244</v>
      </c>
      <c r="R91" s="261"/>
      <c r="S91" s="261" t="s">
        <v>87</v>
      </c>
      <c r="T91" s="261" t="s">
        <v>10</v>
      </c>
      <c r="U91" s="218"/>
      <c r="V91" s="219"/>
      <c r="W91" s="219"/>
    </row>
    <row r="92" spans="1:290" ht="15.75" thickBot="1">
      <c r="A92" s="1">
        <v>0</v>
      </c>
      <c r="B92" s="81"/>
      <c r="C92" s="271" t="s">
        <v>47</v>
      </c>
      <c r="D92" s="272"/>
      <c r="E92" s="272"/>
      <c r="F92" s="272"/>
      <c r="G92" s="462"/>
      <c r="H92" s="462"/>
      <c r="I92" s="272"/>
      <c r="J92" s="272"/>
      <c r="K92" s="273"/>
      <c r="L92" s="274"/>
      <c r="M92" s="275"/>
      <c r="N92" s="276"/>
      <c r="O92" s="277"/>
      <c r="P92" s="277"/>
      <c r="Q92" s="276"/>
      <c r="R92" s="276"/>
      <c r="S92" s="278" t="s">
        <v>87</v>
      </c>
      <c r="T92" s="279"/>
      <c r="U92" s="237"/>
      <c r="V92" s="280"/>
      <c r="W92" s="280"/>
    </row>
    <row r="93" spans="1:290" ht="11.25" customHeight="1">
      <c r="A93" s="1">
        <v>0</v>
      </c>
      <c r="C93" s="36"/>
      <c r="D93" s="36"/>
      <c r="E93" s="36"/>
      <c r="F93" s="36"/>
      <c r="G93" s="37"/>
      <c r="H93" s="37" t="s">
        <v>39</v>
      </c>
      <c r="I93" s="281">
        <f>SUM(I80:I92)</f>
        <v>1925812.9582234882</v>
      </c>
      <c r="J93" s="281"/>
      <c r="K93" s="38"/>
      <c r="L93" s="39"/>
      <c r="M93" s="282"/>
      <c r="N93" s="36"/>
      <c r="O93" s="36"/>
      <c r="P93" s="36"/>
      <c r="Q93" s="36"/>
      <c r="R93" s="36"/>
      <c r="S93" s="36"/>
    </row>
    <row r="94" spans="1:290" ht="15.75" thickBot="1">
      <c r="A94" s="1">
        <v>0</v>
      </c>
    </row>
    <row r="95" spans="1:290" ht="15.75" customHeight="1">
      <c r="A95" s="1">
        <v>0</v>
      </c>
      <c r="B95" s="20">
        <v>5</v>
      </c>
      <c r="C95" s="451" t="s">
        <v>245</v>
      </c>
      <c r="D95" s="451"/>
      <c r="E95" s="451"/>
      <c r="F95" s="451"/>
      <c r="G95" s="451"/>
      <c r="H95" s="451"/>
      <c r="I95" s="451"/>
      <c r="J95" s="451"/>
      <c r="K95" s="451"/>
      <c r="L95" s="451"/>
      <c r="M95" s="451"/>
      <c r="N95" s="451"/>
      <c r="O95" s="451"/>
      <c r="P95" s="451"/>
      <c r="Q95" s="451"/>
      <c r="R95" s="451"/>
      <c r="S95" s="451"/>
    </row>
    <row r="96" spans="1:290" ht="15" customHeight="1" thickBot="1">
      <c r="A96" s="1">
        <v>0</v>
      </c>
      <c r="C96" s="452" t="s">
        <v>41</v>
      </c>
      <c r="D96" s="448" t="s">
        <v>42</v>
      </c>
      <c r="E96" s="448" t="s">
        <v>17</v>
      </c>
      <c r="F96" s="448" t="s">
        <v>18</v>
      </c>
      <c r="G96" s="448" t="s">
        <v>20</v>
      </c>
      <c r="H96" s="439" t="s">
        <v>43</v>
      </c>
      <c r="I96" s="439"/>
      <c r="J96" s="439"/>
      <c r="K96" s="439"/>
      <c r="L96" s="453" t="s">
        <v>246</v>
      </c>
      <c r="M96" s="448" t="s">
        <v>44</v>
      </c>
      <c r="N96" s="448" t="s">
        <v>45</v>
      </c>
      <c r="O96" s="431" t="s">
        <v>46</v>
      </c>
      <c r="P96" s="431"/>
      <c r="Q96" s="450" t="s">
        <v>25</v>
      </c>
      <c r="R96" s="448" t="s">
        <v>26</v>
      </c>
      <c r="S96" s="448" t="s">
        <v>27</v>
      </c>
      <c r="T96" s="449" t="s">
        <v>28</v>
      </c>
      <c r="U96" s="446" t="s">
        <v>29</v>
      </c>
      <c r="V96" s="447" t="s">
        <v>30</v>
      </c>
      <c r="W96" s="447" t="s">
        <v>31</v>
      </c>
    </row>
    <row r="97" spans="1:23" ht="42.75" customHeight="1" thickBot="1">
      <c r="A97" s="1">
        <v>0</v>
      </c>
      <c r="C97" s="452"/>
      <c r="D97" s="448"/>
      <c r="E97" s="448"/>
      <c r="F97" s="448"/>
      <c r="G97" s="448"/>
      <c r="H97" s="21" t="s">
        <v>32</v>
      </c>
      <c r="I97" s="151" t="s">
        <v>34</v>
      </c>
      <c r="J97" s="24" t="s">
        <v>33</v>
      </c>
      <c r="K97" s="152" t="s">
        <v>35</v>
      </c>
      <c r="L97" s="453"/>
      <c r="M97" s="448"/>
      <c r="N97" s="448"/>
      <c r="O97" s="21" t="s">
        <v>247</v>
      </c>
      <c r="P97" s="21" t="s">
        <v>248</v>
      </c>
      <c r="Q97" s="450"/>
      <c r="R97" s="448"/>
      <c r="S97" s="448"/>
      <c r="T97" s="449"/>
      <c r="U97" s="446"/>
      <c r="V97" s="447"/>
      <c r="W97" s="447"/>
    </row>
    <row r="98" spans="1:23" ht="52.5" customHeight="1">
      <c r="A98" s="1">
        <v>0</v>
      </c>
      <c r="B98" s="2">
        <v>5.0999999999999996</v>
      </c>
      <c r="C98" s="213" t="s">
        <v>47</v>
      </c>
      <c r="D98" s="67" t="s">
        <v>249</v>
      </c>
      <c r="E98" s="67"/>
      <c r="F98" s="67" t="s">
        <v>143</v>
      </c>
      <c r="G98" s="58"/>
      <c r="H98" s="176">
        <f>'[1]7_Comp 1'!G273</f>
        <v>30000</v>
      </c>
      <c r="I98" s="60">
        <v>1</v>
      </c>
      <c r="J98" s="60"/>
      <c r="K98" s="60">
        <v>0</v>
      </c>
      <c r="L98" s="283">
        <v>1</v>
      </c>
      <c r="M98" s="58" t="s">
        <v>193</v>
      </c>
      <c r="N98" s="53" t="s">
        <v>145</v>
      </c>
      <c r="O98" s="72">
        <f>P98-30</f>
        <v>44928</v>
      </c>
      <c r="P98" s="72">
        <v>44958</v>
      </c>
      <c r="Q98" s="53" t="s">
        <v>250</v>
      </c>
      <c r="R98" s="67"/>
      <c r="S98" s="67" t="s">
        <v>87</v>
      </c>
      <c r="T98" s="158" t="s">
        <v>10</v>
      </c>
      <c r="U98" s="111"/>
      <c r="V98" s="223" t="s">
        <v>176</v>
      </c>
      <c r="W98" s="49" t="s">
        <v>88</v>
      </c>
    </row>
    <row r="99" spans="1:23" ht="63.75">
      <c r="A99" s="1">
        <v>0</v>
      </c>
      <c r="B99" s="2">
        <v>5.2</v>
      </c>
      <c r="C99" s="213" t="s">
        <v>47</v>
      </c>
      <c r="D99" s="67" t="s">
        <v>251</v>
      </c>
      <c r="E99" s="112"/>
      <c r="F99" s="67" t="s">
        <v>252</v>
      </c>
      <c r="G99" s="67"/>
      <c r="H99" s="176">
        <v>0</v>
      </c>
      <c r="I99" s="60">
        <v>1</v>
      </c>
      <c r="J99" s="60"/>
      <c r="K99" s="60">
        <v>0</v>
      </c>
      <c r="L99" s="283">
        <v>1</v>
      </c>
      <c r="M99" s="58" t="s">
        <v>253</v>
      </c>
      <c r="N99" s="62" t="s">
        <v>119</v>
      </c>
      <c r="O99" s="70"/>
      <c r="P99" s="70"/>
      <c r="Q99" s="62" t="s">
        <v>254</v>
      </c>
      <c r="R99" s="67"/>
      <c r="S99" s="67" t="s">
        <v>130</v>
      </c>
      <c r="T99" s="158" t="s">
        <v>10</v>
      </c>
      <c r="U99" s="111"/>
      <c r="V99" s="223" t="s">
        <v>56</v>
      </c>
      <c r="W99" s="49" t="s">
        <v>88</v>
      </c>
    </row>
    <row r="100" spans="1:23" ht="38.25">
      <c r="A100" s="1">
        <v>0</v>
      </c>
      <c r="B100" s="2" t="s">
        <v>255</v>
      </c>
      <c r="C100" s="213" t="s">
        <v>47</v>
      </c>
      <c r="D100" s="62" t="s">
        <v>256</v>
      </c>
      <c r="E100" s="63" t="s">
        <v>257</v>
      </c>
      <c r="F100" s="284" t="s">
        <v>252</v>
      </c>
      <c r="G100" s="58" t="s">
        <v>258</v>
      </c>
      <c r="H100" s="176">
        <v>55604.51</v>
      </c>
      <c r="I100" s="60">
        <v>1</v>
      </c>
      <c r="J100" s="60"/>
      <c r="K100" s="60">
        <v>0</v>
      </c>
      <c r="L100" s="283">
        <v>1</v>
      </c>
      <c r="M100" s="58" t="s">
        <v>144</v>
      </c>
      <c r="N100" s="117" t="s">
        <v>119</v>
      </c>
      <c r="O100" s="70">
        <f>P100-30</f>
        <v>44744</v>
      </c>
      <c r="P100" s="70">
        <v>44774</v>
      </c>
      <c r="Q100" s="285"/>
      <c r="R100" s="67" t="s">
        <v>38</v>
      </c>
      <c r="S100" s="67" t="s">
        <v>162</v>
      </c>
      <c r="T100" s="158" t="s">
        <v>14</v>
      </c>
      <c r="U100" s="111" t="s">
        <v>259</v>
      </c>
      <c r="V100" s="223" t="s">
        <v>146</v>
      </c>
      <c r="W100" s="49" t="s">
        <v>88</v>
      </c>
    </row>
    <row r="101" spans="1:23" ht="38.25">
      <c r="A101" s="1">
        <v>0</v>
      </c>
      <c r="B101" s="2" t="s">
        <v>260</v>
      </c>
      <c r="C101" s="213" t="s">
        <v>47</v>
      </c>
      <c r="D101" s="67" t="s">
        <v>261</v>
      </c>
      <c r="E101" s="173" t="s">
        <v>257</v>
      </c>
      <c r="F101" s="67" t="s">
        <v>143</v>
      </c>
      <c r="G101" s="58" t="s">
        <v>262</v>
      </c>
      <c r="H101" s="176">
        <v>55604.51</v>
      </c>
      <c r="I101" s="69">
        <v>1</v>
      </c>
      <c r="J101" s="69"/>
      <c r="K101" s="69">
        <v>0</v>
      </c>
      <c r="L101" s="283">
        <v>1</v>
      </c>
      <c r="M101" s="58" t="s">
        <v>144</v>
      </c>
      <c r="N101" s="117" t="s">
        <v>145</v>
      </c>
      <c r="O101" s="70">
        <f>P101-45</f>
        <v>44697</v>
      </c>
      <c r="P101" s="70">
        <v>44742</v>
      </c>
      <c r="Q101" s="286"/>
      <c r="R101" s="67"/>
      <c r="S101" s="67" t="s">
        <v>82</v>
      </c>
      <c r="T101" s="158" t="s">
        <v>14</v>
      </c>
      <c r="U101" s="111" t="s">
        <v>263</v>
      </c>
      <c r="V101" s="223" t="s">
        <v>146</v>
      </c>
      <c r="W101" s="49" t="s">
        <v>88</v>
      </c>
    </row>
    <row r="102" spans="1:23" ht="38.25">
      <c r="A102" s="1">
        <v>0</v>
      </c>
      <c r="B102" s="71" t="s">
        <v>264</v>
      </c>
      <c r="C102" s="213" t="s">
        <v>47</v>
      </c>
      <c r="D102" s="67" t="s">
        <v>265</v>
      </c>
      <c r="E102" s="67" t="s">
        <v>266</v>
      </c>
      <c r="F102" s="67" t="s">
        <v>252</v>
      </c>
      <c r="G102" s="58" t="s">
        <v>267</v>
      </c>
      <c r="H102" s="176">
        <v>138549.46</v>
      </c>
      <c r="I102" s="69">
        <v>1</v>
      </c>
      <c r="J102" s="69"/>
      <c r="K102" s="69">
        <v>0</v>
      </c>
      <c r="L102" s="283">
        <v>3</v>
      </c>
      <c r="M102" s="287" t="s">
        <v>268</v>
      </c>
      <c r="N102" s="117" t="s">
        <v>119</v>
      </c>
      <c r="O102" s="72">
        <v>44744</v>
      </c>
      <c r="P102" s="72">
        <v>44832</v>
      </c>
      <c r="Q102" s="288"/>
      <c r="R102" s="67" t="s">
        <v>38</v>
      </c>
      <c r="S102" s="67" t="s">
        <v>162</v>
      </c>
      <c r="T102" s="158" t="s">
        <v>14</v>
      </c>
      <c r="U102" s="111" t="s">
        <v>269</v>
      </c>
      <c r="V102" s="223" t="s">
        <v>56</v>
      </c>
      <c r="W102" s="49" t="s">
        <v>88</v>
      </c>
    </row>
    <row r="103" spans="1:23" ht="45.75" customHeight="1">
      <c r="A103" s="1">
        <v>0</v>
      </c>
      <c r="B103" s="71" t="s">
        <v>270</v>
      </c>
      <c r="C103" s="213" t="s">
        <v>47</v>
      </c>
      <c r="D103" s="67" t="s">
        <v>271</v>
      </c>
      <c r="E103" s="289"/>
      <c r="F103" s="67" t="s">
        <v>252</v>
      </c>
      <c r="G103" s="58" t="s">
        <v>272</v>
      </c>
      <c r="H103" s="176">
        <v>77196.39</v>
      </c>
      <c r="I103" s="69">
        <v>1</v>
      </c>
      <c r="J103" s="69"/>
      <c r="K103" s="69">
        <v>0</v>
      </c>
      <c r="L103" s="283">
        <v>2</v>
      </c>
      <c r="M103" s="287" t="s">
        <v>273</v>
      </c>
      <c r="N103" s="63" t="s">
        <v>119</v>
      </c>
      <c r="O103" s="72">
        <f>P103-30</f>
        <v>44836</v>
      </c>
      <c r="P103" s="72">
        <v>44866</v>
      </c>
      <c r="Q103" s="290"/>
      <c r="R103" s="284"/>
      <c r="S103" s="67" t="s">
        <v>87</v>
      </c>
      <c r="T103" s="158" t="s">
        <v>12</v>
      </c>
      <c r="U103" s="111"/>
      <c r="V103" s="291" t="s">
        <v>56</v>
      </c>
      <c r="W103" s="49" t="s">
        <v>88</v>
      </c>
    </row>
    <row r="104" spans="1:23" ht="26.25">
      <c r="A104" s="1">
        <v>0</v>
      </c>
      <c r="B104" s="292">
        <v>5.5</v>
      </c>
      <c r="C104" s="213" t="s">
        <v>47</v>
      </c>
      <c r="D104" s="117" t="s">
        <v>274</v>
      </c>
      <c r="E104" s="293" t="s">
        <v>275</v>
      </c>
      <c r="F104" s="63" t="s">
        <v>143</v>
      </c>
      <c r="G104" s="294"/>
      <c r="H104" s="295">
        <v>0</v>
      </c>
      <c r="I104" s="69">
        <v>1</v>
      </c>
      <c r="J104" s="69"/>
      <c r="K104" s="69">
        <v>0</v>
      </c>
      <c r="L104" s="296">
        <v>1</v>
      </c>
      <c r="M104" s="78" t="s">
        <v>193</v>
      </c>
      <c r="N104" s="117" t="s">
        <v>119</v>
      </c>
      <c r="O104" s="70"/>
      <c r="P104" s="70"/>
      <c r="Q104" s="117" t="s">
        <v>276</v>
      </c>
      <c r="R104" s="66"/>
      <c r="S104" s="67" t="s">
        <v>130</v>
      </c>
      <c r="T104" s="158" t="s">
        <v>10</v>
      </c>
      <c r="U104" s="111"/>
      <c r="V104" s="223" t="s">
        <v>176</v>
      </c>
      <c r="W104" s="49" t="s">
        <v>88</v>
      </c>
    </row>
    <row r="105" spans="1:23" ht="53.25" customHeight="1">
      <c r="A105" s="1">
        <v>0</v>
      </c>
      <c r="B105" s="71">
        <v>5.6</v>
      </c>
      <c r="C105" s="213" t="s">
        <v>47</v>
      </c>
      <c r="D105" s="297" t="s">
        <v>277</v>
      </c>
      <c r="E105" s="298"/>
      <c r="F105" s="63" t="s">
        <v>143</v>
      </c>
      <c r="G105" s="294"/>
      <c r="H105" s="295">
        <v>0</v>
      </c>
      <c r="I105" s="69">
        <v>1</v>
      </c>
      <c r="J105" s="69"/>
      <c r="K105" s="69">
        <v>0</v>
      </c>
      <c r="L105" s="296">
        <v>1</v>
      </c>
      <c r="M105" s="78" t="s">
        <v>189</v>
      </c>
      <c r="N105" s="117" t="s">
        <v>119</v>
      </c>
      <c r="O105" s="70"/>
      <c r="P105" s="70"/>
      <c r="Q105" s="299" t="s">
        <v>190</v>
      </c>
      <c r="R105" s="66"/>
      <c r="S105" s="67" t="s">
        <v>130</v>
      </c>
      <c r="T105" s="158" t="s">
        <v>10</v>
      </c>
      <c r="U105" s="111"/>
      <c r="V105" s="223" t="s">
        <v>191</v>
      </c>
      <c r="W105" s="49" t="s">
        <v>88</v>
      </c>
    </row>
    <row r="106" spans="1:23" ht="24.75" customHeight="1">
      <c r="A106" s="1">
        <v>0</v>
      </c>
      <c r="B106" s="71">
        <v>5.7</v>
      </c>
      <c r="C106" s="213" t="s">
        <v>47</v>
      </c>
      <c r="D106" s="297" t="s">
        <v>278</v>
      </c>
      <c r="E106" s="300"/>
      <c r="F106" s="134" t="s">
        <v>143</v>
      </c>
      <c r="G106" s="294"/>
      <c r="H106" s="295">
        <v>46183.15</v>
      </c>
      <c r="I106" s="69">
        <v>1</v>
      </c>
      <c r="J106" s="69"/>
      <c r="K106" s="69">
        <v>0</v>
      </c>
      <c r="L106" s="296">
        <v>1</v>
      </c>
      <c r="M106" s="78" t="s">
        <v>144</v>
      </c>
      <c r="N106" s="66" t="s">
        <v>145</v>
      </c>
      <c r="O106" s="72">
        <f>P106-45</f>
        <v>44941</v>
      </c>
      <c r="P106" s="72">
        <v>44986</v>
      </c>
      <c r="Q106" s="301"/>
      <c r="R106" s="66"/>
      <c r="S106" s="67" t="s">
        <v>87</v>
      </c>
      <c r="T106" s="158" t="s">
        <v>10</v>
      </c>
      <c r="U106" s="111"/>
      <c r="V106" s="223" t="s">
        <v>146</v>
      </c>
      <c r="W106" s="49" t="s">
        <v>88</v>
      </c>
    </row>
    <row r="107" spans="1:23" ht="25.5" customHeight="1">
      <c r="A107" s="1">
        <v>0</v>
      </c>
      <c r="B107" s="71">
        <v>5.8</v>
      </c>
      <c r="C107" s="213" t="s">
        <v>47</v>
      </c>
      <c r="D107" s="208" t="s">
        <v>279</v>
      </c>
      <c r="E107" s="302"/>
      <c r="F107" s="134" t="s">
        <v>252</v>
      </c>
      <c r="G107" s="194"/>
      <c r="H107" s="303">
        <f>'[1]8_Comp 2 '!G48</f>
        <v>66656.037485327222</v>
      </c>
      <c r="I107" s="69">
        <v>1</v>
      </c>
      <c r="J107" s="69"/>
      <c r="K107" s="69">
        <v>0</v>
      </c>
      <c r="L107" s="296">
        <v>1</v>
      </c>
      <c r="M107" s="78" t="s">
        <v>239</v>
      </c>
      <c r="N107" s="66" t="s">
        <v>119</v>
      </c>
      <c r="O107" s="84">
        <f>P107-30</f>
        <v>44928</v>
      </c>
      <c r="P107" s="84">
        <v>44958</v>
      </c>
      <c r="Q107" s="301"/>
      <c r="R107" s="66"/>
      <c r="S107" s="67" t="s">
        <v>87</v>
      </c>
      <c r="T107" s="158" t="s">
        <v>12</v>
      </c>
      <c r="U107" s="111"/>
      <c r="V107" s="223"/>
      <c r="W107" s="49"/>
    </row>
    <row r="108" spans="1:23" ht="25.5">
      <c r="A108" s="1">
        <v>0</v>
      </c>
      <c r="B108" s="71">
        <v>5.9</v>
      </c>
      <c r="C108" s="213" t="s">
        <v>47</v>
      </c>
      <c r="D108" s="208" t="s">
        <v>280</v>
      </c>
      <c r="E108" s="302"/>
      <c r="F108" s="134" t="s">
        <v>252</v>
      </c>
      <c r="G108" s="194"/>
      <c r="H108" s="304">
        <f>'[1]8_Comp 2 '!G49</f>
        <v>48149.248561587163</v>
      </c>
      <c r="I108" s="80">
        <v>1</v>
      </c>
      <c r="J108" s="80"/>
      <c r="K108" s="80">
        <v>0</v>
      </c>
      <c r="L108" s="296">
        <v>1</v>
      </c>
      <c r="M108" s="78" t="s">
        <v>239</v>
      </c>
      <c r="N108" s="66" t="s">
        <v>119</v>
      </c>
      <c r="O108" s="84">
        <f>P108-30</f>
        <v>44928</v>
      </c>
      <c r="P108" s="84">
        <v>44958</v>
      </c>
      <c r="Q108" s="301"/>
      <c r="R108" s="66"/>
      <c r="S108" s="67" t="s">
        <v>87</v>
      </c>
      <c r="T108" s="158" t="s">
        <v>12</v>
      </c>
      <c r="U108" s="111"/>
      <c r="V108" s="223"/>
      <c r="W108" s="49"/>
    </row>
    <row r="109" spans="1:23" ht="38.25">
      <c r="A109" s="1">
        <v>0</v>
      </c>
      <c r="B109" s="81">
        <v>5.0999999999999996</v>
      </c>
      <c r="C109" s="213" t="s">
        <v>47</v>
      </c>
      <c r="D109" s="208" t="s">
        <v>281</v>
      </c>
      <c r="E109" s="300"/>
      <c r="F109" s="134" t="s">
        <v>252</v>
      </c>
      <c r="G109" s="194"/>
      <c r="H109" s="305">
        <f>'[1]8_Comp 2 '!G423</f>
        <v>20157.103546481419</v>
      </c>
      <c r="I109" s="123">
        <v>1</v>
      </c>
      <c r="J109" s="123"/>
      <c r="K109" s="123">
        <v>0</v>
      </c>
      <c r="L109" s="306">
        <v>1</v>
      </c>
      <c r="M109" s="294" t="s">
        <v>149</v>
      </c>
      <c r="N109" s="66" t="s">
        <v>119</v>
      </c>
      <c r="O109" s="84">
        <f>P109-30</f>
        <v>44987</v>
      </c>
      <c r="P109" s="84">
        <v>45017</v>
      </c>
      <c r="Q109" s="301"/>
      <c r="R109" s="66"/>
      <c r="S109" s="66" t="s">
        <v>87</v>
      </c>
      <c r="T109" s="197" t="s">
        <v>10</v>
      </c>
      <c r="U109" s="111"/>
      <c r="V109" s="223"/>
      <c r="W109" s="49"/>
    </row>
    <row r="110" spans="1:23" ht="27" customHeight="1">
      <c r="A110" s="1">
        <v>0</v>
      </c>
      <c r="B110" s="81">
        <v>5.1100000000000003</v>
      </c>
      <c r="C110" s="213" t="s">
        <v>47</v>
      </c>
      <c r="D110" s="307" t="s">
        <v>282</v>
      </c>
      <c r="E110" s="302"/>
      <c r="F110" s="210" t="s">
        <v>143</v>
      </c>
      <c r="G110" s="194"/>
      <c r="H110" s="308">
        <v>0</v>
      </c>
      <c r="I110" s="123">
        <v>1</v>
      </c>
      <c r="J110" s="123"/>
      <c r="K110" s="123">
        <v>0</v>
      </c>
      <c r="L110" s="309">
        <v>1</v>
      </c>
      <c r="M110" s="209" t="s">
        <v>126</v>
      </c>
      <c r="N110" s="255" t="s">
        <v>145</v>
      </c>
      <c r="O110" s="310"/>
      <c r="P110" s="311"/>
      <c r="Q110" s="312" t="s">
        <v>283</v>
      </c>
      <c r="R110" s="117"/>
      <c r="S110" s="258" t="s">
        <v>130</v>
      </c>
      <c r="T110" s="134" t="s">
        <v>10</v>
      </c>
      <c r="U110" s="111"/>
      <c r="V110" s="223"/>
      <c r="W110" s="49"/>
    </row>
    <row r="111" spans="1:23" ht="27" customHeight="1">
      <c r="A111" s="1">
        <v>0</v>
      </c>
      <c r="B111" s="81">
        <v>5.12</v>
      </c>
      <c r="C111" s="140" t="s">
        <v>47</v>
      </c>
      <c r="D111" s="313" t="s">
        <v>284</v>
      </c>
      <c r="E111" s="314"/>
      <c r="F111" s="210" t="s">
        <v>143</v>
      </c>
      <c r="G111" s="315"/>
      <c r="H111" s="316">
        <v>0</v>
      </c>
      <c r="I111" s="123">
        <v>1</v>
      </c>
      <c r="J111" s="123"/>
      <c r="K111" s="123">
        <v>0</v>
      </c>
      <c r="L111" s="309">
        <v>1</v>
      </c>
      <c r="M111" s="209" t="s">
        <v>126</v>
      </c>
      <c r="N111" s="255" t="s">
        <v>145</v>
      </c>
      <c r="O111" s="310"/>
      <c r="P111" s="311"/>
      <c r="Q111" s="317" t="s">
        <v>285</v>
      </c>
      <c r="R111" s="139"/>
      <c r="S111" s="318" t="s">
        <v>130</v>
      </c>
      <c r="T111" s="134" t="s">
        <v>10</v>
      </c>
      <c r="U111" s="111"/>
      <c r="V111" s="223"/>
      <c r="W111" s="49"/>
    </row>
    <row r="112" spans="1:23" ht="38.25" customHeight="1">
      <c r="A112" s="1">
        <v>0</v>
      </c>
      <c r="B112" s="81">
        <v>5.13</v>
      </c>
      <c r="C112" s="140" t="s">
        <v>47</v>
      </c>
      <c r="D112" s="319" t="s">
        <v>286</v>
      </c>
      <c r="E112" s="298"/>
      <c r="F112" s="63" t="s">
        <v>252</v>
      </c>
      <c r="G112" s="315"/>
      <c r="H112" s="320">
        <v>30000</v>
      </c>
      <c r="I112" s="131">
        <v>1</v>
      </c>
      <c r="J112" s="131"/>
      <c r="K112" s="131">
        <v>0</v>
      </c>
      <c r="L112" s="321">
        <v>1</v>
      </c>
      <c r="M112" s="315" t="s">
        <v>287</v>
      </c>
      <c r="N112" s="63" t="s">
        <v>119</v>
      </c>
      <c r="O112" s="138">
        <f>P112-30</f>
        <v>45017</v>
      </c>
      <c r="P112" s="138">
        <v>45047</v>
      </c>
      <c r="Q112" s="290"/>
      <c r="R112" s="63"/>
      <c r="S112" s="322" t="s">
        <v>87</v>
      </c>
      <c r="T112" s="63" t="s">
        <v>12</v>
      </c>
      <c r="U112" s="111"/>
      <c r="V112" s="223"/>
      <c r="W112" s="49"/>
    </row>
    <row r="113" spans="1:290" ht="36" customHeight="1">
      <c r="A113" s="1">
        <v>0</v>
      </c>
      <c r="B113" s="81">
        <v>5.14</v>
      </c>
      <c r="C113" s="140" t="s">
        <v>47</v>
      </c>
      <c r="D113" s="323" t="s">
        <v>288</v>
      </c>
      <c r="E113" s="324"/>
      <c r="F113" s="73" t="s">
        <v>252</v>
      </c>
      <c r="G113" s="315"/>
      <c r="H113" s="325">
        <f>'[1]7_Comp 1'!G470</f>
        <v>36813.951161313911</v>
      </c>
      <c r="I113" s="131">
        <v>1</v>
      </c>
      <c r="J113" s="131"/>
      <c r="K113" s="131">
        <v>0</v>
      </c>
      <c r="L113" s="321">
        <v>1</v>
      </c>
      <c r="M113" s="315" t="s">
        <v>289</v>
      </c>
      <c r="N113" s="73" t="s">
        <v>119</v>
      </c>
      <c r="O113" s="138">
        <f>P113-30</f>
        <v>44928</v>
      </c>
      <c r="P113" s="138">
        <v>44958</v>
      </c>
      <c r="Q113" s="290"/>
      <c r="R113" s="63"/>
      <c r="S113" s="139" t="s">
        <v>87</v>
      </c>
      <c r="T113" s="63" t="s">
        <v>10</v>
      </c>
      <c r="U113" s="230"/>
      <c r="V113" s="326"/>
      <c r="W113" s="199"/>
    </row>
    <row r="114" spans="1:290" ht="51">
      <c r="A114" s="1">
        <v>0</v>
      </c>
      <c r="B114" s="81">
        <v>5.15</v>
      </c>
      <c r="C114" s="140" t="s">
        <v>47</v>
      </c>
      <c r="D114" s="313" t="s">
        <v>290</v>
      </c>
      <c r="E114" s="327"/>
      <c r="F114" s="279" t="s">
        <v>252</v>
      </c>
      <c r="G114" s="328"/>
      <c r="H114" s="329">
        <v>0</v>
      </c>
      <c r="I114" s="131">
        <v>1</v>
      </c>
      <c r="J114" s="131"/>
      <c r="K114" s="131">
        <v>0</v>
      </c>
      <c r="L114" s="321">
        <v>1</v>
      </c>
      <c r="M114" s="328" t="s">
        <v>128</v>
      </c>
      <c r="N114" s="322" t="s">
        <v>119</v>
      </c>
      <c r="O114" s="330"/>
      <c r="P114" s="331"/>
      <c r="Q114" s="332" t="s">
        <v>291</v>
      </c>
      <c r="R114" s="333"/>
      <c r="S114" s="334" t="s">
        <v>130</v>
      </c>
      <c r="T114" s="134" t="s">
        <v>10</v>
      </c>
      <c r="U114" s="111"/>
      <c r="V114" s="29"/>
      <c r="W114" s="221"/>
    </row>
    <row r="115" spans="1:290" ht="54.75" customHeight="1">
      <c r="A115" s="259">
        <v>0</v>
      </c>
      <c r="B115" s="260">
        <v>5.16</v>
      </c>
      <c r="C115" s="335" t="s">
        <v>47</v>
      </c>
      <c r="D115" s="264" t="s">
        <v>292</v>
      </c>
      <c r="E115" s="336" t="s">
        <v>293</v>
      </c>
      <c r="F115" s="337" t="s">
        <v>252</v>
      </c>
      <c r="G115" s="338"/>
      <c r="H115" s="339">
        <v>30000</v>
      </c>
      <c r="I115" s="340">
        <v>1</v>
      </c>
      <c r="J115" s="340"/>
      <c r="K115" s="340">
        <v>0</v>
      </c>
      <c r="L115" s="341">
        <v>1</v>
      </c>
      <c r="M115" s="338" t="s">
        <v>294</v>
      </c>
      <c r="N115" s="342" t="s">
        <v>119</v>
      </c>
      <c r="O115" s="343">
        <f>P115-30</f>
        <v>45017</v>
      </c>
      <c r="P115" s="344">
        <v>45047</v>
      </c>
      <c r="Q115" s="345"/>
      <c r="R115" s="337"/>
      <c r="S115" s="342" t="s">
        <v>87</v>
      </c>
      <c r="T115" s="261" t="s">
        <v>10</v>
      </c>
      <c r="U115" s="111"/>
      <c r="V115" s="29"/>
      <c r="W115" s="221"/>
    </row>
    <row r="116" spans="1:290">
      <c r="B116" s="81"/>
      <c r="C116" s="135" t="s">
        <v>47</v>
      </c>
      <c r="D116" s="346"/>
      <c r="E116" s="327"/>
      <c r="F116" s="279"/>
      <c r="G116" s="347"/>
      <c r="H116" s="348"/>
      <c r="I116" s="349"/>
      <c r="J116" s="349"/>
      <c r="K116" s="349"/>
      <c r="L116" s="350"/>
      <c r="M116" s="347"/>
      <c r="N116" s="351"/>
      <c r="O116" s="330"/>
      <c r="P116" s="331"/>
      <c r="Q116" s="352"/>
      <c r="R116" s="279"/>
      <c r="S116" s="351"/>
      <c r="T116" s="26"/>
      <c r="U116" s="111"/>
      <c r="V116" s="29"/>
      <c r="W116" s="219"/>
    </row>
    <row r="118" spans="1:290" ht="15" customHeight="1">
      <c r="A118" s="1">
        <v>0</v>
      </c>
      <c r="C118" s="36"/>
      <c r="D118" s="36"/>
      <c r="E118" s="36"/>
      <c r="F118" s="36"/>
      <c r="G118" s="37" t="s">
        <v>39</v>
      </c>
      <c r="H118" s="38">
        <f>SUM(H98:H113)</f>
        <v>604914.36075470981</v>
      </c>
      <c r="I118" s="38"/>
      <c r="J118" s="38"/>
      <c r="K118" s="39"/>
      <c r="L118" s="39"/>
      <c r="M118" s="36"/>
      <c r="N118" s="36"/>
      <c r="O118" s="36"/>
      <c r="P118" s="36"/>
      <c r="Q118" s="36"/>
      <c r="R118" s="36"/>
      <c r="S118" s="36"/>
    </row>
    <row r="119" spans="1:290">
      <c r="A119" s="1">
        <v>0</v>
      </c>
    </row>
    <row r="120" spans="1:290" ht="15.75" customHeight="1">
      <c r="A120" s="1">
        <v>0</v>
      </c>
      <c r="B120" s="2">
        <v>6</v>
      </c>
      <c r="C120" s="437" t="s">
        <v>295</v>
      </c>
      <c r="D120" s="437"/>
      <c r="E120" s="437"/>
      <c r="F120" s="437"/>
      <c r="G120" s="437"/>
      <c r="H120" s="437"/>
      <c r="I120" s="437"/>
      <c r="J120" s="437"/>
      <c r="K120" s="437"/>
      <c r="L120" s="437"/>
      <c r="M120" s="437"/>
      <c r="N120" s="437"/>
      <c r="O120" s="437"/>
      <c r="P120" s="437"/>
      <c r="Q120" s="437"/>
      <c r="R120" s="437"/>
      <c r="S120" s="437"/>
    </row>
    <row r="121" spans="1:290" ht="15" customHeight="1" thickBot="1">
      <c r="A121" s="1">
        <v>0</v>
      </c>
      <c r="C121" s="438" t="s">
        <v>41</v>
      </c>
      <c r="D121" s="433" t="s">
        <v>42</v>
      </c>
      <c r="E121" s="433" t="s">
        <v>17</v>
      </c>
      <c r="F121" s="433" t="s">
        <v>18</v>
      </c>
      <c r="G121" s="433" t="s">
        <v>20</v>
      </c>
      <c r="H121" s="433"/>
      <c r="I121" s="439" t="s">
        <v>43</v>
      </c>
      <c r="J121" s="439"/>
      <c r="K121" s="439"/>
      <c r="L121" s="439"/>
      <c r="M121" s="433" t="s">
        <v>44</v>
      </c>
      <c r="N121" s="433" t="s">
        <v>45</v>
      </c>
      <c r="O121" s="431" t="s">
        <v>46</v>
      </c>
      <c r="P121" s="431"/>
      <c r="Q121" s="432" t="s">
        <v>25</v>
      </c>
      <c r="R121" s="433" t="s">
        <v>26</v>
      </c>
      <c r="S121" s="448" t="s">
        <v>27</v>
      </c>
      <c r="T121" s="449" t="s">
        <v>28</v>
      </c>
      <c r="U121" s="446" t="s">
        <v>29</v>
      </c>
      <c r="V121" s="447" t="s">
        <v>30</v>
      </c>
      <c r="W121" s="447" t="s">
        <v>31</v>
      </c>
    </row>
    <row r="122" spans="1:290" ht="40.5" customHeight="1" thickBot="1">
      <c r="A122" s="1">
        <v>0</v>
      </c>
      <c r="C122" s="438"/>
      <c r="D122" s="433"/>
      <c r="E122" s="433"/>
      <c r="F122" s="433"/>
      <c r="G122" s="433"/>
      <c r="H122" s="433"/>
      <c r="I122" s="22" t="s">
        <v>32</v>
      </c>
      <c r="J122" s="24" t="s">
        <v>33</v>
      </c>
      <c r="K122" s="23" t="s">
        <v>34</v>
      </c>
      <c r="L122" s="25" t="s">
        <v>35</v>
      </c>
      <c r="M122" s="433"/>
      <c r="N122" s="433"/>
      <c r="O122" s="22" t="s">
        <v>296</v>
      </c>
      <c r="P122" s="22" t="s">
        <v>37</v>
      </c>
      <c r="Q122" s="432"/>
      <c r="R122" s="433"/>
      <c r="S122" s="448"/>
      <c r="T122" s="449"/>
      <c r="U122" s="446"/>
      <c r="V122" s="447"/>
      <c r="W122" s="447"/>
    </row>
    <row r="123" spans="1:290" ht="38.25">
      <c r="A123" s="1">
        <v>0</v>
      </c>
      <c r="B123" s="2">
        <v>6.1</v>
      </c>
      <c r="C123" s="353" t="s">
        <v>47</v>
      </c>
      <c r="D123" s="227" t="s">
        <v>297</v>
      </c>
      <c r="E123" s="354" t="s">
        <v>298</v>
      </c>
      <c r="F123" s="355" t="s">
        <v>118</v>
      </c>
      <c r="G123" s="434"/>
      <c r="H123" s="434"/>
      <c r="I123" s="357">
        <f>'[1]7_Comp 1'!G260</f>
        <v>67350.433929224324</v>
      </c>
      <c r="J123" s="358"/>
      <c r="K123" s="359">
        <v>1</v>
      </c>
      <c r="L123" s="225">
        <v>0</v>
      </c>
      <c r="M123" s="356" t="s">
        <v>109</v>
      </c>
      <c r="N123" s="354" t="s">
        <v>119</v>
      </c>
      <c r="O123" s="72">
        <f>P123-60</f>
        <v>45171</v>
      </c>
      <c r="P123" s="72">
        <v>45231</v>
      </c>
      <c r="Q123" s="360"/>
      <c r="R123" s="354"/>
      <c r="S123" s="272" t="s">
        <v>87</v>
      </c>
      <c r="T123" s="361" t="s">
        <v>10</v>
      </c>
      <c r="U123" s="111"/>
      <c r="V123" s="362" t="s">
        <v>56</v>
      </c>
      <c r="W123" s="49" t="s">
        <v>88</v>
      </c>
    </row>
    <row r="124" spans="1:290" ht="38.25">
      <c r="A124" s="1">
        <v>0</v>
      </c>
      <c r="B124" s="2">
        <v>6.2</v>
      </c>
      <c r="C124" s="64" t="s">
        <v>47</v>
      </c>
      <c r="D124" s="83" t="s">
        <v>299</v>
      </c>
      <c r="E124" s="67" t="s">
        <v>300</v>
      </c>
      <c r="F124" s="67" t="s">
        <v>118</v>
      </c>
      <c r="G124" s="442"/>
      <c r="H124" s="442"/>
      <c r="I124" s="176">
        <f>'[1]7_Comp 1'!G261</f>
        <v>11394.215559874536</v>
      </c>
      <c r="J124" s="295"/>
      <c r="K124" s="80">
        <v>1</v>
      </c>
      <c r="L124" s="69">
        <v>0</v>
      </c>
      <c r="M124" s="58" t="s">
        <v>193</v>
      </c>
      <c r="N124" s="67" t="s">
        <v>119</v>
      </c>
      <c r="O124" s="70">
        <f>P124-60</f>
        <v>45079</v>
      </c>
      <c r="P124" s="70">
        <v>45139</v>
      </c>
      <c r="Q124" s="363"/>
      <c r="R124" s="67"/>
      <c r="S124" s="67" t="s">
        <v>87</v>
      </c>
      <c r="T124" s="158" t="s">
        <v>10</v>
      </c>
      <c r="U124" s="111"/>
      <c r="V124" s="362" t="s">
        <v>176</v>
      </c>
      <c r="W124" s="49" t="s">
        <v>88</v>
      </c>
    </row>
    <row r="125" spans="1:290" s="50" customFormat="1" ht="38.25" customHeight="1">
      <c r="A125" s="1">
        <v>0</v>
      </c>
      <c r="B125" s="71">
        <v>6.3</v>
      </c>
      <c r="C125" s="76" t="s">
        <v>47</v>
      </c>
      <c r="D125" s="77" t="s">
        <v>301</v>
      </c>
      <c r="E125" s="55" t="s">
        <v>302</v>
      </c>
      <c r="F125" s="56" t="s">
        <v>50</v>
      </c>
      <c r="G125" s="444" t="s">
        <v>303</v>
      </c>
      <c r="H125" s="444"/>
      <c r="I125" s="364">
        <f>'[1]8_Comp 2 '!G38</f>
        <v>107021.45977254797</v>
      </c>
      <c r="J125" s="364"/>
      <c r="K125" s="60">
        <v>0</v>
      </c>
      <c r="L125" s="156">
        <v>1</v>
      </c>
      <c r="M125" s="154" t="s">
        <v>116</v>
      </c>
      <c r="N125" s="55" t="s">
        <v>53</v>
      </c>
      <c r="O125" s="75">
        <v>43917</v>
      </c>
      <c r="P125" s="87">
        <v>43903</v>
      </c>
      <c r="Q125" s="117" t="s">
        <v>304</v>
      </c>
      <c r="R125" s="55"/>
      <c r="S125" s="67" t="s">
        <v>55</v>
      </c>
      <c r="T125" s="158"/>
      <c r="U125" s="111"/>
      <c r="V125" s="362" t="s">
        <v>167</v>
      </c>
      <c r="W125" s="362" t="s">
        <v>57</v>
      </c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</row>
    <row r="126" spans="1:290" s="50" customFormat="1" ht="51" customHeight="1">
      <c r="A126" s="1">
        <v>0</v>
      </c>
      <c r="B126" s="2">
        <v>6.4</v>
      </c>
      <c r="C126" s="76" t="s">
        <v>47</v>
      </c>
      <c r="D126" s="77" t="s">
        <v>305</v>
      </c>
      <c r="E126" s="55" t="s">
        <v>306</v>
      </c>
      <c r="F126" s="56" t="s">
        <v>50</v>
      </c>
      <c r="G126" s="444" t="s">
        <v>307</v>
      </c>
      <c r="H126" s="444"/>
      <c r="I126" s="364">
        <f>'[1]8_Comp 2 '!G39</f>
        <v>9621.4905613177598</v>
      </c>
      <c r="J126" s="364"/>
      <c r="K126" s="60">
        <v>0</v>
      </c>
      <c r="L126" s="156">
        <v>1</v>
      </c>
      <c r="M126" s="154" t="s">
        <v>116</v>
      </c>
      <c r="N126" s="55" t="s">
        <v>53</v>
      </c>
      <c r="O126" s="75">
        <v>44435</v>
      </c>
      <c r="P126" s="87">
        <v>44427</v>
      </c>
      <c r="Q126" s="117" t="s">
        <v>304</v>
      </c>
      <c r="R126" s="55"/>
      <c r="S126" s="56" t="s">
        <v>82</v>
      </c>
      <c r="T126" s="158"/>
      <c r="U126" s="111"/>
      <c r="V126" s="362" t="s">
        <v>167</v>
      </c>
      <c r="W126" s="362" t="s">
        <v>57</v>
      </c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</row>
    <row r="127" spans="1:290" ht="25.5">
      <c r="A127" s="1">
        <v>0</v>
      </c>
      <c r="B127" s="2">
        <v>6.5</v>
      </c>
      <c r="C127" s="82" t="s">
        <v>47</v>
      </c>
      <c r="D127" s="86" t="s">
        <v>308</v>
      </c>
      <c r="E127" s="66" t="s">
        <v>309</v>
      </c>
      <c r="F127" s="66" t="s">
        <v>118</v>
      </c>
      <c r="G127" s="440"/>
      <c r="H127" s="445"/>
      <c r="I127" s="295">
        <v>0</v>
      </c>
      <c r="J127" s="295"/>
      <c r="K127" s="80">
        <v>1</v>
      </c>
      <c r="L127" s="69">
        <v>0</v>
      </c>
      <c r="M127" s="78" t="s">
        <v>144</v>
      </c>
      <c r="N127" s="66" t="s">
        <v>119</v>
      </c>
      <c r="O127" s="87"/>
      <c r="P127" s="87"/>
      <c r="Q127" s="117" t="s">
        <v>310</v>
      </c>
      <c r="R127" s="66"/>
      <c r="S127" s="67" t="s">
        <v>130</v>
      </c>
      <c r="T127" s="158" t="s">
        <v>10</v>
      </c>
      <c r="U127" s="111"/>
      <c r="V127" s="362" t="s">
        <v>146</v>
      </c>
      <c r="W127" s="362" t="s">
        <v>147</v>
      </c>
    </row>
    <row r="128" spans="1:290" s="50" customFormat="1" ht="25.5" customHeight="1">
      <c r="A128" s="1">
        <v>0</v>
      </c>
      <c r="B128" s="2">
        <v>6.6</v>
      </c>
      <c r="C128" s="82" t="s">
        <v>47</v>
      </c>
      <c r="D128" s="365" t="s">
        <v>311</v>
      </c>
      <c r="E128" s="244" t="s">
        <v>312</v>
      </c>
      <c r="F128" s="222" t="s">
        <v>50</v>
      </c>
      <c r="G128" s="429" t="s">
        <v>313</v>
      </c>
      <c r="H128" s="429"/>
      <c r="I128" s="366">
        <v>2617.0450000000001</v>
      </c>
      <c r="J128" s="366"/>
      <c r="K128" s="225">
        <v>0</v>
      </c>
      <c r="L128" s="359">
        <v>1</v>
      </c>
      <c r="M128" s="99" t="s">
        <v>149</v>
      </c>
      <c r="N128" s="244" t="s">
        <v>53</v>
      </c>
      <c r="O128" s="102">
        <v>43705</v>
      </c>
      <c r="P128" s="102">
        <v>43742</v>
      </c>
      <c r="Q128" s="367" t="s">
        <v>304</v>
      </c>
      <c r="R128" s="244"/>
      <c r="S128" s="222" t="s">
        <v>55</v>
      </c>
      <c r="T128" s="361"/>
      <c r="U128" s="111"/>
      <c r="V128" s="362" t="s">
        <v>167</v>
      </c>
      <c r="W128" s="362" t="s">
        <v>57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</row>
    <row r="129" spans="1:290" s="50" customFormat="1" ht="25.5" customHeight="1">
      <c r="A129" s="1">
        <v>0</v>
      </c>
      <c r="B129" s="71">
        <v>6.7</v>
      </c>
      <c r="C129" s="76" t="s">
        <v>47</v>
      </c>
      <c r="D129" s="368" t="s">
        <v>314</v>
      </c>
      <c r="E129" s="42" t="s">
        <v>312</v>
      </c>
      <c r="F129" s="43" t="s">
        <v>50</v>
      </c>
      <c r="G129" s="443" t="s">
        <v>315</v>
      </c>
      <c r="H129" s="443"/>
      <c r="I129" s="369">
        <v>282.87</v>
      </c>
      <c r="J129" s="369"/>
      <c r="K129" s="46">
        <v>0</v>
      </c>
      <c r="L129" s="370">
        <v>1</v>
      </c>
      <c r="M129" s="99" t="s">
        <v>149</v>
      </c>
      <c r="N129" s="42" t="s">
        <v>53</v>
      </c>
      <c r="O129" s="371">
        <v>44099</v>
      </c>
      <c r="P129" s="371">
        <v>44105</v>
      </c>
      <c r="Q129" s="367" t="s">
        <v>304</v>
      </c>
      <c r="R129" s="42"/>
      <c r="S129" s="43" t="s">
        <v>55</v>
      </c>
      <c r="T129" s="361"/>
      <c r="U129" s="111"/>
      <c r="V129" s="362" t="s">
        <v>167</v>
      </c>
      <c r="W129" s="362" t="s">
        <v>57</v>
      </c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</row>
    <row r="130" spans="1:290" s="50" customFormat="1" ht="25.5" customHeight="1">
      <c r="A130" s="1">
        <v>0</v>
      </c>
      <c r="B130" s="2">
        <v>6.8</v>
      </c>
      <c r="C130" s="76" t="s">
        <v>47</v>
      </c>
      <c r="D130" s="368" t="s">
        <v>316</v>
      </c>
      <c r="E130" s="42" t="s">
        <v>312</v>
      </c>
      <c r="F130" s="43" t="s">
        <v>50</v>
      </c>
      <c r="G130" s="443" t="s">
        <v>317</v>
      </c>
      <c r="H130" s="443"/>
      <c r="I130" s="369">
        <v>3848.596</v>
      </c>
      <c r="J130" s="369"/>
      <c r="K130" s="46">
        <v>0</v>
      </c>
      <c r="L130" s="370">
        <v>1</v>
      </c>
      <c r="M130" s="99" t="s">
        <v>149</v>
      </c>
      <c r="N130" s="42" t="s">
        <v>53</v>
      </c>
      <c r="O130" s="371">
        <v>44097</v>
      </c>
      <c r="P130" s="371">
        <v>44103</v>
      </c>
      <c r="Q130" s="367" t="s">
        <v>304</v>
      </c>
      <c r="R130" s="42"/>
      <c r="S130" s="43" t="s">
        <v>55</v>
      </c>
      <c r="T130" s="372"/>
      <c r="U130" s="111"/>
      <c r="V130" s="362" t="s">
        <v>167</v>
      </c>
      <c r="W130" s="362" t="s">
        <v>57</v>
      </c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</row>
    <row r="131" spans="1:290" s="50" customFormat="1" ht="38.25" customHeight="1">
      <c r="A131" s="1">
        <v>0</v>
      </c>
      <c r="B131" s="2">
        <v>6.9</v>
      </c>
      <c r="C131" s="76" t="s">
        <v>47</v>
      </c>
      <c r="D131" s="368" t="s">
        <v>318</v>
      </c>
      <c r="E131" s="42" t="s">
        <v>312</v>
      </c>
      <c r="F131" s="43" t="s">
        <v>50</v>
      </c>
      <c r="G131" s="443" t="s">
        <v>319</v>
      </c>
      <c r="H131" s="443"/>
      <c r="I131" s="369">
        <v>962.149</v>
      </c>
      <c r="J131" s="369"/>
      <c r="K131" s="46">
        <v>0</v>
      </c>
      <c r="L131" s="370">
        <v>1</v>
      </c>
      <c r="M131" s="99" t="s">
        <v>149</v>
      </c>
      <c r="N131" s="42" t="s">
        <v>53</v>
      </c>
      <c r="O131" s="95">
        <v>44113</v>
      </c>
      <c r="P131" s="371">
        <v>44125</v>
      </c>
      <c r="Q131" s="367" t="s">
        <v>304</v>
      </c>
      <c r="R131" s="42"/>
      <c r="S131" s="48" t="s">
        <v>55</v>
      </c>
      <c r="T131" s="373"/>
      <c r="U131" s="374"/>
      <c r="V131" s="362" t="s">
        <v>167</v>
      </c>
      <c r="W131" s="362" t="s">
        <v>57</v>
      </c>
      <c r="X131" s="375" t="s">
        <v>320</v>
      </c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</row>
    <row r="132" spans="1:290" s="50" customFormat="1" ht="25.5" customHeight="1">
      <c r="A132" s="1">
        <v>0</v>
      </c>
      <c r="B132" s="81">
        <v>6.1</v>
      </c>
      <c r="C132" s="76" t="s">
        <v>47</v>
      </c>
      <c r="D132" s="368" t="s">
        <v>321</v>
      </c>
      <c r="E132" s="42" t="s">
        <v>312</v>
      </c>
      <c r="F132" s="43" t="s">
        <v>50</v>
      </c>
      <c r="G132" s="443" t="s">
        <v>322</v>
      </c>
      <c r="H132" s="443"/>
      <c r="I132" s="369">
        <v>6157.7529999999997</v>
      </c>
      <c r="J132" s="369"/>
      <c r="K132" s="46">
        <v>0</v>
      </c>
      <c r="L132" s="370">
        <v>1</v>
      </c>
      <c r="M132" s="99" t="s">
        <v>149</v>
      </c>
      <c r="N132" s="42" t="s">
        <v>53</v>
      </c>
      <c r="O132" s="95">
        <v>44084</v>
      </c>
      <c r="P132" s="371">
        <v>44112</v>
      </c>
      <c r="Q132" s="367" t="s">
        <v>304</v>
      </c>
      <c r="R132" s="42"/>
      <c r="S132" s="43" t="s">
        <v>55</v>
      </c>
      <c r="T132" s="361"/>
      <c r="U132" s="111"/>
      <c r="V132" s="362" t="s">
        <v>167</v>
      </c>
      <c r="W132" s="362" t="s">
        <v>57</v>
      </c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</row>
    <row r="133" spans="1:290" s="50" customFormat="1" ht="25.5" customHeight="1">
      <c r="A133" s="1">
        <v>0</v>
      </c>
      <c r="B133" s="81">
        <v>6.11</v>
      </c>
      <c r="C133" s="76" t="s">
        <v>47</v>
      </c>
      <c r="D133" s="368" t="s">
        <v>323</v>
      </c>
      <c r="E133" s="42" t="s">
        <v>312</v>
      </c>
      <c r="F133" s="43" t="s">
        <v>50</v>
      </c>
      <c r="G133" s="443" t="s">
        <v>324</v>
      </c>
      <c r="H133" s="443"/>
      <c r="I133" s="369">
        <v>1347.008</v>
      </c>
      <c r="J133" s="369"/>
      <c r="K133" s="46">
        <v>0</v>
      </c>
      <c r="L133" s="370">
        <v>1</v>
      </c>
      <c r="M133" s="99" t="s">
        <v>149</v>
      </c>
      <c r="N133" s="42" t="s">
        <v>53</v>
      </c>
      <c r="O133" s="95">
        <v>44096</v>
      </c>
      <c r="P133" s="371">
        <v>44104</v>
      </c>
      <c r="Q133" s="367" t="s">
        <v>304</v>
      </c>
      <c r="R133" s="42"/>
      <c r="S133" s="43" t="s">
        <v>55</v>
      </c>
      <c r="T133" s="361"/>
      <c r="U133" s="111"/>
      <c r="V133" s="362" t="s">
        <v>167</v>
      </c>
      <c r="W133" s="362" t="s">
        <v>57</v>
      </c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</row>
    <row r="134" spans="1:290" s="50" customFormat="1" ht="25.5" customHeight="1">
      <c r="A134" s="1">
        <v>0</v>
      </c>
      <c r="B134" s="81">
        <v>6.12</v>
      </c>
      <c r="C134" s="76" t="s">
        <v>47</v>
      </c>
      <c r="D134" s="368" t="s">
        <v>325</v>
      </c>
      <c r="E134" s="42" t="s">
        <v>312</v>
      </c>
      <c r="F134" s="43" t="s">
        <v>50</v>
      </c>
      <c r="G134" s="443" t="s">
        <v>326</v>
      </c>
      <c r="H134" s="443"/>
      <c r="I134" s="369">
        <v>1731.8679999999999</v>
      </c>
      <c r="J134" s="369"/>
      <c r="K134" s="46">
        <v>0</v>
      </c>
      <c r="L134" s="370">
        <v>1</v>
      </c>
      <c r="M134" s="99" t="s">
        <v>149</v>
      </c>
      <c r="N134" s="42" t="s">
        <v>53</v>
      </c>
      <c r="O134" s="95">
        <v>44074</v>
      </c>
      <c r="P134" s="371">
        <v>44147</v>
      </c>
      <c r="Q134" s="367" t="s">
        <v>304</v>
      </c>
      <c r="R134" s="42"/>
      <c r="S134" s="43" t="s">
        <v>55</v>
      </c>
      <c r="T134" s="361"/>
      <c r="U134" s="111"/>
      <c r="V134" s="362" t="s">
        <v>167</v>
      </c>
      <c r="W134" s="362" t="s">
        <v>57</v>
      </c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</row>
    <row r="135" spans="1:290" s="50" customFormat="1" ht="25.5" customHeight="1">
      <c r="A135" s="1">
        <v>0</v>
      </c>
      <c r="B135" s="81">
        <v>6.13</v>
      </c>
      <c r="C135" s="76" t="s">
        <v>47</v>
      </c>
      <c r="D135" s="368" t="s">
        <v>327</v>
      </c>
      <c r="E135" s="42" t="s">
        <v>312</v>
      </c>
      <c r="F135" s="43" t="s">
        <v>50</v>
      </c>
      <c r="G135" s="443" t="s">
        <v>328</v>
      </c>
      <c r="H135" s="443"/>
      <c r="I135" s="369">
        <v>192.429</v>
      </c>
      <c r="J135" s="369"/>
      <c r="K135" s="46">
        <v>0</v>
      </c>
      <c r="L135" s="370">
        <v>1</v>
      </c>
      <c r="M135" s="99" t="s">
        <v>149</v>
      </c>
      <c r="N135" s="42" t="s">
        <v>53</v>
      </c>
      <c r="O135" s="95">
        <v>44146</v>
      </c>
      <c r="P135" s="371">
        <v>44152</v>
      </c>
      <c r="Q135" s="367" t="s">
        <v>304</v>
      </c>
      <c r="R135" s="42"/>
      <c r="S135" s="43" t="s">
        <v>55</v>
      </c>
      <c r="T135" s="361"/>
      <c r="U135" s="111"/>
      <c r="V135" s="362" t="s">
        <v>167</v>
      </c>
      <c r="W135" s="362" t="s">
        <v>57</v>
      </c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</row>
    <row r="136" spans="1:290" s="50" customFormat="1" ht="38.25" customHeight="1">
      <c r="A136" s="1">
        <v>0</v>
      </c>
      <c r="B136" s="81">
        <v>6.14</v>
      </c>
      <c r="C136" s="76" t="s">
        <v>47</v>
      </c>
      <c r="D136" s="368" t="s">
        <v>329</v>
      </c>
      <c r="E136" s="42" t="s">
        <v>312</v>
      </c>
      <c r="F136" s="43" t="s">
        <v>50</v>
      </c>
      <c r="G136" s="443" t="s">
        <v>330</v>
      </c>
      <c r="H136" s="443"/>
      <c r="I136" s="369">
        <v>3915.9459999999999</v>
      </c>
      <c r="J136" s="369"/>
      <c r="K136" s="46">
        <v>0</v>
      </c>
      <c r="L136" s="370">
        <v>1</v>
      </c>
      <c r="M136" s="99" t="s">
        <v>149</v>
      </c>
      <c r="N136" s="42" t="s">
        <v>53</v>
      </c>
      <c r="O136" s="95">
        <v>44117</v>
      </c>
      <c r="P136" s="371">
        <v>44221</v>
      </c>
      <c r="Q136" s="367" t="s">
        <v>304</v>
      </c>
      <c r="R136" s="42"/>
      <c r="S136" s="43" t="s">
        <v>55</v>
      </c>
      <c r="T136" s="361"/>
      <c r="U136" s="111"/>
      <c r="V136" s="362" t="s">
        <v>167</v>
      </c>
      <c r="W136" s="362" t="s">
        <v>57</v>
      </c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</row>
    <row r="137" spans="1:290" s="50" customFormat="1" ht="38.25" customHeight="1">
      <c r="A137" s="1">
        <v>0</v>
      </c>
      <c r="B137" s="81">
        <v>6.15</v>
      </c>
      <c r="C137" s="76" t="s">
        <v>47</v>
      </c>
      <c r="D137" s="368" t="s">
        <v>331</v>
      </c>
      <c r="E137" s="42" t="s">
        <v>312</v>
      </c>
      <c r="F137" s="43" t="s">
        <v>50</v>
      </c>
      <c r="G137" s="443" t="s">
        <v>332</v>
      </c>
      <c r="H137" s="443"/>
      <c r="I137" s="369">
        <v>14393.749</v>
      </c>
      <c r="J137" s="369"/>
      <c r="K137" s="46">
        <v>0</v>
      </c>
      <c r="L137" s="370">
        <v>1</v>
      </c>
      <c r="M137" s="99" t="s">
        <v>149</v>
      </c>
      <c r="N137" s="42" t="s">
        <v>53</v>
      </c>
      <c r="O137" s="95">
        <v>44110</v>
      </c>
      <c r="P137" s="371">
        <v>44125</v>
      </c>
      <c r="Q137" s="367" t="s">
        <v>304</v>
      </c>
      <c r="R137" s="42"/>
      <c r="S137" s="43" t="s">
        <v>55</v>
      </c>
      <c r="T137" s="361"/>
      <c r="U137" s="111"/>
      <c r="V137" s="362" t="s">
        <v>167</v>
      </c>
      <c r="W137" s="362" t="s">
        <v>57</v>
      </c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</row>
    <row r="138" spans="1:290" s="50" customFormat="1" ht="27" customHeight="1">
      <c r="A138" s="1">
        <v>0</v>
      </c>
      <c r="B138" s="81">
        <v>6.16</v>
      </c>
      <c r="C138" s="76" t="s">
        <v>47</v>
      </c>
      <c r="D138" s="368" t="s">
        <v>333</v>
      </c>
      <c r="E138" s="42" t="s">
        <v>312</v>
      </c>
      <c r="F138" s="43" t="s">
        <v>50</v>
      </c>
      <c r="G138" s="443" t="s">
        <v>334</v>
      </c>
      <c r="H138" s="443"/>
      <c r="I138" s="369">
        <v>727.38</v>
      </c>
      <c r="J138" s="369"/>
      <c r="K138" s="46">
        <v>0</v>
      </c>
      <c r="L138" s="370">
        <v>1</v>
      </c>
      <c r="M138" s="99" t="s">
        <v>149</v>
      </c>
      <c r="N138" s="42" t="s">
        <v>53</v>
      </c>
      <c r="O138" s="95">
        <v>44327</v>
      </c>
      <c r="P138" s="371">
        <v>44337</v>
      </c>
      <c r="Q138" s="367" t="s">
        <v>304</v>
      </c>
      <c r="R138" s="42"/>
      <c r="S138" s="43" t="s">
        <v>55</v>
      </c>
      <c r="T138" s="361"/>
      <c r="U138" s="111"/>
      <c r="V138" s="362" t="s">
        <v>167</v>
      </c>
      <c r="W138" s="362" t="s">
        <v>57</v>
      </c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</row>
    <row r="139" spans="1:290" s="50" customFormat="1" ht="27" customHeight="1">
      <c r="A139" s="1">
        <v>0</v>
      </c>
      <c r="B139" s="81">
        <v>6.17</v>
      </c>
      <c r="C139" s="76" t="s">
        <v>47</v>
      </c>
      <c r="D139" s="368" t="s">
        <v>335</v>
      </c>
      <c r="E139" s="42" t="s">
        <v>312</v>
      </c>
      <c r="F139" s="43" t="s">
        <v>50</v>
      </c>
      <c r="G139" s="443" t="s">
        <v>336</v>
      </c>
      <c r="H139" s="443"/>
      <c r="I139" s="369">
        <v>558.04</v>
      </c>
      <c r="J139" s="369"/>
      <c r="K139" s="46">
        <v>0</v>
      </c>
      <c r="L139" s="370">
        <v>1</v>
      </c>
      <c r="M139" s="99" t="s">
        <v>149</v>
      </c>
      <c r="N139" s="42" t="s">
        <v>53</v>
      </c>
      <c r="O139" s="95">
        <v>44330</v>
      </c>
      <c r="P139" s="371">
        <v>44336</v>
      </c>
      <c r="Q139" s="367" t="s">
        <v>304</v>
      </c>
      <c r="R139" s="42"/>
      <c r="S139" s="43" t="s">
        <v>55</v>
      </c>
      <c r="T139" s="361"/>
      <c r="U139" s="111"/>
      <c r="V139" s="362" t="s">
        <v>167</v>
      </c>
      <c r="W139" s="362" t="s">
        <v>57</v>
      </c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</row>
    <row r="140" spans="1:290" s="50" customFormat="1" ht="27" customHeight="1">
      <c r="A140" s="1">
        <v>0</v>
      </c>
      <c r="B140" s="81">
        <v>6.18</v>
      </c>
      <c r="C140" s="76" t="s">
        <v>47</v>
      </c>
      <c r="D140" s="368" t="s">
        <v>337</v>
      </c>
      <c r="E140" s="42" t="s">
        <v>312</v>
      </c>
      <c r="F140" s="43" t="s">
        <v>50</v>
      </c>
      <c r="G140" s="443" t="s">
        <v>338</v>
      </c>
      <c r="H140" s="443"/>
      <c r="I140" s="369">
        <v>3810.11</v>
      </c>
      <c r="J140" s="369"/>
      <c r="K140" s="46">
        <v>0</v>
      </c>
      <c r="L140" s="370">
        <v>1</v>
      </c>
      <c r="M140" s="99" t="s">
        <v>149</v>
      </c>
      <c r="N140" s="42" t="s">
        <v>53</v>
      </c>
      <c r="O140" s="95">
        <v>44327</v>
      </c>
      <c r="P140" s="371">
        <v>44337</v>
      </c>
      <c r="Q140" s="367" t="s">
        <v>304</v>
      </c>
      <c r="R140" s="42"/>
      <c r="S140" s="43" t="s">
        <v>55</v>
      </c>
      <c r="T140" s="361"/>
      <c r="U140" s="111"/>
      <c r="V140" s="362" t="s">
        <v>167</v>
      </c>
      <c r="W140" s="362" t="s">
        <v>57</v>
      </c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</row>
    <row r="141" spans="1:290" s="50" customFormat="1" ht="25.5" customHeight="1">
      <c r="A141" s="1">
        <v>0</v>
      </c>
      <c r="B141" s="81">
        <v>6.19</v>
      </c>
      <c r="C141" s="76" t="s">
        <v>47</v>
      </c>
      <c r="D141" s="368" t="s">
        <v>339</v>
      </c>
      <c r="E141" s="42" t="s">
        <v>312</v>
      </c>
      <c r="F141" s="43" t="s">
        <v>50</v>
      </c>
      <c r="G141" s="443" t="s">
        <v>340</v>
      </c>
      <c r="H141" s="443"/>
      <c r="I141" s="369">
        <v>2787.53</v>
      </c>
      <c r="J141" s="369"/>
      <c r="K141" s="46">
        <v>0</v>
      </c>
      <c r="L141" s="370">
        <v>1</v>
      </c>
      <c r="M141" s="99" t="s">
        <v>149</v>
      </c>
      <c r="N141" s="42" t="s">
        <v>53</v>
      </c>
      <c r="O141" s="95">
        <v>44349</v>
      </c>
      <c r="P141" s="371">
        <v>44357</v>
      </c>
      <c r="Q141" s="367" t="s">
        <v>304</v>
      </c>
      <c r="R141" s="42"/>
      <c r="S141" s="43" t="s">
        <v>55</v>
      </c>
      <c r="T141" s="361"/>
      <c r="U141" s="111"/>
      <c r="V141" s="362" t="s">
        <v>167</v>
      </c>
      <c r="W141" s="362" t="s">
        <v>57</v>
      </c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</row>
    <row r="142" spans="1:290" s="50" customFormat="1" ht="27" customHeight="1">
      <c r="A142" s="1">
        <v>0</v>
      </c>
      <c r="B142" s="81">
        <v>6.2</v>
      </c>
      <c r="C142" s="76" t="s">
        <v>47</v>
      </c>
      <c r="D142" s="368" t="s">
        <v>341</v>
      </c>
      <c r="E142" s="42" t="s">
        <v>312</v>
      </c>
      <c r="F142" s="43" t="s">
        <v>50</v>
      </c>
      <c r="G142" s="443" t="s">
        <v>342</v>
      </c>
      <c r="H142" s="443"/>
      <c r="I142" s="369">
        <v>2697.55</v>
      </c>
      <c r="J142" s="369"/>
      <c r="K142" s="46">
        <v>0</v>
      </c>
      <c r="L142" s="370">
        <v>1</v>
      </c>
      <c r="M142" s="99" t="s">
        <v>149</v>
      </c>
      <c r="N142" s="42" t="s">
        <v>53</v>
      </c>
      <c r="O142" s="95">
        <v>44414</v>
      </c>
      <c r="P142" s="371">
        <v>44417</v>
      </c>
      <c r="Q142" s="367" t="s">
        <v>304</v>
      </c>
      <c r="R142" s="42"/>
      <c r="S142" s="180" t="s">
        <v>55</v>
      </c>
      <c r="T142" s="361"/>
      <c r="U142" s="111"/>
      <c r="V142" s="362" t="s">
        <v>167</v>
      </c>
      <c r="W142" s="362" t="s">
        <v>57</v>
      </c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</row>
    <row r="143" spans="1:290" s="50" customFormat="1" ht="25.5" customHeight="1">
      <c r="A143" s="1">
        <v>0</v>
      </c>
      <c r="B143" s="81">
        <v>6.21</v>
      </c>
      <c r="C143" s="82" t="s">
        <v>47</v>
      </c>
      <c r="D143" s="365" t="s">
        <v>343</v>
      </c>
      <c r="E143" s="244" t="s">
        <v>312</v>
      </c>
      <c r="F143" s="222" t="s">
        <v>50</v>
      </c>
      <c r="G143" s="429" t="s">
        <v>344</v>
      </c>
      <c r="H143" s="429"/>
      <c r="I143" s="366">
        <v>693.57</v>
      </c>
      <c r="J143" s="366"/>
      <c r="K143" s="225">
        <v>0</v>
      </c>
      <c r="L143" s="359">
        <v>1</v>
      </c>
      <c r="M143" s="99" t="s">
        <v>149</v>
      </c>
      <c r="N143" s="244" t="s">
        <v>53</v>
      </c>
      <c r="O143" s="95">
        <v>44384</v>
      </c>
      <c r="P143" s="95">
        <v>44389</v>
      </c>
      <c r="Q143" s="367" t="s">
        <v>304</v>
      </c>
      <c r="R143" s="244"/>
      <c r="S143" s="180" t="s">
        <v>55</v>
      </c>
      <c r="T143" s="361"/>
      <c r="U143" s="111"/>
      <c r="V143" s="362" t="s">
        <v>167</v>
      </c>
      <c r="W143" s="362" t="s">
        <v>57</v>
      </c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</row>
    <row r="144" spans="1:290" s="50" customFormat="1" ht="24" customHeight="1">
      <c r="A144" s="1">
        <v>0</v>
      </c>
      <c r="B144" s="81">
        <v>6.22</v>
      </c>
      <c r="C144" s="82" t="s">
        <v>47</v>
      </c>
      <c r="D144" s="365" t="s">
        <v>345</v>
      </c>
      <c r="E144" s="244" t="s">
        <v>312</v>
      </c>
      <c r="F144" s="222" t="s">
        <v>50</v>
      </c>
      <c r="G144" s="429" t="s">
        <v>346</v>
      </c>
      <c r="H144" s="429"/>
      <c r="I144" s="366">
        <v>1520.19</v>
      </c>
      <c r="J144" s="366"/>
      <c r="K144" s="225">
        <v>0</v>
      </c>
      <c r="L144" s="359">
        <v>1</v>
      </c>
      <c r="M144" s="99" t="s">
        <v>149</v>
      </c>
      <c r="N144" s="244" t="s">
        <v>53</v>
      </c>
      <c r="O144" s="95">
        <v>44453</v>
      </c>
      <c r="P144" s="95">
        <v>44462</v>
      </c>
      <c r="Q144" s="367" t="s">
        <v>304</v>
      </c>
      <c r="R144" s="244"/>
      <c r="S144" s="222" t="s">
        <v>55</v>
      </c>
      <c r="T144" s="361"/>
      <c r="U144" s="111"/>
      <c r="V144" s="362" t="s">
        <v>167</v>
      </c>
      <c r="W144" s="362" t="s">
        <v>57</v>
      </c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</row>
    <row r="145" spans="1:290" s="50" customFormat="1" ht="25.5" customHeight="1">
      <c r="A145" s="1">
        <v>0</v>
      </c>
      <c r="B145" s="81">
        <v>6.23</v>
      </c>
      <c r="C145" s="82" t="s">
        <v>47</v>
      </c>
      <c r="D145" s="365" t="s">
        <v>347</v>
      </c>
      <c r="E145" s="244" t="s">
        <v>312</v>
      </c>
      <c r="F145" s="222" t="s">
        <v>50</v>
      </c>
      <c r="G145" s="429" t="s">
        <v>348</v>
      </c>
      <c r="H145" s="429"/>
      <c r="I145" s="366">
        <v>1624.87</v>
      </c>
      <c r="J145" s="366"/>
      <c r="K145" s="225">
        <v>0</v>
      </c>
      <c r="L145" s="359">
        <v>1</v>
      </c>
      <c r="M145" s="99" t="s">
        <v>149</v>
      </c>
      <c r="N145" s="244" t="s">
        <v>53</v>
      </c>
      <c r="O145" s="95">
        <v>44456</v>
      </c>
      <c r="P145" s="95">
        <v>44459</v>
      </c>
      <c r="Q145" s="367" t="s">
        <v>304</v>
      </c>
      <c r="R145" s="244"/>
      <c r="S145" s="180" t="s">
        <v>55</v>
      </c>
      <c r="T145" s="361"/>
      <c r="U145" s="111"/>
      <c r="V145" s="362" t="s">
        <v>167</v>
      </c>
      <c r="W145" s="362" t="s">
        <v>57</v>
      </c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</row>
    <row r="146" spans="1:290" s="380" customFormat="1" ht="25.5" customHeight="1">
      <c r="A146" s="1">
        <v>0</v>
      </c>
      <c r="B146" s="81">
        <v>6.24</v>
      </c>
      <c r="C146" s="376" t="s">
        <v>47</v>
      </c>
      <c r="D146" s="97" t="s">
        <v>349</v>
      </c>
      <c r="E146" s="98" t="s">
        <v>312</v>
      </c>
      <c r="F146" s="180" t="s">
        <v>50</v>
      </c>
      <c r="G146" s="441" t="s">
        <v>350</v>
      </c>
      <c r="H146" s="441"/>
      <c r="I146" s="377">
        <v>783.72</v>
      </c>
      <c r="J146" s="377"/>
      <c r="K146" s="378">
        <v>0</v>
      </c>
      <c r="L146" s="101">
        <v>1</v>
      </c>
      <c r="M146" s="99" t="s">
        <v>149</v>
      </c>
      <c r="N146" s="98" t="s">
        <v>53</v>
      </c>
      <c r="O146" s="102">
        <v>44463</v>
      </c>
      <c r="P146" s="102">
        <v>44467</v>
      </c>
      <c r="Q146" s="379" t="s">
        <v>304</v>
      </c>
      <c r="R146" s="98"/>
      <c r="S146" s="180" t="s">
        <v>55</v>
      </c>
      <c r="T146" s="190"/>
      <c r="U146" s="111"/>
      <c r="V146" s="362" t="s">
        <v>167</v>
      </c>
      <c r="W146" s="362" t="s">
        <v>57</v>
      </c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</row>
    <row r="147" spans="1:290" s="380" customFormat="1" ht="25.5" customHeight="1">
      <c r="A147" s="1">
        <v>0</v>
      </c>
      <c r="B147" s="81">
        <v>6.25</v>
      </c>
      <c r="C147" s="376" t="s">
        <v>47</v>
      </c>
      <c r="D147" s="97" t="s">
        <v>351</v>
      </c>
      <c r="E147" s="98" t="s">
        <v>312</v>
      </c>
      <c r="F147" s="180" t="s">
        <v>50</v>
      </c>
      <c r="G147" s="441" t="s">
        <v>352</v>
      </c>
      <c r="H147" s="441"/>
      <c r="I147" s="377">
        <v>425.26</v>
      </c>
      <c r="J147" s="377"/>
      <c r="K147" s="378">
        <v>0</v>
      </c>
      <c r="L147" s="101">
        <v>1</v>
      </c>
      <c r="M147" s="99" t="s">
        <v>149</v>
      </c>
      <c r="N147" s="98" t="s">
        <v>53</v>
      </c>
      <c r="O147" s="102">
        <v>44468</v>
      </c>
      <c r="P147" s="102">
        <v>44469</v>
      </c>
      <c r="Q147" s="379" t="s">
        <v>304</v>
      </c>
      <c r="R147" s="98"/>
      <c r="S147" s="180" t="s">
        <v>55</v>
      </c>
      <c r="T147" s="190"/>
      <c r="U147" s="111"/>
      <c r="V147" s="362" t="s">
        <v>167</v>
      </c>
      <c r="W147" s="362" t="s">
        <v>57</v>
      </c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</row>
    <row r="148" spans="1:290" s="380" customFormat="1" ht="25.5" customHeight="1">
      <c r="A148" s="1">
        <v>0</v>
      </c>
      <c r="B148" s="81">
        <v>6.26</v>
      </c>
      <c r="C148" s="381" t="s">
        <v>47</v>
      </c>
      <c r="D148" s="86" t="s">
        <v>353</v>
      </c>
      <c r="E148" s="66" t="s">
        <v>312</v>
      </c>
      <c r="F148" s="67" t="s">
        <v>50</v>
      </c>
      <c r="G148" s="442" t="s">
        <v>354</v>
      </c>
      <c r="H148" s="442"/>
      <c r="I148" s="295">
        <v>5772.89</v>
      </c>
      <c r="J148" s="295"/>
      <c r="K148" s="69">
        <v>0</v>
      </c>
      <c r="L148" s="80">
        <v>1</v>
      </c>
      <c r="M148" s="78" t="s">
        <v>149</v>
      </c>
      <c r="N148" s="66" t="s">
        <v>53</v>
      </c>
      <c r="O148" s="94">
        <v>44600</v>
      </c>
      <c r="P148" s="94">
        <v>44638</v>
      </c>
      <c r="Q148" s="117" t="s">
        <v>304</v>
      </c>
      <c r="R148" s="66"/>
      <c r="S148" s="67" t="s">
        <v>55</v>
      </c>
      <c r="T148" s="158"/>
      <c r="U148" s="111"/>
      <c r="V148" s="362" t="s">
        <v>167</v>
      </c>
      <c r="W148" s="362" t="s">
        <v>57</v>
      </c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</row>
    <row r="149" spans="1:290" ht="25.5">
      <c r="A149" s="1">
        <v>0</v>
      </c>
      <c r="B149" s="81">
        <v>6.27</v>
      </c>
      <c r="C149" s="381" t="s">
        <v>47</v>
      </c>
      <c r="D149" s="86" t="s">
        <v>355</v>
      </c>
      <c r="E149" s="66" t="s">
        <v>312</v>
      </c>
      <c r="F149" s="67" t="s">
        <v>50</v>
      </c>
      <c r="G149" s="440" t="s">
        <v>356</v>
      </c>
      <c r="H149" s="440"/>
      <c r="I149" s="295">
        <v>79021.850000000006</v>
      </c>
      <c r="J149" s="295"/>
      <c r="K149" s="69">
        <v>0</v>
      </c>
      <c r="L149" s="80">
        <v>1</v>
      </c>
      <c r="M149" s="78" t="s">
        <v>149</v>
      </c>
      <c r="N149" s="66" t="s">
        <v>53</v>
      </c>
      <c r="O149" s="94">
        <v>44532</v>
      </c>
      <c r="P149" s="94">
        <v>44545</v>
      </c>
      <c r="Q149" s="117" t="s">
        <v>304</v>
      </c>
      <c r="R149" s="66"/>
      <c r="S149" s="67" t="s">
        <v>82</v>
      </c>
      <c r="T149" s="158"/>
      <c r="U149" s="111"/>
      <c r="V149" s="362" t="s">
        <v>167</v>
      </c>
      <c r="W149" s="362" t="s">
        <v>57</v>
      </c>
    </row>
    <row r="150" spans="1:290" ht="25.5">
      <c r="A150" s="1">
        <v>0</v>
      </c>
      <c r="B150" s="81">
        <v>6.28</v>
      </c>
      <c r="C150" s="381" t="s">
        <v>357</v>
      </c>
      <c r="D150" s="86" t="s">
        <v>358</v>
      </c>
      <c r="E150" s="66" t="s">
        <v>359</v>
      </c>
      <c r="F150" s="66" t="s">
        <v>143</v>
      </c>
      <c r="G150" s="440" t="s">
        <v>360</v>
      </c>
      <c r="H150" s="440"/>
      <c r="I150" s="295">
        <v>14528.45</v>
      </c>
      <c r="J150" s="295"/>
      <c r="K150" s="80">
        <v>1</v>
      </c>
      <c r="L150" s="80">
        <v>0</v>
      </c>
      <c r="M150" s="78" t="s">
        <v>149</v>
      </c>
      <c r="N150" s="66" t="s">
        <v>119</v>
      </c>
      <c r="O150" s="94">
        <v>44635</v>
      </c>
      <c r="P150" s="382">
        <v>44671</v>
      </c>
      <c r="Q150" s="117" t="s">
        <v>361</v>
      </c>
      <c r="R150" s="66"/>
      <c r="S150" s="67" t="s">
        <v>82</v>
      </c>
      <c r="T150" s="158" t="s">
        <v>14</v>
      </c>
      <c r="U150" s="111"/>
      <c r="V150" s="362" t="s">
        <v>167</v>
      </c>
      <c r="W150" s="362" t="s">
        <v>147</v>
      </c>
    </row>
    <row r="151" spans="1:290" ht="25.5">
      <c r="A151" s="1">
        <v>0</v>
      </c>
      <c r="B151" s="81">
        <v>6.29</v>
      </c>
      <c r="C151" s="381" t="s">
        <v>357</v>
      </c>
      <c r="D151" s="86" t="s">
        <v>362</v>
      </c>
      <c r="E151" s="66" t="s">
        <v>359</v>
      </c>
      <c r="F151" s="66" t="s">
        <v>118</v>
      </c>
      <c r="G151" s="435" t="s">
        <v>363</v>
      </c>
      <c r="H151" s="435"/>
      <c r="I151" s="295">
        <v>19622.45</v>
      </c>
      <c r="J151" s="295"/>
      <c r="K151" s="80">
        <v>1</v>
      </c>
      <c r="L151" s="80">
        <v>0</v>
      </c>
      <c r="M151" s="78" t="s">
        <v>149</v>
      </c>
      <c r="N151" s="66" t="s">
        <v>119</v>
      </c>
      <c r="O151" s="94">
        <f>P151-60</f>
        <v>44714</v>
      </c>
      <c r="P151" s="382">
        <v>44774</v>
      </c>
      <c r="Q151" s="117"/>
      <c r="R151" s="66"/>
      <c r="S151" s="67" t="s">
        <v>87</v>
      </c>
      <c r="T151" s="158" t="s">
        <v>12</v>
      </c>
      <c r="U151" s="111"/>
      <c r="V151" s="362" t="s">
        <v>167</v>
      </c>
      <c r="W151" s="362" t="s">
        <v>147</v>
      </c>
    </row>
    <row r="152" spans="1:290" ht="25.5">
      <c r="A152" s="1">
        <v>0</v>
      </c>
      <c r="B152" s="81">
        <v>6.3</v>
      </c>
      <c r="C152" s="381" t="s">
        <v>357</v>
      </c>
      <c r="D152" s="86" t="s">
        <v>364</v>
      </c>
      <c r="E152" s="66" t="s">
        <v>359</v>
      </c>
      <c r="F152" s="66" t="s">
        <v>118</v>
      </c>
      <c r="G152" s="435" t="s">
        <v>365</v>
      </c>
      <c r="H152" s="435"/>
      <c r="I152" s="295">
        <v>5772.89</v>
      </c>
      <c r="J152" s="295"/>
      <c r="K152" s="80">
        <v>1</v>
      </c>
      <c r="L152" s="80">
        <v>0</v>
      </c>
      <c r="M152" s="78" t="s">
        <v>149</v>
      </c>
      <c r="N152" s="66" t="s">
        <v>119</v>
      </c>
      <c r="O152" s="94">
        <f>P152-60</f>
        <v>44714</v>
      </c>
      <c r="P152" s="382">
        <v>44774</v>
      </c>
      <c r="Q152" s="117"/>
      <c r="R152" s="66"/>
      <c r="S152" s="67" t="s">
        <v>87</v>
      </c>
      <c r="T152" s="158" t="s">
        <v>12</v>
      </c>
      <c r="U152" s="111"/>
      <c r="V152" s="362" t="s">
        <v>167</v>
      </c>
      <c r="W152" s="362" t="s">
        <v>147</v>
      </c>
    </row>
    <row r="153" spans="1:290" ht="38.25">
      <c r="A153" s="1">
        <v>0</v>
      </c>
      <c r="B153" s="81">
        <v>6.31</v>
      </c>
      <c r="C153" s="381" t="s">
        <v>357</v>
      </c>
      <c r="D153" s="86" t="s">
        <v>366</v>
      </c>
      <c r="E153" s="66" t="s">
        <v>359</v>
      </c>
      <c r="F153" s="66" t="s">
        <v>118</v>
      </c>
      <c r="G153" s="435"/>
      <c r="H153" s="435"/>
      <c r="I153" s="295">
        <v>0</v>
      </c>
      <c r="J153" s="295"/>
      <c r="K153" s="80">
        <v>1</v>
      </c>
      <c r="L153" s="80">
        <v>0</v>
      </c>
      <c r="M153" s="78" t="s">
        <v>149</v>
      </c>
      <c r="N153" s="66" t="s">
        <v>119</v>
      </c>
      <c r="O153" s="94"/>
      <c r="P153" s="382"/>
      <c r="Q153" s="117" t="s">
        <v>367</v>
      </c>
      <c r="R153" s="66"/>
      <c r="S153" s="67" t="s">
        <v>130</v>
      </c>
      <c r="T153" s="158" t="s">
        <v>10</v>
      </c>
      <c r="U153" s="111" t="s">
        <v>368</v>
      </c>
      <c r="V153" s="362" t="s">
        <v>167</v>
      </c>
      <c r="W153" s="362" t="s">
        <v>147</v>
      </c>
    </row>
    <row r="154" spans="1:290" ht="25.5">
      <c r="A154" s="1">
        <v>0</v>
      </c>
      <c r="B154" s="81">
        <v>6.32</v>
      </c>
      <c r="C154" s="381" t="s">
        <v>357</v>
      </c>
      <c r="D154" s="86" t="s">
        <v>369</v>
      </c>
      <c r="E154" s="66" t="s">
        <v>359</v>
      </c>
      <c r="F154" s="66" t="s">
        <v>143</v>
      </c>
      <c r="G154" s="435"/>
      <c r="H154" s="435"/>
      <c r="I154" s="295">
        <v>3202.03</v>
      </c>
      <c r="J154" s="295"/>
      <c r="K154" s="80">
        <v>1</v>
      </c>
      <c r="L154" s="80">
        <v>0</v>
      </c>
      <c r="M154" s="78" t="s">
        <v>149</v>
      </c>
      <c r="N154" s="66" t="s">
        <v>119</v>
      </c>
      <c r="O154" s="91">
        <f>P154-60</f>
        <v>44823</v>
      </c>
      <c r="P154" s="383">
        <v>44883</v>
      </c>
      <c r="Q154" s="117" t="s">
        <v>370</v>
      </c>
      <c r="R154" s="66"/>
      <c r="S154" s="67" t="s">
        <v>87</v>
      </c>
      <c r="T154" s="158" t="s">
        <v>14</v>
      </c>
      <c r="U154" s="111" t="s">
        <v>371</v>
      </c>
      <c r="V154" s="362" t="s">
        <v>167</v>
      </c>
      <c r="W154" s="362" t="s">
        <v>147</v>
      </c>
    </row>
    <row r="155" spans="1:290" ht="25.5">
      <c r="A155" s="1">
        <v>0</v>
      </c>
      <c r="B155" s="81">
        <v>6.33</v>
      </c>
      <c r="C155" s="381" t="s">
        <v>357</v>
      </c>
      <c r="D155" s="384" t="s">
        <v>372</v>
      </c>
      <c r="E155" s="66" t="s">
        <v>359</v>
      </c>
      <c r="F155" s="66" t="s">
        <v>118</v>
      </c>
      <c r="G155" s="435"/>
      <c r="H155" s="435"/>
      <c r="I155" s="295">
        <v>0</v>
      </c>
      <c r="J155" s="295"/>
      <c r="K155" s="80">
        <v>1</v>
      </c>
      <c r="L155" s="80">
        <v>0</v>
      </c>
      <c r="M155" s="78" t="s">
        <v>149</v>
      </c>
      <c r="N155" s="66" t="s">
        <v>119</v>
      </c>
      <c r="O155" s="102"/>
      <c r="P155" s="385"/>
      <c r="Q155" s="386" t="s">
        <v>373</v>
      </c>
      <c r="R155" s="66"/>
      <c r="S155" s="387" t="s">
        <v>130</v>
      </c>
      <c r="T155" s="158" t="s">
        <v>14</v>
      </c>
      <c r="U155" s="111" t="s">
        <v>140</v>
      </c>
      <c r="V155" s="362" t="s">
        <v>167</v>
      </c>
      <c r="W155" s="362" t="s">
        <v>147</v>
      </c>
    </row>
    <row r="156" spans="1:290" ht="25.5">
      <c r="A156" s="1">
        <v>0</v>
      </c>
      <c r="B156" s="81">
        <v>6.34</v>
      </c>
      <c r="C156" s="381" t="s">
        <v>357</v>
      </c>
      <c r="D156" s="388" t="s">
        <v>374</v>
      </c>
      <c r="E156" s="66" t="s">
        <v>359</v>
      </c>
      <c r="F156" s="66" t="s">
        <v>118</v>
      </c>
      <c r="G156" s="435" t="s">
        <v>375</v>
      </c>
      <c r="H156" s="435"/>
      <c r="I156" s="295">
        <v>18963.96</v>
      </c>
      <c r="J156" s="295"/>
      <c r="K156" s="80">
        <v>1</v>
      </c>
      <c r="L156" s="80">
        <v>0</v>
      </c>
      <c r="M156" s="78" t="s">
        <v>149</v>
      </c>
      <c r="N156" s="66" t="s">
        <v>119</v>
      </c>
      <c r="O156" s="94">
        <f t="shared" ref="O156" si="0">P156-60</f>
        <v>44714</v>
      </c>
      <c r="P156" s="382">
        <v>44774</v>
      </c>
      <c r="Q156" s="117"/>
      <c r="R156" s="66"/>
      <c r="S156" s="67" t="s">
        <v>87</v>
      </c>
      <c r="T156" s="158" t="s">
        <v>12</v>
      </c>
      <c r="U156" s="111"/>
      <c r="V156" s="362" t="s">
        <v>167</v>
      </c>
      <c r="W156" s="362" t="s">
        <v>147</v>
      </c>
    </row>
    <row r="157" spans="1:290" ht="38.25">
      <c r="A157" s="1">
        <v>0</v>
      </c>
      <c r="B157" s="81">
        <v>6.35</v>
      </c>
      <c r="C157" s="381" t="s">
        <v>357</v>
      </c>
      <c r="D157" s="86" t="s">
        <v>376</v>
      </c>
      <c r="E157" s="66" t="s">
        <v>359</v>
      </c>
      <c r="F157" s="66" t="s">
        <v>118</v>
      </c>
      <c r="G157" s="435"/>
      <c r="H157" s="435"/>
      <c r="I157" s="295">
        <v>0</v>
      </c>
      <c r="J157" s="295"/>
      <c r="K157" s="80">
        <v>1</v>
      </c>
      <c r="L157" s="80">
        <v>0</v>
      </c>
      <c r="M157" s="78" t="s">
        <v>149</v>
      </c>
      <c r="N157" s="66" t="s">
        <v>119</v>
      </c>
      <c r="O157" s="94"/>
      <c r="P157" s="382"/>
      <c r="Q157" s="117" t="s">
        <v>367</v>
      </c>
      <c r="R157" s="66"/>
      <c r="S157" s="67" t="s">
        <v>130</v>
      </c>
      <c r="T157" s="158" t="s">
        <v>10</v>
      </c>
      <c r="U157" s="111"/>
      <c r="V157" s="362" t="s">
        <v>167</v>
      </c>
      <c r="W157" s="362" t="s">
        <v>147</v>
      </c>
    </row>
    <row r="158" spans="1:290" ht="33.75" customHeight="1">
      <c r="A158" s="1">
        <v>0</v>
      </c>
      <c r="B158" s="81">
        <v>6.36</v>
      </c>
      <c r="C158" s="381" t="s">
        <v>357</v>
      </c>
      <c r="D158" s="389" t="s">
        <v>377</v>
      </c>
      <c r="E158" s="66" t="s">
        <v>359</v>
      </c>
      <c r="F158" s="66" t="s">
        <v>118</v>
      </c>
      <c r="G158" s="435"/>
      <c r="H158" s="435"/>
      <c r="I158" s="295">
        <v>0</v>
      </c>
      <c r="J158" s="295"/>
      <c r="K158" s="80">
        <v>1</v>
      </c>
      <c r="L158" s="80">
        <v>0</v>
      </c>
      <c r="M158" s="78" t="s">
        <v>149</v>
      </c>
      <c r="N158" s="66" t="s">
        <v>119</v>
      </c>
      <c r="O158" s="94"/>
      <c r="P158" s="382"/>
      <c r="Q158" s="117" t="s">
        <v>367</v>
      </c>
      <c r="R158" s="66"/>
      <c r="S158" s="67" t="s">
        <v>130</v>
      </c>
      <c r="T158" s="158" t="s">
        <v>10</v>
      </c>
      <c r="U158" s="111"/>
      <c r="V158" s="362" t="s">
        <v>167</v>
      </c>
      <c r="W158" s="362" t="s">
        <v>147</v>
      </c>
    </row>
    <row r="159" spans="1:290" ht="30.75" customHeight="1">
      <c r="A159" s="1">
        <v>0</v>
      </c>
      <c r="B159" s="81">
        <v>6.37</v>
      </c>
      <c r="C159" s="381" t="s">
        <v>357</v>
      </c>
      <c r="D159" s="388" t="s">
        <v>378</v>
      </c>
      <c r="E159" s="66" t="s">
        <v>359</v>
      </c>
      <c r="F159" s="66" t="s">
        <v>118</v>
      </c>
      <c r="G159" s="435"/>
      <c r="H159" s="435"/>
      <c r="I159" s="390">
        <v>115457.89</v>
      </c>
      <c r="J159" s="295"/>
      <c r="K159" s="80">
        <v>1</v>
      </c>
      <c r="L159" s="80">
        <v>0</v>
      </c>
      <c r="M159" s="78" t="s">
        <v>149</v>
      </c>
      <c r="N159" s="66" t="s">
        <v>119</v>
      </c>
      <c r="O159" s="91">
        <f>P159-60</f>
        <v>44955</v>
      </c>
      <c r="P159" s="91">
        <v>45015</v>
      </c>
      <c r="Q159" s="117"/>
      <c r="R159" s="66"/>
      <c r="S159" s="67" t="s">
        <v>87</v>
      </c>
      <c r="T159" s="158" t="s">
        <v>12</v>
      </c>
      <c r="U159" s="111"/>
      <c r="V159" s="362" t="s">
        <v>167</v>
      </c>
      <c r="W159" s="362" t="s">
        <v>147</v>
      </c>
    </row>
    <row r="160" spans="1:290" ht="42" customHeight="1">
      <c r="A160" s="1">
        <v>0</v>
      </c>
      <c r="B160" s="81">
        <v>6.38</v>
      </c>
      <c r="C160" s="381" t="s">
        <v>357</v>
      </c>
      <c r="D160" s="391" t="s">
        <v>379</v>
      </c>
      <c r="E160" s="187" t="s">
        <v>380</v>
      </c>
      <c r="F160" s="66" t="s">
        <v>118</v>
      </c>
      <c r="G160" s="435"/>
      <c r="H160" s="435"/>
      <c r="I160" s="295">
        <v>0</v>
      </c>
      <c r="J160" s="295"/>
      <c r="K160" s="80">
        <v>1</v>
      </c>
      <c r="L160" s="80">
        <v>0</v>
      </c>
      <c r="M160" s="78" t="s">
        <v>149</v>
      </c>
      <c r="N160" s="66" t="s">
        <v>119</v>
      </c>
      <c r="O160" s="102"/>
      <c r="P160" s="102"/>
      <c r="Q160" s="386" t="s">
        <v>373</v>
      </c>
      <c r="R160" s="66"/>
      <c r="S160" s="387" t="s">
        <v>130</v>
      </c>
      <c r="T160" s="158" t="s">
        <v>12</v>
      </c>
      <c r="U160" s="111"/>
      <c r="V160" s="362" t="s">
        <v>167</v>
      </c>
      <c r="W160" s="362" t="s">
        <v>147</v>
      </c>
    </row>
    <row r="161" spans="1:23" ht="28.5" customHeight="1">
      <c r="A161" s="1">
        <v>0</v>
      </c>
      <c r="B161" s="81">
        <v>6.39</v>
      </c>
      <c r="C161" s="381" t="s">
        <v>357</v>
      </c>
      <c r="D161" s="389" t="s">
        <v>381</v>
      </c>
      <c r="E161" s="66" t="s">
        <v>359</v>
      </c>
      <c r="F161" s="66" t="s">
        <v>118</v>
      </c>
      <c r="G161" s="435"/>
      <c r="H161" s="435"/>
      <c r="I161" s="295">
        <v>0</v>
      </c>
      <c r="J161" s="295"/>
      <c r="K161" s="80">
        <v>1</v>
      </c>
      <c r="L161" s="80">
        <v>0</v>
      </c>
      <c r="M161" s="78" t="s">
        <v>149</v>
      </c>
      <c r="N161" s="66" t="s">
        <v>119</v>
      </c>
      <c r="O161" s="94"/>
      <c r="P161" s="94"/>
      <c r="Q161" s="117" t="s">
        <v>367</v>
      </c>
      <c r="R161" s="66"/>
      <c r="S161" s="67" t="s">
        <v>130</v>
      </c>
      <c r="T161" s="158" t="s">
        <v>10</v>
      </c>
      <c r="U161" s="111"/>
      <c r="V161" s="362" t="s">
        <v>167</v>
      </c>
      <c r="W161" s="362" t="s">
        <v>147</v>
      </c>
    </row>
    <row r="162" spans="1:23" ht="33" customHeight="1">
      <c r="A162" s="1">
        <v>0</v>
      </c>
      <c r="B162" s="81">
        <v>6.4</v>
      </c>
      <c r="C162" s="381" t="s">
        <v>357</v>
      </c>
      <c r="D162" s="389" t="s">
        <v>382</v>
      </c>
      <c r="E162" s="66" t="s">
        <v>359</v>
      </c>
      <c r="F162" s="66" t="s">
        <v>118</v>
      </c>
      <c r="G162" s="435"/>
      <c r="H162" s="435"/>
      <c r="I162" s="295">
        <v>0</v>
      </c>
      <c r="J162" s="295"/>
      <c r="K162" s="80">
        <v>1</v>
      </c>
      <c r="L162" s="80">
        <v>0</v>
      </c>
      <c r="M162" s="78" t="s">
        <v>149</v>
      </c>
      <c r="N162" s="66" t="s">
        <v>119</v>
      </c>
      <c r="O162" s="94"/>
      <c r="P162" s="94"/>
      <c r="Q162" s="117" t="s">
        <v>367</v>
      </c>
      <c r="R162" s="66"/>
      <c r="S162" s="67" t="s">
        <v>130</v>
      </c>
      <c r="T162" s="158" t="s">
        <v>10</v>
      </c>
      <c r="U162" s="111"/>
      <c r="V162" s="362" t="s">
        <v>167</v>
      </c>
      <c r="W162" s="362" t="s">
        <v>147</v>
      </c>
    </row>
    <row r="163" spans="1:23" ht="25.5">
      <c r="A163" s="1">
        <v>0</v>
      </c>
      <c r="B163" s="81">
        <v>6.41</v>
      </c>
      <c r="C163" s="381" t="s">
        <v>357</v>
      </c>
      <c r="D163" s="389" t="s">
        <v>383</v>
      </c>
      <c r="E163" s="66" t="s">
        <v>359</v>
      </c>
      <c r="F163" s="392" t="s">
        <v>143</v>
      </c>
      <c r="G163" s="435"/>
      <c r="H163" s="436"/>
      <c r="I163" s="390">
        <v>3066.05</v>
      </c>
      <c r="J163" s="295"/>
      <c r="K163" s="80">
        <v>1</v>
      </c>
      <c r="L163" s="80">
        <v>0</v>
      </c>
      <c r="M163" s="78" t="s">
        <v>149</v>
      </c>
      <c r="N163" s="392" t="s">
        <v>145</v>
      </c>
      <c r="O163" s="91">
        <f>P163-30</f>
        <v>45021</v>
      </c>
      <c r="P163" s="91">
        <v>45051</v>
      </c>
      <c r="Q163" s="119" t="s">
        <v>384</v>
      </c>
      <c r="R163" s="66"/>
      <c r="S163" s="67" t="s">
        <v>87</v>
      </c>
      <c r="T163" s="158" t="s">
        <v>10</v>
      </c>
      <c r="U163" s="111"/>
      <c r="V163" s="362"/>
      <c r="W163" s="362"/>
    </row>
    <row r="164" spans="1:23" ht="25.5">
      <c r="A164" s="1">
        <v>0</v>
      </c>
      <c r="B164" s="81">
        <v>6.42</v>
      </c>
      <c r="C164" s="393" t="s">
        <v>357</v>
      </c>
      <c r="D164" s="394" t="s">
        <v>385</v>
      </c>
      <c r="E164" s="395" t="s">
        <v>386</v>
      </c>
      <c r="F164" s="392" t="s">
        <v>143</v>
      </c>
      <c r="G164" s="396"/>
      <c r="H164" s="397"/>
      <c r="I164" s="390">
        <v>933.28</v>
      </c>
      <c r="J164" s="390"/>
      <c r="K164" s="398">
        <v>1</v>
      </c>
      <c r="L164" s="398">
        <v>0</v>
      </c>
      <c r="M164" s="399" t="s">
        <v>149</v>
      </c>
      <c r="N164" s="392" t="s">
        <v>145</v>
      </c>
      <c r="O164" s="91">
        <f>P164-30</f>
        <v>44987</v>
      </c>
      <c r="P164" s="91">
        <v>45017</v>
      </c>
      <c r="Q164" s="119" t="s">
        <v>387</v>
      </c>
      <c r="R164" s="392"/>
      <c r="S164" s="400" t="s">
        <v>87</v>
      </c>
      <c r="T164" s="401" t="s">
        <v>10</v>
      </c>
      <c r="U164" s="111"/>
      <c r="V164" s="362"/>
      <c r="W164" s="362"/>
    </row>
    <row r="165" spans="1:23" ht="25.5">
      <c r="A165" s="1">
        <v>0</v>
      </c>
      <c r="B165" s="81">
        <v>6.43</v>
      </c>
      <c r="C165" s="393" t="s">
        <v>357</v>
      </c>
      <c r="D165" s="394" t="s">
        <v>388</v>
      </c>
      <c r="E165" s="395" t="s">
        <v>386</v>
      </c>
      <c r="F165" s="392" t="s">
        <v>118</v>
      </c>
      <c r="G165" s="396"/>
      <c r="H165" s="397"/>
      <c r="I165" s="390">
        <v>10776.07</v>
      </c>
      <c r="J165" s="390"/>
      <c r="K165" s="398">
        <v>1</v>
      </c>
      <c r="L165" s="398">
        <v>0</v>
      </c>
      <c r="M165" s="399" t="s">
        <v>149</v>
      </c>
      <c r="N165" s="392" t="s">
        <v>119</v>
      </c>
      <c r="O165" s="91">
        <f>P165-60</f>
        <v>44987</v>
      </c>
      <c r="P165" s="91">
        <v>45047</v>
      </c>
      <c r="Q165" s="119"/>
      <c r="R165" s="392"/>
      <c r="S165" s="400" t="s">
        <v>87</v>
      </c>
      <c r="T165" s="401" t="s">
        <v>10</v>
      </c>
      <c r="U165" s="111"/>
      <c r="V165" s="362"/>
      <c r="W165" s="362"/>
    </row>
    <row r="166" spans="1:23" ht="15.75" customHeight="1" thickBot="1">
      <c r="A166" s="1">
        <v>0</v>
      </c>
      <c r="C166" s="402" t="s">
        <v>47</v>
      </c>
      <c r="D166" s="403"/>
      <c r="E166" s="404"/>
      <c r="F166" s="404"/>
      <c r="G166" s="424"/>
      <c r="H166" s="424"/>
      <c r="I166" s="406"/>
      <c r="J166" s="406"/>
      <c r="K166" s="407"/>
      <c r="L166" s="408"/>
      <c r="M166" s="405"/>
      <c r="N166" s="404"/>
      <c r="O166" s="409"/>
      <c r="P166" s="409"/>
      <c r="Q166" s="410"/>
      <c r="R166" s="404"/>
      <c r="S166" s="222"/>
      <c r="T166" s="361"/>
      <c r="U166" s="111"/>
      <c r="V166" s="362"/>
      <c r="W166" s="362"/>
    </row>
    <row r="167" spans="1:23" ht="13.5" customHeight="1">
      <c r="A167" s="1">
        <v>0</v>
      </c>
      <c r="C167" s="36"/>
      <c r="D167" s="36"/>
      <c r="E167" s="36"/>
      <c r="F167" s="36"/>
      <c r="G167" s="37"/>
      <c r="H167" s="37" t="s">
        <v>39</v>
      </c>
      <c r="I167" s="411">
        <f>SUM(I123:I148)</f>
        <v>252238.12282296459</v>
      </c>
      <c r="J167" s="411"/>
      <c r="K167" s="38"/>
      <c r="L167" s="39"/>
      <c r="M167" s="39"/>
      <c r="N167" s="36"/>
      <c r="O167" s="36"/>
      <c r="P167" s="36"/>
      <c r="Q167" s="36"/>
      <c r="R167" s="36"/>
      <c r="S167" s="36"/>
    </row>
    <row r="168" spans="1:23">
      <c r="A168" s="1">
        <v>0</v>
      </c>
      <c r="G168" s="37"/>
      <c r="H168" s="37"/>
      <c r="I168" s="36"/>
      <c r="J168" s="36"/>
      <c r="K168" s="38"/>
      <c r="L168" s="39"/>
      <c r="M168" s="39"/>
      <c r="N168" s="36"/>
      <c r="O168" s="36"/>
      <c r="P168" s="36"/>
      <c r="Q168" s="36"/>
      <c r="R168" s="36"/>
      <c r="S168" s="36"/>
    </row>
    <row r="169" spans="1:23" ht="15.75">
      <c r="A169" s="1">
        <v>0</v>
      </c>
      <c r="C169" s="437" t="s">
        <v>389</v>
      </c>
      <c r="D169" s="437"/>
      <c r="E169" s="437"/>
      <c r="F169" s="437"/>
      <c r="G169" s="437"/>
      <c r="H169" s="437"/>
      <c r="I169" s="437"/>
      <c r="J169" s="437"/>
      <c r="K169" s="437"/>
      <c r="L169" s="437"/>
      <c r="M169" s="437"/>
      <c r="N169" s="437"/>
      <c r="O169" s="437"/>
      <c r="P169" s="437"/>
      <c r="Q169" s="437"/>
      <c r="R169" s="437"/>
      <c r="S169" s="437"/>
    </row>
    <row r="170" spans="1:23">
      <c r="A170" s="1">
        <v>0</v>
      </c>
      <c r="C170" s="438" t="s">
        <v>41</v>
      </c>
      <c r="D170" s="433" t="s">
        <v>390</v>
      </c>
      <c r="E170" s="433" t="s">
        <v>17</v>
      </c>
      <c r="F170" s="433"/>
      <c r="G170" s="433" t="s">
        <v>20</v>
      </c>
      <c r="H170" s="433"/>
      <c r="I170" s="439" t="s">
        <v>43</v>
      </c>
      <c r="J170" s="439"/>
      <c r="K170" s="439"/>
      <c r="L170" s="439"/>
      <c r="M170" s="433" t="s">
        <v>44</v>
      </c>
      <c r="N170" s="430" t="s">
        <v>391</v>
      </c>
      <c r="O170" s="431" t="s">
        <v>46</v>
      </c>
      <c r="P170" s="431"/>
      <c r="Q170" s="432" t="s">
        <v>392</v>
      </c>
      <c r="R170" s="433" t="s">
        <v>26</v>
      </c>
      <c r="S170" s="433" t="s">
        <v>393</v>
      </c>
    </row>
    <row r="171" spans="1:23" ht="64.5" thickBot="1">
      <c r="A171" s="1">
        <v>0</v>
      </c>
      <c r="C171" s="438"/>
      <c r="D171" s="433"/>
      <c r="E171" s="433"/>
      <c r="F171" s="433"/>
      <c r="G171" s="433"/>
      <c r="H171" s="433"/>
      <c r="I171" s="22" t="s">
        <v>32</v>
      </c>
      <c r="J171" s="24" t="s">
        <v>33</v>
      </c>
      <c r="K171" s="22" t="s">
        <v>34</v>
      </c>
      <c r="L171" s="23" t="s">
        <v>35</v>
      </c>
      <c r="M171" s="433"/>
      <c r="N171" s="430"/>
      <c r="O171" s="22" t="s">
        <v>394</v>
      </c>
      <c r="P171" s="22" t="s">
        <v>395</v>
      </c>
      <c r="Q171" s="432"/>
      <c r="R171" s="433"/>
      <c r="S171" s="433"/>
    </row>
    <row r="172" spans="1:23">
      <c r="A172" s="1">
        <v>0</v>
      </c>
      <c r="C172" s="353"/>
      <c r="D172" s="354"/>
      <c r="E172" s="434"/>
      <c r="F172" s="434"/>
      <c r="G172" s="434"/>
      <c r="H172" s="434"/>
      <c r="I172" s="354"/>
      <c r="J172" s="354"/>
      <c r="K172" s="354"/>
      <c r="L172" s="412"/>
      <c r="M172" s="413"/>
      <c r="N172" s="413"/>
      <c r="O172" s="354"/>
      <c r="P172" s="354"/>
      <c r="Q172" s="414"/>
      <c r="R172" s="354"/>
      <c r="S172" s="415"/>
    </row>
    <row r="173" spans="1:23">
      <c r="A173" s="1">
        <v>0</v>
      </c>
      <c r="C173" s="64"/>
      <c r="D173" s="222"/>
      <c r="E173" s="429"/>
      <c r="F173" s="429"/>
      <c r="G173" s="429"/>
      <c r="H173" s="429"/>
      <c r="I173" s="222"/>
      <c r="J173" s="222"/>
      <c r="K173" s="222"/>
      <c r="L173" s="416"/>
      <c r="M173" s="225"/>
      <c r="N173" s="225"/>
      <c r="O173" s="222"/>
      <c r="P173" s="222"/>
      <c r="Q173" s="417"/>
      <c r="R173" s="222"/>
      <c r="S173" s="418"/>
    </row>
    <row r="174" spans="1:23" ht="12.75" customHeight="1">
      <c r="A174" s="1">
        <v>0</v>
      </c>
      <c r="B174" s="419"/>
      <c r="C174" s="64"/>
      <c r="D174" s="222"/>
      <c r="E174" s="429"/>
      <c r="F174" s="429"/>
      <c r="G174" s="429"/>
      <c r="H174" s="429"/>
      <c r="I174" s="222"/>
      <c r="J174" s="222"/>
      <c r="K174" s="222"/>
      <c r="L174" s="416"/>
      <c r="M174" s="225"/>
      <c r="N174" s="225"/>
      <c r="O174" s="222"/>
      <c r="P174" s="222"/>
      <c r="Q174" s="417"/>
      <c r="R174" s="222"/>
      <c r="S174" s="418"/>
    </row>
    <row r="175" spans="1:23">
      <c r="A175" s="1">
        <v>0</v>
      </c>
      <c r="B175" s="419"/>
      <c r="C175" s="64"/>
      <c r="D175" s="222"/>
      <c r="E175" s="429"/>
      <c r="F175" s="429"/>
      <c r="G175" s="429"/>
      <c r="H175" s="429"/>
      <c r="I175" s="222"/>
      <c r="J175" s="222"/>
      <c r="K175" s="222"/>
      <c r="L175" s="416"/>
      <c r="M175" s="225"/>
      <c r="N175" s="225"/>
      <c r="O175" s="222"/>
      <c r="P175" s="222"/>
      <c r="Q175" s="417"/>
      <c r="R175" s="222"/>
      <c r="S175" s="418"/>
    </row>
    <row r="176" spans="1:23" ht="15.75" thickBot="1">
      <c r="A176" s="1">
        <v>0</v>
      </c>
      <c r="B176" s="419"/>
      <c r="C176" s="402"/>
      <c r="D176" s="404"/>
      <c r="E176" s="424"/>
      <c r="F176" s="424"/>
      <c r="G176" s="424"/>
      <c r="H176" s="424"/>
      <c r="I176" s="404"/>
      <c r="J176" s="404"/>
      <c r="K176" s="404"/>
      <c r="L176" s="407"/>
      <c r="M176" s="408"/>
      <c r="N176" s="408"/>
      <c r="O176" s="404"/>
      <c r="P176" s="404"/>
      <c r="Q176" s="410"/>
      <c r="R176" s="404"/>
      <c r="S176" s="420"/>
    </row>
    <row r="177" spans="1:9">
      <c r="A177" s="1">
        <v>0</v>
      </c>
      <c r="B177" s="419"/>
      <c r="H177" s="4" t="s">
        <v>39</v>
      </c>
      <c r="I177" s="5">
        <f>SUM(I172:I176)</f>
        <v>0</v>
      </c>
    </row>
    <row r="178" spans="1:9">
      <c r="A178" s="1">
        <v>0</v>
      </c>
      <c r="B178" s="419"/>
    </row>
    <row r="179" spans="1:9">
      <c r="A179" s="1">
        <v>0</v>
      </c>
      <c r="B179" s="419"/>
    </row>
    <row r="180" spans="1:9">
      <c r="A180" s="1">
        <v>0</v>
      </c>
      <c r="B180" s="419"/>
    </row>
    <row r="181" spans="1:9">
      <c r="A181" s="1">
        <v>0</v>
      </c>
      <c r="B181" s="419"/>
      <c r="C181" s="425" t="s">
        <v>396</v>
      </c>
      <c r="D181" s="421" t="s">
        <v>53</v>
      </c>
      <c r="E181" s="422"/>
    </row>
    <row r="182" spans="1:9">
      <c r="A182" s="1">
        <v>0</v>
      </c>
      <c r="B182" s="419"/>
      <c r="C182" s="425"/>
      <c r="D182" s="421" t="s">
        <v>119</v>
      </c>
      <c r="E182" s="422"/>
    </row>
    <row r="183" spans="1:9" ht="12.75" customHeight="1">
      <c r="A183" s="1">
        <v>0</v>
      </c>
      <c r="B183" s="419"/>
      <c r="C183" s="425"/>
      <c r="D183" s="423" t="s">
        <v>145</v>
      </c>
      <c r="E183" s="422"/>
    </row>
    <row r="184" spans="1:9">
      <c r="A184" s="1">
        <v>0</v>
      </c>
      <c r="B184" s="419"/>
      <c r="C184" s="422"/>
      <c r="D184" s="422"/>
      <c r="E184" s="422"/>
    </row>
    <row r="185" spans="1:9">
      <c r="A185" s="1">
        <v>0</v>
      </c>
      <c r="B185" s="419"/>
      <c r="C185" s="426" t="s">
        <v>393</v>
      </c>
      <c r="D185" s="421" t="s">
        <v>87</v>
      </c>
      <c r="E185" s="422"/>
    </row>
    <row r="186" spans="1:9">
      <c r="A186" s="1">
        <v>0</v>
      </c>
      <c r="B186" s="419"/>
      <c r="C186" s="426"/>
      <c r="D186" s="421" t="s">
        <v>162</v>
      </c>
      <c r="E186" s="422"/>
    </row>
    <row r="187" spans="1:9">
      <c r="A187" s="1">
        <v>0</v>
      </c>
      <c r="B187" s="419"/>
      <c r="C187" s="426"/>
      <c r="D187" s="421" t="s">
        <v>179</v>
      </c>
      <c r="E187" s="422"/>
    </row>
    <row r="188" spans="1:9">
      <c r="A188" s="1">
        <v>0</v>
      </c>
      <c r="B188" s="419"/>
      <c r="C188" s="426"/>
      <c r="D188" s="421" t="s">
        <v>130</v>
      </c>
      <c r="E188" s="422"/>
    </row>
    <row r="189" spans="1:9">
      <c r="A189" s="1">
        <v>0</v>
      </c>
      <c r="B189" s="419"/>
      <c r="C189" s="426"/>
      <c r="D189" s="421" t="s">
        <v>397</v>
      </c>
      <c r="E189" s="422"/>
    </row>
    <row r="190" spans="1:9" ht="12.75" customHeight="1">
      <c r="A190" s="1">
        <v>0</v>
      </c>
      <c r="B190" s="419"/>
      <c r="C190" s="426"/>
      <c r="D190" s="421" t="s">
        <v>398</v>
      </c>
      <c r="E190" s="422"/>
    </row>
    <row r="191" spans="1:9">
      <c r="A191" s="1">
        <v>0</v>
      </c>
      <c r="B191" s="419"/>
      <c r="C191" s="426"/>
      <c r="D191" s="421" t="s">
        <v>82</v>
      </c>
      <c r="E191" s="422"/>
    </row>
    <row r="192" spans="1:9">
      <c r="A192" s="1">
        <v>0</v>
      </c>
      <c r="B192" s="419"/>
      <c r="C192" s="426"/>
      <c r="D192" s="421" t="s">
        <v>55</v>
      </c>
      <c r="E192" s="422"/>
    </row>
    <row r="193" spans="1:5">
      <c r="A193" s="1">
        <v>0</v>
      </c>
      <c r="B193" s="419"/>
      <c r="C193" s="422"/>
      <c r="D193" s="422"/>
      <c r="E193" s="422"/>
    </row>
    <row r="194" spans="1:5">
      <c r="A194" s="1">
        <v>0</v>
      </c>
      <c r="B194" s="419"/>
      <c r="C194" s="425" t="s">
        <v>399</v>
      </c>
      <c r="D194" s="427" t="s">
        <v>400</v>
      </c>
      <c r="E194" s="421" t="s">
        <v>208</v>
      </c>
    </row>
    <row r="195" spans="1:5">
      <c r="A195" s="1">
        <v>0</v>
      </c>
      <c r="B195" s="419"/>
      <c r="C195" s="425"/>
      <c r="D195" s="427"/>
      <c r="E195" s="421" t="s">
        <v>229</v>
      </c>
    </row>
    <row r="196" spans="1:5">
      <c r="A196" s="1">
        <v>0</v>
      </c>
      <c r="B196" s="419"/>
      <c r="C196" s="425"/>
      <c r="D196" s="427"/>
      <c r="E196" s="421" t="s">
        <v>217</v>
      </c>
    </row>
    <row r="197" spans="1:5">
      <c r="A197" s="1">
        <v>0</v>
      </c>
      <c r="B197" s="419"/>
      <c r="C197" s="425"/>
      <c r="D197" s="427"/>
      <c r="E197" s="421" t="s">
        <v>143</v>
      </c>
    </row>
    <row r="198" spans="1:5" ht="12.75" customHeight="1">
      <c r="A198" s="1">
        <v>0</v>
      </c>
      <c r="B198" s="419"/>
      <c r="C198" s="425"/>
      <c r="D198" s="427"/>
      <c r="E198" s="421" t="s">
        <v>50</v>
      </c>
    </row>
    <row r="199" spans="1:5">
      <c r="A199" s="1">
        <v>0</v>
      </c>
      <c r="B199" s="419"/>
      <c r="C199" s="425"/>
      <c r="D199" s="427"/>
      <c r="E199" s="421" t="s">
        <v>236</v>
      </c>
    </row>
    <row r="200" spans="1:5" ht="10.5" customHeight="1">
      <c r="A200" s="1">
        <v>0</v>
      </c>
      <c r="B200" s="419"/>
      <c r="C200" s="425"/>
      <c r="D200" s="427"/>
      <c r="E200" s="421" t="s">
        <v>401</v>
      </c>
    </row>
    <row r="201" spans="1:5">
      <c r="B201" s="419"/>
      <c r="C201" s="425"/>
      <c r="D201" s="428" t="s">
        <v>402</v>
      </c>
      <c r="E201" s="421" t="s">
        <v>403</v>
      </c>
    </row>
    <row r="202" spans="1:5">
      <c r="B202" s="419"/>
      <c r="C202" s="425"/>
      <c r="D202" s="428"/>
      <c r="E202" s="421" t="s">
        <v>404</v>
      </c>
    </row>
    <row r="203" spans="1:5">
      <c r="B203" s="419"/>
      <c r="C203" s="425"/>
      <c r="D203" s="428"/>
      <c r="E203" s="421" t="s">
        <v>118</v>
      </c>
    </row>
    <row r="204" spans="1:5">
      <c r="B204" s="419"/>
      <c r="C204" s="425"/>
      <c r="D204" s="428"/>
      <c r="E204" s="421" t="s">
        <v>143</v>
      </c>
    </row>
    <row r="205" spans="1:5">
      <c r="C205" s="425"/>
      <c r="D205" s="428"/>
      <c r="E205" s="421" t="s">
        <v>50</v>
      </c>
    </row>
    <row r="206" spans="1:5">
      <c r="C206" s="425"/>
      <c r="D206" s="428"/>
      <c r="E206" s="421" t="s">
        <v>405</v>
      </c>
    </row>
    <row r="207" spans="1:5">
      <c r="C207" s="425"/>
      <c r="D207" s="428"/>
      <c r="E207" s="421" t="s">
        <v>406</v>
      </c>
    </row>
    <row r="208" spans="1:5">
      <c r="C208" s="425"/>
      <c r="D208" s="428"/>
      <c r="E208" s="421" t="s">
        <v>407</v>
      </c>
    </row>
    <row r="209" spans="3:5">
      <c r="C209" s="425"/>
      <c r="D209" s="428" t="s">
        <v>408</v>
      </c>
      <c r="E209" s="421" t="s">
        <v>252</v>
      </c>
    </row>
    <row r="210" spans="3:5">
      <c r="C210" s="425"/>
      <c r="D210" s="428"/>
      <c r="E210" s="421" t="s">
        <v>143</v>
      </c>
    </row>
    <row r="211" spans="3:5">
      <c r="C211" s="425"/>
      <c r="D211" s="428"/>
      <c r="E211" s="421" t="s">
        <v>50</v>
      </c>
    </row>
  </sheetData>
  <mergeCells count="191">
    <mergeCell ref="C11:S11"/>
    <mergeCell ref="C12:S12"/>
    <mergeCell ref="C13:C14"/>
    <mergeCell ref="D13:D14"/>
    <mergeCell ref="E13:E14"/>
    <mergeCell ref="F13:F14"/>
    <mergeCell ref="G13:G14"/>
    <mergeCell ref="H13:H14"/>
    <mergeCell ref="I13:L13"/>
    <mergeCell ref="M13:M14"/>
    <mergeCell ref="U13:U14"/>
    <mergeCell ref="V13:V14"/>
    <mergeCell ref="W13:W14"/>
    <mergeCell ref="C18:S18"/>
    <mergeCell ref="C19:C20"/>
    <mergeCell ref="D19:D20"/>
    <mergeCell ref="E19:E20"/>
    <mergeCell ref="F19:F20"/>
    <mergeCell ref="G19:G20"/>
    <mergeCell ref="H19:H20"/>
    <mergeCell ref="N13:N14"/>
    <mergeCell ref="O13:P13"/>
    <mergeCell ref="Q13:Q14"/>
    <mergeCell ref="R13:R14"/>
    <mergeCell ref="S13:S14"/>
    <mergeCell ref="T13:T14"/>
    <mergeCell ref="S19:S20"/>
    <mergeCell ref="T19:T20"/>
    <mergeCell ref="U19:U20"/>
    <mergeCell ref="V19:V20"/>
    <mergeCell ref="W19:W20"/>
    <mergeCell ref="C53:S53"/>
    <mergeCell ref="I19:L19"/>
    <mergeCell ref="M19:M20"/>
    <mergeCell ref="N19:N20"/>
    <mergeCell ref="O19:P19"/>
    <mergeCell ref="Q19:Q20"/>
    <mergeCell ref="R19:R20"/>
    <mergeCell ref="V54:V55"/>
    <mergeCell ref="W54:W55"/>
    <mergeCell ref="C77:S77"/>
    <mergeCell ref="I54:L54"/>
    <mergeCell ref="M54:M55"/>
    <mergeCell ref="N54:N55"/>
    <mergeCell ref="O54:P54"/>
    <mergeCell ref="Q54:Q55"/>
    <mergeCell ref="R54:R55"/>
    <mergeCell ref="C54:C55"/>
    <mergeCell ref="D54:D55"/>
    <mergeCell ref="E54:E55"/>
    <mergeCell ref="F54:F55"/>
    <mergeCell ref="G54:G55"/>
    <mergeCell ref="H54:H55"/>
    <mergeCell ref="C78:C79"/>
    <mergeCell ref="D78:D79"/>
    <mergeCell ref="E78:E79"/>
    <mergeCell ref="F78:F79"/>
    <mergeCell ref="G78:H78"/>
    <mergeCell ref="I78:L78"/>
    <mergeCell ref="S54:S55"/>
    <mergeCell ref="T54:T55"/>
    <mergeCell ref="U54:U55"/>
    <mergeCell ref="T78:T79"/>
    <mergeCell ref="U78:U79"/>
    <mergeCell ref="V78:V79"/>
    <mergeCell ref="W78:W79"/>
    <mergeCell ref="G79:H79"/>
    <mergeCell ref="G80:H80"/>
    <mergeCell ref="M78:M79"/>
    <mergeCell ref="N78:N79"/>
    <mergeCell ref="O78:P78"/>
    <mergeCell ref="Q78:Q79"/>
    <mergeCell ref="R78:R79"/>
    <mergeCell ref="S78:S79"/>
    <mergeCell ref="G87:H87"/>
    <mergeCell ref="G88:H88"/>
    <mergeCell ref="G89:H89"/>
    <mergeCell ref="G90:H90"/>
    <mergeCell ref="G91:H91"/>
    <mergeCell ref="G92:H92"/>
    <mergeCell ref="G81:H81"/>
    <mergeCell ref="G82:H82"/>
    <mergeCell ref="G83:H83"/>
    <mergeCell ref="G84:H84"/>
    <mergeCell ref="G85:H85"/>
    <mergeCell ref="G86:H86"/>
    <mergeCell ref="C95:S95"/>
    <mergeCell ref="C96:C97"/>
    <mergeCell ref="D96:D97"/>
    <mergeCell ref="E96:E97"/>
    <mergeCell ref="F96:F97"/>
    <mergeCell ref="G96:G97"/>
    <mergeCell ref="H96:K96"/>
    <mergeCell ref="L96:L97"/>
    <mergeCell ref="M96:M97"/>
    <mergeCell ref="N96:N97"/>
    <mergeCell ref="V96:V97"/>
    <mergeCell ref="W96:W97"/>
    <mergeCell ref="C120:S120"/>
    <mergeCell ref="C121:C122"/>
    <mergeCell ref="D121:D122"/>
    <mergeCell ref="E121:E122"/>
    <mergeCell ref="F121:F122"/>
    <mergeCell ref="G121:H122"/>
    <mergeCell ref="I121:L121"/>
    <mergeCell ref="M121:M122"/>
    <mergeCell ref="O96:P96"/>
    <mergeCell ref="Q96:Q97"/>
    <mergeCell ref="R96:R97"/>
    <mergeCell ref="S96:S97"/>
    <mergeCell ref="T96:T97"/>
    <mergeCell ref="U96:U97"/>
    <mergeCell ref="U121:U122"/>
    <mergeCell ref="V121:V122"/>
    <mergeCell ref="W121:W122"/>
    <mergeCell ref="G123:H123"/>
    <mergeCell ref="G124:H124"/>
    <mergeCell ref="G125:H125"/>
    <mergeCell ref="N121:N122"/>
    <mergeCell ref="O121:P121"/>
    <mergeCell ref="Q121:Q122"/>
    <mergeCell ref="R121:R122"/>
    <mergeCell ref="S121:S122"/>
    <mergeCell ref="T121:T122"/>
    <mergeCell ref="G132:H132"/>
    <mergeCell ref="G133:H133"/>
    <mergeCell ref="G134:H134"/>
    <mergeCell ref="G135:H135"/>
    <mergeCell ref="G136:H136"/>
    <mergeCell ref="G137:H137"/>
    <mergeCell ref="G126:H126"/>
    <mergeCell ref="G127:H127"/>
    <mergeCell ref="G128:H128"/>
    <mergeCell ref="G129:H129"/>
    <mergeCell ref="G130:H130"/>
    <mergeCell ref="G131:H131"/>
    <mergeCell ref="G144:H144"/>
    <mergeCell ref="G145:H145"/>
    <mergeCell ref="G146:H146"/>
    <mergeCell ref="G147:H147"/>
    <mergeCell ref="G148:H148"/>
    <mergeCell ref="G149:H149"/>
    <mergeCell ref="G138:H138"/>
    <mergeCell ref="G139:H139"/>
    <mergeCell ref="G140:H140"/>
    <mergeCell ref="G141:H141"/>
    <mergeCell ref="G142:H142"/>
    <mergeCell ref="G143:H143"/>
    <mergeCell ref="G156:H156"/>
    <mergeCell ref="G157:H157"/>
    <mergeCell ref="G158:H158"/>
    <mergeCell ref="G159:H159"/>
    <mergeCell ref="G160:H160"/>
    <mergeCell ref="G161:H161"/>
    <mergeCell ref="G150:H150"/>
    <mergeCell ref="G151:H151"/>
    <mergeCell ref="G152:H152"/>
    <mergeCell ref="G153:H153"/>
    <mergeCell ref="G154:H154"/>
    <mergeCell ref="G155:H155"/>
    <mergeCell ref="N170:N171"/>
    <mergeCell ref="O170:P170"/>
    <mergeCell ref="Q170:Q171"/>
    <mergeCell ref="R170:R171"/>
    <mergeCell ref="S170:S171"/>
    <mergeCell ref="E172:F172"/>
    <mergeCell ref="G172:H172"/>
    <mergeCell ref="G162:H162"/>
    <mergeCell ref="G163:H163"/>
    <mergeCell ref="G166:H166"/>
    <mergeCell ref="C169:S169"/>
    <mergeCell ref="C170:C171"/>
    <mergeCell ref="D170:D171"/>
    <mergeCell ref="E170:F171"/>
    <mergeCell ref="G170:H171"/>
    <mergeCell ref="I170:L170"/>
    <mergeCell ref="M170:M171"/>
    <mergeCell ref="E176:F176"/>
    <mergeCell ref="G176:H176"/>
    <mergeCell ref="C181:C183"/>
    <mergeCell ref="C185:C192"/>
    <mergeCell ref="C194:C211"/>
    <mergeCell ref="D194:D200"/>
    <mergeCell ref="D201:D208"/>
    <mergeCell ref="D209:D211"/>
    <mergeCell ref="E173:F173"/>
    <mergeCell ref="G173:H173"/>
    <mergeCell ref="E174:F174"/>
    <mergeCell ref="G174:H174"/>
    <mergeCell ref="E175:F175"/>
    <mergeCell ref="G175:H175"/>
  </mergeCells>
  <dataValidations count="9">
    <dataValidation type="list" allowBlank="1" showInputMessage="1" showErrorMessage="1" sqref="F80:F93" xr:uid="{E86DB591-0609-4E7E-B68B-6FBF32D8E947}">
      <formula1>$E$194:$E$200</formula1>
      <formula2>0</formula2>
    </dataValidation>
    <dataValidation type="list" allowBlank="1" showInputMessage="1" showErrorMessage="1" sqref="F123:F166" xr:uid="{44DADD50-1C37-42B0-BA24-566076EE2B21}">
      <formula1>$E$194:$E$203</formula1>
      <formula2>0</formula2>
    </dataValidation>
    <dataValidation type="list" allowBlank="1" showInputMessage="1" showErrorMessage="1" sqref="F102:F103" xr:uid="{427981ED-848E-46A1-820E-E510DC98CA1E}">
      <formula1>$E$225:$E$227</formula1>
      <formula2>0</formula2>
    </dataValidation>
    <dataValidation type="list" allowBlank="1" showInputMessage="1" showErrorMessage="1" sqref="T15 T21:T50 T56:T74 T80:T92 T123:T166 T98:T116" xr:uid="{A4469DA7-5A13-4AD8-B47C-8A36A29DCCBC}">
      <formula1>$Z$10:$Z$12</formula1>
      <formula2>0</formula2>
    </dataValidation>
    <dataValidation type="list" allowBlank="1" showInputMessage="1" showErrorMessage="1" sqref="F15:F16 F21:F51 F56:F75" xr:uid="{CB5E544D-4400-4EFD-8BBC-5F7EB7274ABE}">
      <formula1>$E$201:$E$208</formula1>
      <formula2>0</formula2>
    </dataValidation>
    <dataValidation type="list" allowBlank="1" showInputMessage="1" showErrorMessage="1" sqref="S172:S176 S15:S16 S98:S116 S21:S51 S80:S93 S118 S123:S166 S56:S75" xr:uid="{F0BBAC0C-22BB-41EE-9E29-319D0ACFEE5F}">
      <formula1>$D$185:$D$192</formula1>
      <formula2>0</formula2>
    </dataValidation>
    <dataValidation type="list" allowBlank="1" showInputMessage="1" showErrorMessage="1" sqref="N15:N16 N21:N51 N123:N166 N80:N93 N118 N98:N116 N56:N75" xr:uid="{924C2F26-5A8A-4CE9-B241-08F48E587CA9}">
      <formula1>$D$181:$D$183</formula1>
      <formula2>0</formula2>
    </dataValidation>
    <dataValidation type="list" allowBlank="1" showInputMessage="1" showErrorMessage="1" sqref="F167 N167:N168" xr:uid="{38F830CB-CD59-417A-A055-062D6E5230B6}">
      <formula1>#REF!</formula1>
      <formula2>0</formula2>
    </dataValidation>
    <dataValidation type="list" allowBlank="1" showInputMessage="1" showErrorMessage="1" sqref="G99 F98:F101 F118 F104:F116" xr:uid="{7AFE1FB4-486B-49D6-8591-8BAAAD52A6D1}">
      <formula1>$E$209:$E$211</formula1>
      <formula2>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8A9CA85BD302A428B5CB999F39D5364" ma:contentTypeVersion="11300" ma:contentTypeDescription="The base project type from which other project content types inherit their information." ma:contentTypeScope="" ma:versionID="c0d2e081daac21342171fd32fe5eed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ed7dbdfbce7c73f2404a3e9d5a8aa5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6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Vanessa Moura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Lafuente Mariano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33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BR-L1560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elaboração</Value>
      <Value>SN</Value>
      <Value>Numero PRISM Status</Value>
      <Value>Unidade Executora</Value>
      <Value>Número</Value>
      <Value>Comentários</Value>
      <Value>Datas</Value>
      <Value>Investimento</Value>
      <Value>documentação técnica</Value>
      <Value>TRS/NÃO OBJEÇÕES</Value>
      <Value>Revisão</Value>
      <Value>Opções</Value>
      <Value>Método</Value>
      <Value>UNIDADE GESTORA</Value>
      <Value>Processo</Value>
      <Value>modalidade</Value>
      <Value>ENVIO</Value>
      <Value>ROBERTA</Value>
      <Value>Preços</Value>
      <Value>CP</Value>
      <Value>CD</Value>
      <Value>curso</Value>
      <Value>NECESSÁRIO CONTRATO</Value>
      <Value>Programa</Value>
      <Value>Montante</Value>
    </Extracted_x0020_Keywords>
    <Approval_x0020_date xmlns="cdc7663a-08f0-4737-9e8c-148ce897a09c" xsi:nil="true"/>
    <_dlc_DocId xmlns="cdc7663a-08f0-4737-9e8c-148ce897a09c">EZSHARE-421719286-87</_dlc_DocId>
    <_dlc_DocIdUrl xmlns="cdc7663a-08f0-4737-9e8c-148ce897a09c">
      <Url>https://idbg.sharepoint.com/teams/EZ-BR-LON/BR-L1560/_layouts/15/DocIdRedir.aspx?ID=EZSHARE-421719286-87</Url>
      <Description>EZSHARE-421719286-87</Description>
    </_dlc_DocIdUrl>
  </documentManagement>
</p:properties>
</file>

<file path=customXml/itemProps1.xml><?xml version="1.0" encoding="utf-8"?>
<ds:datastoreItem xmlns:ds="http://schemas.openxmlformats.org/officeDocument/2006/customXml" ds:itemID="{3450FF5A-33C3-4B88-8536-16CCFB114F24}"/>
</file>

<file path=customXml/itemProps2.xml><?xml version="1.0" encoding="utf-8"?>
<ds:datastoreItem xmlns:ds="http://schemas.openxmlformats.org/officeDocument/2006/customXml" ds:itemID="{E4DDC21F-6794-4DD0-A22E-5CC405D75BEA}"/>
</file>

<file path=customXml/itemProps3.xml><?xml version="1.0" encoding="utf-8"?>
<ds:datastoreItem xmlns:ds="http://schemas.openxmlformats.org/officeDocument/2006/customXml" ds:itemID="{B26433E6-EF5B-46ED-91D8-407C2A8A5053}"/>
</file>

<file path=customXml/itemProps4.xml><?xml version="1.0" encoding="utf-8"?>
<ds:datastoreItem xmlns:ds="http://schemas.openxmlformats.org/officeDocument/2006/customXml" ds:itemID="{CD798CCD-9CC9-4A8D-A3F3-16B886F06170}"/>
</file>

<file path=customXml/itemProps5.xml><?xml version="1.0" encoding="utf-8"?>
<ds:datastoreItem xmlns:ds="http://schemas.openxmlformats.org/officeDocument/2006/customXml" ds:itemID="{8D4D9C24-8280-425D-BE1A-50CC9E919326}"/>
</file>

<file path=customXml/itemProps6.xml><?xml version="1.0" encoding="utf-8"?>
<ds:datastoreItem xmlns:ds="http://schemas.openxmlformats.org/officeDocument/2006/customXml" ds:itemID="{E2A188EC-3AE6-4766-A6FD-430C89FE33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 Group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Vanessa Láuar Moura</dc:creator>
  <cp:keywords/>
  <dc:description/>
  <cp:lastModifiedBy>Alejandra Aguilar</cp:lastModifiedBy>
  <cp:revision/>
  <dcterms:created xsi:type="dcterms:W3CDTF">2022-12-08T18:21:52Z</dcterms:created>
  <dcterms:modified xsi:type="dcterms:W3CDTF">2022-12-09T21:02:01Z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0x010100ACF722E9F6B0B149B0CD8BE2560A66720018A9CA85BD302A428B5CB999F39D5364</vt:lpwstr>
  </property>
  <property fmtid="{D5CDD505-2E9C-101B-9397-08002B2CF9AE}" pid="3" name="Function Operations IDB">
    <vt:lpwstr>7;#Goods and Services|5bfebf1b-9f1f-4411-b1dd-4c19b807b799</vt:lpwstr>
  </property>
  <property fmtid="{D5CDD505-2E9C-101B-9397-08002B2CF9AE}" pid="4" name="Sector IDB">
    <vt:lpwstr>31;#REFORM / MODERNIZATION OF THE STATE|c8fda4a7-691a-4c65-b227-9825197b5cd2</vt:lpwstr>
  </property>
  <property fmtid="{D5CDD505-2E9C-101B-9397-08002B2CF9AE}" pid="5" name="Sub-Sector">
    <vt:lpwstr/>
  </property>
  <property fmtid="{D5CDD505-2E9C-101B-9397-08002B2CF9AE}" pid="6" name="Series Operations IDB">
    <vt:lpwstr/>
  </property>
  <property fmtid="{D5CDD505-2E9C-101B-9397-08002B2CF9AE}" pid="7" name="Country">
    <vt:lpwstr>30;#Brazil|7deb27ec-6837-4974-9aa8-6cfbac841ef8</vt:lpwstr>
  </property>
  <property fmtid="{D5CDD505-2E9C-101B-9397-08002B2CF9AE}" pid="8" name="Fund IDB">
    <vt:lpwstr>33;#ORC|c028a4b2-ad8b-4cf4-9cac-a2ae6a778e23</vt:lpwstr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_dlc_DocIdItemGuid">
    <vt:lpwstr>b8cef52f-ab1f-480e-8325-197674760653</vt:lpwstr>
  </property>
  <property fmtid="{D5CDD505-2E9C-101B-9397-08002B2CF9AE}" pid="12" name="Disclosure Activity">
    <vt:lpwstr>Procurement Plan</vt:lpwstr>
  </property>
  <property fmtid="{D5CDD505-2E9C-101B-9397-08002B2CF9AE}" pid="13" name="Webtopic">
    <vt:lpwstr/>
  </property>
</Properties>
</file>