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411/15 LifeCycle Milestones/"/>
    </mc:Choice>
  </mc:AlternateContent>
  <xr:revisionPtr revIDLastSave="6" documentId="8_{A9EE57DA-846A-41D1-9A2A-6A827F2492F4}" xr6:coauthVersionLast="40" xr6:coauthVersionMax="43" xr10:uidLastSave="{F0D71E9F-D74F-4CAA-BEAC-9BAF797DE7AD}"/>
  <bookViews>
    <workbookView xWindow="28680" yWindow="-120" windowWidth="29040" windowHeight="15840" xr2:uid="{00000000-000D-0000-FFFF-FFFF00000000}"/>
  </bookViews>
  <sheets>
    <sheet name="Budget" sheetId="4" r:id="rId1"/>
    <sheet name="Details" sheetId="3" r:id="rId2"/>
  </sheets>
  <definedNames>
    <definedName name="_ftn1" localSheetId="0">#REF!</definedName>
    <definedName name="_ftn1" localSheetId="1">#REF!</definedName>
    <definedName name="_ftn1">#REF!</definedName>
    <definedName name="_ftn2" localSheetId="0">#REF!</definedName>
    <definedName name="_ftn2" localSheetId="1">#REF!</definedName>
    <definedName name="_ftn2">#REF!</definedName>
    <definedName name="_ftn3" localSheetId="0">#REF!</definedName>
    <definedName name="_ftn3" localSheetId="1">#REF!</definedName>
    <definedName name="_ftn3">#REF!</definedName>
    <definedName name="_ftnref1" localSheetId="0">#REF!</definedName>
    <definedName name="_ftnref1">#REF!</definedName>
    <definedName name="_ftnref3" localSheetId="0">#REF!</definedName>
    <definedName name="_ftnref3">#REF!</definedName>
    <definedName name="_xlnm.Print_Area" localSheetId="1">Details!$A$3:$M$14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4" l="1"/>
  <c r="D11" i="4"/>
  <c r="E11" i="4"/>
  <c r="D7" i="4"/>
  <c r="D5" i="4"/>
  <c r="D17" i="4"/>
  <c r="F16" i="4"/>
  <c r="F15" i="4"/>
  <c r="F14" i="4"/>
  <c r="F13" i="4"/>
  <c r="F12" i="4"/>
  <c r="F11" i="4"/>
  <c r="F7" i="4"/>
  <c r="F6" i="4"/>
  <c r="E5" i="4"/>
  <c r="F5" i="4"/>
  <c r="F10" i="4"/>
  <c r="F9" i="4"/>
  <c r="F8" i="4"/>
  <c r="M6" i="3"/>
  <c r="M8" i="3"/>
  <c r="D13" i="3"/>
  <c r="D14" i="3"/>
  <c r="M7" i="3"/>
  <c r="L8" i="3"/>
  <c r="K8" i="3"/>
  <c r="J8" i="3"/>
  <c r="I8" i="3"/>
  <c r="H8" i="3"/>
  <c r="G8" i="3"/>
  <c r="F8" i="3"/>
  <c r="E8" i="3"/>
  <c r="D8" i="3"/>
  <c r="C8" i="3"/>
  <c r="E17" i="4"/>
  <c r="F17" i="4"/>
</calcChain>
</file>

<file path=xl/sharedStrings.xml><?xml version="1.0" encoding="utf-8"?>
<sst xmlns="http://schemas.openxmlformats.org/spreadsheetml/2006/main" count="50" uniqueCount="43">
  <si>
    <t>Presupuesto Detallado</t>
  </si>
  <si>
    <t>Componente</t>
  </si>
  <si>
    <t>Unidad</t>
  </si>
  <si>
    <t>Aquafund (MAF)</t>
  </si>
  <si>
    <t>Fondo Transparencia (AAF)</t>
  </si>
  <si>
    <t>Costo Total (USD)</t>
  </si>
  <si>
    <t>Componente I – Diagnósticos y Diseño de Planes de Acción</t>
  </si>
  <si>
    <t xml:space="preserve">1.1 Elaboración diagnósticos  y planes de acción </t>
  </si>
  <si>
    <t>Informe Final de Consultoría</t>
  </si>
  <si>
    <t>Componente II – Marcos y Sistemas de Integridad</t>
  </si>
  <si>
    <t xml:space="preserve">2.1 Conceptualización de la arquitectura de sistemas de información de las herramientas tecnológicas </t>
  </si>
  <si>
    <t>2.2 Desarrollo y implementación de una herramienta tecnológica para la gestion y transparencia de la informacion - A</t>
  </si>
  <si>
    <t>2.3 Desarrollo y implementación de una herramienta tecnológica para la gestion y transparencia de la informacion - B</t>
  </si>
  <si>
    <t>Componente III – Capacitación, Conocimiento y Diseminación</t>
  </si>
  <si>
    <t xml:space="preserve">3.1 Elaboración estudio pérdidas prácticas ilícitas </t>
  </si>
  <si>
    <t>3.2 Elaboración estudio integridad en el sector y percepción en redes sociales</t>
  </si>
  <si>
    <t xml:space="preserve">3.3 Talleres/Reuniones </t>
  </si>
  <si>
    <t>Informe Taller</t>
  </si>
  <si>
    <t>3.4 Piloto regional Herramienta de Auto-Evaluación de Integridad</t>
  </si>
  <si>
    <t>3.5 Sistematización estudios, asesoria y revision productos, informe evaluacion &amp; lecciones aprendidas</t>
  </si>
  <si>
    <t xml:space="preserve">Apoyo administrativo y gastos corrientes unidad ejecutora </t>
  </si>
  <si>
    <t>ROL MENSUAL</t>
  </si>
  <si>
    <t>Nº Personal/Custodio</t>
  </si>
  <si>
    <t>FUNCION</t>
  </si>
  <si>
    <t>RMU completo Recibo</t>
  </si>
  <si>
    <t>Total horas extra</t>
  </si>
  <si>
    <t>Transporte tipo 2</t>
  </si>
  <si>
    <t>Refrigerio</t>
  </si>
  <si>
    <t>Antigüedad</t>
  </si>
  <si>
    <t>Familiar</t>
  </si>
  <si>
    <t>Fondos de reserva</t>
  </si>
  <si>
    <t>Aportación patronal IESS</t>
  </si>
  <si>
    <t>Décimo Tercero</t>
  </si>
  <si>
    <t>Décimo Cuarto</t>
  </si>
  <si>
    <t>TOTAL</t>
  </si>
  <si>
    <t>CHOFER</t>
  </si>
  <si>
    <t>SECRETARIA</t>
  </si>
  <si>
    <t>RESUMEN</t>
  </si>
  <si>
    <t>TIEMPO 
MESES</t>
  </si>
  <si>
    <t>USD</t>
  </si>
  <si>
    <t>COSTO MENSUAL PROYECTADO PERSONAL EPMAPS</t>
  </si>
  <si>
    <t>COSTO TOTAL PROYECTADO PERSONAL EPMAPS NUEVA 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</si>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</sst>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59999389629810485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43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1">
    <xf numFmtId="0" fontId="0" fillId="0" borderId="0" xfId="0"/>
    <xf numFmtId="0" fontId="4" fillId="2" borderId="1" xfId="0" applyFont="1" applyFill="1" applyBorder="1" applyAlignment="1">
      <alignment vertical="center" wrapText="1"/>
    </xf>
    <xf numFmtId="43" fontId="3" fillId="0" borderId="1" xfId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43" fontId="4" fillId="2" borderId="1" xfId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3" fontId="3" fillId="0" borderId="1" xfId="1" applyFont="1" applyBorder="1" applyAlignment="1">
      <alignment vertical="center"/>
    </xf>
    <xf numFmtId="0" fontId="5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0" xfId="22" applyAlignment="1">
      <alignment vertical="center"/>
    </xf>
    <xf numFmtId="0" fontId="8" fillId="0" borderId="0" xfId="22" applyFont="1" applyAlignment="1">
      <alignment horizontal="right" vertical="center"/>
    </xf>
    <xf numFmtId="164" fontId="8" fillId="0" borderId="0" xfId="22" applyNumberFormat="1" applyFont="1" applyAlignment="1">
      <alignment vertical="center"/>
    </xf>
    <xf numFmtId="0" fontId="8" fillId="0" borderId="0" xfId="22" applyFont="1" applyAlignment="1">
      <alignment vertical="center"/>
    </xf>
    <xf numFmtId="0" fontId="11" fillId="5" borderId="2" xfId="24" applyFont="1" applyFill="1" applyBorder="1" applyAlignment="1">
      <alignment horizontal="center" wrapText="1"/>
    </xf>
    <xf numFmtId="0" fontId="11" fillId="5" borderId="0" xfId="24" applyFont="1" applyFill="1" applyAlignment="1">
      <alignment horizontal="center" wrapText="1"/>
    </xf>
    <xf numFmtId="0" fontId="11" fillId="6" borderId="0" xfId="24" applyFont="1" applyFill="1" applyAlignment="1">
      <alignment horizontal="center" wrapText="1"/>
    </xf>
    <xf numFmtId="0" fontId="1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4" fillId="0" borderId="2" xfId="24" applyFont="1" applyBorder="1"/>
    <xf numFmtId="0" fontId="4" fillId="0" borderId="1" xfId="24" applyFont="1" applyBorder="1"/>
    <xf numFmtId="43" fontId="10" fillId="0" borderId="1" xfId="1" applyFont="1" applyBorder="1"/>
    <xf numFmtId="43" fontId="0" fillId="0" borderId="1" xfId="0" applyNumberFormat="1" applyBorder="1"/>
    <xf numFmtId="0" fontId="3" fillId="0" borderId="3" xfId="24" applyFont="1" applyBorder="1"/>
    <xf numFmtId="43" fontId="0" fillId="0" borderId="4" xfId="0" applyNumberFormat="1" applyBorder="1"/>
    <xf numFmtId="43" fontId="0" fillId="0" borderId="5" xfId="0" applyNumberFormat="1" applyBorder="1"/>
    <xf numFmtId="43" fontId="0" fillId="4" borderId="6" xfId="0" applyNumberFormat="1" applyFill="1" applyBorder="1"/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0" fillId="0" borderId="0" xfId="0" applyAlignment="1">
      <alignment horizontal="center"/>
    </xf>
    <xf numFmtId="43" fontId="0" fillId="0" borderId="0" xfId="0" applyNumberFormat="1"/>
    <xf numFmtId="0" fontId="0" fillId="0" borderId="7" xfId="0" applyBorder="1"/>
    <xf numFmtId="0" fontId="0" fillId="0" borderId="7" xfId="0" applyBorder="1" applyAlignment="1">
      <alignment horizontal="center"/>
    </xf>
    <xf numFmtId="43" fontId="9" fillId="0" borderId="7" xfId="1" applyFont="1" applyBorder="1"/>
    <xf numFmtId="0" fontId="4" fillId="0" borderId="0" xfId="0" applyFont="1" applyAlignment="1">
      <alignment horizontal="center" vertical="center"/>
    </xf>
    <xf numFmtId="0" fontId="8" fillId="0" borderId="0" xfId="22" applyFont="1" applyAlignment="1">
      <alignment horizontal="left" vertical="center" wrapText="1"/>
    </xf>
    <xf numFmtId="0" fontId="9" fillId="4" borderId="0" xfId="0" applyFont="1" applyFill="1" applyAlignment="1">
      <alignment horizont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3" fontId="4" fillId="0" borderId="1" xfId="1" applyFont="1" applyBorder="1" applyAlignment="1">
      <alignment vertical="center"/>
    </xf>
  </cellXfs>
  <cellStyles count="31">
    <cellStyle name="Comma" xfId="1" builtinId="3"/>
    <cellStyle name="Followed Hyperlink" xfId="28" builtinId="9" hidden="1"/>
    <cellStyle name="Followed Hyperlink" xfId="30" builtinId="9" hidden="1"/>
    <cellStyle name="Followed Hyperlink" xfId="26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6" builtinId="8" hidden="1"/>
    <cellStyle name="Hyperlink" xfId="18" builtinId="8" hidden="1"/>
    <cellStyle name="Hyperlink" xfId="20" builtinId="8" hidden="1"/>
    <cellStyle name="Hyperlink" xfId="25" builtinId="8" hidden="1"/>
    <cellStyle name="Hyperlink" xfId="29" builtinId="8" hidden="1"/>
    <cellStyle name="Hyperlink" xfId="27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4" builtinId="8" hidden="1"/>
    <cellStyle name="Hyperlink" xfId="6" builtinId="8" hidden="1"/>
    <cellStyle name="Hyperlink" xfId="2" builtinId="8" hidden="1"/>
    <cellStyle name="Millares 2" xfId="23" xr:uid="{00000000-0005-0000-0000-00001B000000}"/>
    <cellStyle name="Normal" xfId="0" builtinId="0"/>
    <cellStyle name="Normal 2" xfId="22" xr:uid="{00000000-0005-0000-0000-00001E000000}"/>
    <cellStyle name="Normal 8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8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7"/>
  <sheetViews>
    <sheetView showGridLines="0" tabSelected="1" zoomScaleNormal="100" zoomScalePageLayoutView="125" workbookViewId="0">
      <selection activeCell="C22" sqref="C22"/>
    </sheetView>
  </sheetViews>
  <sheetFormatPr defaultColWidth="9.140625" defaultRowHeight="12.75" x14ac:dyDescent="0.25"/>
  <cols>
    <col min="1" max="1" width="3.140625" style="7" customWidth="1"/>
    <col min="2" max="2" width="56.42578125" style="7" customWidth="1"/>
    <col min="3" max="3" width="14.28515625" style="7" customWidth="1"/>
    <col min="4" max="5" width="16.28515625" style="7" customWidth="1"/>
    <col min="6" max="6" width="13.7109375" style="7" customWidth="1"/>
    <col min="7" max="16384" width="9.140625" style="7"/>
  </cols>
  <sheetData>
    <row r="2" spans="2:7" x14ac:dyDescent="0.25">
      <c r="B2" s="35" t="s">
        <v>0</v>
      </c>
      <c r="C2" s="35"/>
      <c r="D2" s="35"/>
      <c r="E2" s="35"/>
      <c r="F2" s="35"/>
    </row>
    <row r="3" spans="2:7" x14ac:dyDescent="0.25">
      <c r="D3" s="9"/>
      <c r="E3" s="9"/>
      <c r="G3" s="9"/>
    </row>
    <row r="4" spans="2:7" ht="38.25" x14ac:dyDescent="0.25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9"/>
    </row>
    <row r="5" spans="2:7" x14ac:dyDescent="0.25">
      <c r="B5" s="1" t="s">
        <v>6</v>
      </c>
      <c r="C5" s="5"/>
      <c r="D5" s="4">
        <f>SUM(D6)</f>
        <v>0</v>
      </c>
      <c r="E5" s="4">
        <f>SUM(E6:E6)</f>
        <v>200000</v>
      </c>
      <c r="F5" s="4">
        <f>+D5+E5</f>
        <v>200000</v>
      </c>
    </row>
    <row r="6" spans="2:7" ht="25.5" x14ac:dyDescent="0.25">
      <c r="B6" s="3" t="s">
        <v>7</v>
      </c>
      <c r="C6" s="10" t="s">
        <v>8</v>
      </c>
      <c r="D6" s="2">
        <v>0</v>
      </c>
      <c r="E6" s="8">
        <v>200000</v>
      </c>
      <c r="F6" s="2">
        <f>SUM(D6:E6)</f>
        <v>200000</v>
      </c>
    </row>
    <row r="7" spans="2:7" x14ac:dyDescent="0.25">
      <c r="B7" s="1" t="s">
        <v>9</v>
      </c>
      <c r="C7" s="1"/>
      <c r="D7" s="4">
        <f>SUM(D8:D10)</f>
        <v>150000</v>
      </c>
      <c r="E7" s="4">
        <f>SUM(E8:E10)</f>
        <v>0</v>
      </c>
      <c r="F7" s="4">
        <f>+D7+E7</f>
        <v>150000</v>
      </c>
      <c r="G7" s="9"/>
    </row>
    <row r="8" spans="2:7" ht="25.5" x14ac:dyDescent="0.25">
      <c r="B8" s="3" t="s">
        <v>10</v>
      </c>
      <c r="C8" s="10" t="s">
        <v>8</v>
      </c>
      <c r="D8" s="2">
        <v>50000</v>
      </c>
      <c r="E8" s="2">
        <v>0</v>
      </c>
      <c r="F8" s="2">
        <f>SUM(D8:E8)</f>
        <v>50000</v>
      </c>
      <c r="G8" s="9"/>
    </row>
    <row r="9" spans="2:7" ht="35.25" customHeight="1" x14ac:dyDescent="0.25">
      <c r="B9" s="3" t="s">
        <v>11</v>
      </c>
      <c r="C9" s="10" t="s">
        <v>8</v>
      </c>
      <c r="D9" s="2">
        <v>50000</v>
      </c>
      <c r="E9" s="2">
        <v>0</v>
      </c>
      <c r="F9" s="2">
        <f>SUM(D9:E9)</f>
        <v>50000</v>
      </c>
      <c r="G9" s="9"/>
    </row>
    <row r="10" spans="2:7" ht="25.5" x14ac:dyDescent="0.25">
      <c r="B10" s="3" t="s">
        <v>12</v>
      </c>
      <c r="C10" s="10" t="s">
        <v>8</v>
      </c>
      <c r="D10" s="2">
        <v>50000</v>
      </c>
      <c r="E10" s="2">
        <v>0</v>
      </c>
      <c r="F10" s="2">
        <f>SUM(D10:E10)</f>
        <v>50000</v>
      </c>
      <c r="G10" s="9"/>
    </row>
    <row r="11" spans="2:7" ht="25.5" x14ac:dyDescent="0.25">
      <c r="B11" s="1" t="s">
        <v>13</v>
      </c>
      <c r="C11" s="1"/>
      <c r="D11" s="4">
        <f>SUM(D12:D16)</f>
        <v>150000</v>
      </c>
      <c r="E11" s="4">
        <f>SUM(E12:E16)</f>
        <v>100000</v>
      </c>
      <c r="F11" s="4">
        <f>+D11+E11</f>
        <v>250000</v>
      </c>
      <c r="G11" s="9"/>
    </row>
    <row r="12" spans="2:7" ht="25.5" x14ac:dyDescent="0.25">
      <c r="B12" s="3" t="s">
        <v>14</v>
      </c>
      <c r="C12" s="10" t="s">
        <v>8</v>
      </c>
      <c r="D12" s="2">
        <v>50000</v>
      </c>
      <c r="E12" s="2">
        <v>0</v>
      </c>
      <c r="F12" s="2">
        <f>SUM(D12:E12)</f>
        <v>50000</v>
      </c>
      <c r="G12" s="9"/>
    </row>
    <row r="13" spans="2:7" ht="35.25" customHeight="1" x14ac:dyDescent="0.25">
      <c r="B13" s="3" t="s">
        <v>15</v>
      </c>
      <c r="C13" s="10" t="s">
        <v>8</v>
      </c>
      <c r="D13" s="2">
        <v>20000</v>
      </c>
      <c r="E13" s="2">
        <v>0</v>
      </c>
      <c r="F13" s="2">
        <f>SUM(D13:E13)</f>
        <v>20000</v>
      </c>
      <c r="G13" s="9"/>
    </row>
    <row r="14" spans="2:7" x14ac:dyDescent="0.25">
      <c r="B14" s="3" t="s">
        <v>16</v>
      </c>
      <c r="C14" s="10" t="s">
        <v>17</v>
      </c>
      <c r="D14" s="2">
        <v>0</v>
      </c>
      <c r="E14" s="2">
        <v>50000</v>
      </c>
      <c r="F14" s="2">
        <f>SUM(D14:E14)</f>
        <v>50000</v>
      </c>
      <c r="G14" s="9"/>
    </row>
    <row r="15" spans="2:7" ht="35.25" customHeight="1" x14ac:dyDescent="0.25">
      <c r="B15" s="3" t="s">
        <v>18</v>
      </c>
      <c r="C15" s="10" t="s">
        <v>8</v>
      </c>
      <c r="D15" s="2">
        <v>65000</v>
      </c>
      <c r="E15" s="2">
        <v>0</v>
      </c>
      <c r="F15" s="2">
        <f>SUM(D15:E15)</f>
        <v>65000</v>
      </c>
      <c r="G15" s="9"/>
    </row>
    <row r="16" spans="2:7" ht="25.5" x14ac:dyDescent="0.25">
      <c r="B16" s="3" t="s">
        <v>19</v>
      </c>
      <c r="C16" s="10" t="s">
        <v>8</v>
      </c>
      <c r="D16" s="2">
        <v>15000</v>
      </c>
      <c r="E16" s="2">
        <v>50000</v>
      </c>
      <c r="F16" s="2">
        <f>SUM(D16:E16)</f>
        <v>65000</v>
      </c>
      <c r="G16" s="9"/>
    </row>
    <row r="17" spans="2:6" x14ac:dyDescent="0.25">
      <c r="B17" s="38" t="s">
        <v>42</v>
      </c>
      <c r="C17" s="39"/>
      <c r="D17" s="40">
        <f>+D11+D7+D5</f>
        <v>300000</v>
      </c>
      <c r="E17" s="40">
        <f t="shared" ref="E17:F17" si="0">+E11+E7+E5</f>
        <v>300000</v>
      </c>
      <c r="F17" s="40">
        <f t="shared" si="0"/>
        <v>600000</v>
      </c>
    </row>
  </sheetData>
  <mergeCells count="1">
    <mergeCell ref="B2:F2"/>
  </mergeCell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"/>
  <sheetViews>
    <sheetView zoomScale="120" zoomScaleNormal="120" zoomScalePageLayoutView="120" workbookViewId="0">
      <selection activeCell="B6" sqref="B6"/>
    </sheetView>
  </sheetViews>
  <sheetFormatPr defaultColWidth="10.85546875" defaultRowHeight="15.75" x14ac:dyDescent="0.25"/>
  <cols>
    <col min="1" max="1" width="5.42578125" style="11" customWidth="1"/>
    <col min="2" max="2" width="45.28515625" style="11" customWidth="1"/>
    <col min="3" max="3" width="11.28515625" style="11" customWidth="1"/>
    <col min="4" max="4" width="14.140625" style="11" customWidth="1"/>
    <col min="5" max="5" width="13.140625" style="11" customWidth="1"/>
    <col min="6" max="6" width="17.28515625" style="11" customWidth="1"/>
    <col min="7" max="16384" width="10.85546875" style="11"/>
  </cols>
  <sheetData>
    <row r="1" spans="1:13" x14ac:dyDescent="0.25">
      <c r="B1" s="12"/>
      <c r="D1" s="13"/>
      <c r="E1" s="14"/>
    </row>
    <row r="3" spans="1:13" x14ac:dyDescent="0.25">
      <c r="A3" s="36" t="s">
        <v>20</v>
      </c>
      <c r="B3" s="36"/>
      <c r="C3" s="36"/>
      <c r="D3" s="36"/>
      <c r="E3" s="36"/>
      <c r="F3" s="36"/>
    </row>
    <row r="4" spans="1:13" customFormat="1" ht="15" x14ac:dyDescent="0.25">
      <c r="C4" s="37" t="s">
        <v>21</v>
      </c>
      <c r="D4" s="37"/>
      <c r="E4" s="37"/>
      <c r="F4" s="37"/>
      <c r="G4" s="37"/>
      <c r="H4" s="37"/>
      <c r="I4" s="37"/>
      <c r="J4" s="37"/>
      <c r="K4" s="37"/>
      <c r="L4" s="37"/>
    </row>
    <row r="5" spans="1:13" s="19" customFormat="1" ht="56.25" x14ac:dyDescent="0.2">
      <c r="A5" s="15" t="s">
        <v>22</v>
      </c>
      <c r="B5" s="16" t="s">
        <v>23</v>
      </c>
      <c r="C5" s="17" t="s">
        <v>24</v>
      </c>
      <c r="D5" s="17" t="s">
        <v>25</v>
      </c>
      <c r="E5" s="17" t="s">
        <v>26</v>
      </c>
      <c r="F5" s="17" t="s">
        <v>27</v>
      </c>
      <c r="G5" s="17" t="s">
        <v>28</v>
      </c>
      <c r="H5" s="17" t="s">
        <v>29</v>
      </c>
      <c r="I5" s="17" t="s">
        <v>30</v>
      </c>
      <c r="J5" s="17" t="s">
        <v>31</v>
      </c>
      <c r="K5" s="17" t="s">
        <v>32</v>
      </c>
      <c r="L5" s="17" t="s">
        <v>33</v>
      </c>
      <c r="M5" s="18" t="s">
        <v>34</v>
      </c>
    </row>
    <row r="6" spans="1:13" customFormat="1" ht="15" x14ac:dyDescent="0.25">
      <c r="A6" s="20">
        <v>1938</v>
      </c>
      <c r="B6" s="21" t="s">
        <v>35</v>
      </c>
      <c r="C6" s="22">
        <v>1187.48</v>
      </c>
      <c r="D6" s="22">
        <v>327.06</v>
      </c>
      <c r="E6" s="22">
        <v>9</v>
      </c>
      <c r="F6" s="22">
        <v>84</v>
      </c>
      <c r="G6" s="22">
        <v>26.73</v>
      </c>
      <c r="H6" s="22">
        <v>7.72</v>
      </c>
      <c r="I6" s="22">
        <v>129.04</v>
      </c>
      <c r="J6" s="22">
        <v>188.2</v>
      </c>
      <c r="K6" s="22">
        <v>129.09</v>
      </c>
      <c r="L6" s="22">
        <v>32.17</v>
      </c>
      <c r="M6" s="23">
        <f>+SUM(C6:L6)</f>
        <v>2120.4900000000002</v>
      </c>
    </row>
    <row r="7" spans="1:13" customFormat="1" thickBot="1" x14ac:dyDescent="0.3">
      <c r="A7" s="20">
        <v>2905</v>
      </c>
      <c r="B7" s="21" t="s">
        <v>36</v>
      </c>
      <c r="C7" s="22">
        <v>1337</v>
      </c>
      <c r="D7" s="22">
        <v>214.45</v>
      </c>
      <c r="E7" s="22"/>
      <c r="F7" s="22">
        <v>84</v>
      </c>
      <c r="G7" s="22"/>
      <c r="H7" s="22"/>
      <c r="I7" s="22">
        <v>111.37</v>
      </c>
      <c r="J7" s="22">
        <v>155.76</v>
      </c>
      <c r="K7" s="22">
        <v>111.42</v>
      </c>
      <c r="L7" s="22">
        <v>32.17</v>
      </c>
      <c r="M7" s="23">
        <f t="shared" ref="M7" si="0">+SUM(C7:L7)</f>
        <v>2046.1700000000003</v>
      </c>
    </row>
    <row r="8" spans="1:13" customFormat="1" thickBot="1" x14ac:dyDescent="0.3">
      <c r="B8" s="24"/>
      <c r="C8" s="25">
        <f t="shared" ref="C8:M8" si="1">SUM(C6:C7)</f>
        <v>2524.48</v>
      </c>
      <c r="D8" s="25">
        <f t="shared" si="1"/>
        <v>541.51</v>
      </c>
      <c r="E8" s="25">
        <f t="shared" si="1"/>
        <v>9</v>
      </c>
      <c r="F8" s="25">
        <f t="shared" si="1"/>
        <v>168</v>
      </c>
      <c r="G8" s="25">
        <f t="shared" si="1"/>
        <v>26.73</v>
      </c>
      <c r="H8" s="25">
        <f t="shared" si="1"/>
        <v>7.72</v>
      </c>
      <c r="I8" s="25">
        <f t="shared" si="1"/>
        <v>240.41</v>
      </c>
      <c r="J8" s="25">
        <f t="shared" si="1"/>
        <v>343.96</v>
      </c>
      <c r="K8" s="25">
        <f t="shared" si="1"/>
        <v>240.51</v>
      </c>
      <c r="L8" s="26">
        <f t="shared" si="1"/>
        <v>64.34</v>
      </c>
      <c r="M8" s="27">
        <f t="shared" si="1"/>
        <v>4166.6600000000008</v>
      </c>
    </row>
    <row r="9" spans="1:13" customFormat="1" ht="15" x14ac:dyDescent="0.25"/>
    <row r="10" spans="1:13" customFormat="1" ht="15" x14ac:dyDescent="0.25"/>
    <row r="11" spans="1:13" customFormat="1" ht="15" x14ac:dyDescent="0.25"/>
    <row r="12" spans="1:13" customFormat="1" ht="30" x14ac:dyDescent="0.25">
      <c r="B12" s="28" t="s">
        <v>37</v>
      </c>
      <c r="C12" s="29" t="s">
        <v>38</v>
      </c>
      <c r="D12" s="28" t="s">
        <v>39</v>
      </c>
    </row>
    <row r="13" spans="1:13" customFormat="1" ht="15" x14ac:dyDescent="0.25">
      <c r="B13" t="s">
        <v>40</v>
      </c>
      <c r="C13" s="30">
        <v>1</v>
      </c>
      <c r="D13" s="31">
        <f>+M8</f>
        <v>4166.6600000000008</v>
      </c>
    </row>
    <row r="14" spans="1:13" customFormat="1" ht="15" x14ac:dyDescent="0.25">
      <c r="B14" s="32" t="s">
        <v>41</v>
      </c>
      <c r="C14" s="33">
        <v>12</v>
      </c>
      <c r="D14" s="34">
        <f>+D13*C14</f>
        <v>49999.920000000013</v>
      </c>
    </row>
  </sheetData>
  <mergeCells count="2">
    <mergeCell ref="A3:F3"/>
    <mergeCell ref="C4:L4"/>
  </mergeCells>
  <pageMargins left="0.75000000000000011" right="0.75000000000000011" top="1" bottom="1" header="0.5" footer="0.5"/>
  <pageSetup paperSize="9" scale="66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ATN/AA-17281-RG;ATN/MA-17280-RG;</Approval_x0020_Number>
    <Phase xmlns="cdc7663a-08f0-4737-9e8c-148ce897a09c" xsi:nil="true"/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  <TermInfo xmlns="http://schemas.microsoft.com/office/infopath/2007/PartnerControls">
          <TermName xmlns="http://schemas.microsoft.com/office/infopath/2007/PartnerControls">AAF</TermName>
          <TermId xmlns="http://schemas.microsoft.com/office/infopath/2007/PartnerControls">c7d2fdb8-bc94-45b8-8c44-75fd55cd9afb</TermId>
        </TermInfo>
      </Terms>
    </g511464f9e53401d84b16fa9b379a574>
    <Related_x0020_SisCor_x0020_Number xmlns="cdc7663a-08f0-4737-9e8c-148ce897a09c" xsi:nil="true"/>
    <TaxCatchAll xmlns="cdc7663a-08f0-4737-9e8c-148ce897a09c">
      <Value>237</Value>
      <Value>470</Value>
      <Value>44</Value>
      <Value>212</Value>
      <Value>1</Value>
      <Value>273</Value>
      <Value>238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RG-T3411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R0002124934</Record_x0020_Number>
    <_dlc_DocId xmlns="cdc7663a-08f0-4737-9e8c-148ce897a09c">EZSHARE-443283960-3</_dlc_DocId>
    <_dlc_DocIdUrl xmlns="cdc7663a-08f0-4737-9e8c-148ce897a09c">
      <Url>https://idbg.sharepoint.com/teams/EZ-RG-TCP/RG-T3411/_layouts/15/DocIdRedir.aspx?ID=EZSHARE-443283960-3</Url>
      <Description>EZSHARE-443283960-3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Water and Sanitation;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DA2C1CFA50D914EB500B1F62DD29F15" ma:contentTypeVersion="1909" ma:contentTypeDescription="A content type to manage public (operations) IDB documents" ma:contentTypeScope="" ma:versionID="86f84495a8ca4b077b7712c4fbc7b35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0ab00fc9e86202cf81767d94b3279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AC528DCE6A4C34797232A4410D3A717" ma:contentTypeVersion="1893" ma:contentTypeDescription="The base project type from which other project content types inherit their information." ma:contentTypeScope="" ma:versionID="a1f157482e3e19584dd38d4d2423ad9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c18c19345c871c18004c931c73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95FDC00-7758-4B99-B90D-566D18BCC740}">
  <ds:schemaRefs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cdc7663a-08f0-4737-9e8c-148ce897a09c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2F200A-B059-464A-91B6-763CF1715FBE}"/>
</file>

<file path=customXml/itemProps3.xml><?xml version="1.0" encoding="utf-8"?>
<ds:datastoreItem xmlns:ds="http://schemas.openxmlformats.org/officeDocument/2006/customXml" ds:itemID="{C764470B-271A-4C82-B082-733AD8DFB26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646506F-3B1E-45BC-87F6-3160AAF221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2516CC6-201D-4EB7-84C9-CA38692F3149}"/>
</file>

<file path=customXml/itemProps6.xml><?xml version="1.0" encoding="utf-8"?>
<ds:datastoreItem xmlns:ds="http://schemas.openxmlformats.org/officeDocument/2006/customXml" ds:itemID="{B3F51261-2DF9-4660-BDA4-9429FD9E95F6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299DEDEF-6509-4718-B788-063D5FBA9447}"/>
</file>

<file path=customXml/itemProps8.xml><?xml version="1.0" encoding="utf-8"?>
<ds:datastoreItem xmlns:ds="http://schemas.openxmlformats.org/officeDocument/2006/customXml" ds:itemID="{A5F01FA4-D36A-4D0D-BC58-8DB96820BF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Details</vt:lpstr>
      <vt:lpstr>Details!Print_Area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Denea Larissa,Trejo Carcamo</dc:creator>
  <cp:keywords/>
  <dc:description/>
  <cp:lastModifiedBy>Guerrero Rivera,Marilyn Ivette</cp:lastModifiedBy>
  <cp:revision/>
  <dcterms:created xsi:type="dcterms:W3CDTF">2017-05-18T17:58:25Z</dcterms:created>
  <dcterms:modified xsi:type="dcterms:W3CDTF">2019-04-01T15:51:22Z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470;#TC Document|63b8a4e6-03e6-4023-98b4-7f8f68683515</vt:lpwstr>
  </property>
  <property fmtid="{D5CDD505-2E9C-101B-9397-08002B2CF9AE}" pid="7" name="Sub-Sector">
    <vt:lpwstr>238;#INTEGRAL MANAGEMENT OF WATER RESOURCES|b6095696-0808-4ea4-b0d5-c9646be8689e</vt:lpwstr>
  </property>
  <property fmtid="{D5CDD505-2E9C-101B-9397-08002B2CF9AE}" pid="8" name="Fund IDB">
    <vt:lpwstr>273;#MAF|e43db9f5-6ed8-400e-be55-a0e52f6e8c79;#212;#AAF|c7d2fdb8-bc94-45b8-8c44-75fd55cd9afb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237;#WATER AND SANITATION|ba6b63cd-e402-47cb-9357-08149f7ce046</vt:lpwstr>
  </property>
  <property fmtid="{D5CDD505-2E9C-101B-9397-08002B2CF9AE}" pid="11" name="_dlc_DocIdItemGuid">
    <vt:lpwstr>f507308d-96d9-49ed-a83f-12241437c8d1</vt:lpwstr>
  </property>
  <property fmtid="{D5CDD505-2E9C-101B-9397-08002B2CF9AE}" pid="12" name="RecordPoint_ActiveItemMoved">
    <vt:lpwstr>/teams/EZ-EC-TCP/EC-T1386/15 LifeCycle Milestones/Draft Area/EC-T1386 Presupuesto Detallado.xlsx</vt:lpwstr>
  </property>
  <property fmtid="{D5CDD505-2E9C-101B-9397-08002B2CF9AE}" pid="13" name="RecordStorageActiveId">
    <vt:lpwstr>ca32b121-7aee-4f26-aa6b-3937bbc65cac</vt:lpwstr>
  </property>
  <property fmtid="{D5CDD505-2E9C-101B-9397-08002B2CF9AE}" pid="14" name="AuthorIds_UIVersion_1">
    <vt:lpwstr>6545</vt:lpwstr>
  </property>
  <property fmtid="{D5CDD505-2E9C-101B-9397-08002B2CF9AE}" pid="15" name="AuthorIds_UIVersion_3">
    <vt:lpwstr>629</vt:lpwstr>
  </property>
  <property fmtid="{D5CDD505-2E9C-101B-9397-08002B2CF9AE}" pid="16" name="AuthorIds_UIVersion_4">
    <vt:lpwstr>6545</vt:lpwstr>
  </property>
  <property fmtid="{D5CDD505-2E9C-101B-9397-08002B2CF9AE}" pid="17" name="ContentTypeId">
    <vt:lpwstr>0x0101001A458A224826124E8B45B1D613300CFC006DA2C1CFA50D914EB500B1F62DD29F15</vt:lpwstr>
  </property>
</Properties>
</file>