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5.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33.xml" ContentType="application/vnd.openxmlformats-officedocument.drawingml.chart+xml"/>
  <Override PartName="/xl/charts/chart32.xml" ContentType="application/vnd.openxmlformats-officedocument.drawingml.chart+xml"/>
  <Override PartName="/xl/charts/chart31.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charts/chart22.xml" ContentType="application/vnd.openxmlformats-officedocument.drawingml.chart+xml"/>
  <Override PartName="/xl/charts/chart20.xml" ContentType="application/vnd.openxmlformats-officedocument.drawingml.char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21.xml" ContentType="application/vnd.openxmlformats-officedocument.drawingml.chart+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13.xml" ContentType="application/vnd.openxmlformats-officedocument.drawingml.chart+xml"/>
  <Override PartName="/xl/charts/chart12.xml" ContentType="application/vnd.openxmlformats-officedocument.drawingml.chart+xml"/>
  <Override PartName="/xl/charts/chart11.xml" ContentType="application/vnd.openxmlformats-officedocument.drawingml.chart+xml"/>
  <Override PartName="/xl/charts/chart10.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9.xml" ContentType="application/vnd.openxmlformats-officedocument.drawingml.chart+xml"/>
  <Override PartName="/xl/charts/chart8.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66"/>
  <workbookPr autoCompressPictures="0" defaultThemeVersion="124226"/>
  <mc:AlternateContent xmlns:mc="http://schemas.openxmlformats.org/markup-compatibility/2006">
    <mc:Choice Requires="x15">
      <x15ac:absPath xmlns:x15ac="http://schemas.microsoft.com/office/spreadsheetml/2010/11/ac" url="C:\Users\FlorenciaC\Desktop\DOCS IP\Proyectos\2017\Argentina INDEC\POD Para revision final ICS\"/>
    </mc:Choice>
  </mc:AlternateContent>
  <bookViews>
    <workbookView xWindow="108" yWindow="468" windowWidth="20736" windowHeight="11760" tabRatio="925" activeTab="15"/>
  </bookViews>
  <sheets>
    <sheet name="Cover" sheetId="1" r:id="rId1"/>
    <sheet name="Cap Ins" sheetId="2" r:id="rId2"/>
    <sheet name="Planif" sheetId="3" r:id="rId3"/>
    <sheet name="Carto" sheetId="4" r:id="rId4"/>
    <sheet name="Muest" sheetId="5" r:id="rId5"/>
    <sheet name="Diseño" sheetId="6" r:id="rId6"/>
    <sheet name="OpeCam" sheetId="7" r:id="rId7"/>
    <sheet name="Procesa" sheetId="8" r:id="rId8"/>
    <sheet name="Analisis" sheetId="9" r:id="rId9"/>
    <sheet name="RRAA" sheetId="10" r:id="rId10"/>
    <sheet name="Difusion" sheetId="11" r:id="rId11"/>
    <sheet name="Resumen" sheetId="14" r:id="rId12"/>
    <sheet name=" Total" sheetId="15" r:id="rId13"/>
    <sheet name="Puntos Capa Inst" sheetId="16" r:id="rId14"/>
    <sheet name="Puntos Mod Oper" sheetId="17" r:id="rId15"/>
    <sheet name="Puntos Subdivi" sheetId="18" r:id="rId16"/>
  </sheets>
  <definedNames>
    <definedName name="_ftn1" localSheetId="8">Analisis!#REF!</definedName>
    <definedName name="_ftn1" localSheetId="1">'Cap Ins'!#REF!</definedName>
    <definedName name="_ftn1" localSheetId="3">Carto!#REF!</definedName>
    <definedName name="_ftn1" localSheetId="10">Difusion!#REF!</definedName>
    <definedName name="_ftn1" localSheetId="5">Diseño!#REF!</definedName>
    <definedName name="_ftn1" localSheetId="4">Muest!#REF!</definedName>
    <definedName name="_ftn1" localSheetId="6">OpeCam!#REF!</definedName>
    <definedName name="_ftn1" localSheetId="2">Planif!#REF!</definedName>
    <definedName name="_ftn1" localSheetId="7">Procesa!#REF!</definedName>
    <definedName name="_ftn1" localSheetId="9">RRAA!#REF!</definedName>
    <definedName name="_ftn2" localSheetId="8">Analisis!#REF!</definedName>
    <definedName name="_ftn2" localSheetId="1">'Cap Ins'!#REF!</definedName>
    <definedName name="_ftn2" localSheetId="3">Carto!#REF!</definedName>
    <definedName name="_ftn2" localSheetId="10">Difusion!#REF!</definedName>
    <definedName name="_ftn2" localSheetId="5">Diseño!#REF!</definedName>
    <definedName name="_ftn2" localSheetId="4">Muest!#REF!</definedName>
    <definedName name="_ftn2" localSheetId="6">OpeCam!#REF!</definedName>
    <definedName name="_ftn2" localSheetId="2">Planif!#REF!</definedName>
    <definedName name="_ftn2" localSheetId="7">Procesa!#REF!</definedName>
    <definedName name="_ftn2" localSheetId="9">RRAA!#REF!</definedName>
    <definedName name="_ftnref1" localSheetId="8">Analisis!#REF!</definedName>
    <definedName name="_ftnref1" localSheetId="1">'Cap Ins'!#REF!</definedName>
    <definedName name="_ftnref1" localSheetId="3">Carto!#REF!</definedName>
    <definedName name="_ftnref1" localSheetId="10">Difusion!#REF!</definedName>
    <definedName name="_ftnref1" localSheetId="5">Diseño!#REF!</definedName>
    <definedName name="_ftnref1" localSheetId="4">Muest!#REF!</definedName>
    <definedName name="_ftnref1" localSheetId="6">OpeCam!#REF!</definedName>
    <definedName name="_ftnref1" localSheetId="2">Planif!#REF!</definedName>
    <definedName name="_ftnref1" localSheetId="7">Procesa!#REF!</definedName>
    <definedName name="_ftnref1" localSheetId="9">RRAA!#REF!</definedName>
    <definedName name="_ftnref2" localSheetId="8">Analisis!#REF!</definedName>
    <definedName name="_ftnref2" localSheetId="1">'Cap Ins'!#REF!</definedName>
    <definedName name="_ftnref2" localSheetId="3">Carto!#REF!</definedName>
    <definedName name="_ftnref2" localSheetId="10">Difusion!#REF!</definedName>
    <definedName name="_ftnref2" localSheetId="5">Diseño!#REF!</definedName>
    <definedName name="_ftnref2" localSheetId="4">Muest!#REF!</definedName>
    <definedName name="_ftnref2" localSheetId="6">OpeCam!#REF!</definedName>
    <definedName name="_ftnref2" localSheetId="2">Planif!#REF!</definedName>
    <definedName name="_ftnref2" localSheetId="7">Procesa!#REF!</definedName>
    <definedName name="_ftnref2" localSheetId="9">RRAA!#REF!</definedName>
    <definedName name="_xlnm.Print_Area" localSheetId="8">Analisis!$A$1:$F$29</definedName>
    <definedName name="_xlnm.Print_Area" localSheetId="1">'Cap Ins'!$B$64,'Cap Ins'!$A$1:$F$63</definedName>
    <definedName name="_xlnm.Print_Area" localSheetId="3">Carto!$A$1:$F$29</definedName>
    <definedName name="_xlnm.Print_Area" localSheetId="0">Cover!$A$1:$M$32</definedName>
    <definedName name="_xlnm.Print_Area" localSheetId="10">Difusion!$A$1:$F$36</definedName>
    <definedName name="_xlnm.Print_Area" localSheetId="5">Diseño!$A$1:$F$23</definedName>
    <definedName name="_xlnm.Print_Area" localSheetId="4">Muest!$A$1:$F$22</definedName>
    <definedName name="_xlnm.Print_Area" localSheetId="6">OpeCam!$A$1:$F$23</definedName>
    <definedName name="_xlnm.Print_Area" localSheetId="2">Planif!$A$1:$BA$26</definedName>
    <definedName name="_xlnm.Print_Area" localSheetId="7">Procesa!$A$1:$F$35</definedName>
    <definedName name="_xlnm.Print_Area" localSheetId="9">RRAA!$A$1:$F$22</definedName>
    <definedName name="Print_Area_0" localSheetId="8">Analisis!$A$1:$F$29</definedName>
    <definedName name="Print_Area_0" localSheetId="1">'Cap Ins'!$A$1:$F$61</definedName>
    <definedName name="Print_Area_0" localSheetId="3">Carto!$A$1:$F$29</definedName>
    <definedName name="Print_Area_0" localSheetId="0">Cover!$A$1:$M$32</definedName>
    <definedName name="Print_Area_0" localSheetId="10">Difusion!$A$1:$F$36</definedName>
    <definedName name="Print_Area_0" localSheetId="5">Diseño!$A$1:$F$23</definedName>
    <definedName name="Print_Area_0" localSheetId="4">Muest!$A$1:$F$22</definedName>
    <definedName name="Print_Area_0" localSheetId="6">OpeCam!$A$1:$F$23</definedName>
    <definedName name="Print_Area_0" localSheetId="2">Planif!$A$1:$BA$26</definedName>
    <definedName name="Print_Area_0" localSheetId="7">Procesa!$A$1:$F$35</definedName>
    <definedName name="Print_Area_0" localSheetId="9">RRAA!$A$1:$F$22</definedName>
    <definedName name="_xlnm.Print_Titles" localSheetId="8">Analisis!$1:$2</definedName>
    <definedName name="_xlnm.Print_Titles" localSheetId="1">'Cap Ins'!$1:$2</definedName>
    <definedName name="_xlnm.Print_Titles" localSheetId="3">Carto!$1:$2</definedName>
    <definedName name="_xlnm.Print_Titles" localSheetId="10">Difusion!$1:$2</definedName>
    <definedName name="_xlnm.Print_Titles" localSheetId="5">Diseño!$1:$2</definedName>
    <definedName name="_xlnm.Print_Titles" localSheetId="4">Muest!$1:$2</definedName>
    <definedName name="_xlnm.Print_Titles" localSheetId="6">OpeCam!$1:$2</definedName>
    <definedName name="_xlnm.Print_Titles" localSheetId="2">Planif!$1:$2</definedName>
    <definedName name="_xlnm.Print_Titles" localSheetId="7">Procesa!$1:$2</definedName>
    <definedName name="_xlnm.Print_Titles" localSheetId="9">RRAA!$1:$2</definedName>
    <definedName name="Print_Titles_0" localSheetId="8">Analisis!$1:$2</definedName>
    <definedName name="Print_Titles_0" localSheetId="1">'Cap Ins'!$1:$2</definedName>
    <definedName name="Print_Titles_0" localSheetId="3">Carto!$1:$2</definedName>
    <definedName name="Print_Titles_0" localSheetId="10">Difusion!$1:$2</definedName>
    <definedName name="Print_Titles_0" localSheetId="5">Diseño!$1:$2</definedName>
    <definedName name="Print_Titles_0" localSheetId="4">Muest!$1:$2</definedName>
    <definedName name="Print_Titles_0" localSheetId="6">OpeCam!$1:$2</definedName>
    <definedName name="Print_Titles_0" localSheetId="2">Planif!$1:$2</definedName>
    <definedName name="Print_Titles_0" localSheetId="7">Procesa!$1:$2</definedName>
    <definedName name="Print_Titles_0" localSheetId="9">RRAA!$1:$2</definedName>
    <definedName name="Z_097E9022_AF9D_4434_84E6_EDF80C187910_.wvu.PrintArea" localSheetId="8">Analisis!$A$1:$F$29</definedName>
    <definedName name="Z_097E9022_AF9D_4434_84E6_EDF80C187910_.wvu.PrintArea" localSheetId="1">'Cap Ins'!$A$1:$F$61</definedName>
    <definedName name="Z_097E9022_AF9D_4434_84E6_EDF80C187910_.wvu.PrintArea" localSheetId="3">Carto!$A$1:$F$29</definedName>
    <definedName name="Z_097E9022_AF9D_4434_84E6_EDF80C187910_.wvu.PrintArea" localSheetId="10">Difusion!$A$1:$F$36</definedName>
    <definedName name="Z_097E9022_AF9D_4434_84E6_EDF80C187910_.wvu.PrintArea" localSheetId="5">Diseño!$A$1:$F$23</definedName>
    <definedName name="Z_097E9022_AF9D_4434_84E6_EDF80C187910_.wvu.PrintArea" localSheetId="4">Muest!$A$1:$F$22</definedName>
    <definedName name="Z_097E9022_AF9D_4434_84E6_EDF80C187910_.wvu.PrintArea" localSheetId="6">OpeCam!$A$1:$F$23</definedName>
    <definedName name="Z_097E9022_AF9D_4434_84E6_EDF80C187910_.wvu.PrintArea" localSheetId="2">Planif!$A$1:$F$26</definedName>
    <definedName name="Z_097E9022_AF9D_4434_84E6_EDF80C187910_.wvu.PrintArea" localSheetId="7">Procesa!$A$1:$F$35</definedName>
    <definedName name="Z_097E9022_AF9D_4434_84E6_EDF80C187910_.wvu.PrintArea" localSheetId="9">RRAA!$A$1:$F$22</definedName>
    <definedName name="Z_097E9022_AF9D_4434_84E6_EDF80C187910_.wvu.PrintTitles" localSheetId="8">Analisis!$1:$2</definedName>
    <definedName name="Z_097E9022_AF9D_4434_84E6_EDF80C187910_.wvu.PrintTitles" localSheetId="1">'Cap Ins'!$1:$2</definedName>
    <definedName name="Z_097E9022_AF9D_4434_84E6_EDF80C187910_.wvu.PrintTitles" localSheetId="3">Carto!$1:$2</definedName>
    <definedName name="Z_097E9022_AF9D_4434_84E6_EDF80C187910_.wvu.PrintTitles" localSheetId="10">Difusion!$1:$2</definedName>
    <definedName name="Z_097E9022_AF9D_4434_84E6_EDF80C187910_.wvu.PrintTitles" localSheetId="5">Diseño!$1:$2</definedName>
    <definedName name="Z_097E9022_AF9D_4434_84E6_EDF80C187910_.wvu.PrintTitles" localSheetId="4">Muest!$1:$2</definedName>
    <definedName name="Z_097E9022_AF9D_4434_84E6_EDF80C187910_.wvu.PrintTitles" localSheetId="6">OpeCam!$1:$2</definedName>
    <definedName name="Z_097E9022_AF9D_4434_84E6_EDF80C187910_.wvu.PrintTitles" localSheetId="2">Planif!$1:$2</definedName>
    <definedName name="Z_097E9022_AF9D_4434_84E6_EDF80C187910_.wvu.PrintTitles" localSheetId="7">Procesa!$1:$2</definedName>
    <definedName name="Z_097E9022_AF9D_4434_84E6_EDF80C187910_.wvu.PrintTitles" localSheetId="9">RRAA!$1:$2</definedName>
    <definedName name="Z_1DFD8BEA_B4CE_4032_9979_64B08C6B66DB_.wvu.PrintArea" localSheetId="8">Analisis!$A$1:$F$29</definedName>
    <definedName name="Z_1DFD8BEA_B4CE_4032_9979_64B08C6B66DB_.wvu.PrintArea" localSheetId="1">'Cap Ins'!$A$1:$F$61</definedName>
    <definedName name="Z_1DFD8BEA_B4CE_4032_9979_64B08C6B66DB_.wvu.PrintArea" localSheetId="3">Carto!$A$1:$F$29</definedName>
    <definedName name="Z_1DFD8BEA_B4CE_4032_9979_64B08C6B66DB_.wvu.PrintArea" localSheetId="10">Difusion!$A$1:$F$36</definedName>
    <definedName name="Z_1DFD8BEA_B4CE_4032_9979_64B08C6B66DB_.wvu.PrintArea" localSheetId="5">Diseño!$A$1:$F$23</definedName>
    <definedName name="Z_1DFD8BEA_B4CE_4032_9979_64B08C6B66DB_.wvu.PrintArea" localSheetId="4">Muest!$A$1:$F$22</definedName>
    <definedName name="Z_1DFD8BEA_B4CE_4032_9979_64B08C6B66DB_.wvu.PrintArea" localSheetId="6">OpeCam!$A$1:$F$23</definedName>
    <definedName name="Z_1DFD8BEA_B4CE_4032_9979_64B08C6B66DB_.wvu.PrintArea" localSheetId="2">Planif!$A$1:$F$26</definedName>
    <definedName name="Z_1DFD8BEA_B4CE_4032_9979_64B08C6B66DB_.wvu.PrintArea" localSheetId="7">Procesa!$A$1:$F$35</definedName>
    <definedName name="Z_1DFD8BEA_B4CE_4032_9979_64B08C6B66DB_.wvu.PrintArea" localSheetId="9">RRAA!$A$1:$F$22</definedName>
    <definedName name="Z_1DFD8BEA_B4CE_4032_9979_64B08C6B66DB_.wvu.PrintTitles" localSheetId="8">Analisis!$1:$2</definedName>
    <definedName name="Z_1DFD8BEA_B4CE_4032_9979_64B08C6B66DB_.wvu.PrintTitles" localSheetId="1">'Cap Ins'!$1:$2</definedName>
    <definedName name="Z_1DFD8BEA_B4CE_4032_9979_64B08C6B66DB_.wvu.PrintTitles" localSheetId="3">Carto!$1:$2</definedName>
    <definedName name="Z_1DFD8BEA_B4CE_4032_9979_64B08C6B66DB_.wvu.PrintTitles" localSheetId="10">Difusion!$1:$2</definedName>
    <definedName name="Z_1DFD8BEA_B4CE_4032_9979_64B08C6B66DB_.wvu.PrintTitles" localSheetId="5">Diseño!$1:$2</definedName>
    <definedName name="Z_1DFD8BEA_B4CE_4032_9979_64B08C6B66DB_.wvu.PrintTitles" localSheetId="4">Muest!$1:$2</definedName>
    <definedName name="Z_1DFD8BEA_B4CE_4032_9979_64B08C6B66DB_.wvu.PrintTitles" localSheetId="6">OpeCam!$1:$2</definedName>
    <definedName name="Z_1DFD8BEA_B4CE_4032_9979_64B08C6B66DB_.wvu.PrintTitles" localSheetId="2">Planif!$1:$2</definedName>
    <definedName name="Z_1DFD8BEA_B4CE_4032_9979_64B08C6B66DB_.wvu.PrintTitles" localSheetId="7">Procesa!$1:$2</definedName>
    <definedName name="Z_1DFD8BEA_B4CE_4032_9979_64B08C6B66DB_.wvu.PrintTitles" localSheetId="9">RRAA!$1:$2</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K9" i="7" l="1"/>
  <c r="L30" i="8"/>
  <c r="L31" i="8"/>
  <c r="L32" i="8"/>
  <c r="L33" i="8"/>
  <c r="L34" i="8"/>
  <c r="L35" i="8"/>
  <c r="L4" i="8"/>
  <c r="L5" i="8"/>
  <c r="L6" i="8"/>
  <c r="L7" i="8"/>
  <c r="L8" i="8"/>
  <c r="L9" i="8"/>
  <c r="L10" i="8"/>
  <c r="L12" i="8"/>
  <c r="L13" i="8"/>
  <c r="L11" i="8" s="1"/>
  <c r="L14" i="8"/>
  <c r="L15" i="8"/>
  <c r="L17" i="8"/>
  <c r="L18" i="8"/>
  <c r="L19" i="8"/>
  <c r="L20" i="8"/>
  <c r="L21" i="8"/>
  <c r="L22" i="8"/>
  <c r="L23" i="8"/>
  <c r="L24" i="8"/>
  <c r="L25" i="8"/>
  <c r="L26" i="8"/>
  <c r="L27" i="8"/>
  <c r="L28" i="8"/>
  <c r="K30" i="8"/>
  <c r="K31" i="8"/>
  <c r="K32" i="8"/>
  <c r="K33" i="8"/>
  <c r="K34" i="8"/>
  <c r="K35" i="8"/>
  <c r="K4" i="8"/>
  <c r="K5" i="8"/>
  <c r="K6" i="8"/>
  <c r="K7" i="8"/>
  <c r="K8" i="8"/>
  <c r="K9" i="8"/>
  <c r="K10" i="8"/>
  <c r="L22" i="6"/>
  <c r="L23" i="6"/>
  <c r="L4" i="6"/>
  <c r="I4" i="6" s="1"/>
  <c r="L5" i="6"/>
  <c r="L7" i="6"/>
  <c r="L8" i="6"/>
  <c r="L9" i="6"/>
  <c r="I9" i="6" s="1"/>
  <c r="L10" i="6"/>
  <c r="L11" i="6"/>
  <c r="L12" i="6"/>
  <c r="L13" i="6"/>
  <c r="L15" i="6"/>
  <c r="L16" i="6"/>
  <c r="L17" i="6"/>
  <c r="L18" i="6"/>
  <c r="I18" i="6" s="1"/>
  <c r="L19" i="6"/>
  <c r="L20" i="6"/>
  <c r="K22" i="6"/>
  <c r="K23" i="6"/>
  <c r="K7" i="6"/>
  <c r="K8" i="6"/>
  <c r="K9" i="6"/>
  <c r="K10" i="6"/>
  <c r="K11" i="6"/>
  <c r="K12" i="6"/>
  <c r="K13" i="6"/>
  <c r="L26" i="4"/>
  <c r="L25" i="4" s="1"/>
  <c r="L27" i="4"/>
  <c r="L28" i="4"/>
  <c r="L29" i="4"/>
  <c r="L11" i="4"/>
  <c r="L22" i="4"/>
  <c r="K26" i="4"/>
  <c r="K27" i="4"/>
  <c r="K28" i="4"/>
  <c r="K29" i="4"/>
  <c r="K11" i="4"/>
  <c r="K22" i="4"/>
  <c r="K4" i="6"/>
  <c r="K5" i="6"/>
  <c r="K15" i="6"/>
  <c r="K16" i="6"/>
  <c r="K17" i="6"/>
  <c r="K18" i="6"/>
  <c r="K19" i="6"/>
  <c r="H19" i="6" s="1"/>
  <c r="K20" i="6"/>
  <c r="K34" i="11"/>
  <c r="K35" i="11"/>
  <c r="K36" i="11"/>
  <c r="L34" i="11"/>
  <c r="L35" i="11"/>
  <c r="L36" i="11"/>
  <c r="K21" i="10"/>
  <c r="K22" i="10"/>
  <c r="K20" i="10"/>
  <c r="H20" i="10" s="1"/>
  <c r="C77" i="14"/>
  <c r="L21" i="10"/>
  <c r="L22" i="10"/>
  <c r="K24" i="9"/>
  <c r="K25" i="9"/>
  <c r="K26" i="9"/>
  <c r="K27" i="9"/>
  <c r="K28" i="9"/>
  <c r="K29" i="9"/>
  <c r="K23" i="9"/>
  <c r="H23" i="9" s="1"/>
  <c r="C69" i="14"/>
  <c r="C148" i="14" s="1"/>
  <c r="L24" i="9"/>
  <c r="L25" i="9"/>
  <c r="L26" i="9"/>
  <c r="L27" i="9"/>
  <c r="L28" i="9"/>
  <c r="L29" i="9"/>
  <c r="K22" i="7"/>
  <c r="K23" i="7"/>
  <c r="K21" i="7"/>
  <c r="H21" i="7" s="1"/>
  <c r="C53" i="14"/>
  <c r="C146" i="14" s="1"/>
  <c r="L22" i="7"/>
  <c r="L23" i="7"/>
  <c r="K21" i="6"/>
  <c r="H21" i="6" s="1"/>
  <c r="C45" i="14"/>
  <c r="K21" i="5"/>
  <c r="K22" i="5"/>
  <c r="K20" i="5"/>
  <c r="H20" i="5" s="1"/>
  <c r="C37" i="14"/>
  <c r="C144" i="14" s="1"/>
  <c r="L21" i="5"/>
  <c r="L22" i="5"/>
  <c r="K25" i="4"/>
  <c r="H25" i="4" s="1"/>
  <c r="C29" i="14"/>
  <c r="I25" i="4"/>
  <c r="E29" i="14" s="1"/>
  <c r="D143" i="14" s="1"/>
  <c r="K23" i="3"/>
  <c r="K24" i="3"/>
  <c r="K25" i="3"/>
  <c r="K22" i="3" s="1"/>
  <c r="K26" i="3"/>
  <c r="L23" i="3"/>
  <c r="L24" i="3"/>
  <c r="L25" i="3"/>
  <c r="L26" i="3"/>
  <c r="C149" i="14"/>
  <c r="K24" i="11"/>
  <c r="K25" i="11"/>
  <c r="K26" i="11"/>
  <c r="K27" i="11"/>
  <c r="K28" i="11"/>
  <c r="H28" i="11" s="1"/>
  <c r="K29" i="11"/>
  <c r="K30" i="11"/>
  <c r="K31" i="11"/>
  <c r="K32" i="11"/>
  <c r="L24" i="11"/>
  <c r="L25" i="11"/>
  <c r="L26" i="11"/>
  <c r="I26" i="11" s="1"/>
  <c r="L27" i="11"/>
  <c r="L28" i="11"/>
  <c r="L29" i="11"/>
  <c r="L30" i="11"/>
  <c r="I30" i="11" s="1"/>
  <c r="L31" i="11"/>
  <c r="L32" i="11"/>
  <c r="K17" i="10"/>
  <c r="K16" i="10" s="1"/>
  <c r="K18" i="10"/>
  <c r="K19" i="10"/>
  <c r="H16" i="10"/>
  <c r="C76" i="14" s="1"/>
  <c r="L17" i="10"/>
  <c r="L16" i="10" s="1"/>
  <c r="L18" i="10"/>
  <c r="L19" i="10"/>
  <c r="I16" i="10"/>
  <c r="E76" i="14" s="1"/>
  <c r="D138" i="14" s="1"/>
  <c r="K20" i="9"/>
  <c r="K21" i="9"/>
  <c r="K22" i="9"/>
  <c r="L20" i="9"/>
  <c r="L21" i="9"/>
  <c r="L22" i="9"/>
  <c r="K17" i="8"/>
  <c r="K18" i="8"/>
  <c r="K19" i="8"/>
  <c r="K16" i="8" s="1"/>
  <c r="K20" i="8"/>
  <c r="K21" i="8"/>
  <c r="K22" i="8"/>
  <c r="K23" i="8"/>
  <c r="K24" i="8"/>
  <c r="K25" i="8"/>
  <c r="K26" i="8"/>
  <c r="K27" i="8"/>
  <c r="K28" i="8"/>
  <c r="K17" i="7"/>
  <c r="K18" i="7"/>
  <c r="K19" i="7"/>
  <c r="K16" i="7" s="1"/>
  <c r="H16" i="7" s="1"/>
  <c r="K20" i="7"/>
  <c r="C52" i="14"/>
  <c r="L17" i="7"/>
  <c r="L18" i="7"/>
  <c r="L19" i="7"/>
  <c r="L20" i="7"/>
  <c r="I20" i="7" s="1"/>
  <c r="K16" i="5"/>
  <c r="K17" i="5"/>
  <c r="K18" i="5"/>
  <c r="K15" i="5" s="1"/>
  <c r="H15" i="5" s="1"/>
  <c r="C36" i="14" s="1"/>
  <c r="K19" i="5"/>
  <c r="L16" i="5"/>
  <c r="L17" i="5"/>
  <c r="L18" i="5"/>
  <c r="L19" i="5"/>
  <c r="K19" i="4"/>
  <c r="K20" i="4"/>
  <c r="K21" i="4"/>
  <c r="K23" i="4"/>
  <c r="K24" i="4"/>
  <c r="L19" i="4"/>
  <c r="L20" i="4"/>
  <c r="L21" i="4"/>
  <c r="L23" i="4"/>
  <c r="L24" i="4"/>
  <c r="K19" i="3"/>
  <c r="K20" i="3"/>
  <c r="K21" i="3"/>
  <c r="L19" i="3"/>
  <c r="L20" i="3"/>
  <c r="L21" i="3"/>
  <c r="K13" i="11"/>
  <c r="K14" i="11"/>
  <c r="K15" i="11"/>
  <c r="H15" i="11" s="1"/>
  <c r="K16" i="11"/>
  <c r="K17" i="11"/>
  <c r="K18" i="11"/>
  <c r="K19" i="11"/>
  <c r="H19" i="11" s="1"/>
  <c r="K20" i="11"/>
  <c r="K21" i="11"/>
  <c r="K22" i="11"/>
  <c r="K12" i="11"/>
  <c r="L13" i="11"/>
  <c r="L14" i="11"/>
  <c r="L15" i="11"/>
  <c r="L16" i="11"/>
  <c r="L17" i="11"/>
  <c r="L18" i="11"/>
  <c r="L19" i="11"/>
  <c r="L20" i="11"/>
  <c r="L21" i="11"/>
  <c r="L22" i="11"/>
  <c r="K9" i="10"/>
  <c r="K10" i="10"/>
  <c r="K11" i="10"/>
  <c r="K12" i="10"/>
  <c r="K13" i="10"/>
  <c r="K14" i="10"/>
  <c r="K15" i="10"/>
  <c r="L9" i="10"/>
  <c r="L10" i="10"/>
  <c r="L11" i="10"/>
  <c r="I11" i="10" s="1"/>
  <c r="L12" i="10"/>
  <c r="L13" i="10"/>
  <c r="L14" i="10"/>
  <c r="L15" i="10"/>
  <c r="K13" i="9"/>
  <c r="K14" i="9"/>
  <c r="K15" i="9"/>
  <c r="K16" i="9"/>
  <c r="K17" i="9"/>
  <c r="L13" i="9"/>
  <c r="L14" i="9"/>
  <c r="L15" i="9"/>
  <c r="L16" i="9"/>
  <c r="L17" i="9"/>
  <c r="K12" i="8"/>
  <c r="K13" i="8"/>
  <c r="K14" i="8"/>
  <c r="K15" i="8"/>
  <c r="K11" i="8"/>
  <c r="H11" i="8" s="1"/>
  <c r="C59" i="14" s="1"/>
  <c r="I11" i="8"/>
  <c r="E59" i="14" s="1"/>
  <c r="D125" i="14" s="1"/>
  <c r="K11" i="7"/>
  <c r="K12" i="7"/>
  <c r="K13" i="7"/>
  <c r="K14" i="7"/>
  <c r="K15" i="7"/>
  <c r="L9" i="7"/>
  <c r="L10" i="7"/>
  <c r="L11" i="7"/>
  <c r="L12" i="7"/>
  <c r="L13" i="7"/>
  <c r="L14" i="7"/>
  <c r="L15" i="7"/>
  <c r="I15" i="7" s="1"/>
  <c r="K8" i="5"/>
  <c r="K9" i="5"/>
  <c r="K10" i="5"/>
  <c r="K11" i="5"/>
  <c r="K12" i="5"/>
  <c r="K13" i="5"/>
  <c r="K14" i="5"/>
  <c r="L8" i="5"/>
  <c r="L9" i="5"/>
  <c r="L10" i="5"/>
  <c r="I10" i="5" s="1"/>
  <c r="L11" i="5"/>
  <c r="L12" i="5"/>
  <c r="L13" i="5"/>
  <c r="L14" i="5"/>
  <c r="K14" i="4"/>
  <c r="K15" i="4"/>
  <c r="K16" i="4"/>
  <c r="K13" i="4" s="1"/>
  <c r="K17" i="4"/>
  <c r="L14" i="4"/>
  <c r="L15" i="4"/>
  <c r="L16" i="4"/>
  <c r="L17" i="4"/>
  <c r="K12" i="3"/>
  <c r="K13" i="3"/>
  <c r="K14" i="3"/>
  <c r="K15" i="3"/>
  <c r="K16" i="3"/>
  <c r="K17" i="3"/>
  <c r="K11" i="3"/>
  <c r="H11" i="3" s="1"/>
  <c r="C19" i="14"/>
  <c r="C120" i="14" s="1"/>
  <c r="L12" i="3"/>
  <c r="L13" i="3"/>
  <c r="L14" i="3"/>
  <c r="L15" i="3"/>
  <c r="L16" i="3"/>
  <c r="L17" i="3"/>
  <c r="I17" i="3" s="1"/>
  <c r="K4" i="11"/>
  <c r="K5" i="11"/>
  <c r="K6" i="11"/>
  <c r="K7" i="11"/>
  <c r="K8" i="11"/>
  <c r="K9" i="11"/>
  <c r="K10" i="11"/>
  <c r="K11" i="11"/>
  <c r="K3" i="11"/>
  <c r="H3" i="11" s="1"/>
  <c r="C82" i="14" s="1"/>
  <c r="L4" i="11"/>
  <c r="L5" i="11"/>
  <c r="L6" i="11"/>
  <c r="L7" i="11"/>
  <c r="L8" i="11"/>
  <c r="L9" i="11"/>
  <c r="L10" i="11"/>
  <c r="L11" i="11"/>
  <c r="K4" i="10"/>
  <c r="H4" i="10" s="1"/>
  <c r="K5" i="10"/>
  <c r="K6" i="10"/>
  <c r="K7" i="10"/>
  <c r="K3" i="10"/>
  <c r="L4" i="10"/>
  <c r="L5" i="10"/>
  <c r="L3" i="10" s="1"/>
  <c r="L6" i="10"/>
  <c r="L7" i="10"/>
  <c r="I3" i="10"/>
  <c r="E74" i="14" s="1"/>
  <c r="K4" i="9"/>
  <c r="K6" i="9"/>
  <c r="K7" i="9"/>
  <c r="K8" i="9"/>
  <c r="K9" i="9"/>
  <c r="K10" i="9"/>
  <c r="K11" i="9"/>
  <c r="L4" i="9"/>
  <c r="L6" i="9"/>
  <c r="L7" i="9"/>
  <c r="L8" i="9"/>
  <c r="L9" i="9"/>
  <c r="L10" i="9"/>
  <c r="L11" i="9"/>
  <c r="K4" i="7"/>
  <c r="K5" i="7"/>
  <c r="K3" i="7" s="1"/>
  <c r="H3" i="7" s="1"/>
  <c r="C50" i="14" s="1"/>
  <c r="K6" i="7"/>
  <c r="K7" i="7"/>
  <c r="H7" i="7" s="1"/>
  <c r="L4" i="7"/>
  <c r="L5" i="7"/>
  <c r="L6" i="7"/>
  <c r="L7" i="7"/>
  <c r="L3" i="7"/>
  <c r="I3" i="7" s="1"/>
  <c r="E50" i="14" s="1"/>
  <c r="D113" i="14" s="1"/>
  <c r="K3" i="6"/>
  <c r="H3" i="6"/>
  <c r="C42" i="14" s="1"/>
  <c r="L3" i="6"/>
  <c r="I3" i="6" s="1"/>
  <c r="E42" i="14" s="1"/>
  <c r="D112" i="14" s="1"/>
  <c r="K4" i="5"/>
  <c r="K5" i="5"/>
  <c r="K6" i="5"/>
  <c r="K3" i="5"/>
  <c r="H3" i="5" s="1"/>
  <c r="C34" i="14" s="1"/>
  <c r="L4" i="5"/>
  <c r="L5" i="5"/>
  <c r="L6" i="5"/>
  <c r="K4" i="4"/>
  <c r="K5" i="4"/>
  <c r="K6" i="4"/>
  <c r="K7" i="4"/>
  <c r="K8" i="4"/>
  <c r="K9" i="4"/>
  <c r="K10" i="4"/>
  <c r="K12" i="4"/>
  <c r="L4" i="4"/>
  <c r="L5" i="4"/>
  <c r="L6" i="4"/>
  <c r="L7" i="4"/>
  <c r="L8" i="4"/>
  <c r="L9" i="4"/>
  <c r="L10" i="4"/>
  <c r="L12" i="4"/>
  <c r="K4" i="3"/>
  <c r="K5" i="3"/>
  <c r="K6" i="3"/>
  <c r="K7" i="3"/>
  <c r="K8" i="3"/>
  <c r="K9" i="3"/>
  <c r="K10" i="3"/>
  <c r="L4" i="3"/>
  <c r="L5" i="3"/>
  <c r="L6" i="3"/>
  <c r="L7" i="3"/>
  <c r="L8" i="3"/>
  <c r="L9" i="3"/>
  <c r="L10" i="3"/>
  <c r="L3" i="3"/>
  <c r="I3" i="3" s="1"/>
  <c r="E18" i="14" s="1"/>
  <c r="D116" i="14"/>
  <c r="C111" i="14"/>
  <c r="K30" i="9"/>
  <c r="H30" i="9" s="1"/>
  <c r="L19" i="9"/>
  <c r="K19" i="9"/>
  <c r="L5" i="9"/>
  <c r="K5" i="9"/>
  <c r="L51" i="2"/>
  <c r="L52" i="2"/>
  <c r="L53" i="2"/>
  <c r="L55" i="2"/>
  <c r="L56" i="2"/>
  <c r="L37" i="2"/>
  <c r="L39" i="2"/>
  <c r="L40" i="2"/>
  <c r="L41" i="2"/>
  <c r="L42" i="2"/>
  <c r="L43" i="2"/>
  <c r="L54" i="2"/>
  <c r="L45" i="2"/>
  <c r="L47" i="2"/>
  <c r="L48" i="2"/>
  <c r="L49" i="2"/>
  <c r="L58" i="2"/>
  <c r="L60" i="2"/>
  <c r="L4" i="2"/>
  <c r="L5" i="2"/>
  <c r="L6" i="2"/>
  <c r="L7" i="2"/>
  <c r="L8" i="2"/>
  <c r="L9" i="2"/>
  <c r="L10" i="2"/>
  <c r="L11" i="2"/>
  <c r="L14" i="2"/>
  <c r="L15" i="2"/>
  <c r="L16" i="2"/>
  <c r="L17" i="2"/>
  <c r="L18" i="2"/>
  <c r="L19" i="2"/>
  <c r="L20" i="2"/>
  <c r="L21" i="2"/>
  <c r="L23" i="2"/>
  <c r="L24" i="2"/>
  <c r="L25" i="2"/>
  <c r="L26" i="2"/>
  <c r="L27" i="2"/>
  <c r="L28" i="2"/>
  <c r="L29" i="2"/>
  <c r="L30" i="2"/>
  <c r="L31" i="2"/>
  <c r="L32" i="2"/>
  <c r="L33" i="2"/>
  <c r="L34" i="2"/>
  <c r="L35" i="2"/>
  <c r="L38" i="2"/>
  <c r="L44" i="2"/>
  <c r="L46" i="2"/>
  <c r="L59" i="2"/>
  <c r="L61" i="2"/>
  <c r="L12" i="2"/>
  <c r="L57" i="2"/>
  <c r="K4" i="2"/>
  <c r="K5" i="2"/>
  <c r="K6" i="2"/>
  <c r="K7" i="2"/>
  <c r="K8" i="2"/>
  <c r="K9" i="2"/>
  <c r="K10" i="2"/>
  <c r="K11" i="2"/>
  <c r="K14" i="2"/>
  <c r="K15" i="2"/>
  <c r="K62" i="2" s="1"/>
  <c r="K16" i="2"/>
  <c r="K17" i="2"/>
  <c r="K18" i="2"/>
  <c r="K19" i="2"/>
  <c r="K21" i="2"/>
  <c r="K12" i="2"/>
  <c r="H22" i="6"/>
  <c r="H23" i="6"/>
  <c r="H18" i="6"/>
  <c r="H34" i="11"/>
  <c r="H35" i="11"/>
  <c r="H36" i="11"/>
  <c r="I34" i="11"/>
  <c r="I35" i="11"/>
  <c r="I24" i="11"/>
  <c r="I25" i="11"/>
  <c r="I27" i="11"/>
  <c r="I28" i="11"/>
  <c r="I29" i="11"/>
  <c r="I31" i="11"/>
  <c r="I32" i="11"/>
  <c r="I4" i="11"/>
  <c r="I5" i="11"/>
  <c r="I6" i="11"/>
  <c r="I7" i="11"/>
  <c r="I8" i="11"/>
  <c r="I9" i="11"/>
  <c r="I10" i="11"/>
  <c r="I11" i="11"/>
  <c r="I13" i="11"/>
  <c r="I14" i="11"/>
  <c r="I15" i="11"/>
  <c r="I16" i="11"/>
  <c r="I17" i="11"/>
  <c r="I18" i="11"/>
  <c r="I19" i="11"/>
  <c r="I20" i="11"/>
  <c r="I21" i="11"/>
  <c r="I22" i="11"/>
  <c r="H21" i="10"/>
  <c r="H22" i="10"/>
  <c r="H5" i="10"/>
  <c r="H6" i="10"/>
  <c r="H7" i="10"/>
  <c r="H9" i="10"/>
  <c r="H10" i="10"/>
  <c r="H11" i="10"/>
  <c r="H12" i="10"/>
  <c r="H13" i="10"/>
  <c r="H14" i="10"/>
  <c r="H15" i="10"/>
  <c r="H17" i="10"/>
  <c r="H18" i="10"/>
  <c r="H19" i="10"/>
  <c r="I21" i="10"/>
  <c r="I22" i="10"/>
  <c r="I9" i="10"/>
  <c r="I18" i="10"/>
  <c r="I19" i="10"/>
  <c r="I10" i="10"/>
  <c r="I12" i="10"/>
  <c r="I13" i="10"/>
  <c r="I14" i="10"/>
  <c r="I17" i="10"/>
  <c r="I4" i="10"/>
  <c r="I5" i="10"/>
  <c r="I6" i="10"/>
  <c r="I7" i="10"/>
  <c r="I15" i="10"/>
  <c r="H24" i="9"/>
  <c r="H25" i="9"/>
  <c r="H26" i="9"/>
  <c r="H27" i="9"/>
  <c r="H28" i="9"/>
  <c r="H29" i="9"/>
  <c r="C70" i="14"/>
  <c r="I24" i="9"/>
  <c r="I25" i="9"/>
  <c r="I26" i="9"/>
  <c r="I27" i="9"/>
  <c r="I28" i="9"/>
  <c r="I29" i="9"/>
  <c r="H30" i="8"/>
  <c r="H31" i="8"/>
  <c r="H32" i="8"/>
  <c r="H33" i="8"/>
  <c r="H4" i="8"/>
  <c r="H5" i="8"/>
  <c r="H6" i="8"/>
  <c r="H7" i="8"/>
  <c r="H8" i="8"/>
  <c r="H9" i="8"/>
  <c r="H12" i="8"/>
  <c r="H13" i="8"/>
  <c r="H14" i="8"/>
  <c r="H15" i="8"/>
  <c r="H17" i="8"/>
  <c r="H18" i="8"/>
  <c r="H19" i="8"/>
  <c r="H20" i="8"/>
  <c r="H21" i="8"/>
  <c r="H22" i="8"/>
  <c r="H25" i="8"/>
  <c r="H26" i="8"/>
  <c r="H27" i="8"/>
  <c r="H28" i="8"/>
  <c r="I30" i="8"/>
  <c r="I31" i="8"/>
  <c r="I32" i="8"/>
  <c r="I33" i="8"/>
  <c r="I34" i="8"/>
  <c r="I35" i="8"/>
  <c r="I17" i="8"/>
  <c r="I18" i="8"/>
  <c r="I19" i="8"/>
  <c r="I20" i="8"/>
  <c r="I21" i="8"/>
  <c r="I22" i="8"/>
  <c r="I23" i="8"/>
  <c r="I25" i="8"/>
  <c r="I26" i="8"/>
  <c r="I27" i="8"/>
  <c r="I28" i="8"/>
  <c r="I4" i="8"/>
  <c r="I5" i="8"/>
  <c r="I6" i="8"/>
  <c r="I7" i="8"/>
  <c r="I8" i="8"/>
  <c r="I9" i="8"/>
  <c r="I10" i="8"/>
  <c r="I12" i="8"/>
  <c r="I13" i="8"/>
  <c r="I14" i="8"/>
  <c r="I15" i="8"/>
  <c r="H22" i="7"/>
  <c r="H23" i="7"/>
  <c r="H4" i="7"/>
  <c r="H5" i="7"/>
  <c r="H6" i="7"/>
  <c r="H11" i="7"/>
  <c r="H12" i="7"/>
  <c r="H13" i="7"/>
  <c r="H14" i="7"/>
  <c r="H15" i="7"/>
  <c r="H17" i="7"/>
  <c r="H18" i="7"/>
  <c r="H19" i="7"/>
  <c r="H20" i="7"/>
  <c r="I22" i="7"/>
  <c r="I11" i="7"/>
  <c r="I13" i="7"/>
  <c r="I14" i="7"/>
  <c r="I17" i="7"/>
  <c r="I4" i="7"/>
  <c r="I5" i="7"/>
  <c r="I6" i="7"/>
  <c r="I7" i="7"/>
  <c r="I9" i="7"/>
  <c r="I10" i="7"/>
  <c r="I12" i="7"/>
  <c r="I18" i="7"/>
  <c r="I19" i="7"/>
  <c r="I22" i="6"/>
  <c r="I23" i="6"/>
  <c r="I5" i="6"/>
  <c r="I7" i="6"/>
  <c r="I8" i="6"/>
  <c r="I10" i="6"/>
  <c r="I11" i="6"/>
  <c r="I15" i="6"/>
  <c r="I16" i="6"/>
  <c r="I17" i="6"/>
  <c r="I19" i="6"/>
  <c r="I20" i="6"/>
  <c r="H21" i="5"/>
  <c r="H22" i="5"/>
  <c r="I21" i="5"/>
  <c r="I4" i="5"/>
  <c r="I6" i="5"/>
  <c r="I8" i="5"/>
  <c r="I9" i="5"/>
  <c r="I11" i="5"/>
  <c r="I12" i="5"/>
  <c r="I13" i="5"/>
  <c r="I14" i="5"/>
  <c r="I16" i="5"/>
  <c r="I17" i="5"/>
  <c r="I18" i="5"/>
  <c r="I19" i="5"/>
  <c r="H26" i="4"/>
  <c r="H27" i="4"/>
  <c r="H28" i="4"/>
  <c r="H29" i="4"/>
  <c r="H6" i="4"/>
  <c r="I26" i="4"/>
  <c r="I27" i="4"/>
  <c r="I28" i="4"/>
  <c r="I29" i="4"/>
  <c r="I4" i="4"/>
  <c r="I5" i="4"/>
  <c r="I6" i="4"/>
  <c r="I7" i="4"/>
  <c r="I8" i="4"/>
  <c r="I9" i="4"/>
  <c r="I10" i="4"/>
  <c r="I11" i="4"/>
  <c r="I12" i="4"/>
  <c r="I14" i="4"/>
  <c r="I15" i="4"/>
  <c r="I16" i="4"/>
  <c r="I17" i="4"/>
  <c r="I19" i="4"/>
  <c r="I20" i="4"/>
  <c r="I21" i="4"/>
  <c r="I22" i="4"/>
  <c r="I23" i="4"/>
  <c r="I24" i="4"/>
  <c r="H23" i="3"/>
  <c r="H24" i="3"/>
  <c r="H25" i="3"/>
  <c r="H26" i="3"/>
  <c r="H4" i="3"/>
  <c r="H5" i="3"/>
  <c r="H6" i="3"/>
  <c r="H7" i="3"/>
  <c r="H8" i="3"/>
  <c r="H9" i="3"/>
  <c r="H12" i="3"/>
  <c r="H13" i="3"/>
  <c r="H16" i="3"/>
  <c r="H17" i="3"/>
  <c r="H20" i="3"/>
  <c r="H21" i="3"/>
  <c r="H14" i="3"/>
  <c r="H15" i="3"/>
  <c r="H19" i="3"/>
  <c r="I23" i="3"/>
  <c r="I24" i="3"/>
  <c r="I25" i="3"/>
  <c r="I26" i="3"/>
  <c r="I20" i="3"/>
  <c r="I21" i="3"/>
  <c r="I12" i="3"/>
  <c r="I14" i="3"/>
  <c r="I15" i="3"/>
  <c r="I16" i="3"/>
  <c r="I4" i="3"/>
  <c r="I5" i="3"/>
  <c r="I6" i="3"/>
  <c r="I7" i="3"/>
  <c r="I8" i="3"/>
  <c r="I9" i="3"/>
  <c r="H51" i="2"/>
  <c r="H52" i="2"/>
  <c r="H53" i="2"/>
  <c r="H54" i="2"/>
  <c r="H56" i="2"/>
  <c r="H55" i="2"/>
  <c r="H57" i="2"/>
  <c r="H58" i="2"/>
  <c r="H59" i="2"/>
  <c r="H60" i="2"/>
  <c r="H61" i="2"/>
  <c r="H4" i="2"/>
  <c r="H5" i="2"/>
  <c r="H6" i="2"/>
  <c r="H7" i="2"/>
  <c r="H8" i="2"/>
  <c r="H9" i="2"/>
  <c r="H10" i="2"/>
  <c r="H11" i="2"/>
  <c r="H12" i="2"/>
  <c r="H14" i="2"/>
  <c r="H15" i="2"/>
  <c r="H16" i="2"/>
  <c r="H17" i="2"/>
  <c r="H18" i="2"/>
  <c r="H19" i="2"/>
  <c r="H21" i="2"/>
  <c r="H23" i="2"/>
  <c r="H24" i="2"/>
  <c r="H25" i="2"/>
  <c r="H26" i="2"/>
  <c r="H27" i="2"/>
  <c r="H28" i="2"/>
  <c r="H29" i="2"/>
  <c r="H30" i="2"/>
  <c r="H31" i="2"/>
  <c r="H32" i="2"/>
  <c r="H33" i="2"/>
  <c r="H34" i="2"/>
  <c r="H35" i="2"/>
  <c r="H37" i="2"/>
  <c r="H38" i="2"/>
  <c r="H39" i="2"/>
  <c r="H40" i="2"/>
  <c r="H41" i="2"/>
  <c r="H42" i="2"/>
  <c r="H43" i="2"/>
  <c r="H44" i="2"/>
  <c r="H45" i="2"/>
  <c r="H46" i="2"/>
  <c r="H47" i="2"/>
  <c r="H48" i="2"/>
  <c r="H49" i="2"/>
  <c r="I51" i="2"/>
  <c r="I52" i="2"/>
  <c r="I53" i="2"/>
  <c r="I54" i="2"/>
  <c r="I55" i="2"/>
  <c r="I56" i="2"/>
  <c r="I57" i="2"/>
  <c r="I58" i="2"/>
  <c r="I60" i="2"/>
  <c r="I61" i="2"/>
  <c r="I4" i="2"/>
  <c r="I5" i="2"/>
  <c r="I6" i="2"/>
  <c r="I7" i="2"/>
  <c r="I9" i="2"/>
  <c r="I10" i="2"/>
  <c r="I11" i="2"/>
  <c r="I14" i="2"/>
  <c r="I15" i="2"/>
  <c r="I18" i="2"/>
  <c r="I24" i="2"/>
  <c r="I25" i="2"/>
  <c r="I26" i="2"/>
  <c r="I27" i="2"/>
  <c r="I28" i="2"/>
  <c r="I29" i="2"/>
  <c r="I37" i="2"/>
  <c r="I38" i="2"/>
  <c r="I39" i="2"/>
  <c r="I41" i="2"/>
  <c r="I42" i="2"/>
  <c r="I17" i="2"/>
  <c r="I19" i="2"/>
  <c r="I20" i="2"/>
  <c r="I40" i="2"/>
  <c r="I43" i="2"/>
  <c r="I8" i="2"/>
  <c r="I16" i="2"/>
  <c r="I21" i="2"/>
  <c r="I23" i="2"/>
  <c r="I30" i="2"/>
  <c r="I31" i="2"/>
  <c r="I32" i="2"/>
  <c r="I33" i="2"/>
  <c r="I34" i="2"/>
  <c r="I35" i="2"/>
  <c r="I44" i="2"/>
  <c r="I45" i="2"/>
  <c r="I46" i="2"/>
  <c r="I47" i="2"/>
  <c r="I48" i="2"/>
  <c r="I49" i="2"/>
  <c r="I59" i="2"/>
  <c r="I12" i="2"/>
  <c r="C104" i="14"/>
  <c r="B106" i="14"/>
  <c r="B105" i="14"/>
  <c r="B104" i="14"/>
  <c r="B103" i="14"/>
  <c r="B102" i="14"/>
  <c r="B101" i="14"/>
  <c r="B100" i="14"/>
  <c r="B99" i="14"/>
  <c r="B98" i="14"/>
  <c r="B97" i="14"/>
  <c r="D77" i="14"/>
  <c r="D76" i="14"/>
  <c r="F76" i="14"/>
  <c r="F74" i="14"/>
  <c r="H24" i="11"/>
  <c r="H25" i="11"/>
  <c r="H26" i="11"/>
  <c r="H27" i="11"/>
  <c r="H29" i="11"/>
  <c r="H30" i="11"/>
  <c r="H31" i="11"/>
  <c r="H32" i="11"/>
  <c r="H13" i="11"/>
  <c r="H14" i="11"/>
  <c r="H16" i="11"/>
  <c r="H17" i="11"/>
  <c r="H18" i="11"/>
  <c r="H20" i="11"/>
  <c r="H21" i="11"/>
  <c r="H22" i="11"/>
  <c r="H4" i="11"/>
  <c r="H5" i="11"/>
  <c r="H6" i="11"/>
  <c r="H7" i="11"/>
  <c r="H8" i="11"/>
  <c r="H9" i="11"/>
  <c r="H10" i="11"/>
  <c r="H11" i="11"/>
  <c r="H19" i="9"/>
  <c r="H20" i="9"/>
  <c r="H21" i="9"/>
  <c r="H22" i="9"/>
  <c r="H13" i="9"/>
  <c r="H14" i="9"/>
  <c r="H15" i="9"/>
  <c r="H16" i="9"/>
  <c r="H17" i="9"/>
  <c r="H4" i="9"/>
  <c r="H5" i="9"/>
  <c r="H6" i="9"/>
  <c r="H7" i="9"/>
  <c r="H8" i="9"/>
  <c r="H9" i="9"/>
  <c r="H10" i="9"/>
  <c r="H11" i="9"/>
  <c r="H34" i="8"/>
  <c r="H35" i="8"/>
  <c r="H23" i="8"/>
  <c r="H24" i="8"/>
  <c r="H10" i="8"/>
  <c r="H15" i="6"/>
  <c r="H16" i="6"/>
  <c r="H17" i="6"/>
  <c r="H20" i="6"/>
  <c r="H7" i="6"/>
  <c r="H8" i="6"/>
  <c r="H9" i="6"/>
  <c r="H10" i="6"/>
  <c r="H11" i="6"/>
  <c r="H12" i="6"/>
  <c r="H13" i="6"/>
  <c r="H4" i="6"/>
  <c r="H5" i="6"/>
  <c r="H16" i="5"/>
  <c r="H17" i="5"/>
  <c r="H18" i="5"/>
  <c r="H19" i="5"/>
  <c r="H8" i="5"/>
  <c r="H9" i="5"/>
  <c r="H10" i="5"/>
  <c r="H11" i="5"/>
  <c r="H12" i="5"/>
  <c r="H13" i="5"/>
  <c r="H14" i="5"/>
  <c r="H4" i="5"/>
  <c r="H5" i="5"/>
  <c r="H6" i="5"/>
  <c r="H19" i="4"/>
  <c r="H20" i="4"/>
  <c r="H21" i="4"/>
  <c r="H22" i="4"/>
  <c r="H23" i="4"/>
  <c r="H24" i="4"/>
  <c r="H14" i="4"/>
  <c r="H15" i="4"/>
  <c r="H16" i="4"/>
  <c r="H17" i="4"/>
  <c r="H4" i="4"/>
  <c r="H5" i="4"/>
  <c r="H7" i="4"/>
  <c r="H8" i="4"/>
  <c r="H9" i="4"/>
  <c r="H10" i="4"/>
  <c r="H11" i="4"/>
  <c r="H12" i="4"/>
  <c r="H10" i="3"/>
  <c r="D82" i="14"/>
  <c r="D70" i="14"/>
  <c r="I19" i="9"/>
  <c r="I20" i="9"/>
  <c r="I21" i="9"/>
  <c r="I22" i="9"/>
  <c r="I13" i="9"/>
  <c r="I14" i="9"/>
  <c r="I15" i="9"/>
  <c r="I16" i="9"/>
  <c r="I17" i="9"/>
  <c r="I4" i="9"/>
  <c r="I5" i="9"/>
  <c r="I6" i="9"/>
  <c r="I7" i="9"/>
  <c r="I8" i="9"/>
  <c r="I9" i="9"/>
  <c r="I10" i="9"/>
  <c r="I11" i="9"/>
  <c r="D69" i="14"/>
  <c r="I24" i="8"/>
  <c r="F59" i="14"/>
  <c r="D59" i="14"/>
  <c r="D53" i="14"/>
  <c r="D52" i="14"/>
  <c r="F50" i="14"/>
  <c r="D50" i="14"/>
  <c r="I50" i="14" s="1"/>
  <c r="I12" i="6"/>
  <c r="I13" i="6"/>
  <c r="D45" i="14"/>
  <c r="F42" i="14"/>
  <c r="D42" i="14"/>
  <c r="D37" i="14"/>
  <c r="D36" i="14"/>
  <c r="D34" i="14"/>
  <c r="F29" i="14"/>
  <c r="D29" i="14"/>
  <c r="I10" i="3"/>
  <c r="D19" i="14"/>
  <c r="F18" i="14"/>
  <c r="L50" i="2"/>
  <c r="I50" i="2" s="1"/>
  <c r="E13" i="14" s="1"/>
  <c r="F13" i="14"/>
  <c r="D13" i="14"/>
  <c r="H50" i="2"/>
  <c r="C13" i="14"/>
  <c r="H13" i="14" s="1"/>
  <c r="L36" i="2"/>
  <c r="F12" i="14"/>
  <c r="K36" i="2"/>
  <c r="H36" i="2" s="1"/>
  <c r="D12" i="14"/>
  <c r="I12" i="14" s="1"/>
  <c r="I36" i="2"/>
  <c r="E12" i="14"/>
  <c r="C12" i="14"/>
  <c r="L22" i="2"/>
  <c r="F11" i="14" s="1"/>
  <c r="K22" i="2"/>
  <c r="D11" i="14"/>
  <c r="H22" i="2"/>
  <c r="C11" i="14"/>
  <c r="L13" i="2"/>
  <c r="K13" i="2"/>
  <c r="H12" i="14"/>
  <c r="K3" i="2"/>
  <c r="H3" i="2" s="1"/>
  <c r="C9" i="14" s="1"/>
  <c r="L3" i="2"/>
  <c r="I3" i="2"/>
  <c r="E9" i="14" s="1"/>
  <c r="F9" i="14"/>
  <c r="I59" i="14"/>
  <c r="I42" i="14"/>
  <c r="I29" i="14"/>
  <c r="I13" i="14"/>
  <c r="H9" i="14" l="1"/>
  <c r="L11" i="3"/>
  <c r="I13" i="3"/>
  <c r="H12" i="11"/>
  <c r="C83" i="14" s="1"/>
  <c r="D83" i="14"/>
  <c r="H22" i="3"/>
  <c r="C21" i="14" s="1"/>
  <c r="D21" i="14"/>
  <c r="H29" i="14"/>
  <c r="E143" i="14" s="1"/>
  <c r="C143" i="14"/>
  <c r="C145" i="14"/>
  <c r="K37" i="11"/>
  <c r="K14" i="6"/>
  <c r="K24" i="6"/>
  <c r="D10" i="14"/>
  <c r="H13" i="2"/>
  <c r="C10" i="14" s="1"/>
  <c r="C133" i="14"/>
  <c r="D9" i="14"/>
  <c r="I9" i="14" s="1"/>
  <c r="I22" i="2"/>
  <c r="E11" i="14" s="1"/>
  <c r="H11" i="14" s="1"/>
  <c r="I76" i="14"/>
  <c r="H62" i="2"/>
  <c r="C14" i="14" s="1"/>
  <c r="D14" i="14"/>
  <c r="H3" i="10"/>
  <c r="C74" i="14" s="1"/>
  <c r="D74" i="14"/>
  <c r="I74" i="14" s="1"/>
  <c r="L18" i="3"/>
  <c r="I19" i="3"/>
  <c r="F10" i="14"/>
  <c r="I13" i="2"/>
  <c r="E10" i="14" s="1"/>
  <c r="I11" i="14"/>
  <c r="H13" i="4"/>
  <c r="C27" i="14" s="1"/>
  <c r="D27" i="14"/>
  <c r="H16" i="8"/>
  <c r="C60" i="14" s="1"/>
  <c r="D60" i="14"/>
  <c r="K3" i="3"/>
  <c r="L3" i="4"/>
  <c r="C113" i="14"/>
  <c r="H50" i="14"/>
  <c r="E113" i="14" s="1"/>
  <c r="C117" i="14"/>
  <c r="K24" i="7"/>
  <c r="C135" i="14"/>
  <c r="C138" i="14"/>
  <c r="H76" i="14"/>
  <c r="E138" i="14" s="1"/>
  <c r="L23" i="9"/>
  <c r="L30" i="9"/>
  <c r="L37" i="11"/>
  <c r="I36" i="11"/>
  <c r="K36" i="8"/>
  <c r="K29" i="8"/>
  <c r="K3" i="9"/>
  <c r="K23" i="5"/>
  <c r="K23" i="10"/>
  <c r="L27" i="3"/>
  <c r="L23" i="5"/>
  <c r="I22" i="5"/>
  <c r="L24" i="7"/>
  <c r="I23" i="7"/>
  <c r="L62" i="2"/>
  <c r="D109" i="14"/>
  <c r="K3" i="4"/>
  <c r="L3" i="5"/>
  <c r="I5" i="5"/>
  <c r="H42" i="14"/>
  <c r="E112" i="14" s="1"/>
  <c r="C112" i="14"/>
  <c r="L3" i="9"/>
  <c r="H59" i="14"/>
  <c r="E125" i="14" s="1"/>
  <c r="C125" i="14"/>
  <c r="K18" i="3"/>
  <c r="K27" i="3"/>
  <c r="K23" i="11"/>
  <c r="L20" i="10"/>
  <c r="L23" i="10"/>
  <c r="L12" i="9"/>
  <c r="L18" i="4"/>
  <c r="K30" i="4"/>
  <c r="L16" i="8"/>
  <c r="L3" i="8"/>
  <c r="L3" i="11"/>
  <c r="K12" i="9"/>
  <c r="L12" i="11"/>
  <c r="K18" i="4"/>
  <c r="L20" i="5"/>
  <c r="L21" i="7"/>
  <c r="L30" i="4"/>
  <c r="K3" i="8"/>
  <c r="L29" i="8"/>
  <c r="L36" i="8"/>
  <c r="L13" i="4"/>
  <c r="L7" i="5"/>
  <c r="K7" i="5"/>
  <c r="L8" i="7"/>
  <c r="L8" i="10"/>
  <c r="K8" i="10"/>
  <c r="L15" i="5"/>
  <c r="L16" i="7"/>
  <c r="L18" i="9"/>
  <c r="K18" i="9"/>
  <c r="L23" i="11"/>
  <c r="L22" i="3"/>
  <c r="L33" i="11"/>
  <c r="K33" i="11"/>
  <c r="K6" i="6"/>
  <c r="L14" i="6"/>
  <c r="L6" i="6"/>
  <c r="L24" i="6"/>
  <c r="L21" i="6"/>
  <c r="H9" i="7"/>
  <c r="K8" i="7"/>
  <c r="I23" i="11" l="1"/>
  <c r="E84" i="14" s="1"/>
  <c r="D139" i="14" s="1"/>
  <c r="F84" i="14"/>
  <c r="I29" i="8"/>
  <c r="E61" i="14" s="1"/>
  <c r="D147" i="14" s="1"/>
  <c r="F61" i="14"/>
  <c r="I3" i="11"/>
  <c r="E82" i="14" s="1"/>
  <c r="F82" i="14"/>
  <c r="I82" i="14" s="1"/>
  <c r="I23" i="9"/>
  <c r="E69" i="14" s="1"/>
  <c r="F69" i="14"/>
  <c r="I69" i="14" s="1"/>
  <c r="C121" i="14"/>
  <c r="H8" i="7"/>
  <c r="C51" i="14" s="1"/>
  <c r="D51" i="14"/>
  <c r="I33" i="11"/>
  <c r="E85" i="14" s="1"/>
  <c r="D150" i="14" s="1"/>
  <c r="F85" i="14"/>
  <c r="I30" i="4"/>
  <c r="E30" i="14" s="1"/>
  <c r="D99" i="14" s="1"/>
  <c r="F30" i="14"/>
  <c r="I14" i="6"/>
  <c r="E44" i="14" s="1"/>
  <c r="D134" i="14" s="1"/>
  <c r="F44" i="14"/>
  <c r="I22" i="3"/>
  <c r="E21" i="14" s="1"/>
  <c r="H21" i="14" s="1"/>
  <c r="E142" i="14" s="1"/>
  <c r="F21" i="14"/>
  <c r="I16" i="7"/>
  <c r="E52" i="14" s="1"/>
  <c r="F52" i="14"/>
  <c r="I52" i="14" s="1"/>
  <c r="I8" i="7"/>
  <c r="E51" i="14" s="1"/>
  <c r="D124" i="14" s="1"/>
  <c r="F51" i="14"/>
  <c r="I36" i="8"/>
  <c r="E62" i="14" s="1"/>
  <c r="D103" i="14" s="1"/>
  <c r="F62" i="14"/>
  <c r="I21" i="7"/>
  <c r="E53" i="14" s="1"/>
  <c r="F53" i="14"/>
  <c r="I53" i="14" s="1"/>
  <c r="D67" i="14"/>
  <c r="H12" i="9"/>
  <c r="C67" i="14" s="1"/>
  <c r="H30" i="4"/>
  <c r="C30" i="14" s="1"/>
  <c r="D30" i="14"/>
  <c r="I30" i="14" s="1"/>
  <c r="I20" i="10"/>
  <c r="E77" i="14" s="1"/>
  <c r="F77" i="14"/>
  <c r="I77" i="14" s="1"/>
  <c r="I24" i="7"/>
  <c r="E54" i="14" s="1"/>
  <c r="D102" i="14" s="1"/>
  <c r="F54" i="14"/>
  <c r="H23" i="10"/>
  <c r="C78" i="14" s="1"/>
  <c r="D78" i="14"/>
  <c r="H29" i="8"/>
  <c r="C61" i="14" s="1"/>
  <c r="D61" i="14"/>
  <c r="I61" i="14" s="1"/>
  <c r="I30" i="9"/>
  <c r="E70" i="14" s="1"/>
  <c r="F70" i="14"/>
  <c r="I70" i="14" s="1"/>
  <c r="I3" i="4"/>
  <c r="E26" i="14" s="1"/>
  <c r="F26" i="14"/>
  <c r="I18" i="3"/>
  <c r="E20" i="14" s="1"/>
  <c r="F20" i="14"/>
  <c r="C97" i="14"/>
  <c r="C4" i="14"/>
  <c r="I10" i="14"/>
  <c r="D93" i="14"/>
  <c r="I21" i="14"/>
  <c r="H6" i="6"/>
  <c r="C43" i="14" s="1"/>
  <c r="C91" i="14" s="1"/>
  <c r="D43" i="14"/>
  <c r="I15" i="5"/>
  <c r="E36" i="14" s="1"/>
  <c r="F36" i="14"/>
  <c r="I36" i="14" s="1"/>
  <c r="I20" i="5"/>
  <c r="E37" i="14" s="1"/>
  <c r="F37" i="14"/>
  <c r="I37" i="14" s="1"/>
  <c r="H23" i="11"/>
  <c r="C84" i="14" s="1"/>
  <c r="D84" i="14"/>
  <c r="I84" i="14" s="1"/>
  <c r="H23" i="5"/>
  <c r="C38" i="14" s="1"/>
  <c r="D38" i="14"/>
  <c r="D46" i="14"/>
  <c r="I46" i="14" s="1"/>
  <c r="H24" i="6"/>
  <c r="C46" i="14" s="1"/>
  <c r="C142" i="14"/>
  <c r="I11" i="3"/>
  <c r="E19" i="14" s="1"/>
  <c r="F19" i="14"/>
  <c r="I24" i="6"/>
  <c r="E46" i="14" s="1"/>
  <c r="D101" i="14" s="1"/>
  <c r="F46" i="14"/>
  <c r="H33" i="11"/>
  <c r="C85" i="14" s="1"/>
  <c r="D85" i="14"/>
  <c r="I85" i="14" s="1"/>
  <c r="H18" i="9"/>
  <c r="C68" i="14" s="1"/>
  <c r="D68" i="14"/>
  <c r="H8" i="10"/>
  <c r="C75" i="14" s="1"/>
  <c r="D75" i="14"/>
  <c r="I7" i="5"/>
  <c r="E35" i="14" s="1"/>
  <c r="D122" i="14" s="1"/>
  <c r="F35" i="14"/>
  <c r="H3" i="8"/>
  <c r="C58" i="14" s="1"/>
  <c r="D58" i="14"/>
  <c r="H18" i="4"/>
  <c r="C28" i="14" s="1"/>
  <c r="D28" i="14"/>
  <c r="I3" i="8"/>
  <c r="E58" i="14" s="1"/>
  <c r="D114" i="14" s="1"/>
  <c r="F58" i="14"/>
  <c r="I12" i="9"/>
  <c r="E67" i="14" s="1"/>
  <c r="D126" i="14" s="1"/>
  <c r="F67" i="14"/>
  <c r="D22" i="14"/>
  <c r="H27" i="3"/>
  <c r="C22" i="14" s="1"/>
  <c r="I3" i="9"/>
  <c r="E66" i="14" s="1"/>
  <c r="D115" i="14" s="1"/>
  <c r="F66" i="14"/>
  <c r="I3" i="5"/>
  <c r="E34" i="14" s="1"/>
  <c r="F34" i="14"/>
  <c r="I34" i="14" s="1"/>
  <c r="I62" i="2"/>
  <c r="E14" i="14" s="1"/>
  <c r="F14" i="14"/>
  <c r="F38" i="14"/>
  <c r="I23" i="5"/>
  <c r="E38" i="14" s="1"/>
  <c r="D100" i="14" s="1"/>
  <c r="H3" i="9"/>
  <c r="C66" i="14" s="1"/>
  <c r="D66" i="14"/>
  <c r="I66" i="14" s="1"/>
  <c r="H24" i="7"/>
  <c r="C54" i="14" s="1"/>
  <c r="D54" i="14"/>
  <c r="I54" i="14" s="1"/>
  <c r="I60" i="14"/>
  <c r="H74" i="14"/>
  <c r="E116" i="14" s="1"/>
  <c r="C116" i="14"/>
  <c r="H14" i="6"/>
  <c r="C44" i="14" s="1"/>
  <c r="D44" i="14"/>
  <c r="I44" i="14" s="1"/>
  <c r="I21" i="6"/>
  <c r="E45" i="14" s="1"/>
  <c r="F45" i="14"/>
  <c r="I45" i="14" s="1"/>
  <c r="H7" i="5"/>
  <c r="C35" i="14" s="1"/>
  <c r="D35" i="14"/>
  <c r="I35" i="14" s="1"/>
  <c r="I18" i="4"/>
  <c r="E28" i="14" s="1"/>
  <c r="D132" i="14" s="1"/>
  <c r="F28" i="14"/>
  <c r="D62" i="14"/>
  <c r="I62" i="14" s="1"/>
  <c r="H36" i="8"/>
  <c r="C62" i="14" s="1"/>
  <c r="H3" i="3"/>
  <c r="C18" i="14" s="1"/>
  <c r="D18" i="14"/>
  <c r="F43" i="14"/>
  <c r="I6" i="6"/>
  <c r="E43" i="14" s="1"/>
  <c r="D123" i="14" s="1"/>
  <c r="I18" i="9"/>
  <c r="E68" i="14" s="1"/>
  <c r="D137" i="14" s="1"/>
  <c r="F68" i="14"/>
  <c r="I8" i="10"/>
  <c r="E75" i="14" s="1"/>
  <c r="D127" i="14" s="1"/>
  <c r="F75" i="14"/>
  <c r="I13" i="4"/>
  <c r="E27" i="14" s="1"/>
  <c r="D121" i="14" s="1"/>
  <c r="F27" i="14"/>
  <c r="I27" i="14" s="1"/>
  <c r="F83" i="14"/>
  <c r="I83" i="14" s="1"/>
  <c r="I12" i="11"/>
  <c r="E83" i="14" s="1"/>
  <c r="D128" i="14" s="1"/>
  <c r="I16" i="8"/>
  <c r="E60" i="14" s="1"/>
  <c r="D136" i="14" s="1"/>
  <c r="F60" i="14"/>
  <c r="F78" i="14"/>
  <c r="I23" i="10"/>
  <c r="E78" i="14" s="1"/>
  <c r="D105" i="14" s="1"/>
  <c r="H18" i="3"/>
  <c r="C20" i="14" s="1"/>
  <c r="D20" i="14"/>
  <c r="H3" i="4"/>
  <c r="C26" i="14" s="1"/>
  <c r="D26" i="14"/>
  <c r="I26" i="14" s="1"/>
  <c r="I27" i="3"/>
  <c r="E22" i="14" s="1"/>
  <c r="F22" i="14"/>
  <c r="I37" i="11"/>
  <c r="E86" i="14" s="1"/>
  <c r="D106" i="14" s="1"/>
  <c r="F86" i="14"/>
  <c r="H60" i="14"/>
  <c r="E136" i="14" s="1"/>
  <c r="C136" i="14"/>
  <c r="I14" i="14"/>
  <c r="H10" i="14"/>
  <c r="H37" i="11"/>
  <c r="C86" i="14" s="1"/>
  <c r="D86" i="14"/>
  <c r="C128" i="14"/>
  <c r="H83" i="14"/>
  <c r="E128" i="14" s="1"/>
  <c r="C122" i="14" l="1"/>
  <c r="H35" i="14"/>
  <c r="E122" i="14" s="1"/>
  <c r="C115" i="14"/>
  <c r="H66" i="14"/>
  <c r="E115" i="14" s="1"/>
  <c r="C90" i="14"/>
  <c r="C137" i="14"/>
  <c r="H68" i="14"/>
  <c r="E137" i="14" s="1"/>
  <c r="H38" i="14"/>
  <c r="E100" i="14" s="1"/>
  <c r="C100" i="14"/>
  <c r="D110" i="14"/>
  <c r="E90" i="14"/>
  <c r="C131" i="14"/>
  <c r="H20" i="14"/>
  <c r="E131" i="14" s="1"/>
  <c r="H54" i="14"/>
  <c r="E102" i="14" s="1"/>
  <c r="C102" i="14"/>
  <c r="C103" i="14"/>
  <c r="H62" i="14"/>
  <c r="E103" i="14" s="1"/>
  <c r="I28" i="14"/>
  <c r="I68" i="14"/>
  <c r="I38" i="14"/>
  <c r="I43" i="14"/>
  <c r="F92" i="14"/>
  <c r="F90" i="14"/>
  <c r="F93" i="14"/>
  <c r="I51" i="14"/>
  <c r="H26" i="14"/>
  <c r="E110" i="14" s="1"/>
  <c r="C110" i="14"/>
  <c r="D97" i="14"/>
  <c r="E4" i="14"/>
  <c r="H28" i="14"/>
  <c r="E132" i="14" s="1"/>
  <c r="C132" i="14"/>
  <c r="H37" i="14"/>
  <c r="E144" i="14" s="1"/>
  <c r="D144" i="14"/>
  <c r="D131" i="14"/>
  <c r="E92" i="14"/>
  <c r="H30" i="14"/>
  <c r="E99" i="14" s="1"/>
  <c r="C99" i="14"/>
  <c r="H53" i="14"/>
  <c r="E146" i="14" s="1"/>
  <c r="D146" i="14"/>
  <c r="D142" i="14"/>
  <c r="E93" i="14"/>
  <c r="C124" i="14"/>
  <c r="H51" i="14"/>
  <c r="E124" i="14" s="1"/>
  <c r="H69" i="14"/>
  <c r="E148" i="14" s="1"/>
  <c r="D148" i="14"/>
  <c r="I86" i="14"/>
  <c r="F94" i="14"/>
  <c r="D92" i="14"/>
  <c r="I20" i="14"/>
  <c r="I18" i="14"/>
  <c r="D90" i="14"/>
  <c r="I90" i="14" s="1"/>
  <c r="H44" i="14"/>
  <c r="E134" i="14" s="1"/>
  <c r="C134" i="14"/>
  <c r="C98" i="14"/>
  <c r="H22" i="14"/>
  <c r="E98" i="14" s="1"/>
  <c r="I58" i="14"/>
  <c r="I75" i="14"/>
  <c r="I19" i="14"/>
  <c r="F91" i="14"/>
  <c r="H46" i="14"/>
  <c r="E101" i="14" s="1"/>
  <c r="C101" i="14"/>
  <c r="I78" i="14"/>
  <c r="C126" i="14"/>
  <c r="H67" i="14"/>
  <c r="E126" i="14" s="1"/>
  <c r="C123" i="14"/>
  <c r="H43" i="14"/>
  <c r="E123" i="14" s="1"/>
  <c r="H61" i="14"/>
  <c r="E147" i="14" s="1"/>
  <c r="C147" i="14"/>
  <c r="C106" i="14"/>
  <c r="C94" i="14"/>
  <c r="H86" i="14"/>
  <c r="E106" i="14" s="1"/>
  <c r="D98" i="14"/>
  <c r="E94" i="14"/>
  <c r="F4" i="14" s="1"/>
  <c r="C109" i="14"/>
  <c r="H18" i="14"/>
  <c r="E109" i="14" s="1"/>
  <c r="D145" i="14"/>
  <c r="H45" i="14"/>
  <c r="E145" i="14" s="1"/>
  <c r="D111" i="14"/>
  <c r="H34" i="14"/>
  <c r="E111" i="14" s="1"/>
  <c r="I22" i="14"/>
  <c r="D94" i="14"/>
  <c r="H58" i="14"/>
  <c r="E114" i="14" s="1"/>
  <c r="C114" i="14"/>
  <c r="H75" i="14"/>
  <c r="E127" i="14" s="1"/>
  <c r="C127" i="14"/>
  <c r="C150" i="14"/>
  <c r="H85" i="14"/>
  <c r="E150" i="14" s="1"/>
  <c r="C93" i="14"/>
  <c r="H93" i="14" s="1"/>
  <c r="H19" i="14"/>
  <c r="E120" i="14" s="1"/>
  <c r="D120" i="14"/>
  <c r="E91" i="14"/>
  <c r="H91" i="14" s="1"/>
  <c r="C139" i="14"/>
  <c r="C92" i="14"/>
  <c r="H84" i="14"/>
  <c r="E139" i="14" s="1"/>
  <c r="D133" i="14"/>
  <c r="H36" i="14"/>
  <c r="E133" i="14" s="1"/>
  <c r="I93" i="14"/>
  <c r="H14" i="14"/>
  <c r="D91" i="14"/>
  <c r="I91" i="14" s="1"/>
  <c r="D104" i="14"/>
  <c r="H70" i="14"/>
  <c r="E104" i="14" s="1"/>
  <c r="C105" i="14"/>
  <c r="H78" i="14"/>
  <c r="E105" i="14" s="1"/>
  <c r="D149" i="14"/>
  <c r="H77" i="14"/>
  <c r="E149" i="14" s="1"/>
  <c r="I67" i="14"/>
  <c r="D135" i="14"/>
  <c r="H52" i="14"/>
  <c r="E135" i="14" s="1"/>
  <c r="H27" i="14"/>
  <c r="E121" i="14" s="1"/>
  <c r="D117" i="14"/>
  <c r="H82" i="14"/>
  <c r="E117" i="14" s="1"/>
  <c r="H4" i="14" l="1"/>
  <c r="E97" i="14"/>
  <c r="H94" i="14"/>
  <c r="I4" i="14" s="1"/>
  <c r="D4" i="14"/>
  <c r="H92" i="14"/>
  <c r="I94" i="14"/>
  <c r="H90" i="14"/>
  <c r="I92" i="14"/>
</calcChain>
</file>

<file path=xl/sharedStrings.xml><?xml version="1.0" encoding="utf-8"?>
<sst xmlns="http://schemas.openxmlformats.org/spreadsheetml/2006/main" count="1882" uniqueCount="1489">
  <si>
    <t>3</t>
  </si>
  <si>
    <t>2</t>
  </si>
  <si>
    <t>1</t>
  </si>
  <si>
    <t>0</t>
  </si>
  <si>
    <t>1.5</t>
  </si>
  <si>
    <t>1.8</t>
  </si>
  <si>
    <t>1.9</t>
  </si>
  <si>
    <t>1.12</t>
  </si>
  <si>
    <t>1.17</t>
  </si>
  <si>
    <t>1.18</t>
  </si>
  <si>
    <t>1.27</t>
  </si>
  <si>
    <t>1.28</t>
  </si>
  <si>
    <t>1.29</t>
  </si>
  <si>
    <t>1.30</t>
  </si>
  <si>
    <t>1.38</t>
  </si>
  <si>
    <t>1.39</t>
  </si>
  <si>
    <t>1.40</t>
  </si>
  <si>
    <t>1.41</t>
  </si>
  <si>
    <t>1.42</t>
  </si>
  <si>
    <t>1.43</t>
  </si>
  <si>
    <t>1.50</t>
  </si>
  <si>
    <t>1.51</t>
  </si>
  <si>
    <t>1.52</t>
  </si>
  <si>
    <t>1.53</t>
  </si>
  <si>
    <t>1.54</t>
  </si>
  <si>
    <t>2.1</t>
  </si>
  <si>
    <t>2.2</t>
  </si>
  <si>
    <t>2.3</t>
  </si>
  <si>
    <t>2.4</t>
  </si>
  <si>
    <t>2.5</t>
  </si>
  <si>
    <t>2.6</t>
  </si>
  <si>
    <t>2.7</t>
  </si>
  <si>
    <t>2.8</t>
  </si>
  <si>
    <t>2.9</t>
  </si>
  <si>
    <t>2.10</t>
  </si>
  <si>
    <t>2.11</t>
  </si>
  <si>
    <t>2.12</t>
  </si>
  <si>
    <t>2.13</t>
  </si>
  <si>
    <t>2.14</t>
  </si>
  <si>
    <t>2.15</t>
  </si>
  <si>
    <t>2.16</t>
  </si>
  <si>
    <t>2.17</t>
  </si>
  <si>
    <t>2.18</t>
  </si>
  <si>
    <t>2.19</t>
  </si>
  <si>
    <t>2.20</t>
  </si>
  <si>
    <t>3.1</t>
  </si>
  <si>
    <t>3.2</t>
  </si>
  <si>
    <t>3.3</t>
  </si>
  <si>
    <t>3.4</t>
  </si>
  <si>
    <t>3.5</t>
  </si>
  <si>
    <t>3.6</t>
  </si>
  <si>
    <t>3.7</t>
  </si>
  <si>
    <t>3.8</t>
  </si>
  <si>
    <t>3.9</t>
  </si>
  <si>
    <t>3.10</t>
  </si>
  <si>
    <t>3.11</t>
  </si>
  <si>
    <t>3.12</t>
  </si>
  <si>
    <t>3.13</t>
  </si>
  <si>
    <t>3.14</t>
  </si>
  <si>
    <t>3.15</t>
  </si>
  <si>
    <t>3.16</t>
  </si>
  <si>
    <t>3.17</t>
  </si>
  <si>
    <t>3.18</t>
  </si>
  <si>
    <t>3.19</t>
  </si>
  <si>
    <t>3.20</t>
  </si>
  <si>
    <t>3.21</t>
  </si>
  <si>
    <t>3.22</t>
  </si>
  <si>
    <t>3.23</t>
  </si>
  <si>
    <t>4.1</t>
  </si>
  <si>
    <t>4.2</t>
  </si>
  <si>
    <t>4.3</t>
  </si>
  <si>
    <t>4.4</t>
  </si>
  <si>
    <t>4.5</t>
  </si>
  <si>
    <t>4.6</t>
  </si>
  <si>
    <t>4.7</t>
  </si>
  <si>
    <t>4.8</t>
  </si>
  <si>
    <t>4.9</t>
  </si>
  <si>
    <t>4.10</t>
  </si>
  <si>
    <t>4.11</t>
  </si>
  <si>
    <t>4.12</t>
  </si>
  <si>
    <t>4.13</t>
  </si>
  <si>
    <t>4.14</t>
  </si>
  <si>
    <t>4.15</t>
  </si>
  <si>
    <t>4.16</t>
  </si>
  <si>
    <t>5.1</t>
  </si>
  <si>
    <t>5.2</t>
  </si>
  <si>
    <t>5.3</t>
  </si>
  <si>
    <t>5.4</t>
  </si>
  <si>
    <t>5.5</t>
  </si>
  <si>
    <t>5.6</t>
  </si>
  <si>
    <t>5.7</t>
  </si>
  <si>
    <t>5.8</t>
  </si>
  <si>
    <t>5.9</t>
  </si>
  <si>
    <t>5.10</t>
  </si>
  <si>
    <t>5.11</t>
  </si>
  <si>
    <t>5.12</t>
  </si>
  <si>
    <t>5.13</t>
  </si>
  <si>
    <t>5.14</t>
  </si>
  <si>
    <t>5.15</t>
  </si>
  <si>
    <t>5.16</t>
  </si>
  <si>
    <t>5.17</t>
  </si>
  <si>
    <t>6.1</t>
  </si>
  <si>
    <t>6.2</t>
  </si>
  <si>
    <t>6.3</t>
  </si>
  <si>
    <t>6.4</t>
  </si>
  <si>
    <t>6.5</t>
  </si>
  <si>
    <t>6.6</t>
  </si>
  <si>
    <t>6.7</t>
  </si>
  <si>
    <t>6.8</t>
  </si>
  <si>
    <t>6.9</t>
  </si>
  <si>
    <t>6.10</t>
  </si>
  <si>
    <t>6.11</t>
  </si>
  <si>
    <t>6.12</t>
  </si>
  <si>
    <t>6.13</t>
  </si>
  <si>
    <t>6.14</t>
  </si>
  <si>
    <t>6.15</t>
  </si>
  <si>
    <t>6.16</t>
  </si>
  <si>
    <t>6.17</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</si>
  <si>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</si>
  <si>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</si>
  <si>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</si>
  <si>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</si>
  <si>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</si>
  <si>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</si>
  <si>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</si>
  <si>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</si>
  <si>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</si>
  <si>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</si>
  <si>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</si>
  <si>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</si>
  <si>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</si>
  <si>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</si>
  <si>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</si>
  <si>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</si>
  <si>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</si>
  <si>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</si>
  <si>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</si>
  <si>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</si>
  <si>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</si>
  <si>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</si>
  <si>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</si>
  <si>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</si>
  <si>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</si>
  <si>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</si>
  <si>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</si>
  <si>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</si>
  <si>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</si>
  <si>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8.1</t>
  </si>
  <si>
    <t>8.2</t>
  </si>
  <si>
    <t>8.3</t>
  </si>
  <si>
    <t>8.4</t>
  </si>
  <si>
    <t>8.5</t>
  </si>
  <si>
    <t>8.6</t>
  </si>
  <si>
    <t>8.7</t>
  </si>
  <si>
    <t>8.8</t>
  </si>
  <si>
    <t>8.9</t>
  </si>
  <si>
    <t>8.10</t>
  </si>
  <si>
    <t>8.11</t>
  </si>
  <si>
    <t>8.12</t>
  </si>
  <si>
    <t>8.13</t>
  </si>
  <si>
    <t>8.14</t>
  </si>
  <si>
    <t>8.15</t>
  </si>
  <si>
    <t>8.16</t>
  </si>
  <si>
    <t>8.17</t>
  </si>
  <si>
    <t>8.18</t>
  </si>
  <si>
    <t>8.19</t>
  </si>
  <si>
    <t>8.20</t>
  </si>
  <si>
    <t>8.21</t>
  </si>
  <si>
    <t>8.22</t>
  </si>
  <si>
    <t>8.23</t>
  </si>
  <si>
    <t>9.1</t>
  </si>
  <si>
    <t>9.2</t>
  </si>
  <si>
    <t>9.3</t>
  </si>
  <si>
    <t>9.4</t>
  </si>
  <si>
    <t>9.5</t>
  </si>
  <si>
    <t>9.6</t>
  </si>
  <si>
    <t>9.7</t>
  </si>
  <si>
    <t>9.8</t>
  </si>
  <si>
    <t>9.9</t>
  </si>
  <si>
    <t>9.10</t>
  </si>
  <si>
    <t>9.11</t>
  </si>
  <si>
    <t>9.12</t>
  </si>
  <si>
    <t>9.13</t>
  </si>
  <si>
    <t>9.14</t>
  </si>
  <si>
    <t>9.15</t>
  </si>
  <si>
    <t>9.16</t>
  </si>
  <si>
    <t>10.1</t>
  </si>
  <si>
    <t>10.2</t>
  </si>
  <si>
    <t>10.3</t>
  </si>
  <si>
    <t>10.4</t>
  </si>
  <si>
    <t>10.5</t>
  </si>
  <si>
    <t>10.6</t>
  </si>
  <si>
    <t>10.7</t>
  </si>
  <si>
    <t>10.8</t>
  </si>
  <si>
    <t>10.9</t>
  </si>
  <si>
    <t>10.10</t>
  </si>
  <si>
    <t>10.11</t>
  </si>
  <si>
    <t>10.12</t>
  </si>
  <si>
    <t>10.13</t>
  </si>
  <si>
    <t>10.14</t>
  </si>
  <si>
    <t>10.15</t>
  </si>
  <si>
    <t>10.17</t>
  </si>
  <si>
    <t>10.19</t>
  </si>
  <si>
    <t>10.20</t>
  </si>
  <si>
    <t>10.21</t>
  </si>
  <si>
    <t>10.22</t>
  </si>
  <si>
    <t>10.23</t>
  </si>
  <si>
    <t>10.24</t>
  </si>
  <si>
    <t>10.25</t>
  </si>
  <si>
    <t>10.26</t>
  </si>
  <si>
    <t>10.27</t>
  </si>
  <si>
    <t>10.28</t>
  </si>
  <si>
    <t>10.29</t>
  </si>
  <si>
    <t>10.30</t>
  </si>
  <si>
    <t xml:space="preserve">1.25 </t>
  </si>
  <si>
    <t xml:space="preserve">1.26 </t>
  </si>
  <si>
    <t>Individual</t>
  </si>
  <si>
    <t>Total</t>
  </si>
  <si>
    <t>Original</t>
  </si>
  <si>
    <t>Original Total</t>
  </si>
  <si>
    <t>*</t>
  </si>
  <si>
    <t xml:space="preserve">Instrumento de Evaluación de </t>
  </si>
  <si>
    <t>Capacidad Estadística</t>
  </si>
  <si>
    <t xml:space="preserve">(TASC) </t>
  </si>
  <si>
    <t>Instituciones para el Desarrollo (IFD)</t>
  </si>
  <si>
    <t>División de Capacidad Institucional del Estado (ICS)</t>
  </si>
  <si>
    <t>Ámbito Legal y Normativo</t>
  </si>
  <si>
    <t>Existe una ley que crea y organiza el Sistema Estadístico Nacional (SEN) y sus actores, y nombra al Instituto/Oficina de Estadística (INE) del país como su rector o coordinador.</t>
  </si>
  <si>
    <t>Existe la ley y se cumple</t>
  </si>
  <si>
    <t>No existe la ley pero el INE cumple las funciones de rectoría o coordinación</t>
  </si>
  <si>
    <t>Existe la ley pero no se cumple</t>
  </si>
  <si>
    <t>No existe ley y el INE no ejerce rectoría o coordinación del sistema</t>
  </si>
  <si>
    <t>Existe un marco normativo que especifica que los datos de los entrevistados se mantendrán confidenciales y serán usados sólo para fines estadísticos</t>
  </si>
  <si>
    <t>Existe un marco normativo que especifica la confidencialidad y se cumple</t>
  </si>
  <si>
    <t>Existe un marco normativo que especifica sólo algunos aspectos sobre la confidencialidad y se cumplen</t>
  </si>
  <si>
    <t>Existe un marco normativo que especifica elementos sobre la confidencialidad pero no se cumple</t>
  </si>
  <si>
    <t>No existe un marco normativo que especifique el tema de la confidencialidad de datos estadísticos</t>
  </si>
  <si>
    <t xml:space="preserve">Existe una ley que obliga a todas las personas naturales y jurídicas a participar en los censos y encuestas desarrolladas por el Instituto de estadística y otras entidades del SEN </t>
  </si>
  <si>
    <t>La ley existe y se cumple</t>
  </si>
  <si>
    <t>La ley existe pero sólo se cumple a veces</t>
  </si>
  <si>
    <t>La ley existe pero no se cumple</t>
  </si>
  <si>
    <t>La ley no existe</t>
  </si>
  <si>
    <t>La legislación actual precisa en relación a la máxima autoridad del INE (su presidente/a, director/a, jefe/a) lo siguiente: el proceso de selección, requisitos y perfil profesional que debe cumplir, el periodo de gestión, y las causales de cese y remoción</t>
  </si>
  <si>
    <t>La legislación existe e incluye TODOS los aspectos indicados</t>
  </si>
  <si>
    <t>La legislación existe e incluye LA MAYORÍA de los aspectos indicados</t>
  </si>
  <si>
    <t>La legislación existe e incluye ALGUNO de los aspectos indicados</t>
  </si>
  <si>
    <t xml:space="preserve">La legislación NO   precisa ninguno de los aspectos indicados o no existe </t>
  </si>
  <si>
    <t>La normativa sobre el cargo de director del INE faculta que el director participe en reuniones de alto nivel del gobierno, tales como los consejos de ministros u otros foros de alto nivel gubernamental</t>
  </si>
  <si>
    <t>Si, de manera explícita y el director participa de modo  permanente</t>
  </si>
  <si>
    <t>No de manera explícita pero el  director participa de modo regular como invitado</t>
  </si>
  <si>
    <t>No de manera explícita y el director participa de manera esporádica porque es invitado o debido a su perfil personal</t>
  </si>
  <si>
    <t>No, y el director nunca participa en reuniones de autoridades de alto nivel del gobierno</t>
  </si>
  <si>
    <t>Existen mecanismos de denuncia de presión política o administrativa en la producción y difusión de información estadística.</t>
  </si>
  <si>
    <t>Los mecanismos existen y se capacita permanentemente</t>
  </si>
  <si>
    <t>Los mecanismos existen y se capacita sólo a veces</t>
  </si>
  <si>
    <t>Los mecanismos existen y no se capacita sobre ellos</t>
  </si>
  <si>
    <t>Los mecanismos no existen</t>
  </si>
  <si>
    <t xml:space="preserve">El país ha oficializado, a través de un marco normativo, la aplicación de un código de buenas prácticas estadísticas, con estándares internacionales adaptados al contexto local, de alcance a todos los integrantes del SEN </t>
  </si>
  <si>
    <t>Si, y obliga su aplicación a todos los integrantes del SEN</t>
  </si>
  <si>
    <t xml:space="preserve"> Si, pero obliga su aplicación sólo a algunos integrantes del SEN</t>
  </si>
  <si>
    <t>Si, pero sólo obliga su aplicación al INE</t>
  </si>
  <si>
    <t>No existe el Código, o no está oficializado</t>
  </si>
  <si>
    <t>La ley existe y los censos siempre se ejecutan a tiempo</t>
  </si>
  <si>
    <t>La ley existe pero la periodicidad no se cumple</t>
  </si>
  <si>
    <t>La ley existe pero no define periodicidad</t>
  </si>
  <si>
    <t>Existe un marco normativo que indica que se ejecuten los Censos Agropecuarios en intervalos definidos no mayores a 10 años</t>
  </si>
  <si>
    <t>El marco existe y los censos siempre se ejecutan a tiempo</t>
  </si>
  <si>
    <t>El marco existe pero la periodicidad no se cumple</t>
  </si>
  <si>
    <t>El marco existe pero no define periodicidad</t>
  </si>
  <si>
    <t>El marco no existe</t>
  </si>
  <si>
    <t>Confidencialidad y Protección de Datos</t>
  </si>
  <si>
    <t>Existe capacitación a todo el personal sobre la confidencialidad de los datos y su contenido cubre: la importancia de la cooperación y confianza del público, la prohibición de revisar y acceder a datos sin protocolos de autorización, y la protección de la información de los informantes de las operaciones estadísticas</t>
  </si>
  <si>
    <t>La capacitación existe y se cubren todos los aspectos indicados</t>
  </si>
  <si>
    <t>La capacitación existe pero se cubren algunos de los aspectos indicados</t>
  </si>
  <si>
    <t>La capacitación no existe pero se dan algunas guías a todo el personal sobre la confidencialidad de datos</t>
  </si>
  <si>
    <t>La capacitación no existe y al personal no se le guía sobre la confidencialidad de datos</t>
  </si>
  <si>
    <t xml:space="preserve">Existe capacitación al personal sobre ética estadística y su contenido cubre la importancia de producir y difundir datos fidedignos </t>
  </si>
  <si>
    <t>La capacitación existe y se da a todo el personal involucrado en la producción y difusión de datos</t>
  </si>
  <si>
    <t>La capacitación existe pero sólo se da a quienes gerencian la producción y difusión datos</t>
  </si>
  <si>
    <t>La capacitación no existe pero se dan algunas guías al personal sobre ética estadística</t>
  </si>
  <si>
    <t>La capacitación no existe y al personal no se le guía sobre ética estadística</t>
  </si>
  <si>
    <t xml:space="preserve">Todo el personal permanente del INE es capacitado en el tema de confidencialidad de datos en los primeros 60 días de su contratación y de manera regular después (cada 1o 2 años) </t>
  </si>
  <si>
    <t>Todo el personal permanente es capacitado en el tema de confidencialidad de datos en los primeros 60 días de contratación y después con regularidad</t>
  </si>
  <si>
    <t>Solo el personal que está directamente involucrado en el manejo de datos confidenciales es capacitado en los primeros 60 días de contratación y después con regularidad</t>
  </si>
  <si>
    <t>El personal que está directamente involucrado en el manejo de datos confidenciales es capacitado pero no hay un cronograma específico</t>
  </si>
  <si>
    <t>La capacitación en confidencialidad no existe</t>
  </si>
  <si>
    <t>Los protocolos de confidencialidad y protección de datos se implementan en todas las fases de cada operación estadística (cuestionarios resguardados o protegidos, existen contraseñas en todos los computadores, está prohibido compartir la información de identificación de los entrevistados, los microdatos están anonimizados, etc.)</t>
  </si>
  <si>
    <t>Los protocolos de confidencialidad y protección de datos se implementan en TODAS las fases de cada operación estadística</t>
  </si>
  <si>
    <t>Los protocolos de confidencialidad y protección de datos se implementan en LA MAYORÍA de las fases de cada operación estadística</t>
  </si>
  <si>
    <t>Los protocolos de confidencialidad y protección de datos se implementan en ALGUNAS de las fases de cada operación estadística</t>
  </si>
  <si>
    <t>NO EXISTEN protocolos de confidencialidad y protección de datos en las fases de cada operación estadística</t>
  </si>
  <si>
    <t>Existen procedimientos y protocolos establecidos para garantizar que no se vulnere el secreto estadístico durante el intercambio de información entre entidades del SEN</t>
  </si>
  <si>
    <t>Los procedimientos y protocolos para garantizar que no se vulnere el secreto estadístico existen y son respetados por TODAS las entidades del SEN</t>
  </si>
  <si>
    <t>Los procedimientos y protocolos para garantizar que no se vulnere el secreto estadístico existen y son respetados por LA MAYORÍA de las entidades del SEN</t>
  </si>
  <si>
    <t>Los procedimientos y protocolos para garantizar que no se vulnere el secreto estadístico existen y son respetados por ALGUNAS de las entidades del SEN</t>
  </si>
  <si>
    <t>Los procedimientos y protocolos para garantizar que no se vulnere el secreto estadístico NO EXISTEN o no son respectados por las entidades del SEN</t>
  </si>
  <si>
    <t>Los cuestionarios de papel y todos los documentos con información particular de las fuentes, son triturados, descompuestos químicamente, reducidos a polvo o quemados para su eliminación en un periodo de tiempo definido después de cada operación estadística (Si no se usan cuestionarios de papel para censos o encuestas, o registros de datos en papel= N/A)</t>
  </si>
  <si>
    <t>Los cuestionarios y documentos SIEMPRE son eliminados de forma segura y en un periodo de tiempo definido</t>
  </si>
  <si>
    <t>Los cuestionarios y documentos en LA MAYORÍA de las veces son eliminados de forma segura y en un periodo de tiempo definido</t>
  </si>
  <si>
    <t>Los cuestionarios y documentos ALGUNAS veces son eliminados de forma segura y en un periodo de tiempo definido</t>
  </si>
  <si>
    <t>Los cuestionarios y documentos NUNCA son eliminados de forma segura y en un periodo de tiempo definido</t>
  </si>
  <si>
    <t>Las bases de datos originales (antes de la depuración) de los censos y las encuestas recolectadas por vía electrónica (DMC´s o Internet) son archivadas y encriptadas de modo seguro para evitar su manipulación (Si no se hace recolección electrónica de censos o encuestas = N/A)</t>
  </si>
  <si>
    <t>Las bases de datos originales SIEMPRE son archivadas de modo seguro para evitar su manipulación</t>
  </si>
  <si>
    <t>Las bases de datos originales la MAYORÍA de las veces son archivadas de modo seguro para evitar su manipulación</t>
  </si>
  <si>
    <t>Las bases de datos originales ALGUNAS veces son archivadas de modo seguro para evitar su manipulación</t>
  </si>
  <si>
    <t>Las bases de datos originales NUNCA son archivadas de modo seguro para evitar su manipulación</t>
  </si>
  <si>
    <t xml:space="preserve">El INE tiene un grupo o comité especial que supervisa y obliga a cumplir con la confidencialidad de los datos y que revisa las reglas al menos una vez al año </t>
  </si>
  <si>
    <t>Existe un grupo o comité que controla la confidencialidad y revisa las reglas con regularidad</t>
  </si>
  <si>
    <t>Existe un grupo o comité que controla la confidencialidad, pero no revisa las reglas con regularidad</t>
  </si>
  <si>
    <t>Existe un grupo o comité pero hace poco para controlar la confidencialidad</t>
  </si>
  <si>
    <t>El grupo o comité no existe</t>
  </si>
  <si>
    <t>Planificación y Estructura de la Organización</t>
  </si>
  <si>
    <t>Se evalúa regularmente la producción de datos que realiza la institución, examinando la información que se recoge, su frecuencia, cómo se recoge y para qué se usa con el fin de que la oferta estadística guarde relación con la demanda estadística</t>
  </si>
  <si>
    <t>Los elementos indicados se evalúan SIEMPRE con regularidad</t>
  </si>
  <si>
    <t>Los elementos indicados se evalúan la MAYORÍA de las veces</t>
  </si>
  <si>
    <t>Los elementos indicados se evalúan ALGUNAS veces</t>
  </si>
  <si>
    <t>Los elementos indicados NUNCA se evalúan</t>
  </si>
  <si>
    <t>Las decisiones técnicas sobre los procedimientos para la recolección y difusión de la producción estadística se toman independientemente de influencias políticas</t>
  </si>
  <si>
    <t>Todas las decisiones técnicas sobre los procedimientos para la recolección y difusión de la producción estadística se toman de manera independiente</t>
  </si>
  <si>
    <t>Todas las decisiones técnicas se toman de manera independiente, pero a veces hay presión sobre los procedimientos de recolección y difusión de la producción estadística</t>
  </si>
  <si>
    <t>Frecuentemente hay presión sobre los procedimientos de recolección y difusión de la producción estadística</t>
  </si>
  <si>
    <t>Los procedimientos de recolección y difusión de la producción estadística son censurados o impuestos por presiones políticas</t>
  </si>
  <si>
    <t>Existe una Estrategia Nacional de Desarrollo Estadístico concertada y aprobada que define en el mediano plazo los objetivos y políticas del Sistema Estadístico Nacional</t>
  </si>
  <si>
    <t>Si existe y se cumple cabalmente</t>
  </si>
  <si>
    <t>Si existe pero sólo la cumple el INE</t>
  </si>
  <si>
    <t>Si existe pero no se cumple</t>
  </si>
  <si>
    <t>No existe la estrategia</t>
  </si>
  <si>
    <t>Si existe, y responde a TODAS las demandas de información prioritarias</t>
  </si>
  <si>
    <t>Si existe, y responde a la MAYORÍA de las demandas de información prioritarias</t>
  </si>
  <si>
    <t>Si existe, pero responde a ALGUNAS de las demandas de información prioritarias</t>
  </si>
  <si>
    <t>No existe un plan estadístico nacional, o no responde a las demandas de información prioritarias</t>
  </si>
  <si>
    <t>La periodicidad en la producción estadística está definida en las  encuestas regulares y SIEMPRE se cumple</t>
  </si>
  <si>
    <t>La periodicidad en la producción estadística está definida en las encuestas regulares y la MAYORÍA de las veces se cumple</t>
  </si>
  <si>
    <t>La periodicidad en la producción estadística está definida en las encuestas regulares y ALGUNAS veces se cumple</t>
  </si>
  <si>
    <t>No hay una periodicidad definida para las encuestas regulares o NUNCA se cumple</t>
  </si>
  <si>
    <t xml:space="preserve">Se comunica a los usuarios sobre los cambios metodológicos ocurridos en los procesos de producción estadística con anticipación  </t>
  </si>
  <si>
    <t xml:space="preserve">Si se comunica con anticipación en TODOS los casos </t>
  </si>
  <si>
    <t xml:space="preserve">Si se comunica con anticipación en la MAYORÍA de los casos </t>
  </si>
  <si>
    <t>Si se comunica con anticipación, pero sólo en ALGUNOS de los casos</t>
  </si>
  <si>
    <t>No se comunica con anticipación</t>
  </si>
  <si>
    <t>Las estadísticas y publicaciones se difunden según un cronograma previamente establecido</t>
  </si>
  <si>
    <t>Las estadísticas y publicaciones se difunden pero no hay cronograma previamente establecido</t>
  </si>
  <si>
    <t>Hay un cronograma de difusión de estadísticas y publicaciones previamente establecido pero no se cumple</t>
  </si>
  <si>
    <t>El INE tiene una misión y busca cumplirla permanentemente a través de un plan estratégico de mediano plazo (4-5 años) que se actualiza anualmente e identifica nuevos desafíos, actividades y metas específicas.</t>
  </si>
  <si>
    <t>La misión existe y se cumple a través de un plan estratégico de mediano plazo que se actualiza anualmente</t>
  </si>
  <si>
    <t>La misión existe y se cumple a través de un plan estratégico de mediano plazo pero no se actualiza anualmente</t>
  </si>
  <si>
    <t>La misión existe pero el plan estratégico de mediano plazo está desactualizado y no se usa</t>
  </si>
  <si>
    <t>No existe una misión o no existe un plan estratégico de mediano plazo</t>
  </si>
  <si>
    <t>El organigrama del INE está disponible al público, refleja la actual jerarquía e incluye los títulos de cargos del personal</t>
  </si>
  <si>
    <t>Un organigrama actualizado y detallado que refleja la jerarquía actual está disponible al público</t>
  </si>
  <si>
    <t>Existe un organigrama detallado disponible al público pero no está actualizado</t>
  </si>
  <si>
    <t>Existe un organigrama actualizado (básico o detallado) pero no está disponible al público</t>
  </si>
  <si>
    <t>No existe un organigrama</t>
  </si>
  <si>
    <t>El INE cuenta con un plan operativo anual que incluye un programa de encuestas (sociales, demográficas, económicas, etc., a hogares y establecimientos) con un cronograma que se cumple</t>
  </si>
  <si>
    <t>El plan operativo incluye un programa de encuestas con un cronograma que SIEMPRE se cumple</t>
  </si>
  <si>
    <t xml:space="preserve">El plan operativo incluye un programa de encuestas con un cronograma que en la MAYORIA de las veces se cumple </t>
  </si>
  <si>
    <t>El plan operativo incluye un programa de encuestas con un cronograma que ALGUNAS veces se cumple</t>
  </si>
  <si>
    <t xml:space="preserve">El plan operativo o no existe o no incluye un programa de encuestas </t>
  </si>
  <si>
    <t xml:space="preserve">Existe un órgano consultivo técnico conformado por miembros del sector público y privado que aconseja al INE </t>
  </si>
  <si>
    <t>Existe el órgano consultivo técnico y SIEMPRE cumple sus funciones</t>
  </si>
  <si>
    <t>Existe el órgano consultivo técnico y la MAYORÍA de las veces cumple sus funciones</t>
  </si>
  <si>
    <t>Existe el órgano consultivo técnico pero ALGUNAS veces cumple sus funciones</t>
  </si>
  <si>
    <t>No existe el órgano consultivo o NO cumple sus funciones</t>
  </si>
  <si>
    <t>El INE tiene establecido un procedimiento formal para evaluar las operaciones estadísticas realizadas y las recomendaciones son consideradas cuando se desarrollan nuevas actividades</t>
  </si>
  <si>
    <t>Hay un procedimiento formal para evaluar las actividades realizadas y las recomendaciones SIEMPRE son consideradas cuando se desarrollan nuevas actividades</t>
  </si>
  <si>
    <t>Hay un procedimiento formal para evaluar las actividades realizadas y las recomendaciones la MAYORÍA de las veces son consideradas cuando se desarrollan nuevas actividades</t>
  </si>
  <si>
    <t>Hay un procedimiento formal para evaluar las actividades realizadas y las recomendaciones ALGUNAS veces son consideradas cuando se desarrollan nuevas actividades</t>
  </si>
  <si>
    <t>NO hay un procedimiento formal para evaluar las actividades realizadas o NO son consideradas cuando se desarrollan nuevas actividades</t>
  </si>
  <si>
    <t>Existe un órgano directivo (Consejo directivo, junta directiva, o comité de gerencia) que define las políticas del INE</t>
  </si>
  <si>
    <t>Existe el órgano directivo y SIEMPRE cumple sus funciones</t>
  </si>
  <si>
    <t>Existe el órgano directivo y la MAYORÍA de las veces cumple sus funciones</t>
  </si>
  <si>
    <t>Existe el órgano directivo y ALGUNAS veces cumple sus funciones</t>
  </si>
  <si>
    <t>No existe el órgano directivo o éste no cumple sus funciones.</t>
  </si>
  <si>
    <t>Recursos Humanos, Técnicos e Institucionales</t>
  </si>
  <si>
    <t>Se incentiva al personal técnico permanente a realizar trabajos analíticos, a publicar ensayos de investigación y a presentarlos en seminarios y conferencias (nacionales e internacionales) cuando es pertinente</t>
  </si>
  <si>
    <t xml:space="preserve">Se incentiva al personal a realizar estas actividades y se les da TIEMPO Y APOYO económico </t>
  </si>
  <si>
    <t xml:space="preserve">Se incentiva al personal a realizar estas actividades y se les da TIEMPO O APOYO económico </t>
  </si>
  <si>
    <t xml:space="preserve">Se incentiva al personal a realizar estas actividades pero no se les da TIEMPO NI APOYO económico </t>
  </si>
  <si>
    <t xml:space="preserve">NO se incentiva al personal a realizar estas actividades </t>
  </si>
  <si>
    <t>Las entidades del SEN tienen personal permanente capacitado para: transformar la información de registros administrativos en registros estadísticos; realizar la gestión de calidad de los registros estadísticos; producir estadísticas e indicadores derivados de registros estadísticos; y para generar los metadatos de dichos registros</t>
  </si>
  <si>
    <t xml:space="preserve">Tienen personal    permanente capacitado en TODAS estas áreas </t>
  </si>
  <si>
    <t xml:space="preserve">Tienen personal permanente  capacitado en la MAYORÍA de estas áreas </t>
  </si>
  <si>
    <t xml:space="preserve">Tienen personal  permanente capacitado sólo en  ALGUNAS de estas áreas </t>
  </si>
  <si>
    <t xml:space="preserve">No tienen personal permanente capacitado en estas áreas </t>
  </si>
  <si>
    <t>Las instalaciones físicas son adecuadas para desempeñar las actividades estadísticas requeridas (por ejemplo, suficientes conexiones de electricidad y de red, espacio para trabajar, sitios para tener reuniones, espacios para capacitación, etc.)</t>
  </si>
  <si>
    <t>Las instalaciones físicas son amplias y facilitan el desarrollo de las actividades requeridas</t>
  </si>
  <si>
    <t>Las instalaciones físicas son limitadas pero no dificultan el cumplir con las actividades requeridas</t>
  </si>
  <si>
    <t>Las instalaciones físicas son limitadas y causan algunas dificultades en el cumplimiento de las actividades requeridas</t>
  </si>
  <si>
    <t>Las instalaciones físicas son muy limitadas y causan muchas dificultades en el cumplimiento de las actividades requeridas</t>
  </si>
  <si>
    <t>Los recursos materiales (incluyendo computadoras, software, impresoras, escritorios, útiles, etc.) son adecuados para desempeñar las actividades requeridas</t>
  </si>
  <si>
    <t>Los recursos materiales son suficientes y facilitan el desarrollo de las actividades requeridas</t>
  </si>
  <si>
    <t>Los recursos materiales son limitados pero no dificultan el cumplir con las actividades requeridas</t>
  </si>
  <si>
    <t>Los recursos materiales son limitados y causan algunas dificultades en el cumplimiento de las actividades requeridas</t>
  </si>
  <si>
    <t>Los recursos materiales son muy limitados y causan dificultades en el cumplimiento de las actividades requeridas</t>
  </si>
  <si>
    <t>El INE ha establecido e implementado un conjunto de normas técnicas metodológicas para que la  producción estadística del SEN se realice dentro de un marco técnico común</t>
  </si>
  <si>
    <t>Si, y se cumplen por parte de TODAS las entidades del SEN</t>
  </si>
  <si>
    <t>Si, y se cumplen por la MAYORÍA de las entidades del SEN</t>
  </si>
  <si>
    <t>Si, pero se cumplen sólo por ALGUNAS entidades del SEN</t>
  </si>
  <si>
    <t>El INE no tiene normas técnicas establecidas e implementadas o NO se cumplen por las entidades del SEN</t>
  </si>
  <si>
    <t xml:space="preserve">El INE cuenta con un catálogo actualizado anualmente de la oferta de estadísticas oficiales en el SEN para facilitar la búsqueda de información a los usuarios  </t>
  </si>
  <si>
    <t>Si, y se actualiza anualmente</t>
  </si>
  <si>
    <t>Si, pero no se actualiza anualmente</t>
  </si>
  <si>
    <t>Si, pero solo tiene información parcial</t>
  </si>
  <si>
    <t>No tiene</t>
  </si>
  <si>
    <t>El nuevo personal es contratado con base a competencias que corresponden a las necesidades del SEN</t>
  </si>
  <si>
    <t>El nuevo personal es  contratado SIEMPRE con base a competencias que corresponden con las necesidades del SEN</t>
  </si>
  <si>
    <t>El nuevo personal es  contratado la MAYORÍA de las veces con base a competencias que corresponden con las necesidades del SEN</t>
  </si>
  <si>
    <t>El nuevo personal es contratado ALGUNAS veces con base a competencias que corresponden con las necesidades del SEN</t>
  </si>
  <si>
    <t>El nuevo personal NO es contratado en base a competencias que corresponden con las necesidades del SEN</t>
  </si>
  <si>
    <t>El INE tiene personal permanente especializado en TODAS estas áreas</t>
  </si>
  <si>
    <t>El INE tiene personal permanente especializado en la MAYORÍA de estas áreas</t>
  </si>
  <si>
    <t>El INE tiene personal permanente especializado en ALGUNAS de estas áreas</t>
  </si>
  <si>
    <t>El INE tiene personal permanente especializado en MUY POCAS de estas áreas</t>
  </si>
  <si>
    <t>En el INE existe un plan oficial de promoción que identifica a funcionarios para que asuman mayores responsabilidades, y se capacitan para ello.</t>
  </si>
  <si>
    <t>El plan identifica y prepara a los funcionarios para que asciendan</t>
  </si>
  <si>
    <t>El plan identifica a los funcionarios para que asciendan pero no los prepara o ayuda a hacerlo</t>
  </si>
  <si>
    <t>El plan existe pero no es oficial y los funcionarios no lo conocen</t>
  </si>
  <si>
    <t>No hay plan de promoción o no se sigue</t>
  </si>
  <si>
    <t>El INE ofrece incentivos para incrementar la retención y reducir las rotaciones del personal.</t>
  </si>
  <si>
    <t>El INE tiene incentivos que son efectivos en incrementar la retención y reducir las rotaciones del personal</t>
  </si>
  <si>
    <t>El INE tiene incentivos que son en su MAYORÍA efectivos en incrementar la retención y reducir las rotaciones del personal</t>
  </si>
  <si>
    <t>El INE tiene incentivos que ALGUNAS veces son efectivos en incrementar la retención y reducir las rotaciones del personal</t>
  </si>
  <si>
    <t>El INE NO TIENE incentivos para incrementar la retención y reducir las rotaciones del personal</t>
  </si>
  <si>
    <t xml:space="preserve">Por lo menos una vez al año se evalúa el desempeño del personal y se establecen nuevos objetivos de rendimiento y resultados </t>
  </si>
  <si>
    <t>Por lo menos una vez al año se evalúa el desempeño del personal y se establecen nuevos objetivos de rendimiento</t>
  </si>
  <si>
    <t>Por lo menos una vez al año  se evalúa el desempeño del personal pero no se establecen nuevos objetivos de rendimiento</t>
  </si>
  <si>
    <t>El desempeño del personal no se evalúa con regularidad</t>
  </si>
  <si>
    <t>No hay evaluación del desempeño del personal</t>
  </si>
  <si>
    <t>El INE tiene un programa regular de formación para el trabajo, que es apoyado financieramente y los empleados tienen el tiempo para atender las clases</t>
  </si>
  <si>
    <t>El INE tiene un programa regular de formación para el trabajo y a los empleados se les da TIEMPO Y APOYO económico</t>
  </si>
  <si>
    <t>El INE tiene un programa regular de formación para el trabajo y a los empleados se les da TIEMPO O APOYO económico</t>
  </si>
  <si>
    <t>El INE tiene un programa regular de formación para el trabajo pero a los empleados no se les da TIEMPO NI APOYO económico</t>
  </si>
  <si>
    <t>El INE NO tiene un programa regular de formación para el trabajo</t>
  </si>
  <si>
    <t>Existe una Intranet que es alimentada permanentemente y usada extensamente por todo el personal</t>
  </si>
  <si>
    <t>Existe la Intranet, es alimentada permanentemente, y es extensamente usada por todo el personal</t>
  </si>
  <si>
    <t>Existe la Intranet, es alimentada permanentemente, pero sólo lo usa parte del personal</t>
  </si>
  <si>
    <t>La Intranet existe pero no se alimenta permanentemente</t>
  </si>
  <si>
    <t>No existe una Intranet</t>
  </si>
  <si>
    <t>Coordinación de Partes Interesadas</t>
  </si>
  <si>
    <t xml:space="preserve">El INE coordina y lidera el Sistema Estadístico Nacional, asegurando que los datos se comparten entre las entidades nacionales que producen y recolectan datos, para que se satisfagan las necesidades de los usuarios y se prevenga la duplicación de trabajo </t>
  </si>
  <si>
    <t xml:space="preserve">El INE coordina las actividades estadísticas entre las entidades, asegurando que las necesidades de los usuarios están satisfechas y de que el trabajo no se duplique </t>
  </si>
  <si>
    <t xml:space="preserve">El INE coordina las actividades estadísticas entre las entidades, pero NO se asegura de que las necesidades de los usuarios están satisfechas o de que el trabajo no se duplique </t>
  </si>
  <si>
    <t>El INE coordina la recolección de datos sólo entre ALGUNAS entidades y NO se asegura de que las necesidades de los usuarios están satisfechas o de que el trabajo no se duplique</t>
  </si>
  <si>
    <t>El INE no coordina el intercambio de datos del Sistema Estadístico Nacional</t>
  </si>
  <si>
    <t>El INE lidera el Sistema Estadístico Nacional, fijando nomenclaturas y clasificaciones, siguiendo los estándares internacionales y adaptándolos al entorno local según el caso</t>
  </si>
  <si>
    <t>El INE fija y asegura que las nomenclaturas y clasificaciones siguen los estándares internacionales a la vez que todas éstas se adaptan al entorno local según corresponda</t>
  </si>
  <si>
    <t>El INE fija y asegura que las nomenclaturas y clasificaciones siguen los estándares internacionales pero éstas se adaptan parcialmente al entorno local</t>
  </si>
  <si>
    <t xml:space="preserve">El INE fija  las nomenclaturas y clasificaciones pero éstas NO siguen los estándares internacionales </t>
  </si>
  <si>
    <t xml:space="preserve">El INE NO fija las nomenclaturas y clasificaciones </t>
  </si>
  <si>
    <t>El financiamiento con el presupuesto nacional de las operaciones estadísticas planeadas es suficiente</t>
  </si>
  <si>
    <t>El apoyo financiero del presupuesto nacional es suficiente y cubre TODAS las necesidades</t>
  </si>
  <si>
    <t>El apoyo financiero del presupuesto nacional no es suficiente pero cubre la MAYORÍA de las necesidades</t>
  </si>
  <si>
    <t>El apoyo financiero del presupuesto nacional no es suficiente pero cubre ALGUNAS necesidades</t>
  </si>
  <si>
    <t>El apoyo financiero del presupuesto nacional no es suficiente y viene principalmente de fuentes internacionales</t>
  </si>
  <si>
    <t>Las necesidades de asistencia técnica externa se evalúan y planifican de modo regular anualmente (Si no se requiere asistencia técnica = 3)</t>
  </si>
  <si>
    <t>Las necesidades de asistencia técnica se evalúan y planifican anualmente</t>
  </si>
  <si>
    <t>Las necesidades de asistencia técnica se evalúan y planifican parcialmente</t>
  </si>
  <si>
    <t>Las necesidades de asistencia técnica se evalúan pero su planificación es reactiva</t>
  </si>
  <si>
    <t>No se evalúan las necesidades de asistencia técnica</t>
  </si>
  <si>
    <t>Antes de entrar a un acuerdo, toda asistencia técnica externa tiene claro los objetivos, el alcance del trabajo, y los productos/entregables (Si no se requiere asistencia técnica = 3)</t>
  </si>
  <si>
    <t>La asistencia técnica tiene TODOS estos aspectos claros antes de entrar a un acuerdo</t>
  </si>
  <si>
    <t>La asistencia técnica tiene la MAYORÍA de estos aspectos claros antes de entrar a un acuerdo</t>
  </si>
  <si>
    <t>La asistencia técnica tiene ALGUNOS de estos aspectos claros antes de entrar a un acuerdo</t>
  </si>
  <si>
    <t>La asistencia técnica NO tiene estos aspectos claros antes de entrar a un acuerdo</t>
  </si>
  <si>
    <t>El SEN cuenta con comités técnicos sectoriales para la producción o con sub-sistemas estadísticos bien definidos que faciliten las labores de coordinación del sistema</t>
  </si>
  <si>
    <t xml:space="preserve">Si, para TODOS los sectores principales,  y funcionan en TODOS los casos en coordinación con el INE </t>
  </si>
  <si>
    <t xml:space="preserve">Si, sólo para ALGUNOS sectores y funcionan en TODOS los casos en coordinación con el INE </t>
  </si>
  <si>
    <t xml:space="preserve">Si, para ALGUNOS sectores pero NO funcionan con regularidad </t>
  </si>
  <si>
    <t>El INE tiene un programa de promoción que busca apoyo técnico y financiero (tanto a nivel nacional como internacional) para la generación de estadística (Si el INE no necesita apoyo = 3)</t>
  </si>
  <si>
    <t>Existe el programa y se busca el apoyo tanto nacional como internacional</t>
  </si>
  <si>
    <t>Existe el programa pero se busca el apoyo sólo nacional o internacional</t>
  </si>
  <si>
    <t>No existe el programa pero se contactan a las partes interesadas</t>
  </si>
  <si>
    <t>No existe el programa y no se contactan a las partes interesadas</t>
  </si>
  <si>
    <t>Las necesidades financieras se evalúan anualmente con base en un plan de trabajo definido con antelación y toda la financiación requerida se solicita al gobierno central en su oportunidad</t>
  </si>
  <si>
    <t>Las necesidades financieras se evalúan anualmente con base en un plan de trabajo no definido oportunamente y por ello no se solicita toda la financiación requerida</t>
  </si>
  <si>
    <t>Las necesidades financieras se evalúan parcialmente y debido a una  limitada planificación hay problemas de financiación frecuentemente</t>
  </si>
  <si>
    <t>Las necesidades financieras no se evalúan anualmente en base a un plan de trabajo y existen grandes problemas de financiamiento</t>
  </si>
  <si>
    <t>Las necesidades financieras se evalúan anualmente y la financiación se solicita a los donantes con suficiente antelación</t>
  </si>
  <si>
    <t>Las necesidades financieras se evalúan anualmente pero no se solicita ayuda a los donantes con oportunidad, lo cual a veces genera problemas de financiación</t>
  </si>
  <si>
    <t>Las necesidades financieras se evalúan parcialmente y una limitada planificación para solicitar ayuda a donantes genera  frecuentemente demoras en las actividades</t>
  </si>
  <si>
    <t>Las necesidades financieras no se evalúan anualmente ni se busca apoyo de donantes</t>
  </si>
  <si>
    <t xml:space="preserve">El INE participa en eventos de interés estadístico a nivel regional e internacional (ej. Conferencia Estadística de las Américas-CEA, Comité Andino de Estadísticas, Asamblea Anual Estadística de NNUU, etc.) </t>
  </si>
  <si>
    <t>Si participa en TODOS los eventos relevantes</t>
  </si>
  <si>
    <t>Si participa en la MAYORÍA de los eventos relevantes</t>
  </si>
  <si>
    <t>Si participa en ALGUNOS de los eventos relevantes</t>
  </si>
  <si>
    <t>NO participa en los eventos relevantes</t>
  </si>
  <si>
    <t xml:space="preserve">El INE brinda asistencia técnica regular vía cooperación horizontal Sur-Sur a sus pares de la región </t>
  </si>
  <si>
    <t xml:space="preserve">El INE apoya a los países y puede hacerlo en TODAS las áreas del trabajo estadístico </t>
  </si>
  <si>
    <t>El INE apoya a los países, y puede hacerlo en la MAYORÍA de las áreas del trabajo estadístico</t>
  </si>
  <si>
    <t xml:space="preserve">El INE apoya a los países, pero sólo puede hacerlo en ALGUNAS áreas del trabajo estadístico  </t>
  </si>
  <si>
    <t>El INE no tiene capacidad técnica para brindar cooperación horizontal</t>
  </si>
  <si>
    <t>1. Capacidad Institucional del SEN*</t>
  </si>
  <si>
    <t>1.1 *</t>
  </si>
  <si>
    <t>1.2 *</t>
  </si>
  <si>
    <t>1.3 *</t>
  </si>
  <si>
    <t>1.4 *</t>
  </si>
  <si>
    <t>1.6 *</t>
  </si>
  <si>
    <t>1.7 *</t>
  </si>
  <si>
    <t>Existe una ley que ordena que se ejecuten los Censos de Población y Vivienda en intervalos definidos de 5 o 10 años</t>
  </si>
  <si>
    <t>1.10 *</t>
  </si>
  <si>
    <t>1.11 *</t>
  </si>
  <si>
    <t>1.13 *</t>
  </si>
  <si>
    <t>1.14 *</t>
  </si>
  <si>
    <t>1.15 *</t>
  </si>
  <si>
    <t>1.16 *</t>
  </si>
  <si>
    <t>1.19 *</t>
  </si>
  <si>
    <t>1.20 *</t>
  </si>
  <si>
    <t>1.21 *</t>
  </si>
  <si>
    <t>Existe un Plan Estadístico Nacional de mediano plazo, es decir, un plan operativo integrado y validado para todo el SEN, que responde a la demanda de información de los planes (estratégicos o de desarrollo) del país</t>
  </si>
  <si>
    <t>1.22 *</t>
  </si>
  <si>
    <t>La periodicidad en la producción estadística de las encuestas regulares (sociales, demográficas, económicas, etc.) está definida y se cumple</t>
  </si>
  <si>
    <t>1.23 *</t>
  </si>
  <si>
    <t>1.24 *</t>
  </si>
  <si>
    <t>No hay un cronograma de difusión o las estadísticas y publicaciones no se difunden</t>
  </si>
  <si>
    <t>1.31 *</t>
  </si>
  <si>
    <t>1.32 *</t>
  </si>
  <si>
    <t>1.33 *</t>
  </si>
  <si>
    <t>1.34 *</t>
  </si>
  <si>
    <t>1.35 *</t>
  </si>
  <si>
    <t>1.36 *</t>
  </si>
  <si>
    <t>1.37 *</t>
  </si>
  <si>
    <t>El INE tiene personal permanente especializado en: planificación de censos y encuestas, desarrollo de cuestionarios, operaciones de campo, sistematización de información de registros administrativos, procesamiento de datos, muestreo, análisis, evaluación y difusión</t>
  </si>
  <si>
    <t>1.44 *</t>
  </si>
  <si>
    <t>1.45 *</t>
  </si>
  <si>
    <t>1.46 *</t>
  </si>
  <si>
    <t>1.47 *</t>
  </si>
  <si>
    <t>1.48 *</t>
  </si>
  <si>
    <t>1.49 *</t>
  </si>
  <si>
    <t>El INE evalúa sus necesidades financieras anualmente y solicita financiación del gobierno central con base en un plan de trabajo definido con suficiente antelación</t>
  </si>
  <si>
    <t>El INE evalúa las necesidades financieras anualmente y solicita financiación de donantes externos con suficiente antelación (Si el INE no necesita apoyo de donantes = 3)</t>
  </si>
  <si>
    <t>* Las preguntas indicadas con * deben ser respondidas por los representantes del resto de organismos del SEN</t>
  </si>
  <si>
    <t>2. Planificación y Manejo de Censos / Encuestas</t>
  </si>
  <si>
    <t>Recursos Humanos e Institucionales</t>
  </si>
  <si>
    <t>El Instituto Nacional de Estadística (INE) tiene personal permanente capacitado y con experiencia en la aplicación de los principios de manejo de operaciones estadísticas que incluye: preparación de presupuestos, planificación de actividades, implementación de actividades, monitoreo y reportes, y control de calidad para las operaciones de censos y encuestas</t>
  </si>
  <si>
    <t xml:space="preserve">El INE tiene personal permanente capacitado y con experiencia en TODOS los principios de manejo de operaciones estadísticas </t>
  </si>
  <si>
    <t>El INE tiene personal permanente capacitado y con experiencia en la MAYORÍA de los componentes de manejo de operaciones estadísticas</t>
  </si>
  <si>
    <t>El INE tiene personal permanente capacitado y con experiencia en  ALGUNOS de los componentes de manejo de operaciones estadísticas</t>
  </si>
  <si>
    <t xml:space="preserve">El INE NO tiene personal permanente capacitado o con experiencia en manejo de operaciones estadísticas </t>
  </si>
  <si>
    <t>El plan de cada censo (población y vivienda, agropecuario, económico, etc.) incluye requerimientos detallados de espacio físico y  recursos materiales para su implementación</t>
  </si>
  <si>
    <t>El plan de cada censo SIEMPRE incluye requerimientos detallados de espacio físico y recursos materiales</t>
  </si>
  <si>
    <t>El plan de cada censo en la MAYORÍA de las veces incluye requerimientos detallados de espacio físico y recursos materiales</t>
  </si>
  <si>
    <t>El plan de cada censo ALGUNAS veces incluye requerimientos detallados de espacio físico y recursos materiales</t>
  </si>
  <si>
    <t>El plan de cada censo NO incluye requerimientos detallados de espacio físico y recursos materiales</t>
  </si>
  <si>
    <t>El plan de las encuestas principales SIEMPRE incluye requerimientos detallados de espacio físico y recursos materiales</t>
  </si>
  <si>
    <t>El plan de las encuestas principales en la  MAYORÍA de las veces incluye requerimientos detallados de espacio físico y recursos materiales</t>
  </si>
  <si>
    <t>El plan de las encuestas principales ALGUNAS veces incluye requerimientos detallados de espacio físico y recursos materiales</t>
  </si>
  <si>
    <t>El plan de las encuestas principales NO incluye requerimientos detallados de espacio físico y recursos materiales</t>
  </si>
  <si>
    <t>El plan de cada censo (población y vivienda, agropecuario, económico, etc.) incluye una estimación del personal necesario, tipos de experiencia técnica, y las fechas en las cuales se necesita el personal</t>
  </si>
  <si>
    <t>El plan de cada censo SIEMPRE incluye estas estimaciones</t>
  </si>
  <si>
    <t>El plan de cada censo en la MAYORÍA de las veces incluye estas estimaciones</t>
  </si>
  <si>
    <t>El plan de cada censo ALGUNAS veces incluye estas estimaciones</t>
  </si>
  <si>
    <t>El plan de cada censo NO incluye estas estimaciones</t>
  </si>
  <si>
    <t>El plan de las encuestas SIEMPRE incluye estas estimaciones</t>
  </si>
  <si>
    <t>El plan de las encuestas en la MAYORÍA de las veces incluye estas estimaciones</t>
  </si>
  <si>
    <t>El plan de las encuestas  ALGUNAS veces incluye estas estimaciones</t>
  </si>
  <si>
    <t>El plan de las encuestas RARA VEZ o NO incluye estas estimaciones</t>
  </si>
  <si>
    <t xml:space="preserve">El INE tiene establecidos mecanismos de planificación y una jerarquía para evaluar y aprobar con regularidad planes de proyectos estadísticos de censos y encuestas </t>
  </si>
  <si>
    <t xml:space="preserve">El INE tiene mecanismos establecidos para evaluar y aprobar con regularidad planes de proyectos estadísticos de censos y encuestas </t>
  </si>
  <si>
    <t>El INE tiene mecanismos establecidos para evaluar y aprobar planes de proyectos estadísticos de censos y encuestas , pero el comité solo se reúne de vez en cuando</t>
  </si>
  <si>
    <t>El INE crea comités para evaluar y aprobar planes de proyectos estadísticos de censos y encuestas de forma ad hoc</t>
  </si>
  <si>
    <t>El INE no tiene mecanismos establecidos para evaluar y aprobar planes de proyectos estadísticos de censos y encuestas</t>
  </si>
  <si>
    <t>Si se usan dispositivos móviles de captura (DMC) en censos y encuestas, se forma un grupo de trabajo que incluye personal capacitado y con experiencia en: diseño, operaciones de campo, programación, y análisis, para tomar conjuntamente todas las decisiones (Si el INE no usa DMC = N/A)</t>
  </si>
  <si>
    <t>El grupo se reúne con regularidad e incluye personal de TODAS estas áreas</t>
  </si>
  <si>
    <t>El grupo se reúne con regularidad pero solo incluye personal de ALGUNAS de estas áreas</t>
  </si>
  <si>
    <t>El grupo se forma pero no se reúne con regularidad</t>
  </si>
  <si>
    <t>NO se forma un grupo</t>
  </si>
  <si>
    <t>Validez Metodológica y Estándares Internacionales</t>
  </si>
  <si>
    <t>La campaña publicitaria de cada censo (población y vivienda, agropecuario, económico, etc.) involucra a líderes locales y miembros importantes de la comunidad para concientizar e incrementar la participación de los informantes.</t>
  </si>
  <si>
    <t>La campaña publicitaria de cada censo SIEMPRE incluye líderes locales y otros miembros importantes de la comunidad</t>
  </si>
  <si>
    <t>La campaña publicitaria de cada censo en la MAYORÍA de las veces incluye líderes locales y otros miembros importantes de la comunidad</t>
  </si>
  <si>
    <t>La campaña publicitaria de cada censo ALGUNAS veces incluye líderes locales y otros miembros importantes de la comunidad</t>
  </si>
  <si>
    <t>La campaña publicitaria de cada censo NO incluye líderes locales y otros miembros importantes de la comunidad</t>
  </si>
  <si>
    <t>Los presupuestos para un proyecto de censos o encuestas se clasifican por actividades principales - por ejemplo: planificación y trabajo preparativo, trabajo geográfico, recolección de datos, proceso de datos, análisis, publicación, control de calidad, y servicios generales de administración y operaciones - e incluyen los cálculos detallados de todos los recursos materiales e institucionales a utilizar</t>
  </si>
  <si>
    <t>Los presupuestos se clasifican por actividades principales e incluyen el costo de recursos materiales e institucionales</t>
  </si>
  <si>
    <t>Los presupuestos se clasifican por actividades principales pero NO incluyen el costo de recursos materiales e institucionales</t>
  </si>
  <si>
    <t>Los presupuestos NO se clasifican por actividades principales pero SI incluyen el costo de recursos materiales e institucionales</t>
  </si>
  <si>
    <t>Los presupuestos NO se clasifican por actividades principales ni incluyen el costo de recursos materiales e institucionales</t>
  </si>
  <si>
    <t>El INE usa herramientas de manejo de proyectos para coordinar la cronología y las dependencias entre los componentes de las operaciones de censos o encuestas (análisis de vínculos, diagramas de flujo, calendarios)</t>
  </si>
  <si>
    <t>El INE usa herramientas de manejo de proyectos para coordinar la cronología y las dependencias entre los componentes de las operaciones del censo o encuesta</t>
  </si>
  <si>
    <t>El INE usa herramientas de manejo de proyectos para coordinar la cronología pero NO las dependencias entre los componentes de las operaciones del censo o encuesta</t>
  </si>
  <si>
    <t>El INE usa herramientas simplificadas y sin detalle para coordinar la cronología de las operaciones del censo o encuesta</t>
  </si>
  <si>
    <t>El INE no usa herramientas para coordinar la cronología de las operaciones del censo o encuesta</t>
  </si>
  <si>
    <t>Para cada nueva encuesta se evalúa la información disponible de registros administrativos y se demuestra que no es suficiente para satisfacer los objetivos de la nueva encuesta</t>
  </si>
  <si>
    <t>La información de registros se evalúa para TODAS las nuevas encuestas</t>
  </si>
  <si>
    <t>La información de registros se evalúa para la MAYORÍA de  las nuevas encuestas</t>
  </si>
  <si>
    <t>La información de registros  se evalúa para ALGUNAS de las nuevas encuestas</t>
  </si>
  <si>
    <t>La información de registros NO se evalúa para las nuevas encuestas</t>
  </si>
  <si>
    <t>En cada censo (población y vivienda, económico, agropecuario, etc.) existe una campaña publicitaria para cada una de sus etapas (y donde el personal del INE está en contacto con el público): operaciones cartográficas, prueba piloto del censo, y enumeración censal, etc.</t>
  </si>
  <si>
    <t>En cada censo existe una campaña publicitaria en TODAS las etapas</t>
  </si>
  <si>
    <t>En cada censo existe una campaña publicitaria en la MAYORÍA de estas etapas</t>
  </si>
  <si>
    <t>En cada censo existe una campaña publicitaria en ALGUNAS de estas etapas</t>
  </si>
  <si>
    <t xml:space="preserve">En los censos no existe una campaña publicitaria en NINGUNA de estas etapas </t>
  </si>
  <si>
    <t>En cada una de las encuestas principales (sociales, demográficas, económicas, etc.) existe un plan de sensibilización para cada una de sus etapas (donde el personal del INE está en contacto con el público): operaciones cartográficas, la prueba piloto de la encuesta principal, la enumeración o levantamiento de datos.</t>
  </si>
  <si>
    <t>En cada una de las encuestas principales existe un plan de sensibilización en TODAS estas etapas</t>
  </si>
  <si>
    <t>En cada una de las encuestas principales existe un plan de sensibilización en la MAYORÍA de estas etapas</t>
  </si>
  <si>
    <t>En cada una de las encuestas principales existe un plan de sensibilización en ALGUNAS de estas etapas</t>
  </si>
  <si>
    <t xml:space="preserve">En las encuestas principales no existe un plan de sensibilización en NINGUNA de estas etapas </t>
  </si>
  <si>
    <t>Control de Calidad</t>
  </si>
  <si>
    <t>El INE usa herramientas informáticas que permiten supervisar que las operaciones de censos o encuestas se desarrollan según el plan previsto y que los problemas son detectados rápidamente</t>
  </si>
  <si>
    <t xml:space="preserve">El INE usa herramientas informáticas que supervisa la cronología y el presupuesto de los proyectos y asegura que los problemas se detectan rápidamente </t>
  </si>
  <si>
    <t xml:space="preserve">El INE usa herramientas informáticas que supervisa la cronología y el presupuesto de los proyectos pero no ayuda a detectar los problemas  rápidamente </t>
  </si>
  <si>
    <t xml:space="preserve">El INE usa herramientas informáticas que ayuda a supervisar O bien la cronología O sólo el presupuesto de los proyectos, pero no ambos  </t>
  </si>
  <si>
    <t>El INE no usa ninguna herramienta informática para seguimiento de proyectos</t>
  </si>
  <si>
    <t>Existen procesos de control de calidad, diseñados para detectar errores y ejecutar acciones correctivas a lo largo de cada etapa de las operaciones estadísticas de censos y encuestas.</t>
  </si>
  <si>
    <t>Existen procesos de control de calidad, diseñados para detectar errores y ejecutar acciones correctivas a lo largo de TODAS las etapas de las operaciones estadísticas</t>
  </si>
  <si>
    <t>El programa de control de calidad está diseñado para detectar errores y ejecutar acciones correctivas a lo largo de ALGUNAS etapas de las operaciones estadísticas</t>
  </si>
  <si>
    <t>El programa de control de calidad detecta errores pero NO ejecuta acciones correctivas a lo largo de todas las etapas de las operaciones estadísticas</t>
  </si>
  <si>
    <t>No existe un programa de control de calidad para detectar errores y ejecutar acciones correctivas</t>
  </si>
  <si>
    <t>Para cada censo (población y vivienda, económico, agropecuario, etc.), la campaña publicitaria hace lo siguiente: 1) informa al público objetivo sobre que información se está recolectando y como se va a usar, 2) usa una variedad de métodos para llegar al público (medios de comunicación, posters, festivales, etc.) y 3) se concentra en poblaciones que son difíciles de enumerar</t>
  </si>
  <si>
    <t>La campaña publicitaria para cada censo cubre TODOS estos aspectos</t>
  </si>
  <si>
    <t>La campaña publicitaria para cada censo cubre la MAYORÍA de estos aspectos</t>
  </si>
  <si>
    <t>La campaña publicitaria para cada censo cubre ALGUNOS de estos aspectos</t>
  </si>
  <si>
    <t>La campaña publicitaria para cada censo no cubre NINGUNO de estos aspectos</t>
  </si>
  <si>
    <t>Procesos Escritos y Documentación</t>
  </si>
  <si>
    <t>El INE para cada censo (población y vivienda, agropecuario, económicos, etc.) desarrolla un informe final que documenta los logros, alcances y limitaciones o fallos, y las recomendaciones sobre los posibles cambios a los planes de censos futuros para que la experiencia adquirida pueda ser usada</t>
  </si>
  <si>
    <t xml:space="preserve">Existe un informe final que incluye logros, fallos y recomendaciones para posibles cambios a planes de censos futuros </t>
  </si>
  <si>
    <t>Existe un informe final que incluye logros y fallos, pero no incluye recomendaciones para posibles cambios a planes de censos futuros</t>
  </si>
  <si>
    <t>Existe un informe final que incluye logros pero no incluye fallos ni recomendaciones para posibles cambios a planes de censos futuros</t>
  </si>
  <si>
    <t>No se prepara un informe final para cada censo</t>
  </si>
  <si>
    <t>El INE para cada encuesta recurrente (sociales, demográficas, económicas, etc.)  desarrolla un informe final que documenta los logros, alcances y limitaciones o los fallos, y las recomendaciones sobre los posibles cambios a planes de encuestas recurrentes futuras para que la experiencia adquirida pueda ser usada</t>
  </si>
  <si>
    <t>Existe un informe final que incluye logros, fallos y recomendaciones para  posibles cambios a planes de encuestas recurrentes futuras</t>
  </si>
  <si>
    <t>Existe un informe final que incluye logros y fallos, pero no incluye recomendaciones para posibles cambios a planes de encuestas recurrentes futuras</t>
  </si>
  <si>
    <t>Existe un informe final que incluye logros pero no incluye fallos ni recomendaciones para posibles cambios a planes de encuestas recurrentes futuras</t>
  </si>
  <si>
    <t>No se prepara un informe final para cada encuesta recurrente</t>
  </si>
  <si>
    <t>Existe un plan para la campaña publicitaria de cada censo (población y vivienda, económico, agropecuario, etc.) que incluye presupuesto, personal y cronología para todas las actividades</t>
  </si>
  <si>
    <t>Existe un plan para la campaña publicitaria de cada censo e incluye TODOS los aspectos para todas las actividades</t>
  </si>
  <si>
    <t>Existe un plan para la campaña publicitaria de cada censo e incluye la MAYORÍA de los aspectos para las actividades</t>
  </si>
  <si>
    <t>Existe un plan para la campaña publicitaria de cada censo e incluye ALGUNOS de los aspectos para las actividades</t>
  </si>
  <si>
    <t>El plan para la campaña publicitaria de cada censo NO existe</t>
  </si>
  <si>
    <t>Existe un plan de sensibilización de cada una de las encuestas principales (sociales, demográficas, económicas, etc.) que incluye presupuesto, personal y cronología para todas las actividades</t>
  </si>
  <si>
    <t>Existe un plan de sensibilización de cada una de las encuestas principales e incluye TODOS los aspectos para todas las actividades</t>
  </si>
  <si>
    <t>Existe un plan de sensibilización de cada una de las encuestas principales e incluye la MAYORÍA de los aspectos para las actividades</t>
  </si>
  <si>
    <t>Existe un plan de sensibilización de cada una de las encuestas principales e incluye ALGUNOS de los aspectos para las actividades</t>
  </si>
  <si>
    <t>El plan de sensibilización de cada una de las encuestas principales NO existe</t>
  </si>
  <si>
    <t>El plan de las encuestas principales (sociales, demográficas, económicas, etc.) incluye requerimientos detallados de espacio físico y recursos materiales para su implementación</t>
  </si>
  <si>
    <t>El plan de las encuestas (sociales, demográficas, económicas, etc.)  incluye una estimación del personal necesario, tipos de experiencia técnica, y las fechas en las cuales se necesita el personal</t>
  </si>
  <si>
    <t>3. Cartografía</t>
  </si>
  <si>
    <t>El Instituto Nacional de Estadística (INE) tiene una unidad cartográfica con personal permanente que es responsable de la recolección, preparación, uso y publicación de mapas para censos y encuestas</t>
  </si>
  <si>
    <t>El INE tiene una unidad cartográfica con personal dedicado que es responsable de la recolección, preparación, uso y publicación de mapas para censos y encuestas</t>
  </si>
  <si>
    <t>El INE tiene una unidad cartográfica responsable de la colección, preparación, uso y difusión de mapas,  pero el personal no está dedicado completamente a la cartografía</t>
  </si>
  <si>
    <t xml:space="preserve">El INE tiene una unidad cartográfica que es responsable de sólo algunas actividades cartográficas y el personal no trabaja de modo exclusivo en este tema </t>
  </si>
  <si>
    <t>El INE no tiene una unidad de cartografía</t>
  </si>
  <si>
    <t>El INE tiene personal permanente capacitado o con experiencia en el Sistema de Información Geográfica (SIG), incluyendo el marco conceptual del SIG, tecnología, desarrollo de bases de datos y aplicación y producción de cartografía temática</t>
  </si>
  <si>
    <t>El INE tiene personal permanente capacitado en TODOS los aspectos</t>
  </si>
  <si>
    <t>El INE tiene personal permanente capacitado en la MAYORÍA de los aspectos</t>
  </si>
  <si>
    <t>El INE tiene personal permanente capacitado en ALGUNOS de los aspectos</t>
  </si>
  <si>
    <t>El INE NO tiene personal permanente capacitado en los aspectos indicados</t>
  </si>
  <si>
    <t>Los cartógrafos están involucrados en la creación de mapas temáticos (diseñados para destacar un tema específico) para productos de difusión de datos, usando el software SIG</t>
  </si>
  <si>
    <t>Los cartógrafos crean mapas temáticos para  TODAS las publicaciones estadísticas</t>
  </si>
  <si>
    <t>Los cartógrafos crean mapas temáticos para la MAYORÍA de las publicaciones estadísticas</t>
  </si>
  <si>
    <t>Los cartógrafos crean mapas temáticos para ALGUNAS de las publicaciones estadísticas</t>
  </si>
  <si>
    <t>Los cartógrafos NO crean mapas temáticos o no hay cartográfos</t>
  </si>
  <si>
    <t>El INE tiene personal permanente capacitado o con experiencia en la creación de mapas y bases de datos cartográficas para ser difundidas en Internet</t>
  </si>
  <si>
    <t>El INE sí tiene personal permanente bien capacitado en herramientas de SIG en Internet</t>
  </si>
  <si>
    <t>El INE tiene personal permanente con capacidades básicas en herramientas de SIG en Internet</t>
  </si>
  <si>
    <t xml:space="preserve">Los mapas y bases de datos cartográficas para ser difundidas en Internet son creados principalmente por personal externo </t>
  </si>
  <si>
    <t>El INE no tiene personal capacitado y no publica mapas o bases de datos cartográficas en Internet</t>
  </si>
  <si>
    <t>Actualmente el INE difunde bases de datos que permitan al usuario crear mapas temáticos georeferenciados a través de su portal o página Web</t>
  </si>
  <si>
    <t>Los usuarios pueden crear mapas temáticos georeferenciados a la medida en la página Web</t>
  </si>
  <si>
    <t>Los usuarios tienen flexibilidad limitada para la creación de mapas georeferenciados en la página Web</t>
  </si>
  <si>
    <t>La página Web sólo ofrece descargas de materiales estáticos (por ejemplo, mapas en PDF o JPEG)</t>
  </si>
  <si>
    <t>La página web del INE no tiene mapas temáticos o el INE no tiene página Web</t>
  </si>
  <si>
    <t>El personal tiene experiencia en la digitalización de mapas en papel o escaneados y usa SIG para integrar o combinar múltiples capas para crear cartografía con fines estadísticos</t>
  </si>
  <si>
    <t>El personal tiene MUCHA EXPERIENCIA en digitalización y en el uso de SIG para integrar capas y crear cartografía para fines estadísticos</t>
  </si>
  <si>
    <t>El personal TIENE  EXPERIENCIA en digitalización y en el uso de SIG para integrar capas y crear cartografía para fines estadísticos</t>
  </si>
  <si>
    <t>El personal tiene POCA EXPERIENCIA en digitalización y  en el uso de SIG para integrar capas y crear cartografía para fines estadísticos</t>
  </si>
  <si>
    <t>El personal NO TIENE EXPERIENCIA ni en digitalización ni en el uso de SIG para integrar capas y crear cartografía para fines estadísticos</t>
  </si>
  <si>
    <t>La unidad cartográfica tiene suficiente hardware (computadoras, impresoras de gran formato, etc.) y software apropiado para realizar las actividades requeridas</t>
  </si>
  <si>
    <t>La unidad cartográfica tiene suficiente hardware Y software apropiado para realizar las actividades requeridas</t>
  </si>
  <si>
    <t>La unidad cartográfica tiene suficiente hardware O   software apropiado para realizar las actividades requeridas</t>
  </si>
  <si>
    <t>La unidad cartográfica NO tiene NI suficiente hardware NI software, apropiado para realizar las actividades requeridas</t>
  </si>
  <si>
    <t>El INE no tiene unidad cartográfica o la unidad cartográfica no tiene infraestructura para cumplir sus obligaciones</t>
  </si>
  <si>
    <t>Si se usan dispositivos móviles de captura (DMC) en la recolección de datos, los DMC tienen GPS (Global Positioning System) y mapas integrados que están basados en la geografía digital disponible más reciente (Si esta responsabilidad es de otra institución o el INE no usa DMC  = N/A)</t>
  </si>
  <si>
    <t>Los DMC tienen GPS y mapas integrados que están basados en la geografía digital disponible más reciente</t>
  </si>
  <si>
    <t xml:space="preserve">Los DMC tienen GPS y mapas integrados pero los mapas están basados en geografía digital antigua </t>
  </si>
  <si>
    <t xml:space="preserve">Los DMC tienen GPS pero no tienen mapas integrados </t>
  </si>
  <si>
    <t>Los DMC no tienen GPS o mapas integrados</t>
  </si>
  <si>
    <t>Si se usan dispositivos móviles de captura (DMC) en la recolección de datos, se puede editar la cartografía del censo en el campo y los cambios se almacenan en el mismo formato que los datos centrales (Si esta responsabilidad es de otra institución o el INE no usa DMC  = N/A)</t>
  </si>
  <si>
    <t>Se puede editar la cartografía del censo en el DMC en el campo y los cambios se almacenan en el mismo formato que los datos centrales</t>
  </si>
  <si>
    <t>Se puede editar la cartografía del censo en el DMC en el campo pero los cambios se almacenan en un formato distinto que los datos centrales</t>
  </si>
  <si>
    <t>Sólo ciertos aspectos de la cartografía del censo se puede editar en el DMC en el campo</t>
  </si>
  <si>
    <t>No se puede editar la cartografía del censo en el DMC en el campo o la DMC no tiene la cartografía</t>
  </si>
  <si>
    <t>Hay un proceso cartográfico continuo establecido que se ocupa de actualizar mapas si hay cambios en demarcaciones y de redefinir las áreas estadísticas</t>
  </si>
  <si>
    <t>Un proceso cartográfico continuo existe que actualiza mapas y redefine áreas estadísticas</t>
  </si>
  <si>
    <t>Un proceso cartográfico continuo existe que actualiza mapas pero no redefine áreas estadísticas</t>
  </si>
  <si>
    <t>Un proceso cartográfico continuo existe pero sólo actualiza mapas para ciertas partes del país</t>
  </si>
  <si>
    <t>El INE no tiene un proceso cartográfico continuo</t>
  </si>
  <si>
    <t xml:space="preserve">Los mapas de las áreas de enumeración están diseñados para facilitar la orientación del enumerador. Esto denota que los mapas son fáciles de leer, con una escala apropiada, tienen demarcaciones claras y sin ambigüedad, y están diseñados para que un enumerador pueda cubrir el área completa en el tiempo dado </t>
  </si>
  <si>
    <t xml:space="preserve">Los mapas de las áreas de enumeración tienen TODAS estas características para facilitar la orientación del enumerador </t>
  </si>
  <si>
    <t xml:space="preserve">Los mapas de las áreas de enumeración tienen la MAYORÍA de  estas características para facilitar la orientación del enumerador </t>
  </si>
  <si>
    <t xml:space="preserve">Los mapas de las áreas de enumeración tienen ALGUNAS de estas características para facilitar la orientación del enumerador </t>
  </si>
  <si>
    <t>La unidad cartográfica ha desarrollado un sistema único de códigos de identificación para cada área administrativa hasta el nivel del área de enumeración y el sistema se actualiza con regularidad</t>
  </si>
  <si>
    <t>Una lista comprensiva de códigos geográficos ha sido desarrollada y se actualiza con regularidad</t>
  </si>
  <si>
    <t>Una lista comprensiva de códigos geográficos ha sido desarrollada pero sólo se actualiza de vez en cuando</t>
  </si>
  <si>
    <t>Una lista comprensiva de códigos geográficos ha sido desarrollada pero no se actualiza</t>
  </si>
  <si>
    <t>No existe una lista comprensiva de códigos geográficos o NO hay unidad cartográfica</t>
  </si>
  <si>
    <t>El INE usa herramientas SIG para producir mapas para la enumeración de censos y encuestas</t>
  </si>
  <si>
    <t>TODOS los mapas de enumeración se crean usando herramientas SIG</t>
  </si>
  <si>
    <t>Sólo los mapas de supervisores y directivos de nivel alto de las operaciones de campo reciben mapas creados usando herramientas SIG</t>
  </si>
  <si>
    <t>Sólo los directivos de nivel alto de las operaciones de campo reciben mapas creados usando herramientas SIG</t>
  </si>
  <si>
    <t>Los mapas no se crean usando herramientas SIG</t>
  </si>
  <si>
    <t>La unidad cartográfica hace una revisión detallada de todos los resultados estadísticos que requieren mapas antes de su difusión (precisión de las demarcaciones, claridad del mapa, etc..)</t>
  </si>
  <si>
    <t>La revisión SIEMPRE se hace</t>
  </si>
  <si>
    <t>La revisión se hace la MAYORÍA de las veces</t>
  </si>
  <si>
    <t>La revisión se hace ALGUNAS veces</t>
  </si>
  <si>
    <t>La revisión NUNCA se hace o no hay unidad cartográfica</t>
  </si>
  <si>
    <t>El INE usa GPS para identificar y ubicar las unidades de observación (por ejm, viviendas, establecimientos, unidades de producción agrícola, etc.) e información complementaria como puntos de interés.</t>
  </si>
  <si>
    <t>El INE usa GPS para identificar y ubicar TODAS las unidades de observación y capas temáticas de interés</t>
  </si>
  <si>
    <t>El INE usa GPS para identificar y ubicar ALGUNAS unidades de observación y  capas temáticas de interés</t>
  </si>
  <si>
    <t>Hay un uso limitado del GPS para identificar y ubicar a las unidades de observación. No ocurre a nivel nacional.</t>
  </si>
  <si>
    <t xml:space="preserve">No se usa GPS para identificar y ubicar las unidades de observación </t>
  </si>
  <si>
    <t xml:space="preserve">El INE usa imágenes de satélite para verificar límites de las áreas de enumeración o demarcaciones e identificar las unidades de observación estadística  </t>
  </si>
  <si>
    <t>El INE usa imágenes de satélite y existen para TODO el país</t>
  </si>
  <si>
    <t>El INE usa imágenes de satélite y existen para la MAYORÍA del país</t>
  </si>
  <si>
    <t>El INE usa imágenes de satélite y existen para ALGUNAS partes del país</t>
  </si>
  <si>
    <t>El INE NO usa imágenes de satélite o NO hay imágenes de satélite para el país</t>
  </si>
  <si>
    <t>El INE verifica en campo la información contenida en los mapas (demarcaciones, viviendas, etc.) antes de la enumeración (Si no se utilizan mapas para enumeración = N/A)</t>
  </si>
  <si>
    <t>EL INE comprueba TODOS los mapas antes de la enumeración</t>
  </si>
  <si>
    <t>EL INE comprueba la MAYORÍA de los mapas antes de la enumeración</t>
  </si>
  <si>
    <t>EL INE comprueba ALGUNOS de los mapas antes de la enumeración</t>
  </si>
  <si>
    <t>Los mapas NO se comprueban antes de la enumeración</t>
  </si>
  <si>
    <t>El INE mantiene contacto permanente con la oficina o agencia del gobierno responsable de la cartografía nacional (Ejm. Instituto Geográfico Nacional, etc.) para obtener capas de mapas base (por ejemplo: mapas topográficos) y para evitar la duplicación de trabajo  (SI el INE es la agencia responsable = N/A)</t>
  </si>
  <si>
    <t>El INE y la agencia  cartográfica comparten capas digitales y colaboran para ponerlos al día</t>
  </si>
  <si>
    <t>El INE recibe algunas capas de mapas digitalmente de la agencia  cartográfica</t>
  </si>
  <si>
    <t>El INE sólo recibe mapas en papel de la agencia cartográfica</t>
  </si>
  <si>
    <t>El INE no tiene contacto con la agencia cartográfica o ésta no existe</t>
  </si>
  <si>
    <t>A los enumeradores se les enseña a reportar novedades (inconsistencias o actualizaciones) en sus mapas de área de enumeración y la base de datos cartográfica se actualiza después de su verificación</t>
  </si>
  <si>
    <t>A los enumeradores se les enseña a reportar novedades y TODOS los mapas son actualizados en la base de datos cartográfica después de su verificación</t>
  </si>
  <si>
    <t>A los enumeradores se les enseña a reportar novedades y la MAYORÍA de los mapas son actualizados en la base de datos cartográfica después de su verificación</t>
  </si>
  <si>
    <t>A los enumeradores se les enseña a reportar novedades  y ALGUNOS de los mapas son actualizados en la base de datos cartográfica después de su verificación</t>
  </si>
  <si>
    <t>A los enumeradores NO se les enseña a reportar novedades</t>
  </si>
  <si>
    <t>La unidad cartográfica tiene un plan oficial que cubre el proceso completo de cartografía para censos o encuestas, incluyendo la revisión de mapas existentes, la colaboración con agencias cartográficas del gobierno, requerimientos de personal y tecnología, digitalización, operaciones de campo, corrección y revisión de mapas e impresión de mapas, y producción de mapas temáticos estadísticos.</t>
  </si>
  <si>
    <t>Sí, y el INE trabaja constantemente para que el plan cartográfico este siempre al día</t>
  </si>
  <si>
    <t>El INE tiene un plan cartográfico de un censo o encuesta pasada. Sólo se necesitan pequeñas modificaciones</t>
  </si>
  <si>
    <t>El INE tiene algún  plan cartográfico de un censo o encuesta pasado pero necesita grandes modificaciones</t>
  </si>
  <si>
    <t xml:space="preserve">El INE no tiene una unidad cartografica o un plan cartográfico o crea un nuevo plan cartográfico para cada censo o encuesta </t>
  </si>
  <si>
    <t>La unidad cartográfica tiene un manual de capacitación para el personal de campo que detalla como se lee un mapa, como se usa un mapa durante la enumeración y como reportar errores en el mapa.</t>
  </si>
  <si>
    <t>El manual existe e incluye TODOS los elementos indicados</t>
  </si>
  <si>
    <t>El manual existe e incluye la MAYORÍA de los elementos indicados</t>
  </si>
  <si>
    <t>El manual existe e incluye ALGUNOS elementos indicados</t>
  </si>
  <si>
    <t>NO hay manual o no hay unidad cartográfica</t>
  </si>
  <si>
    <t>La unidad cartográfica mantiene un inventario de archivos y productos geográficos, incluyendo bases de datos GPS y mapas y atlas impresos</t>
  </si>
  <si>
    <t>El INE tiene un  inventario completo</t>
  </si>
  <si>
    <t>El INE tiene un inventario de bases de datos GPS parcial</t>
  </si>
  <si>
    <t>El INE tiene listas de publicaciones pero no tiene inventario de bases de datos GPS</t>
  </si>
  <si>
    <t>El INE no unidad cartografica o no tiene un inventario de archivos y productos geográficos</t>
  </si>
  <si>
    <t>La unidad cartográfica documenta las bases de datos y los productos geográficos con un formato de metadatos estándar internacional e incluye la fuente de los datos, autores, método y fecha de elaboración, y variables de ubicación.</t>
  </si>
  <si>
    <t>Existe documentación de TODOS los aspectos indicados</t>
  </si>
  <si>
    <t>Existe documentación de la MAYORÍA de los aspectos indicados</t>
  </si>
  <si>
    <t>Existe documentación de ALGUNOS aspectos indicados</t>
  </si>
  <si>
    <t>NO existe documentación o unidad cartografica</t>
  </si>
  <si>
    <t>Los mapas de las áreas de enumeración NO tienen estas características o NO se crean mapas de las áreas de enumeración</t>
  </si>
  <si>
    <t>4. Muestreo</t>
  </si>
  <si>
    <t>El Instituto Nacional de Estadística (INE) tiene personal permanente capacitado en metodología estadística (diseño de muestras a través de metodologías probabilísticas y no probabilísticas, métodos de regresión, metodologías de diseños de experimentos, etc.)</t>
  </si>
  <si>
    <t xml:space="preserve">El INE tiene personal permanente  capacitado en TODAS estas áreas </t>
  </si>
  <si>
    <t xml:space="preserve">El INE tiene personal permanente capacitado en la MAYORIA de estas áreas </t>
  </si>
  <si>
    <t>El INE tiene personal permanente capacitado en ALGUNAS de estas áreas o el personal de muestreo es en su mayoría contratado</t>
  </si>
  <si>
    <t xml:space="preserve">El INE no tiene personal permanente ni contratado  capacitado en estas áreas </t>
  </si>
  <si>
    <t>El INE tiene personal permanente suficiente con experiencia en diseño y manejo de muestras (por ejemplo, diseño y manejo de muestras, métodos de estratificación, manejo de no respuesta, métodos de estimación, etc)</t>
  </si>
  <si>
    <t>El INE tiene personal permanente SUFICIENTE con experiencia en el diseño y manejo de muestras</t>
  </si>
  <si>
    <t>El INE tiene POCO personal permanente con experiencia en el diseño y manejo de muestras</t>
  </si>
  <si>
    <t>El INE tiene personal permanente con experiencia en el diseño O en el manejo de muestras; O el personal es en su mayoría contratado</t>
  </si>
  <si>
    <t xml:space="preserve">El INE no tiene personal permanente ni contratado capacitado en estas áreas </t>
  </si>
  <si>
    <t>El INE tiene muestristas especializados por áreas (por ejem. hogares, empresas y establecimientos, unidades de explotación agropecuaria, etc.)</t>
  </si>
  <si>
    <t>El INE tiene muestristas especializados en TODAS las áreas principales</t>
  </si>
  <si>
    <t>El INE tiene muestristas especializados en la MAYORIA de las áreas principales</t>
  </si>
  <si>
    <t>El INE tiene muestristas especializados en ALGUNAS áreas</t>
  </si>
  <si>
    <t>El INE no tiene muestristas especializados por área</t>
  </si>
  <si>
    <t>El INE utiliza software especializados en procesos estadísticos (SAS, SPSS, STATA, etc.) con el fin de optimizar los procesos de selección y estratificación de muestra, entre otros.</t>
  </si>
  <si>
    <t>El INE utiliza software especializados en TODOS los procesos estadísticos con el fin de optimizar los procesos de selección y estratificación de muestra, entre otros.</t>
  </si>
  <si>
    <t>El INE utiliza software especializados en la MAYORÍA de los procesos estadísticos con el fin de optimizar los procesos de selección y estratificación de muestra, entre otros.</t>
  </si>
  <si>
    <t>El INE utiliza software especializados en ALGUNOS de los procesos estadísticos con el fin de optimizar los procesos de selección y estratificación de muestra, entre otros.</t>
  </si>
  <si>
    <t>El INE NO utiliza software especializados en los procesos estadísticos con el fin de optimizar los procesos de selección y estratificación de muestra, entre otros.</t>
  </si>
  <si>
    <t>Los marcos estadísticos son actualizados periódicamente (por ejemplo a través de los registros administrativos o a través de los recuentos en campo, etc.).</t>
  </si>
  <si>
    <t>TODOS los marcos estadísticos son actualizados periódicamente.</t>
  </si>
  <si>
    <t>La MAYORÍA de los marcos estadísticos son actualizados periódicamente.</t>
  </si>
  <si>
    <t>ALGUNOS de los marcos estadísticos son actualizados periódicamente.</t>
  </si>
  <si>
    <t>NINGUNO de los marcos estadísticos son actualizados periódicamente.</t>
  </si>
  <si>
    <t>Se hacen ajustes de datos (ajustes de no entrevistados, ajustes de proporción u otros ajustes a los factores de ponderación)</t>
  </si>
  <si>
    <t>SIEMPRE se hacen ajustes de datos</t>
  </si>
  <si>
    <t>CASI SIEMPRE se hacen ajustes de datos</t>
  </si>
  <si>
    <t>A VECES se hacen ajustes de datos</t>
  </si>
  <si>
    <t>NO se hacen ajustes de datos</t>
  </si>
  <si>
    <t>Se crea un marco maestro a partir del censo más reciente y se usa ese marco para obtener la muestra y los factores de ponderación que se necesitan para llevar a cabo una encuesta (según corresponda al tipo de censo realizado, población, agropecuario, económico, etc.)</t>
  </si>
  <si>
    <t xml:space="preserve">El marco maestro fue desarrollado a partir del censo más reciente y se usa para obtener la muestra y los factores de ponderación para las encuestas </t>
  </si>
  <si>
    <t xml:space="preserve">El marco maestro fue desarrollado a partir del censo más reciente pero no se usa para obtener la muestra y los factores de ponderación para las encuestas </t>
  </si>
  <si>
    <t xml:space="preserve">El marco maestro fue desarrollado en parte a partir del censo más reciente y no se usa para encuestas </t>
  </si>
  <si>
    <t>El marco maestro es independiente del censo más reciente o no existe</t>
  </si>
  <si>
    <t>Se generan indicadores estadísticos de la calidad de los datos (por ejemplo, los errores de muestreo, indicadores de cobertura, errores no muestrales, tasa de no respuesta, pruebas de significancia estadística, etc.) en las operaciones estadísticas</t>
  </si>
  <si>
    <t>Se generan indicadores estadísticos de la calidad de los datos en TODAS las operaciones estadísticas</t>
  </si>
  <si>
    <t>Se generan indicadores estadísticos de la calidad de los datos en la MAYORÍA de las operaciones estadísticas</t>
  </si>
  <si>
    <t>Se generan indicadores estadísticos de la calidad de los datos en ALGUNAS de las operaciones estadísticas</t>
  </si>
  <si>
    <t>NO se generan indicadores estadísticos de la calidad de los datos en las operaciones estadísticas</t>
  </si>
  <si>
    <t>Los métodos de cálculo del error de muestreo siguen los estándares internacionales y están disponibles al público si se piden</t>
  </si>
  <si>
    <t>Los métodos de cálculo del error de muestreo siguen los estándares internacionales pero no están disponibles al público</t>
  </si>
  <si>
    <t>El INE calcula errores de muestreo pero no sigue los estándares internacionales</t>
  </si>
  <si>
    <t xml:space="preserve">No se calculan errores de muestreo </t>
  </si>
  <si>
    <t>Los métodos de cálculo del error de no-muestreo siguen los estándares internacionales y están disponibles al público si se piden</t>
  </si>
  <si>
    <t>Los métodos de cálculo del error de no-muestreo siguen los estándares internacionales pero no están disponibles al público</t>
  </si>
  <si>
    <t>El INE calcula errores de no-muestreo pero no sigue los estándares internacionales</t>
  </si>
  <si>
    <t>No se calculan errores de no-muestreo</t>
  </si>
  <si>
    <t>Se realiza el seguimiento de la aplicación de los diseños estadísticos de las encuestas en campo, para establecer los lineamientos necesarios para manejar las novedades presentadas.</t>
  </si>
  <si>
    <t>Se realiza el seguimiento de la aplicación de los diseños estadísticos en campo de TODAS las encuestas</t>
  </si>
  <si>
    <t>Se realiza el seguimiento de la aplicación de los diseños estadísticos en campo de la MAYORÍA de las encuestas</t>
  </si>
  <si>
    <t>Se realiza el seguimiento de la aplicación de los diseños estadísticos en campo de ALGUNAS de las encuestas</t>
  </si>
  <si>
    <t>NO se realiza el seguimiento de la aplicación de los diseños estadísticos en campo de las encuestas</t>
  </si>
  <si>
    <t>Se evalúa y actualiza periódicamente la metodología estadística de las encuestas</t>
  </si>
  <si>
    <t>Se evalúa y actualiza periódicamente la metodología estadística de TODAS las encuestas</t>
  </si>
  <si>
    <t>Se evalúa y actualiza periódicamente la metodología estadística de la MAYORÍA de las encuestas</t>
  </si>
  <si>
    <t>Se evalúa y actualiza periódicamente la metodología estadística de ALGUNAS de las encuestas</t>
  </si>
  <si>
    <t>NO se evalúa y actualiza permanentemente la metodología estadística de las encuestas</t>
  </si>
  <si>
    <t>El marco y diseño de muestra es revisado por expertos en términos de cobertura, eficacia, viabilidad logística, y para determinar si el tamaño de la muestra es suficiente para cada área de análisis</t>
  </si>
  <si>
    <t>TODOS los aspectos indicados son revisados por expertos antes de las encuestas</t>
  </si>
  <si>
    <t>La MAYORÍA de los aspectos indicados son revisados por expertos antes de las encuestas</t>
  </si>
  <si>
    <t>ALGUNOS aspectos indicados son revisados por expertos antes de las encuestas</t>
  </si>
  <si>
    <t>Los expertos NO revisan estos aspectos indicados antes de las encuestas</t>
  </si>
  <si>
    <t>Se realiza un análisis estadístico de los datos antes de la publicación de las cifras, para asegurar que se cumplieron los requisitos estadísticos establecidos.</t>
  </si>
  <si>
    <t>Este análisis se hace SIEMPRE</t>
  </si>
  <si>
    <t>Este análisis se hace la MAYORÍA de las veces</t>
  </si>
  <si>
    <t>Este análisis se hace ALGUNAS de las veces</t>
  </si>
  <si>
    <t>Este análisis NUNCA se hace</t>
  </si>
  <si>
    <t>Existen manuales o documentos específicos sobre la metodología estadística que explica entre otros, el diseño de la muestra, el cálculo de las probabilidades de selección, el tratamiento de tasas de no respuesta y ponderación de cada encuesta.</t>
  </si>
  <si>
    <t>Los manuales existen e incluyen TODOS estos aspectos</t>
  </si>
  <si>
    <t>Los manuales existen e incluyen la MAYORÍA de estos aspectos</t>
  </si>
  <si>
    <t>Los manuales existen e incluyen ALGUNOS de estos aspectos</t>
  </si>
  <si>
    <t>Los manuales NO existen</t>
  </si>
  <si>
    <t>Existe documentación para los usuarios de datos que explica como se usa la base de datos correctamente e incluye metodología de muestreo, abarcando la calculación de probabilidades de selección, proporciones de respuesta y cobertura, y las ponderaciones para cada encuesta</t>
  </si>
  <si>
    <t>Existe documentación e incluye TODOS estos aspectos</t>
  </si>
  <si>
    <t>Existe documentación e incluye la MAYORÍA de estos aspectos</t>
  </si>
  <si>
    <t>Existe documentación e incluye ALGUNOS de estos aspectos</t>
  </si>
  <si>
    <t>NO existe documentación</t>
  </si>
  <si>
    <t>5. Diseño y Evaluación del Cuestionario</t>
  </si>
  <si>
    <t xml:space="preserve">El Instituto Nacional de Estadística (INE) tiene técnicos temáticos permanentes en: temas sociales, demográficos, económicos, medio ambiente, etc., por ejemplo, en temas específicos sobre edad, género, educación, migración, fecundidad, mortalidad, raza y origen étnico, características del hogar, salud, educación, empleo, precios, gasto e ingreso de los hogares, etc. </t>
  </si>
  <si>
    <t>El INE tiene técnicos temáticos permanentes en TODAS estas áreas</t>
  </si>
  <si>
    <t>El INE tiene técnicos temáticos permanentes en la MAYORÍA de estas áreas</t>
  </si>
  <si>
    <t>El INE tiene técnicos temáticos permanentes en ALGUNAS de estas áreas</t>
  </si>
  <si>
    <t>El INE NO tiene técnicos temáticos permanentes en estas áreas</t>
  </si>
  <si>
    <t>Los técnicos temáticos del INE están involucrados en la revisión y evaluación de los cuestionarios (censos o encuestas)</t>
  </si>
  <si>
    <t>Los temáticos evalúan y revisan TODOS los módulos del cuestionario</t>
  </si>
  <si>
    <t>Los temáticos evalúan y revisan la MAYORÍA de los módulos del cuestionario</t>
  </si>
  <si>
    <t>Los temáticos evalúan y revisan ALGUNOS módulos del cuestionario</t>
  </si>
  <si>
    <t>Los temáticos NO están involucrados</t>
  </si>
  <si>
    <t xml:space="preserve"> </t>
  </si>
  <si>
    <t>El contenido de los cuestionarios (censos y encuestas) se decide teniendo en cuenta las series históricas de preguntas para mantener la comparabilidad, los resultados de la evaluación de datos, las demandas de información del país, y los estándares internacionales</t>
  </si>
  <si>
    <t>Se tiene en cuenta todos los elementos indicados para TODOS los censos y encuestas</t>
  </si>
  <si>
    <t>Se tiene en cuenta los elementos indicados para la MAYORÍA de los censos y encuestas</t>
  </si>
  <si>
    <t>Se tiene en cuenta sólo algunos o todos los elementos indicados pero para ALGUNOS censos y encuestas</t>
  </si>
  <si>
    <t>NO se tienen en cuenta los elementos indicados</t>
  </si>
  <si>
    <t>Para cada censo (población y vivienda, económico, agropecuario, etc.) se consulta a los principales usuarios de datos durante el desarrollo de cada cuestionario</t>
  </si>
  <si>
    <t>Se consulta a los principales usuarios de datos por lo menos al principio y final del desarrollo del cuestionario de cada tipo de censo</t>
  </si>
  <si>
    <t>Se consulta a los principales usuarios de datos por lo menos una vez durante el desarrollo del cuestionario de cada tipo de censo</t>
  </si>
  <si>
    <t xml:space="preserve">Se consulta a los principales usuarios de datos en el desarrollo de algunos módulos o aspectos del cuestionario de cada tipo de censo o de sólo algunos de ellos </t>
  </si>
  <si>
    <t>No se consulta a los principales usuarios de datos durante el desarrollo del cuestionario de los censos</t>
  </si>
  <si>
    <t>Para las encuestas regulares (sociales, demográficas, económicas, etc), se consulta a los principales usuarios de datos durante el desarrollo de cada cuestionario</t>
  </si>
  <si>
    <t>Se consulta a los principales usuarios de datos por lo menos al principio y final del desarrollo del cuestionario de las encuestas regulares</t>
  </si>
  <si>
    <t>Se consulta a los principales usuarios de datos por lo menos una vez durante el desarrollo del cuestionario de las encuestas regulares</t>
  </si>
  <si>
    <t>Se consulta a los principales usuarios de datos en el desarrollo de algunos módulos o aspectos del cuestionario de algunas encuestas regulares y no de otras</t>
  </si>
  <si>
    <t>No se consulta a los principales usuarios de datos durante el desarrollo del cuestionario de las encuestas regulares</t>
  </si>
  <si>
    <t>Los cuestionarios (censos y encuestas) siguen los estándares internacionales de redacción de preguntas y categorías de respuesta para que los conceptos se midan adecuadamente</t>
  </si>
  <si>
    <t>La redacción de preguntas y categorías de respuesta sigue estándares internacionales y se adapta al contexto local</t>
  </si>
  <si>
    <t>La redacción de preguntas y categorías de respuesta sigue estándares internacionales pero no se adapta al contexto local</t>
  </si>
  <si>
    <t xml:space="preserve">La redacción de preguntas y categorías de respuesta a VECES sigue estándares internacionales </t>
  </si>
  <si>
    <t>La redacción de preguntas y categorías de respuesta NO sigue estándares internacionales</t>
  </si>
  <si>
    <t>Los temas de los cuestionarios son elegidos con base a los objetivos de la encuesta y siguen estándares internacionales que se adaptan al contexto local</t>
  </si>
  <si>
    <t>Los temas son elegidos en base a los objetivos de la encuesta y siguen los estándares internacionales y se adaptan al contexto local</t>
  </si>
  <si>
    <t>Los temas son elegidos en base a los objetivos de la encuesta y siguen los estándares internacionales pero no se adaptan al contexto local</t>
  </si>
  <si>
    <t>Los temas, o no son elegidos en base a los objetivos de la encuesta o no siguen estándares internacionales</t>
  </si>
  <si>
    <t>Los temas no son elegidos con base en objetivos ni estándares internacionales.</t>
  </si>
  <si>
    <t>Las traducciones de cuestionarios se evalúan mediante: Paso 1) traducción independiente de idioma X a idioma Y de dos traductores, Paso 2) traducción del cuestionario en idioma Y otra vez al idioma X, de dos traductores adicionales que trabajan independientemente el uno del otro, Paso 3) comparación del cuestionario original y sus traducciones, y Paso 4) entrega de versión definitiva después de la revisión de las diferencias en traducción (Si el INE no requiere la traducción de cuestionarios = N/A)</t>
  </si>
  <si>
    <t xml:space="preserve">Se siguen todos los pasos indicados </t>
  </si>
  <si>
    <t>Se traduce y se hace traducción de nuevo al idioma original pero no se evalúan las diferencias</t>
  </si>
  <si>
    <t>Sólo se hace traducción directa, no se traduce de nuevo al idioma original</t>
  </si>
  <si>
    <t>Sólo se traducen ciertos conceptos o No se utilizan ninguno de los tres pasos del estándar de traducción</t>
  </si>
  <si>
    <t>La canasta de productos y precios para hacer seguimiento del índice de Precios al Consumidor se actualiza al menos cada 10 años. (Si el INE no calcula el Indice de Precios al Consumidor = N/A)</t>
  </si>
  <si>
    <t>La canasta de productos y precios se actualiza al menos cada 10 años</t>
  </si>
  <si>
    <t>La canasta de precios se actualiza pero la de productos no se actualiza al menos cada 10 años</t>
  </si>
  <si>
    <t>La canasta de productos se actualiza sólo parcialmente al menos cada 10 años</t>
  </si>
  <si>
    <t>La canasta de productos y precios tiene una desactualización mayor de 10 años</t>
  </si>
  <si>
    <t>La carga al entrevistado y el enumerador se equilibra con el fin de garantizar la recolección de los datos deseados de modo adecuado. Por ejemplo, se limita el número de preguntas para que los entrevistados y enumeradores no se cansen y den/recolecten datos con error</t>
  </si>
  <si>
    <t>La carga al entrevistado y el enumerador SIEMPRE se considera y equilibra con la recolección de los datos deseados</t>
  </si>
  <si>
    <t>La carga al entrevistado y el enumerador la MAYORÍA de las veces se considera y equilibra con la recolección de los datos deseados</t>
  </si>
  <si>
    <t>La carga al entrevistado y el enumerador ALGUNAS veces se considera y equilibra con la recolección de los datos deseados</t>
  </si>
  <si>
    <t>La carga al entrevistado y el enumerador NUNCA se considera y equilibra con la recolección de los datos deseados</t>
  </si>
  <si>
    <t xml:space="preserve">Para cada censo (población y vivienda, económico, agropecuario, etc.), siempre se hace un estudio preliminar cognoscitivo. Se hacen modificaciones al cuestionario como resultado del estudio y el cuestionario se vuelve a evaluar. El estudio preliminar cognoscitivo examina que la pregunta mide lo que intenta medir (que los entrevistados entienden la pregunta de la misma manera que los investigadores) y que los datos son válidos y confiables </t>
  </si>
  <si>
    <t>El estudio preliminar cognoscitivo siempre se hace para cada censo. Si llevan a cambios en el cuestionario las modificaciones se reevalúan</t>
  </si>
  <si>
    <t>El estudio preliminar cognoscitivo siempre se hace para cada censo. Si llevan a cambios en el cuestionario las modificaciones no se reevalúan</t>
  </si>
  <si>
    <t>A veces se hacen estudios preliminares cognoscitivos para cada censo o para  alguno de ellos  y a veces llevan a cambios en el cuestionario</t>
  </si>
  <si>
    <t>No se hacen estudios preliminares cognoscitivos para cada censo</t>
  </si>
  <si>
    <t xml:space="preserve">Para las encuestas principales (sociales, demográficas, económicas, etc.), siempre se hace un estudio preliminar cognoscitivo. Se hacen modificaciones al cuestionario como resultado del estudio y el cuestionario se vuelve a evaluar. El estudio preliminar cognoscitivo examina que la pregunta mide lo que intenta medir (que los entrevistados entienden la pregunta de la misma manera que los investigadores) y que los datos son válidos y confiables </t>
  </si>
  <si>
    <t>El estudio preliminar cognoscitivo siempre se hace para las encuestas principales. Si llevan a cambios en el cuestionario las modificaciones se reevalúan</t>
  </si>
  <si>
    <t>El estudio preliminar cognoscitivo siempre se hace para las encuestas principales. Si llevan a cambios en el cuestionario las modificaciones no se reevalúan</t>
  </si>
  <si>
    <t>A veces se hacen estudios preliminares cognoscitivos para las encuestas principales o para algunas de ellas  y a veces llevan a cambios en el cuestionario</t>
  </si>
  <si>
    <t>No se hacen estudios preliminares cognoscitivos para las encuestas principales</t>
  </si>
  <si>
    <t>Cuando se decide el contenido de cuestionarios para un censo de cualquier tipo, las nuevas preguntas y cambios al cuestionario se evalúan sistemáticamente antes de la recolección de datos. Se hacen modificaciones a partir o tomando como base los resultado de la evaluación y el cuestionario se vuelve a evaluar</t>
  </si>
  <si>
    <t>Se utilizan métodos múltiples de evaluación para las nuevas preguntas de cada censo. Las modificaciones se reevalúan</t>
  </si>
  <si>
    <t>Se usa al menos un método de evaluación para las nuevas preguntas de cada censo. Las modificaciones se reevalúan</t>
  </si>
  <si>
    <t>A veces las nuevas preguntas de cada censo o de algunos de ellos se evalúan o las modificaciones no son reevaluadas</t>
  </si>
  <si>
    <t>No se evalúan las nuevas preguntas de los censo</t>
  </si>
  <si>
    <t>Cuando se decide el contenido de cuestionarios para las encuestas de cualquier tipo, las nuevas preguntas y cambios al cuestionario se evalúan sistemáticamente antes de la recolección de datos. Se hacen modificaciones a partir o tomando como base los resultado de la evaluación y el cuestionario se vuelve a evaluar</t>
  </si>
  <si>
    <t>Se utilizan métodos múltiples de evaluación para las nuevas preguntas de las encuestas. Las modificaciones se reevalúan</t>
  </si>
  <si>
    <t>Se usa al menos un método de evaluación para las nuevas preguntas de las encuestas. Las modificaciones se reevalúan</t>
  </si>
  <si>
    <t>A veces las nuevas preguntas de las encuestas o de algunas de ellas se evalúan o las modificaciones no son reevaluadas</t>
  </si>
  <si>
    <t>No se evalúan las nuevas preguntas de las encuestas</t>
  </si>
  <si>
    <t>Todos los aspectos del cuestionario son diseñados y evaluados de acuerdo con el sistema de captura de datos elegido</t>
  </si>
  <si>
    <t>Todos los aspectos del cuestionario son diseñados de acuerdo con el sistema de captura de datos elegido pero sólo algunos son evaluados</t>
  </si>
  <si>
    <t>Sólo algunos aspectos del cuestionario son diseñados o evaluados de acuerdo con el sistema de captura de datos elegido</t>
  </si>
  <si>
    <t>No se tiene en cuenta el sistema de captura de datos elegido cuando se diseña o evalúa el cuestionario</t>
  </si>
  <si>
    <t>Para cada censo de cualquier tipo, los procesos y resultados de la evaluación de cuestionarios se documentan y esta documentación se usa en la fase de diseño de cuestionarios de nuevos censos</t>
  </si>
  <si>
    <t>Para cada censo, los procesos y resultados se documentan y se usan para mejorar cuestionarios futuros</t>
  </si>
  <si>
    <t>Para cada censo, los procesos y resultados se documentan pero no se usan para mejorar cuestionarios futuros</t>
  </si>
  <si>
    <t>Hay alguna documentación para cada censo o para algunos de ellos, pero es ambigua</t>
  </si>
  <si>
    <t>No hay documentación de este tipo para cada censo</t>
  </si>
  <si>
    <t>Para las encuestas de cualquier tipo, los procesos y resultados de la evaluación de cuestionarios se documentan y esta documentación se usa en la fase de diseño de cuestionarios de nuevas encuestas</t>
  </si>
  <si>
    <t>Para las encuestas, los procesos y resultados se documentan y se usan para mejorar cuestionarios futuros</t>
  </si>
  <si>
    <t>Para las encuestas, los procesos y resultados se documentan pero no se usan para mejorar cuestionarios futuros</t>
  </si>
  <si>
    <t>Hay alguna documentación para las encuestas o para algunas de ellas pero es ambigua</t>
  </si>
  <si>
    <t>No hay documentación de este tipo para las encuestas</t>
  </si>
  <si>
    <t>Los cuestionarios son diseñados y evaluados de acuerdo con el sistema de captura de datos elegido: DIGITACIÓN: 1) diseñado para maximizar la velocidad y precisión de la digitación, 2) minimizar la necesidad de pasar páginas; ESCANEO: 1) evaluar la oscuridad y claridad de la escritura, 2) comprobar la precisión del reconocimiento de caracteres si se usa, 3) comprobar que es escaneado correctamente por el software; DISPOSITIVOS MÓVILES DE CAPTURA (DMC), o INTERNET: 1) aprovechar la fácil inclusión de preguntas de filtro u omisión, 2) evaluación de usabilidad de contenido, 3) evaluar la funcionalidad del DMC o página WEB.</t>
  </si>
  <si>
    <t>6. Operaciones de Campo</t>
  </si>
  <si>
    <t>Existe un plan previamente definido que posibilita contratar y capacitar a un número suficiente de enumeradores y supervisores en un tiempo adecuado antes de la operación de campo de censos y encuestas</t>
  </si>
  <si>
    <t>El plan existe y se ha implementado con éxito tanto para contratar y capacitar a un número suficiente de enumeradores y supervisores como en hacerlo a tiempo</t>
  </si>
  <si>
    <t>El plan existe pero hay problemas O bien con no poder contratar a enumeradores y supervisores suficientes O con no hacerlo a tiempo</t>
  </si>
  <si>
    <t>El plan existe pero han habido problemas con contratar enumeradores y supervisores suficientes Y con hacerlo a tiempo</t>
  </si>
  <si>
    <t>El plan no existe</t>
  </si>
  <si>
    <t>La organización jerárquica de las operaciones de campo está definida y es eficaz</t>
  </si>
  <si>
    <t>La organización jerárquica está definida y es SIEMPRE eficaz</t>
  </si>
  <si>
    <t>La organización jerárquica está definida y es la MAYORÍA de las veces eficaz</t>
  </si>
  <si>
    <t>La organización jerárquica está definida y es ALGUNAS veces eficaz</t>
  </si>
  <si>
    <t>La organización jerárquica está definida pero NO es eficaz</t>
  </si>
  <si>
    <t>Existe una estructura administrativa de logística que asegura que los materiales llegan en buenas condiciones a las áreas requeridas y con un plan de contingencia</t>
  </si>
  <si>
    <t>Existe una estructura administrativa e incluye un plan de contingencia para posibles riesgos</t>
  </si>
  <si>
    <t>Existe una  estructura administrativa pero no incluye plan de contingencia</t>
  </si>
  <si>
    <t>Sólo existe una estructura administrativa para ciertas partes del país y no hay plan de contingencia</t>
  </si>
  <si>
    <t>No existe una estructura administrativa y los materiales llegan al campo de forma ad hoc</t>
  </si>
  <si>
    <t>Hay suficientes oficinas regionales establecidas para facilitar las operaciones de campo (si no se necesitan oficinas regionales = N/A)</t>
  </si>
  <si>
    <t>Las oficinas regionales existen y cubren TODO el territorio del país</t>
  </si>
  <si>
    <t>Las oficinas regionales existen y cubren la MAYORÍA  del territorio del país</t>
  </si>
  <si>
    <t>Las oficinas regionales existen pero solo cubren ALGUNAS partes del territorio del país</t>
  </si>
  <si>
    <t>No hay oficinas regionales y todas las operaciones de campo están centralizadas</t>
  </si>
  <si>
    <t xml:space="preserve">Existe un sistema de control operativo y logístico para realizar un seguimiento permanente del uso de los materiales en el campo (cuestionarios, mapas, lápices, PDA, Tablets, etc.) </t>
  </si>
  <si>
    <t>Existe el sistema operativo y logístico para seguir el movimiento de los materiales en el campo y provee tiempo suficiente para ajustar si hay problemas</t>
  </si>
  <si>
    <t>Existe el sistema operativo y logístico para seguir el movimiento de los materiales en el campo pero NO provee tiempo suficiente para ajustar si hay problemas</t>
  </si>
  <si>
    <t>Existe el sistema operativo y logístico para seguir el movimiento de los materiales en el campo pero sólo para ciertas partes del país</t>
  </si>
  <si>
    <t>No existe un plan operativo y logístico para seguir el movimiento de  los materiales en el campo y este se hace de forma ad hoc</t>
  </si>
  <si>
    <t xml:space="preserve">Para cada censo (población y vivienda, agropecuario, económico, etc.) hay protocolos establecidos que dictan que hacer si los cuestionarios y/o dispositivos móviles de captura (DMC) se pierden o son robados en el campo. Cuestionarios y/o DMCs adicionales están disponibles por todo el país para evitar demoras </t>
  </si>
  <si>
    <t>Para cada censo hay protocolos establecidos y cuestionarios y/o DMCs adicionales por todo el país</t>
  </si>
  <si>
    <t>Para cada censo hay protocolos establecidos pero los cuestionarios y/o DMCs adicionales no están disponibles por todo el país</t>
  </si>
  <si>
    <t>Para cada censo hay cuestionarios y/o DMCs adicionales pero no hay un protocolo formal establecido</t>
  </si>
  <si>
    <t>No hay protocolos establecidos ni cuestionarios y/o DMCs adicionales para cada censo</t>
  </si>
  <si>
    <t>Para las encuestas principales (sociales, demográficas, económicas, etc.) hay protocolos establecidos que dictan que hacer si los cuestionarios y/o dispositivos móviles de captura (DMC) se pierden o son robados en el campo. Cuestionarios y/o DMCs adicionales están disponibles por todo el país para evitar demoras</t>
  </si>
  <si>
    <t>Para las encuestas principales hay protocolos establecidos y cuestionarios y/o DMCs adicionales por todo el país</t>
  </si>
  <si>
    <t>Para las encuestas principales hay protocolos establecidos pero los cuestionarios y/o DMCs adicionales no están disponibles por todo el país</t>
  </si>
  <si>
    <t>Para las encuestas principales hay cuestionarios y/o DMCs adicionales pero no hay un protocolo formal establecido</t>
  </si>
  <si>
    <t>No hay protocolos establecidos ni cuestionarios y/o DMCs adicionales para las encuestas principales</t>
  </si>
  <si>
    <t>La capacitación de los enumeradores incluye: prueba del uso de mapas y cuestionarios en el campo, asuntos de idioma/traducción para una buena comprensión de las preguntas, y énfasis en aclaraciones sobre preguntas difíciles o delicadas</t>
  </si>
  <si>
    <t>La capacitación de enumeradores incluye TODOS los aspectos indicados</t>
  </si>
  <si>
    <t>La capacitación de enumeradores incluye la MAYORÍA de los aspectos indicados</t>
  </si>
  <si>
    <t>La capacitación de enumeradores incluye ALGUNOS aspectos indicados</t>
  </si>
  <si>
    <t>La capacitación de enumeradores NO incluye NINGUNO de los aspectos indicados</t>
  </si>
  <si>
    <t>Todos los elementos indicados son incluidos en la capacitación de enumeradores y NO hay problemas pertinentes al sistema de captura (por ejemplo, escritura demasiado clara)</t>
  </si>
  <si>
    <t xml:space="preserve">Todos los elementos indicados son incluidos en la capacitación de enumeradores pero hay ALGUNOS problemas pertinentes al sistema de captura </t>
  </si>
  <si>
    <t xml:space="preserve">Algunos pero no todos los elementos indicados son incluidos en la capacitación de enumeradores   </t>
  </si>
  <si>
    <t xml:space="preserve">NO se incluyen los elementos indicados y pertinentes al sistema de captura elegido en la capacitación de enumeradores  </t>
  </si>
  <si>
    <t>La capacitación de supervisores incluye: todos los aspectos de capacitación de enumeradores, actividades de critica y verificación, seguimiento del flujo de los materiales en el campo y entrenamiento y manejo de personal.</t>
  </si>
  <si>
    <t>La capacitación de supervisores incluye TODOS los aspectos indicados</t>
  </si>
  <si>
    <t>La capacitación de supervisores incluye la MAYORÍA de los aspectos indicados</t>
  </si>
  <si>
    <t>La capacitación de supervisores incluye ALGUNOS aspectos indicados</t>
  </si>
  <si>
    <t>La capacitación de supervisores NO incluye NINGUNO de los aspectos indicados</t>
  </si>
  <si>
    <t>Existe un sistema de control y monitoreo del avance de la operación de campo (cobertura, consistencia, oportunidad, etc) en las operaciones estadísticas</t>
  </si>
  <si>
    <t>El sistema de control y monitoreo del avance de la operación de campo incluye TODOS los aspectos indicados</t>
  </si>
  <si>
    <t>El sistema de control y monitoreo del avance de la operación de campo incluye la MAYORÍA de los aspectos indicados</t>
  </si>
  <si>
    <t>El sistema de control y monitoreo del avance de la operación de campo incluye ALGUNOS de los aspectos indicados</t>
  </si>
  <si>
    <t>NO existe un sistema de control y monitoreo del avance de la operación de campo</t>
  </si>
  <si>
    <t>Para cada operación estadística, se hace una prueba piloto para probar cada componente del censo o encuesta, e incluye: lectura de mapas, comprensión del cuestionario, funcionamiento del flujo de preguntas, movimiento de materiales (por ejemplo, cuestionarios), la jerarquía del personal de campo, la capacidad de recolección (cargas de trabajo, rendimiento, etc.), etc.</t>
  </si>
  <si>
    <t>La prueba piloto se hace e incluye pruebas de TODOS los aspectos de las operaciones de campo para cada censo o encuesta</t>
  </si>
  <si>
    <t>La prueba piloto se hace e incluye pruebas de LA MAYORÍA de los aspectos de las operaciones de campo para cada censo o encuesta</t>
  </si>
  <si>
    <t>La prueba piloto se hace e incluye pruebas de ALGUNOS aspectos de las operaciones de campo para todos o para algunos de los censos o encuestas</t>
  </si>
  <si>
    <t>No se hace prueba piloto</t>
  </si>
  <si>
    <t>Las lecciones aprendidas en la prueba piloto de las operaciones estadísticas se documentan y aplican a las actividades de campo</t>
  </si>
  <si>
    <t>Las lecciones aprendidas SIEMPRE son documentadas y aplicadas a las actividades de campo</t>
  </si>
  <si>
    <t>Las lecciones aprendidas la MAYORÍA de las veces son documentadas y aplicadas a las actividades de campo</t>
  </si>
  <si>
    <t>Las lecciones aprendidas ALGUNAS veces son documentadas y aplicadas a las actividades de campo</t>
  </si>
  <si>
    <t>No se hacen cambios o NO se hace prueba piloto</t>
  </si>
  <si>
    <t>El Instituto Nacional de Estadística (INE) tiene procesos establecidos para asegurar que los cuestionarios y materiales regresan del campo según la agenda prevista</t>
  </si>
  <si>
    <t>Los procesos están establecidos y la agenda se cumple</t>
  </si>
  <si>
    <t>Los procesos están establecidos pero a veces la agenda no se cumple</t>
  </si>
  <si>
    <t>Los procesos están establecidos pero NO se cumplen</t>
  </si>
  <si>
    <t>No hay procesos establecidos</t>
  </si>
  <si>
    <t>Durante la recolección de datos, los supervisores comprueban diariamente una muestra de cuestionarios de cada enumerador para asegurar la precisión y completitud/integridad</t>
  </si>
  <si>
    <t>Se comprueba para CADA enumerador una muestra CADA día</t>
  </si>
  <si>
    <t>Se comprueba para CADA enumerador una muestra pero sólo CIERTOS días</t>
  </si>
  <si>
    <t xml:space="preserve">Se comprueba una muestra para CIERTOS enumeradores </t>
  </si>
  <si>
    <t>NO se comprueba una muestra</t>
  </si>
  <si>
    <t>El INE tiene manual para coordinadores, manual para supervisores, y manual para uso de los capacitadores para cada operación de censos y encuestas</t>
  </si>
  <si>
    <t>El INE tiene TRES de estos manuales</t>
  </si>
  <si>
    <t>El INE tiene DOS de estos manuales</t>
  </si>
  <si>
    <t>El INE sólo tiene UNO de estos manuales</t>
  </si>
  <si>
    <t>El INE no tiene NINGUNO de estos manuales</t>
  </si>
  <si>
    <t>El INE tiene un manual actualizado para enumeradores para cada operación de censos y encuestas con los siguientes aspectos: una descripción del cuestionario y todas las preguntas, instrucciones de como hacer la recolección y el diligenciamiento del cuestionario, como leer un mapa e identificar las demarcaciones, y aclaraciones para las preguntas difíciles y las categorías de respuesta</t>
  </si>
  <si>
    <t>Existe un manual actualizado de enumeradores con TODOS estos aspectos</t>
  </si>
  <si>
    <t>Existe un manual actualizado  de enumeradores con la MAYORÍA de estos aspectos</t>
  </si>
  <si>
    <t>Existe un manual actualizado de enumeradores con ALGUNOS de estos aspectos</t>
  </si>
  <si>
    <t>El INE tiene un manual de enumeradores muy desactualizado,o NO tiene manual</t>
  </si>
  <si>
    <t>La capacitación de enumeradores incluye aspectos pertinentes al diligenciamiento de la información de acuerdo al método de captura de datos elegido: DIGITACIÓN Y ESCANEO: 1) práctica de escribir a mano, 2) uso de un instrumento de escritura apropiado, 3) manejo apropiado de los cuestionarios; DISPOSITIVOS MÓVILES DE CAPTURA (DMC): 1) cómo y con qué frecuencia se cargan los DMC, 2) cómo manejar el aplicativo del cuestionario y usar el mapa, 3) cómo y con que frecuencia se transmiten datos, y 4) cómo manejar problemas del sistema</t>
  </si>
  <si>
    <t>7. Procesamiento de Datos</t>
  </si>
  <si>
    <t>El Instituto Nacional de Estadística (INE) tiene personal permanente capacitado en los programas de computación usados para la captura de datos (digitación, escaneo, dispositivos móviles de captura y/o Internet)</t>
  </si>
  <si>
    <t>El INE tiene personal permanente capacitado en TODOS los programas de computación usados para la captura de datos</t>
  </si>
  <si>
    <t>El INE tiene personal permanente capacitado en ALGUNOS de los programas de computación usados para la captura de datos</t>
  </si>
  <si>
    <t>El personal capacitado en programas de computación usados para la captura de datos es principalmente contratado</t>
  </si>
  <si>
    <t>El INE NO tiene personal permanente o contratado que esté capacitado en los programas de computación usados para la captura de datos</t>
  </si>
  <si>
    <t>El INE tiene personal permanente capacitado en los programas de computación (software) usados para edición e imputación de datos</t>
  </si>
  <si>
    <t>El INE tiene personal permanente capacitado en TODOS los programas principales de computación usados para edición e imputación</t>
  </si>
  <si>
    <t>El INE tiene personal permanente capacitado en ALGUNOS de los programas principales de computación usados para edición e imputación</t>
  </si>
  <si>
    <t>El personal capacitado en los programas de computación usados para edición e imputación es principalmente contratado</t>
  </si>
  <si>
    <t>El INE NO tiene personal permanente o contratado que esté capacitado en los programas de computación usados para edición e imputación</t>
  </si>
  <si>
    <t>El INE tiene personal permanente suficiente con capacitación y experiencia en tecnología de la información (TI), y en procesamiento de datos de operaciones de censos y/o encuestas</t>
  </si>
  <si>
    <t>El INE tiene personal permanente suficiente con capacitación y experiencia en TI y procesamiento de datos</t>
  </si>
  <si>
    <t>El INE tiene personal permanente suficiente con capacitación en TI y procesamiento de datos pero NO con experiencia en estas actividades</t>
  </si>
  <si>
    <t>El INE no tiene personal permanente suficiente con capacitación y experiencia en TI y procesamiento de datos O el personal es principalmente contratado</t>
  </si>
  <si>
    <t>El INE no tiene personal permanente o contratado con capacitación y experiencia en TI y procesamiento datos</t>
  </si>
  <si>
    <t>El personal con experiencia es permanente para TODOS los elementos indicados</t>
  </si>
  <si>
    <t>El personal con experiencia es permanente para la MAYORÍA de los elementos indicados</t>
  </si>
  <si>
    <t xml:space="preserve">El personal con experiencia es permanente para ALGUNOS elementos indicados </t>
  </si>
  <si>
    <t>El personal con experiencia NO es permanente</t>
  </si>
  <si>
    <t>El INE tiene suficiente espacio físico, hardware y software para completar las actividades de procesamiento de datos de manera eficaz y eficiente</t>
  </si>
  <si>
    <t>El espacio, hardware y software es suficiente y facilita acabar las actividades requeridas</t>
  </si>
  <si>
    <t>El espacio, hardware y software es limitado pero no dificulta las actividades requeridas</t>
  </si>
  <si>
    <t>El espacio, hardware y software es limitado y eso causa dificultades en las actividades requeridas</t>
  </si>
  <si>
    <t>El espacio, hardware y software es muy limitado y esto causa grandes dificultades en las actividades requeridas</t>
  </si>
  <si>
    <t xml:space="preserve">Los expertos en diseño de instrumentos de captura y procesamiento de datos están involucrados en el diseño de los cuestionarios de las operaciones de censos y encuestas. </t>
  </si>
  <si>
    <t>Los expertos en diseño de instrumentos de captura y procesamiento de datos están involucrados en TODOS los pasos del diseño de cuestionarios</t>
  </si>
  <si>
    <t>Los expertos en diseño de instrumentos de captura y procesamiento de datos están involucrados una vez que el contenido del cuestionario está finalizado</t>
  </si>
  <si>
    <t>Algunas veces se invita a los expertos en diseño de instrumentos de captura y procesamiento de datos a que den comentarios sobre el cuestionario</t>
  </si>
  <si>
    <t>Los expertos en diseño de instrumentos de captura y procesamiento de datos no están involucrados en el diseño de los cuestionarios</t>
  </si>
  <si>
    <t>Si se usa INTERNET en la recolección de datos, se puede controlar perfectamente a los informantes a través de login y password que permitan su seguimiento (Si el INE no usa INTERNET  = N/A)</t>
  </si>
  <si>
    <t>Existen controles para TODAS las encuestas por INTERNET</t>
  </si>
  <si>
    <t>Existen controles para CASI TODOS las encuestas por INTERNET</t>
  </si>
  <si>
    <t>Existen controles para ALGUNAS encuestas por INTERNET</t>
  </si>
  <si>
    <t>No hay controles para las encuestas por INTERNET</t>
  </si>
  <si>
    <t>Los códigos estándar de las bases de datos (formato, nombres de variables, clasificadores, etc.) existen y se utilizan</t>
  </si>
  <si>
    <t>Los códigos estándar existen para todas las variables que correspondan y siempre se utilizan</t>
  </si>
  <si>
    <t xml:space="preserve">Los códigos estándar existen para todas las variables que correspondan  pero no siempre se cumplen </t>
  </si>
  <si>
    <t>Los códigos estándar existen pero sólo para ciertas variables</t>
  </si>
  <si>
    <t>No existen códigos estándar</t>
  </si>
  <si>
    <t>El personal de procesamiento de datos colabora con los técnicos temáticos para desarrollar listas de códigos, especificaciones de edición e imputación, y el plan de tabulación de datos</t>
  </si>
  <si>
    <t>El personal de procesamiento de datos y los temáticos están involucrados en TODOS los aspectos indicados</t>
  </si>
  <si>
    <t>El personal de procesamiento de datos y los temáticos están involucrados en la MAYORÍA de los aspectos indicados</t>
  </si>
  <si>
    <t>El personal de procesamiento de datos y los temáticos están involucrados en ALGUNOS aspectos indicados</t>
  </si>
  <si>
    <t>El personal de procesamiento de datos y los temáticos NO colaboran durante estas actividades</t>
  </si>
  <si>
    <t>Los programas de edición e imputación de datos tienen validez metodológica, son eficientes, y están disponibles al público si se piden</t>
  </si>
  <si>
    <t>Los programas de edición e imputación tienen validez metodológica, son eficientes, y están disponibles al público si se piden</t>
  </si>
  <si>
    <t>Los programas de edición e imputación tienen validez metodológica, son eficientes, pero NO están disponibles al público si se piden</t>
  </si>
  <si>
    <t>Los programas de edición e imputación tienen validez metodológica, pero NO son eficientes NI están disponibles al público</t>
  </si>
  <si>
    <t>Los programas de edición e imputación NO tienen validez metodológica</t>
  </si>
  <si>
    <t>Los técnicos temáticos de la institución validan y aprueban las especificaciones, programas y resultados de edición e imputación de datos (informes resultantes de la edición y/o imputación)</t>
  </si>
  <si>
    <t>Los temáticos SIEMPRE validan y aprueban las especificaciones, programas y resultados de edición y/o imputación de datos</t>
  </si>
  <si>
    <t>Los temáticos la MAYORÍA de las veces validan y aprueban las especificaciones, programas y resultados de edición y/o imputación de datos</t>
  </si>
  <si>
    <t>Los temáticos ALGUNAS veces validan y aprueban las especificaciones, programas y resultados de edición y/o imputación de datos</t>
  </si>
  <si>
    <t>Los temáticos NO validan y aprueban las especificaciones, programas y resultados de edición y/o imputación de datos</t>
  </si>
  <si>
    <t>Se evalúan los métodos de procesamiento de datos para intentar minimizar el tiempo transcurrido entre la enumeración y la difusión de datos, asegurando la calidad de los datos</t>
  </si>
  <si>
    <t>Se evalúan para TODOS los censos y encuestas</t>
  </si>
  <si>
    <t>Se evalúan para la MAYORÍA de los censos y encuestas</t>
  </si>
  <si>
    <t>Se evalúan para ALGUNOS censos y encuestas</t>
  </si>
  <si>
    <t>NO se evalúan los métodos</t>
  </si>
  <si>
    <t>Todos los aspectos que forman parte del procesamiento y análisis de datos de los censos (población y vivienda, agropecuarios, económicos, etc.) son evaluados durante la prueba piloto de los mismos</t>
  </si>
  <si>
    <t>La prueba piloto se hace e incluye pruebas de TODOS los aspectos de proceso y análisis de datos</t>
  </si>
  <si>
    <t>La prueba piloto se hace e incluye pruebas de la MAYORÍA de los aspectos de proceso y análisis de datos</t>
  </si>
  <si>
    <t>La prueba piloto se hace e incluye pruebas de ALGUNOS aspectos de proceso y análisis de datos</t>
  </si>
  <si>
    <t>NO se hace prueba piloto</t>
  </si>
  <si>
    <t>Todos los aspectos que forman parte del procesamiento y análisis de datos de las encuestas principales (sociales, demográficas, económicas, etc.) son evaluados durante la prueba piloto de las mismas</t>
  </si>
  <si>
    <t>Las lecciones aprendidas en las pruebas piloto de los censos (población y vivienda, agropecuarios, económicos, etc.) se documentan y aplican al procesamiento y análisis de datos</t>
  </si>
  <si>
    <t>Los cambios necesarios SIEMPRE son documentados y aplicados al proceso y análisis de datos</t>
  </si>
  <si>
    <t>Los cambios necesarios la MAYORÍA de las veces son documentados y aplicados al proceso y análisis de datos</t>
  </si>
  <si>
    <t>Los cambios necesarios A VECES son documentados y aplicados al proceso y análisis de datos</t>
  </si>
  <si>
    <t>NO se hacen cambios o NO se hace prueba piloto</t>
  </si>
  <si>
    <t>Las lecciones aprendidas en las pruebas piloto de las encuestas principales (sociales, demográficas, económicas, etc.) se documentan y aplican al procesamiento y análisis de datos</t>
  </si>
  <si>
    <t>Existe un sistema de monitoreo que sigue el flujo de la información de los cuestionarios físicos y electrónicos desde su llegada del terreno hasta su almacenaje final</t>
  </si>
  <si>
    <t>El sistema existe para seguir el flujo de la información de los cuestionarios físicos y electrónicos por TODAS las fases de procesamiento de datos</t>
  </si>
  <si>
    <t>El sistema existe para seguir el flujo de la información de los cuestionarios físicos y electrónicos por la MAYORÍA de las fases de procesamiento de datos</t>
  </si>
  <si>
    <t>El sistema existe para seguir el flujo de la información de los cuestionarios físicos y electrónicos por ALGUNAS fases de procesamiento de datos</t>
  </si>
  <si>
    <t>El INE NO tiene un sistema para seguir el flujo de los cuestionarios por las fases del proceso de datos</t>
  </si>
  <si>
    <t>Si se usan DMC en la recolección de datos, el INE crea un sistema electrónico que asocia al enumerador con el dispositivo y el área de enumeración. El sistema permite reasignación de personal y áreas de trabajo. (Si el INE no usa DMC = N/A)</t>
  </si>
  <si>
    <t>El sistema fue creado por el INE y cumple totalmente esta función</t>
  </si>
  <si>
    <t>El sistema fue creado por el INE y cumple parcialmente esta función</t>
  </si>
  <si>
    <t>El sistema existe pero no fue creado por el INE</t>
  </si>
  <si>
    <t>No hay disponible un sistema electrónico</t>
  </si>
  <si>
    <t>Si se usan DMC en la recolección de datos, se hace una simulación de la transmisión de datos y una prueba de carga (simulación de la cantidad de datos que se van a descargar al servidor a la vez) (Si el INE no usa DMC  = N/A)</t>
  </si>
  <si>
    <t>Se hace el experimento y las soluciones elegidas funcionaron bien en el último censo o encuesta</t>
  </si>
  <si>
    <t>Se hace el experimento pero hubo algunos problemas en el último censo o encuesta</t>
  </si>
  <si>
    <t>Se hace el experimento pero hubo muchos problemas en el último censo o encuesta</t>
  </si>
  <si>
    <t>No se hace el experimento</t>
  </si>
  <si>
    <t>Existe un sistema electrónico para comprobar tasas de rendimiento de captura de datos. Las tasas se examinan y se usan para evaluar el personal y para tomar pasos correspondientes</t>
  </si>
  <si>
    <t>Existe el sistema electrónico y las tasas de producción se examinan con regularidad y se informa con regularidad al personal</t>
  </si>
  <si>
    <t>Existe el sistema electrónico y las  tasas de producción se examinan con regularidad pero no se informa al personal</t>
  </si>
  <si>
    <t>Existe el sistema electrónico y las tasas de producción se examinan, pero no con regularidad</t>
  </si>
  <si>
    <t>No existe el sistema electrónico y no se examinan las tasas de producción</t>
  </si>
  <si>
    <t>Existe un sistema de verificación para las actividades de digitación y los datos se ajustan conforme a los resultados</t>
  </si>
  <si>
    <t>Se verifica el 100% de la digitación, luego se verifica por empleado y se ajustan los datos según los resultados</t>
  </si>
  <si>
    <t>Se verifica menos del 100% de la digitación, luego se verifica por empleado y se ajustan los datos según los resultados</t>
  </si>
  <si>
    <t>Se verifica un porcentaje muy reducido de la digitación y se ajustan los datos según resultados</t>
  </si>
  <si>
    <t>No se verifica la digitación de datos</t>
  </si>
  <si>
    <t>Los técnicos temáticos hacen una revisión final de las tablas de datos para verificar inconsistencias de la información</t>
  </si>
  <si>
    <t>Los temáticos SIEMPRE hacen una revisión final de las tablas de datos</t>
  </si>
  <si>
    <t>Los temáticos la MAYORÍA de las veces hacen una revisión final de las tablas de datos</t>
  </si>
  <si>
    <t>Los temáticos A VECES hacen una revisión final de las tablas de datos</t>
  </si>
  <si>
    <t>Los temáticos NO hacen una revisión final de las tablas de datos</t>
  </si>
  <si>
    <t>El INE tiene un sistema de archivos que guarda los datos detallados de censos, encuestas y registros administrativos en un formato adecuado para almacenaje a largo plazo</t>
  </si>
  <si>
    <t>El sistema de archivos existe e incluye datos de los TRES tipos de operaciones: censos, encuestas y registros administrativos</t>
  </si>
  <si>
    <t>El sistema de archivos existe pero solo incluye datos de DOS de los tipos de datos indicados</t>
  </si>
  <si>
    <t>El sistema de archivos existe pero solo incluye datos de UNO de los tipos de datos indicados</t>
  </si>
  <si>
    <t>No existe sistema de archivo de datos</t>
  </si>
  <si>
    <t xml:space="preserve">El INE tiene y usa manuales de crítica y codificación, captura, y edición e imputación de datos escritos para las operaciones de procesamiento de datos de censos </t>
  </si>
  <si>
    <t>Existen manuales para TODOS estos aspectos de los censos y se usan</t>
  </si>
  <si>
    <t>Existen manuales para la MAYORÍA de estos aspectos de los censos y se usan</t>
  </si>
  <si>
    <t>Existen manuales para ALGUNOS de estos aspectos de los censos y se usan</t>
  </si>
  <si>
    <t>Para cada censo, NO existen manuales o NO se usan</t>
  </si>
  <si>
    <t xml:space="preserve">El INE tiene y usa manuales de crítica y codificación, captura, y edición e imputación de datos escritos para las operaciones de procesamiento de datos de las encuestas </t>
  </si>
  <si>
    <t>Existen manuales para TODOS estos aspectos para las encuestas y se usan</t>
  </si>
  <si>
    <t>Existen manuales para la MAYORÍA de estos aspectos para las encuestas  y se usan</t>
  </si>
  <si>
    <t>Existen manuales para ALGUNOS de estos aspectos para las encuestas y se usan</t>
  </si>
  <si>
    <t>Para las encuestas  NO existen manuales o NO se usan</t>
  </si>
  <si>
    <t xml:space="preserve">Se documentan todas las actividades de procesamiento de datos (programas usados, manejo del flujo de los datos, control de versiones, nombramiento y etiquetado de archivos y variables, etc.) para cada censo </t>
  </si>
  <si>
    <t>TODAS las actividades del procesamiento de datos se documentan para cada censo</t>
  </si>
  <si>
    <t>La MAYORÍA de las actividades del procesamiento de datos se documentan para cada censo</t>
  </si>
  <si>
    <t>ALGUNAS actividades del procesamiento de datos se documentan para cada censo</t>
  </si>
  <si>
    <t>Las actividades del procesamiento de datos NO se documentan para cada censo</t>
  </si>
  <si>
    <t>TODAS las actividades del procesamiento de datos se documentan para las encuestas</t>
  </si>
  <si>
    <t>La MAYORÍA de las actividades del procesamiento de datos se documentan para las encuestas</t>
  </si>
  <si>
    <t>ALGUNAS actividades del procesamiento de datos se documentan para las encuestas</t>
  </si>
  <si>
    <t>Las actividades del procesamiento de datos NO se documentan para las encuestas</t>
  </si>
  <si>
    <t>Para cada censo, existe una documentación final de las validaciones, transformaciones, análisis estadístico, codificación e imputación de valores ausentes. La documentación está disponible al público si se pide</t>
  </si>
  <si>
    <t>Para cada censo, TODOS los elementos indicados se documentan y están disponibles al público si se piden</t>
  </si>
  <si>
    <t>Para cada censo, la MAYORÍA de los elementos indicados se documentan y están disponibles al público si se piden</t>
  </si>
  <si>
    <t>Para cada censo, ALGUNOS elementos indicados se documentan y están disponibles al público si se piden</t>
  </si>
  <si>
    <t xml:space="preserve">Para cada censo, los elementos indicados NO se documentan o NO están disponibles al público </t>
  </si>
  <si>
    <t>Para cada encuesta existe una documentación final de las validaciones, transformaciones, análisis estadístico, codificación e imputación de valores ausentes. La documentación está disponible al público si se pide</t>
  </si>
  <si>
    <t>Para las encuestas  TODOS los elementos indicados se documentan y están disponibles al público si se piden</t>
  </si>
  <si>
    <t>Para las encuestas la MAYORÍA de los elementos indicados se documentan y están disponibles al público si se piden</t>
  </si>
  <si>
    <t>Para las encuestas  ALGUNOS elementos indicados se documentan y están disponibles al público si se piden</t>
  </si>
  <si>
    <t xml:space="preserve">Para las encuestas los elementos indicados NO se documentan o NO están disponibles al público </t>
  </si>
  <si>
    <t>El INE tiene personal permanente con experiencia en cada paso de acuerdo a los métodos de captura utilizados: DIGITACIÓN: 1) crear un programa de entrada de datos, 2) programar preguntas de filtro u omisión y pruebas de rangos y consistencias; ESCANEO: 1) diseño de un cuestionario que satisface los requerimientos del sistema de captura , 2) establecer y seguir estándares de control de calidad para la impresión del cuestionario, 3) crear un programa que lee la información del cuestionario escaneado; DISPOSITIVOS MÓVILES DE CAPTURA (DMC) o INTERNET: 1) diseño del cuestionario, 2) programación de preguntas de filtro u omisión y pruebas de rangos y consistencias, 3) incorporar mapas</t>
  </si>
  <si>
    <t xml:space="preserve">Se documentan todas las actividades de procesamiento de datos (programas usados, manejo del flujo de los datos, control de versiones, nombramiento y etiquetado de archivos y variables, etc.) para las encuestas </t>
  </si>
  <si>
    <t>8. Análisis y Evaluación de Datos</t>
  </si>
  <si>
    <t>El Instituto Nacional de Estadística (INE) tiene técnicos temáticos permanentes para crear indicadores sociales, demográficos, económicos (por ejemplo, edad, género, educación, migración, fecundidad, mortalidad, raza/origen étnico, características del hogar, salud, educación, pobreza, precios, gastos e ingresos de los hogares, etc.), a partir de la información básica disponible (censos, encuestas y registros).</t>
  </si>
  <si>
    <t>El INE tiene técnicos temáticos permanentes para elaborar indicadores para todas estas áreas</t>
  </si>
  <si>
    <t>El INE tiene técnicos temáticos permanentes para elaborar indicadores para algunas de estas áreas</t>
  </si>
  <si>
    <t>Los técnicos temáticos del INE son principalmente contratados</t>
  </si>
  <si>
    <t>El INE no tiene técnicos temáticos permanentes o los temáticos no saben elaborar indicadores</t>
  </si>
  <si>
    <t>El Instituto Nacional de Estadística (INE) tiene personal con experiencia identificado para hacer la Encuesta Post-Censal (EPC) que es distinto del personal del censo de población (Si el INE no hace una EPC pero hace conciliación demográfica = N/A., Si el INE no hace una EPC ni una conciliación demográfica = 0)</t>
  </si>
  <si>
    <t>El INE tiene personal con experiencia identificado y el personal es distinto del personal del censo</t>
  </si>
  <si>
    <t>El INE tiene personal con experiencia identificado pero no es distinto del personal del censo</t>
  </si>
  <si>
    <t>El INE tiene personal distinto del personal del censo identificado pero no tienen experiencia</t>
  </si>
  <si>
    <t>El INE no tiene personal identificado para hacer la encuesta postcensal</t>
  </si>
  <si>
    <t>El INE tiene personal permanente capacitado en conciliación demográfica para evaluar los resultados del censo poblacional (Si el INE no hace conciliación demográfica pero hace una EPC = N/A., Si el INE no hace conciliación demográfica ni una EPC = 0)</t>
  </si>
  <si>
    <t>El INE tiene personal permanente con experiencia que ha hecho conciliación demográfica en el pasado</t>
  </si>
  <si>
    <t>El INE tiene personal permanente capacitado pero sin la experiencia de haber hecho conciliación demográfica en el pasado</t>
  </si>
  <si>
    <t>El INE ha identificado personal externo al INE para hacer la conciliación demográfica</t>
  </si>
  <si>
    <t>El INE no tiene personal ni permanente, contratado, o externo con experiencia para hacer la conciliación demográfica</t>
  </si>
  <si>
    <t>El INE tiene analistas o programadores de datos permanentes suficientes y capacitados en programas avanzados de análisis como SAS, SPSS o STATA</t>
  </si>
  <si>
    <t xml:space="preserve">El INE tiene analistas o programadores permanentes suficientes y capacitados en programas avanzados de análisis de datos </t>
  </si>
  <si>
    <t>El INE tiene analistas o programadores permanentes capacitados en programas avanzados de análisis de datos pero no son suficientes</t>
  </si>
  <si>
    <t>El INE tiene analistas o programadores en su mayoría  contratados y capacitados en programas avanzados de análisis de datos</t>
  </si>
  <si>
    <t>El INE NO tiene personal permanente o contratado y capacitado en programas avanzados de análisis de datos</t>
  </si>
  <si>
    <t>El INE posee licencias para los programas de análisis que actualmente se usan y el número de ellas es suficiente para hacer el trabajo de análisis requerido</t>
  </si>
  <si>
    <t>El INE posee programas de análisis de datos y tiene licencias suficientes para completar TODO el análisis requerido</t>
  </si>
  <si>
    <t>El INE posee programas de análisis de datos pero ALGUNAS veces el análisis se demora porque no hay licencias suficientes</t>
  </si>
  <si>
    <t>El INE posee programas de análisis de datos pero la MAYORÍA de las veces el análisis se demora porque no hay licencias suficientes</t>
  </si>
  <si>
    <t>El INE no posee programas de análisis de datos con licencias de uso</t>
  </si>
  <si>
    <t>El INE tiene suficientes técnicos permanentes capacitados y con experiencia en producir informes estadísticos y estudios sociales, demográficos y económicos</t>
  </si>
  <si>
    <t>El INE tiene suficientes técnicos permanentes capacitados y con experiencia en producir los informes temáticos indicados</t>
  </si>
  <si>
    <t>El INE tiene suficientes técnicos permanentes capacitados en producir los  informes temáticos indicados pero no tienen experiencia</t>
  </si>
  <si>
    <t>El INE tiene técnicos permanentes capacitados para producir los informes temáticos indicados pero no son suficientes o los expertos son mayoritariamente contratados</t>
  </si>
  <si>
    <t xml:space="preserve">El INE no tiene técnicos permanentes ni contratados para producir informes temáticos </t>
  </si>
  <si>
    <t>El INE tiene técnicos permanentes (estadísticos, economistas, demógrafos, etc.) capacitados y con experiencia en producir estimaciones y proyecciones de población</t>
  </si>
  <si>
    <t>El INE tiene expertos permanentes capacitados y con experiencia en producir estimaciones y proyecciones de población</t>
  </si>
  <si>
    <t>El INE tiene expertos permanentes capacitados en producir estimaciones de población y proyecciones pero no tienen experiencia</t>
  </si>
  <si>
    <t>El INE tiene expertos capacitados en producir estimaciones y proyecciones de población pero son mayormente contratados</t>
  </si>
  <si>
    <t xml:space="preserve">El INE no tiene expertos permanentes ni contratados  para producir estimaciones y proyecciones de población </t>
  </si>
  <si>
    <t xml:space="preserve">El INE tiene suficientes técnicos permanentes capacitados y con experiencia en producir estimaciones del error de cobertura y contenido en censos (población y vivienda, económicos, agropecuarios, etc.),  y encuestas (sociales, demográficas, económicas, etc.) </t>
  </si>
  <si>
    <t>El INE tiene suficientes técnicos permanentes capacitados y con experiencia en producir estimaciones del error de cobertura y contenido</t>
  </si>
  <si>
    <t>El INE tiene suficientes técnicos permanentes capacitados en producir estimaciones del error de cobertura y contenido pero no tienen experiencia</t>
  </si>
  <si>
    <t>El INE tiene técnicos permanentes capacitados y con experiencia en producir estimaciones del error de cobertura y contenido pero no son suficientes o los temáticos son mayormente contratados</t>
  </si>
  <si>
    <t>El INE no tiene técnicos permanentes o contratado para producir estimaciones del error de cobertura y contenido</t>
  </si>
  <si>
    <t>El INE usa los siguientes métodos cuando hace análisis demográfico para comprobar la existencia de errores de cobertura o contenido en cada censo poblacional: inspección visual de datos, preferencia de edades terminadas en 0 o 5, estudios comparativos con otras fuentes de datos usando estimaciones y proyecciones, distribución de edad y regresión</t>
  </si>
  <si>
    <t>TODOS estos métodos se usan para evaluar la calidad de los datos de cada censo de población</t>
  </si>
  <si>
    <t>La MAYORÍA de estos métodos se usan para evaluar la calidad de los datos de cada censo de población</t>
  </si>
  <si>
    <t>ALGUNOS de estos métodos se usan para evaluar la calidad de los datos de cada censo de población</t>
  </si>
  <si>
    <t>NO se hace análisis demográfico de cada censo de población</t>
  </si>
  <si>
    <t>El INE usa los siguientes métodos cuando hace análisis demográfico para comprobar la existencia de errores de cobertura o contenido en las encuestas: inspección visual de datos, preferencia de edades terminadas en 0 o 5, estudios comparativos con otras fuentes de datos usando estimaciones y proyecciones, distribución de edad y regresión</t>
  </si>
  <si>
    <t xml:space="preserve">TODOS estos métodos se usan para evaluar la calidad de los datos de las encuestas </t>
  </si>
  <si>
    <t xml:space="preserve">La MAYORÍA de estos métodos se usan para evaluar la calidad de los datos de las encuestas </t>
  </si>
  <si>
    <t xml:space="preserve">ALGUNOS de estos métodos se usan para evaluar la calidad de los datos de las encuestas </t>
  </si>
  <si>
    <t xml:space="preserve">NO se hace análisis demográfico de las encuestas </t>
  </si>
  <si>
    <t>Hay proyecciones de población por edad y sexo disponibles para varios niveles geográficos del país</t>
  </si>
  <si>
    <t>Todas las proyecciones están disponibles por niveles geográficos, por edad y sexo, y se examinan frecuentemente y se modifican si es necesario</t>
  </si>
  <si>
    <t>La mayoría de las proyecciones están disponibles por niveles geográficos y por edad y sexo</t>
  </si>
  <si>
    <t>La mayoría de las proyecciones están disponibles, pero no por edad o sexo o no para las suficientes áreas geográficas</t>
  </si>
  <si>
    <t>No se crean proyecciones o no están disponibles</t>
  </si>
  <si>
    <t>Los analistas de datos y los técnicos temáticos producen una serie de informes sociales, demográficos, económicos, etc., para fomentar el uso de datos de cada censo realizado (demográfico, económico, agropecuario, etc.) según corresponda</t>
  </si>
  <si>
    <t>Se hace una serie de análisis temáticos pre-determinados para cada censo realizado</t>
  </si>
  <si>
    <t>Algunos censos tienen una serie pre-determinada de análisis temáticos</t>
  </si>
  <si>
    <t>Se hacen análisis temáticos de forma ad hoc para los censos realizados</t>
  </si>
  <si>
    <t>No se hacen análisis temáticos para los censos realizados</t>
  </si>
  <si>
    <t>Los analistas de datos y los técnicos temáticos producen una serie de informes sociales, demográficos, económicos, etc., para fomentar el uso de datos de las encuestas principales realizadas (sociales, económicas, demográficas, etc.)</t>
  </si>
  <si>
    <t>Se hace una serie de análisis temáticos pre-determinados para las encuestas principales realizadas</t>
  </si>
  <si>
    <t>Algunas de las encuestas principales tienen una serie pre-determinada de análisis temáticos</t>
  </si>
  <si>
    <t>Se hacen análisis temáticos de forma ad hoc para las encuestas principales realizadas</t>
  </si>
  <si>
    <t>No se hacen análisis temáticos para las encuestas principales realizadas</t>
  </si>
  <si>
    <t>Se hace una Encuesta Post-Censal (EPC) del censo de población, se analizan los datos y se publican los resultados (Si el INE no hace una EPC pero hace conciliación demográfica = N/A., Si el INE no hace una EPC ni una conciliación demográfica = 0)</t>
  </si>
  <si>
    <t>Se hace una EPC, se analizan los datos y se publican los resultados</t>
  </si>
  <si>
    <t>Se hace una EPC, y se hace el apareamiento y conciliación con los datos censales pero no se publican los resultados</t>
  </si>
  <si>
    <t>Se hace la recolección de la EPC pero el análisis completo (incluyendo el apareamiento) no se hace</t>
  </si>
  <si>
    <t>Se hace la recolección de la EPC pero no se hace ningún analisis</t>
  </si>
  <si>
    <t>Se hace conciliación demográfica y todos los datos utilizados son independientes del censo de población (por ejem., todos los datos son de registros administrativos como el registro vital) (Si el INE no hace conciliación demográfica pero hace una EPC = N/A., Si el INE no hace conciliación demográfica ni una EPC = 0)</t>
  </si>
  <si>
    <t xml:space="preserve">Se hace conciliación demográfica y TODOS los datos utilizados son independientes del censo </t>
  </si>
  <si>
    <t>Se hace conciliación demográfica y la MAYORÍA de los datos utilizados son independientes del censo</t>
  </si>
  <si>
    <t>Se hace conciliación demográfica pero solo ALGUNOS de los datos utilizados son independientes del censo</t>
  </si>
  <si>
    <t>Se hace conciliación demográfica pero SIN utilizar datos independientes del censo</t>
  </si>
  <si>
    <t>Existe un proceso para evaluar los resultados del análisis de datos de censos (población, vivienda, agropecuarios, económicos, etc.) y encuestas (sociales, demográficas, económicas, etc.), utilizando estándares claros para la validez metodológica</t>
  </si>
  <si>
    <t>Todos los resultados analizados son evaluados por expertos y los estándares de evaluación son claros</t>
  </si>
  <si>
    <t>Todos los resultados analizados son evaluados por expertos pero los estándares de evaluación no son claros</t>
  </si>
  <si>
    <t>Sólo algunos de los resultados analizados son evaluados por expertos</t>
  </si>
  <si>
    <t>No se evalúan los resultados analizados</t>
  </si>
  <si>
    <t xml:space="preserve">Las estadísticas de censos (población, vivienda, agropecuarios, económicos, etc.) y encuestas (sociales, demográficas, económicas, etc.) son consistentes o reconciliables con datos obtenidos de otras fuentes o marcos estadísticos </t>
  </si>
  <si>
    <t>Se obtienen datos de otras fuentes y se informa sobre la consistencia o reconciabilidad de censos y encuestas en cada publicación</t>
  </si>
  <si>
    <t>Se obtienen datos de otras fuentes y se informa sobre la consistencia o reconciabilidad de censos y encuestas en algunas publicaciones</t>
  </si>
  <si>
    <t>Se obtienen datos de otras fuentes y se estudia la consistencia o reconciabilidad de censos y encuestas pero esto no se informa</t>
  </si>
  <si>
    <t>No se obtienen datos de otras fuentes para informar sobre la consistencia o reconciabilidad de censos o encuestas</t>
  </si>
  <si>
    <t>Hay procesos escritos sobre los métodos usados para hacer un análisis estadístico básico (regresión, distribución t, desviación estándar, etc.)</t>
  </si>
  <si>
    <t>Existen procesos escritos para todos los métodos usados y se ponen al día con regularidad</t>
  </si>
  <si>
    <t>Existen procesos escritos para todos los métodos usados pero no están al día</t>
  </si>
  <si>
    <t>Existen procesos escritos para algunos métodos usados</t>
  </si>
  <si>
    <t>No existen procesos escritos para los métodos usados</t>
  </si>
  <si>
    <t>El INE tiene procesos escritos para implementar la Encuesta Post Censal -EPC- y/o realizar la conciliación demográfica y la documentación está disponible al público si se pide</t>
  </si>
  <si>
    <t>Existen procesos escritos y están disponibles al público si se piden</t>
  </si>
  <si>
    <t>Existen procesos escritos pero no están disponibles al público</t>
  </si>
  <si>
    <t>Existen procesos escritos pero no están al día o no están completos</t>
  </si>
  <si>
    <t>No existen procesos escritos o el INE no hace EPC o conciliación demográfica</t>
  </si>
  <si>
    <t>El INE tiene un manual para procesos de estimación estadística que incluye: como se mide el error de contenido y cobertura, procesos de imputación, procesos de ajuste de errores de no-respuesta, y estimaciones de la probabilidad de apareamiento y estatus residencial</t>
  </si>
  <si>
    <t>Existen procesos escritos para TODOS los procesos indicados</t>
  </si>
  <si>
    <t>Existen procesos escritos para la MAYORÍA de los procesos indicados</t>
  </si>
  <si>
    <t>Existen procesos escritos para ALGUNOS procesos indicados</t>
  </si>
  <si>
    <t>NO existen procesos escritos para los procesos indicados</t>
  </si>
  <si>
    <t>Existen informes sobre análisis y evaluación de datos de operaciones estadísticas pasadas y se usan cuando es necesario</t>
  </si>
  <si>
    <t>Los informes existen para todos los censos y encuestas y se usan cuando es necesario</t>
  </si>
  <si>
    <t>Los informes existen para todos los censos y encuestas pero no se usan cuando es necesario</t>
  </si>
  <si>
    <t>Existen, pero sólo para ciertos censos y encuestas</t>
  </si>
  <si>
    <t>No existen tales informes</t>
  </si>
  <si>
    <t>Los informes o estudios temáticos de cada censo (población, vivienda, agropecuarios, etc.) incluyen la información sobre que métodos se utilizaron, niveles de significación, principales estadísticos estimados, etc.</t>
  </si>
  <si>
    <t>Existen estándares de documentación claros y se incluye toda la información relevante en todos los informes temáticos</t>
  </si>
  <si>
    <t xml:space="preserve">Se incluye toda la información relevante en los informes pero los estándares de documentación no son claros </t>
  </si>
  <si>
    <t>No existen estándares de documentación y la información explicativa se incluye de forma ad hoc</t>
  </si>
  <si>
    <t>No existen estándares de documentación y no se incluye la información relevante en los informes temáticos</t>
  </si>
  <si>
    <t>Los informes o estudios temáticos de las encuestas (sociales, demográficas, económicas, etc.) incluyen la información sobre que métodos se utilizaron, niveles de significación, principales estadísticos estimados, etc.</t>
  </si>
  <si>
    <t>9. Sistema de Registros Administrativos</t>
  </si>
  <si>
    <t xml:space="preserve">El Instituto Nacional de Estadística (INE) tiene personal permanente capacitado para transformar la información de registros administrativos en registros estadísticos, para realizar la gestión de calidad de los registros estadísticos, para la producción de estadísticas e indicadores derivados de registros estadísticos, y para la producción de metadatos de dichos registros             </t>
  </si>
  <si>
    <t xml:space="preserve">El INE tiene personal permanente capacitado en todas estas áreas </t>
  </si>
  <si>
    <t xml:space="preserve">El INE tiene personal permanente capacitado en algunas de estas áreas </t>
  </si>
  <si>
    <t>El personal del INE capacitado en estas áreas es en su mayoría contratados</t>
  </si>
  <si>
    <t xml:space="preserve">El INE no tiene personal permanente o contratado capacitado en estas áreas </t>
  </si>
  <si>
    <t xml:space="preserve">El INE tiene un diagnóstico del estado actual de los registros administrativos que usa o que podría usar, el cual incluye el análisis del instrumento de recolección del registro y de todos los proceso relativos a su administración lo que incluye la organización de las bases de datos. </t>
  </si>
  <si>
    <t xml:space="preserve">Si, el diagnóstico incluye todos los procesos indicados para todos los registros administrativos que se usan y se podrían usar </t>
  </si>
  <si>
    <t>Si, el diagnóstico incluye todos los procesos indicados pero sólo para la mayoría de registros que se usan y se podrían usar</t>
  </si>
  <si>
    <t>Se tiene un diagnóstico muy general sólo para algunos registros administrativos que se usan y se podrían usar</t>
  </si>
  <si>
    <t>No tiene un diagnóstico</t>
  </si>
  <si>
    <t>Existe un marco legal que regula el uso de los registros administrativos y se cumple</t>
  </si>
  <si>
    <t>Si, existe y se cumple</t>
  </si>
  <si>
    <t>Si existe y algunos lo cumplen</t>
  </si>
  <si>
    <t>Si existe y no lo cumplen</t>
  </si>
  <si>
    <t>No existe</t>
  </si>
  <si>
    <t>Existe un marco legal que garantiza a los organismos del Sistema Estadístico Nacional (SEN) el acceso de los registros administrativos con fines estadísticos y se cumple</t>
  </si>
  <si>
    <t>Si existe y se cumple</t>
  </si>
  <si>
    <t>Los registros administrativos que son utilizados para fines estadísticos forman parte de un sistema integrado de registros estadísticos, para asegurar que todos los datos se puedan usar eficazmente</t>
  </si>
  <si>
    <t xml:space="preserve">Si, existe un sistema de registros estadísticos integrado que incluye la mayoría de registros del país  </t>
  </si>
  <si>
    <t xml:space="preserve">Existe un sistema de registros pero conformado sólo por algunos registros </t>
  </si>
  <si>
    <t>No existe un sistema integrado de registros pero actualmente hay iniciativas en marcha para crearlo</t>
  </si>
  <si>
    <t>No existe un sistema integrado de registros</t>
  </si>
  <si>
    <t>El INE ha establecido registros estadísticos de base, a manera de módulos, para conformar un sistema integrado de registros estadísticos. Por ejemplo, los registros base siguientes: registro de población, registro de actividades económicas y ocupacionales, registro de empresas y establecimientos, registro de propiedades</t>
  </si>
  <si>
    <t>Si, ha establecido  TODOS los registros base indicados</t>
  </si>
  <si>
    <t>Si, ha establecido la MAYORÍA de los registros base indicados</t>
  </si>
  <si>
    <t>Si, ha establecido ALGUNOS de los registros base indicados</t>
  </si>
  <si>
    <t>No ha establecido ninguno de los registros base indicados</t>
  </si>
  <si>
    <t>El INE ha establecido un sistema de codificación apropiado para facilitar el trabajo de armonización de datos de registros administrativos</t>
  </si>
  <si>
    <t>Existe y se implementa para TODOS los registros administrativos</t>
  </si>
  <si>
    <t>Existe y se implementa para la MAYORIA de los registros administrativos</t>
  </si>
  <si>
    <t>Existe y se implementa para en ALGUNOS los registros administrativos</t>
  </si>
  <si>
    <t>No existe un sistema de codificación</t>
  </si>
  <si>
    <t>Los sistemas de clasificación usados por los registros estadísticos son los mismos que los usados por los registros administrativos</t>
  </si>
  <si>
    <t>Si y son aplicados de manera homogenea en ambos registros</t>
  </si>
  <si>
    <t>Si pero no son aplicados de manera homogénea dado que se requieren tablas de conversión</t>
  </si>
  <si>
    <t>No y se usan criterios generales para adecuarlos para su uso estadístico</t>
  </si>
  <si>
    <t>No existe un sistema de clasificación y no se aplica ningún criterio</t>
  </si>
  <si>
    <t xml:space="preserve">Los elementos o unidades utilizadas por los registros estadísticos corresponden directamente a la definición de los elementos o unidades de los registros administrativos  </t>
  </si>
  <si>
    <t>Si, en todos los casos</t>
  </si>
  <si>
    <t>No, pero se tiene tablas de conversión para transformarlos  al uso estadístico</t>
  </si>
  <si>
    <t xml:space="preserve">No, y se usan criterios generales para transformarlos al uso estadístico </t>
  </si>
  <si>
    <t>No, son diferentes y no se aplica ningún criterio</t>
  </si>
  <si>
    <t>Los conceptos y definiciones de las variables de los registros estadísticos son los mismos que los usados por los registros administrativos</t>
  </si>
  <si>
    <t>No, pero se tiene tablas de conversión para transformarlos al uso estadístico</t>
  </si>
  <si>
    <t>El INE ha emitido a los integrantes del Sistema Estadístico Nacional, lineamientos y estándares para el fortalecimiento de registros administrativos con fines estadísticos y se cumplen</t>
  </si>
  <si>
    <t>Si, existen y se cumplen</t>
  </si>
  <si>
    <t>Si, existen y casi siempre se cumplen</t>
  </si>
  <si>
    <t>Si, existen y nunca se cumplen</t>
  </si>
  <si>
    <t>No existen</t>
  </si>
  <si>
    <t xml:space="preserve">Los registros estadísticos del INE contienen la información necesaria para garantizar la calidad de un sistema de registros; es decir, definen los tipos de elementos que contienen, definen conjuntos de elementos o poblaciones estandarizadas, contienen vínculos con elementos diferentes de otros registros base y/o con otros registros que tienen el mismo tipo de elementos, y están bien documentados                                                                                       </t>
  </si>
  <si>
    <t>Si, los registros estadísticos  tienen TODAS las características mencionadas</t>
  </si>
  <si>
    <t xml:space="preserve">Los registros estadísticos  contienen la MAYORÍA de las características mencionadas. </t>
  </si>
  <si>
    <t xml:space="preserve">Los registros estadísticos contienen ALGUNAS de las características mencionadas </t>
  </si>
  <si>
    <t xml:space="preserve">No tienen  las características mencionadas </t>
  </si>
  <si>
    <t>Existen protocolos definidos para el control de calidad de los datos de los registros administrativos primarios para satisfacer los requerimientos de uso estadístico y se cumplen (consistencia de datos al usar varias fuentes de registros para revisar contradicciones debido al uso de diferentes definiciones, clasificaciones, o errores de una de las fuentes; para detectar inclusiones indebidas u omisiones; mala codificación de variables, etc)</t>
  </si>
  <si>
    <t>El cronograma de producción estadística a partir del uso de datos de registros administrativos está establecido de acuerdo a la fecha de disponibilidad de los registros administrativos</t>
  </si>
  <si>
    <t>Si, siempre en todos los casos</t>
  </si>
  <si>
    <t>En casi todos los casos</t>
  </si>
  <si>
    <t xml:space="preserve">Sólo en muy pocos casos </t>
  </si>
  <si>
    <t>No está ajustado a la fecha de disponibilidad de los registros administrativos</t>
  </si>
  <si>
    <t>El INE tiene un inventario actualizado de fuentes de información administrativa; es decir, de registros administrativos disponibles en el país, incluyendo denominación, normativa vigente, soporte en el cual están almacenados los datos, objetivo, organismo responsable, población de referencia, alcance geográfico, etc</t>
  </si>
  <si>
    <t>Si, el inventario incluye toda la información necesaria para caracterizar los datos</t>
  </si>
  <si>
    <t>El inventario incluye solo alguna información necesaria para caracterizar los datos</t>
  </si>
  <si>
    <t>El inventario incluye muy poca información para caracterizar los datos</t>
  </si>
  <si>
    <t>No tiene un inventario de fuentes de información administrativa</t>
  </si>
  <si>
    <t>Los registros estadísticos tienen la documentación metodológica y de procedimientos organizada. Es decir, se dispone de metadata de todos los registros administrativos, diseño de registros con elementos y variables, del origen de los datos de los registros estadísticos, de los indicadores de calidad, y del procesamiento del registro.</t>
  </si>
  <si>
    <t xml:space="preserve">Si, se dispone de metadata de todos los aspectos mencionados y está sistematizada. </t>
  </si>
  <si>
    <t xml:space="preserve">Si, se dispone de metadata pero sólo de algunos aspectos mencionados y está sistematizada. </t>
  </si>
  <si>
    <t xml:space="preserve">Se tiene metadata de muy pocos aspectos mencionados y no está sistematizada. </t>
  </si>
  <si>
    <t>No se dispone de metadata  de los archivos estadísticos</t>
  </si>
  <si>
    <t>10. Difusión de Datos</t>
  </si>
  <si>
    <t>El personal permanente del INE está capacitado para responder efectivamente a solicitudes de información estadística en el plazo mas oportuno posible</t>
  </si>
  <si>
    <t>El personal permanente está capacitado y SIEMPRE responde de modo efectivo a las peticiones de datos de los usuarios de datos</t>
  </si>
  <si>
    <t>El personal permanente tiene capacitación pero NO SIEMPRE responde de modo efectivo a las peticiones de datos de los usuarios de datos</t>
  </si>
  <si>
    <t xml:space="preserve">El personal tiene poca capacitación y  atiende a los usuarios de modo NO efectivo </t>
  </si>
  <si>
    <t>El personal no tiene ninguna capacitación para responder de modo efectivo las solicitudes de datos</t>
  </si>
  <si>
    <t>El Instituto Nacional de Estadística (INE) tiene una unidad de difusión con personal permanente dedicado que tiene el objetivo de aumentar la consciencia sobre el uso de la estadística y es responsable de la creación de productos de difusión en múltiples formatos</t>
  </si>
  <si>
    <t>El INE tiene una unidad de difusión con personal permanente dedicado exclusivamente, que tiene el objetivo de aumentar la consciencia sobre el uso de la estadística y es responsable de la creación de productos de difusión en múltiples formatos</t>
  </si>
  <si>
    <t>El INE tiene una unidad de difusión responsable de realizar todos los aspectos indicados pero el personal no trabaja de modo exclusivo en difusión (también trabaja en otras unidades)</t>
  </si>
  <si>
    <t>El INE tiene una unidad de difusión pequeña que realiza sólo  algunos de los aspectos indicados y el personal no trabaja exclusivamente en difusión</t>
  </si>
  <si>
    <t>El INE no tiene una  unidad de difusión</t>
  </si>
  <si>
    <t>El personal del INE usa mecanismos apropiados para brindar información al público sobre productos difundidos o a punto de difundirse (comunicados de prensa, anuncios por Internet, gacetas académicas o técnicas, conferencias de prensa, calendario de difusión establecido, etc.)</t>
  </si>
  <si>
    <t>El INE usa múltiples  anuncios generales y específicos apropiados para la difusión de  los productos estadísticos</t>
  </si>
  <si>
    <t xml:space="preserve">El INE usa mecanismos apropiados para la difusión de los productos, pero no son tan variados o diversos </t>
  </si>
  <si>
    <t>El INE a veces usa algunos mecanismos apropiados para los anuncios de la difusión de los productos</t>
  </si>
  <si>
    <t>El INE no usa o no hay mecanismos establecidos de anuncios para la difusión de productos</t>
  </si>
  <si>
    <t>El INE tiene personal permanente especializado en visualización de datos que usa los métodos y herramientas más modernas para ampliar la base de usuarios de información estadística</t>
  </si>
  <si>
    <t>El INE tiene personal permanente especializado en la visualización de datos y usan métodos o instrumentos modernos</t>
  </si>
  <si>
    <t>El INE tiene personal permanente  especializado en la visualización de datos pero usa métodos tradicionales de difusión</t>
  </si>
  <si>
    <t>El INE tiene personal de visualización de datos pero es mayormente contratado</t>
  </si>
  <si>
    <t>El INE no tiene personal permanente o contratado especializado en la visualización de datos</t>
  </si>
  <si>
    <t>El INE tiene implementada una política de acceso a la información estadística, incluyendo los microdatos anonimizados, y una guía sobre el acceso de los usuarios externos a la información.</t>
  </si>
  <si>
    <t>Si y se cumple en TODOS los casos</t>
  </si>
  <si>
    <t>Si y se cumple en la MAYORÍA de los casos</t>
  </si>
  <si>
    <t>Si y se cumple en  ALGUNOS de los casos</t>
  </si>
  <si>
    <t>No existe una política de acceso a datos O no se cumple</t>
  </si>
  <si>
    <t>Existe una lista de usuarios de alta prioridad con necesidades de información específica catalogada</t>
  </si>
  <si>
    <t>Existe una lista de usuarios de alta prioridad y necesidades de información específica y bien catalogada</t>
  </si>
  <si>
    <t>Existe la lista de usuarios de alta prioridad con necesidades de información relativamente catalogada</t>
  </si>
  <si>
    <t>Existe una lista de usuarios de alta prioridad pero no se conocen sus necesidades de información específica</t>
  </si>
  <si>
    <t>No existe una lista de usuarios de alta prioridad</t>
  </si>
  <si>
    <t xml:space="preserve">El catálogo de productos del INE se mantiene al día y una biblioteca pública (física y/o virtual) tiene las publicaciones mas importantes del INE. </t>
  </si>
  <si>
    <t>El INE tiene un catálogo de productos anual y la biblioteca pública tiene las publicaciones recientes del INE</t>
  </si>
  <si>
    <t>El catálogo está disponible si se pide y la biblioteca pública tiene las publicaciones recientes del INE</t>
  </si>
  <si>
    <t>El catálogo del INE está incompleto o no está al día</t>
  </si>
  <si>
    <t>El INE no tiene catálogo de productos o biblioteca</t>
  </si>
  <si>
    <t>El INE tiene un portal Web oficial que se mantiene y actualiza con regularidad</t>
  </si>
  <si>
    <t>El INE tiene un portal Web oficial que se mantiene y actualiza de modo continuo</t>
  </si>
  <si>
    <t>El portal Web existe pero no se actualiza de modo continuo</t>
  </si>
  <si>
    <t>El portal Web existe pero está muy desactualizado</t>
  </si>
  <si>
    <t>El portal Web no existe</t>
  </si>
  <si>
    <t xml:space="preserve">Las tabulaciones y publicaciones toman en cuenta los estándares internacionales para su elaboración </t>
  </si>
  <si>
    <t>Los estándares internacionales SIEMPRE se consultan cuando se crean tablas e informes</t>
  </si>
  <si>
    <t>Los estándares internacionales la MAYORÍA de las veces se consultan cuando se crean tablas e informes</t>
  </si>
  <si>
    <t>Los estándares internacionales A VECES se consultan cuando se crean tablas e informes</t>
  </si>
  <si>
    <t>Los estándares internacionales NUNCA se consultan cuando se crean tablas e informes</t>
  </si>
  <si>
    <t>Los datos principales contenidos en los tabulados de cada censo se difunden al público en formatos múltiples incluyendo publicaciones en papel, Internet, CD-ROM, USB</t>
  </si>
  <si>
    <t>Los datos principales de cada censo se difunden al público mediante la mayoría de estos formatos</t>
  </si>
  <si>
    <t>Los datos principales de cada censo se difunden al público usando sólo algunos de estos formatos</t>
  </si>
  <si>
    <t>Rara vez se difunden al público los datos principales de cada censo en cualquiera de los formatos</t>
  </si>
  <si>
    <t>No se difunden datos de cada censo al público</t>
  </si>
  <si>
    <t>Los datos básicos contenidos en los tabulados de las encuestas se difunden al público en formatos múltiples incluyendo publicaciones en papel, internet, CD-ROM, USB</t>
  </si>
  <si>
    <t>Los datos básicos de las encuestas se difunden al público mediante la mayoría de estos formatos</t>
  </si>
  <si>
    <t>Los datos básicos de las encuestas se difunden al público mediante algunos de estos formatos</t>
  </si>
  <si>
    <t>Rara vez se difunden al público los datos básicos de las encuestas en cualquiera de los formatos</t>
  </si>
  <si>
    <t>No se difunden datos de las encuestas al público</t>
  </si>
  <si>
    <t>Los microdatos anonimizados de todas las encuestas y censos realizados por el INE están disponibles a través de Internet y son de libre acceso al público en general, manteniendo estrictamente la confidencialidad de los datos</t>
  </si>
  <si>
    <t>Los microdatos anonimizados de TODOS los censos y encuestas del INE están en Internet en formatos apropiados y son de libre acceso</t>
  </si>
  <si>
    <t xml:space="preserve">Los microdatos anonimizados de la MAYORÍA de los censos o encuestas del INE están en Internet y son de libre acceso </t>
  </si>
  <si>
    <t xml:space="preserve">El INE tiene microdatos anonimizados sólo de ALGUNOS censos o encuestas  y están en Internet </t>
  </si>
  <si>
    <t>El INE NO tiene disponibles los microdatos anonimizados de ningún censo o encuesta y NO están en Internet</t>
  </si>
  <si>
    <t>Se incluyen mapas temáticos en varios productos de difusión incluyendo libros, informes, estudios temáticos y productos en Internet</t>
  </si>
  <si>
    <t>Los mapas temáticos se incluyen en TODOS los tipos de productos de difusión</t>
  </si>
  <si>
    <t>Los mapas temáticos se incluyen en la MAYORÍA de tipos de productos de difusión</t>
  </si>
  <si>
    <t>Los mapas temáticos sólo se incluyen en ALGUNOS tipos de productos de difusión</t>
  </si>
  <si>
    <t>No se crean mapas temáticos</t>
  </si>
  <si>
    <t>Los informes estadísticos incluyen datos descriptivos básicos con su respectiva desagregación geográfica</t>
  </si>
  <si>
    <t>TODOS los informes incluyen estos datos</t>
  </si>
  <si>
    <t>La MAYORÍA de los informes incluyen estos datos</t>
  </si>
  <si>
    <t>ALGUNOS informes incluyen estos datos</t>
  </si>
  <si>
    <t>Los informes NO incluyen estos datos</t>
  </si>
  <si>
    <t xml:space="preserve">El INE tiene un programa regular de capacitación y fomento a usuarios de información estadística (gobierno, universidades, colegios, periodistas, población en general) con la finalidad de impulsar un mayor uso de los datos  </t>
  </si>
  <si>
    <t>Si tiene un programa regular de capacitación y fomento, y se cumple</t>
  </si>
  <si>
    <t xml:space="preserve">No tiene un programa de capacitación y fomento pero realiza capacitaciones a los usuarios con regularidad </t>
  </si>
  <si>
    <t>No tiene un programa regular y capacita solamente a quien lo solicita</t>
  </si>
  <si>
    <t>No capacita ni fomenta a los usuarios en el uso de la información</t>
  </si>
  <si>
    <t>Para cada censo, se consulta sobre los formatos de publicación de datos a los usuarios y otras partes interesadas para asegurar la accesibilidad de datos</t>
  </si>
  <si>
    <t>Se consulta SIEMPRE a todos los usuarios para cada censo</t>
  </si>
  <si>
    <t>Se consulta la MAYORÍA de las veces a todos los usuarios para cada censo</t>
  </si>
  <si>
    <t>El INE tiene a los usuarios identificados pero se consultan sólo ALGUNAS veces para cada censo</t>
  </si>
  <si>
    <t>NO se consulta a los usuarios para cada censo</t>
  </si>
  <si>
    <t>Para las encuestas principales, se consulta sobre los formatos de publicación de datos a los usuarios y otras partes interesadas para asegurar la accesibilidad de datos</t>
  </si>
  <si>
    <t>Se consulta SIEMPRE a todos los usuarios para las encuestas principales</t>
  </si>
  <si>
    <t>Se consulta la MAYORÍA de las veces a todos los usuarios para las encuestas principales</t>
  </si>
  <si>
    <t>El INE tiene a los usuarios identificados pero se consulta sólo ALGUNAS veces para las encuestas principales</t>
  </si>
  <si>
    <t>NO se consulta a los usuarios para las encuestas principales</t>
  </si>
  <si>
    <t>Se publican regularmente y con oportunidad, informes temáticos (por ejemplo, informes sobre género, edad, trabajo, salud, educación, precios, ingresos, pobreza, producción, etc.), con base en la información de censos, encuestas y de registros</t>
  </si>
  <si>
    <t>Se publica con oportunidad informes sobre TODAS las áreas temáticas contenidas en las operaciones estadísticas  realizadas</t>
  </si>
  <si>
    <t>Se publican con oportunidad informes sobre ALGUNAS áreas temáticas contenidas en las operaciones estadísticas ralizadas</t>
  </si>
  <si>
    <t xml:space="preserve">Se publican informes temáticos sobre las operaciones estadísticas realizadas pero No con oportunidad O RARA VEZ se hacen publicaciones </t>
  </si>
  <si>
    <t>No se publican informes temáticos</t>
  </si>
  <si>
    <t>El INE mide la satisfacción de los usuarios de información estadística de alguna manera (por ejemplo, una encuesta de usuarios)</t>
  </si>
  <si>
    <t>El INE hace un estudio anual, informa sobre los resultados e instituye cambios basados en el informe</t>
  </si>
  <si>
    <t>El INE hace un estudio anual e informa sobre los resultados pero no hace cambios basados en el informe</t>
  </si>
  <si>
    <t>El INE hace un estudio anual pero no informa de los resultados y tampoco hace cambios basado en el informe</t>
  </si>
  <si>
    <t xml:space="preserve"> No se hace un  estudio de satisfacción de usuarios</t>
  </si>
  <si>
    <t>Los productos estadísticos antes de su difusión pasan por un proceso estricto de revisión que incluye aspectos de: confidencialidad, precisión de los datos, estándares internacionales, sensibilidad, y conformidad a los estándares de publicación</t>
  </si>
  <si>
    <t>Los productos estadísticos pasan por una revisión de TODOS los aspectos indicados</t>
  </si>
  <si>
    <t>Los productos estadísticos pasan por una revisión de la MAYORÍA de los aspectos indicados</t>
  </si>
  <si>
    <t>Los productos estadísticos pasan por una revisión de ALGUNOS de los aspectos indicados</t>
  </si>
  <si>
    <t>Los productos estadísticos NO pasan por una revisión de los aspectos indicados</t>
  </si>
  <si>
    <t>Se crea un plan de difusión de resultados antes del trabajo de campo de cada censo (población y vivienda, agropecuario, económico, etc.)</t>
  </si>
  <si>
    <t xml:space="preserve">Se crea un plan de difusión antes del trabajo de campo de cada censo </t>
  </si>
  <si>
    <t>Se crea un plan de difusión después del trabajo de campo de cada censo pero antes de que los datos estén disponibles</t>
  </si>
  <si>
    <t>Se crea un plan de difusión una vez que los datos de cada censo están disponibles</t>
  </si>
  <si>
    <t>No existe plan de difusión para cada censo</t>
  </si>
  <si>
    <t>Se crea un plan de difusión de resultados antes del trabajo de campo de las encuestas (sociales, demográficas, económicas, etc.)</t>
  </si>
  <si>
    <t>Se crea un plan de difusión antes del trabajo de campo de las encuestas</t>
  </si>
  <si>
    <t>Se crea un plan de difusión después del trabajo de campo de cada encuesta pero antes de que los datos estén disponibles</t>
  </si>
  <si>
    <t>Se crea un plan de difusión una vez que los datos de las encuestas están disponibles</t>
  </si>
  <si>
    <t>No existe plan de difusión para las encuestas</t>
  </si>
  <si>
    <t xml:space="preserve">Se crea un plan de difusión de resultados de estadísticas de registros antes de la organización y sistematizacióna de los registros administrativos utilizados en su producción </t>
  </si>
  <si>
    <t>Se crea un plan de difusión antes de la organización y sistematización de los datos de registros</t>
  </si>
  <si>
    <t>Se crea un plan de difusión después del trabajo de organización y  sistematización de los datos de registros pero antes de disponer los datos finales</t>
  </si>
  <si>
    <t>Se crea un plan de difusión una vez que los indicadores y estadísticas finales están disponibles</t>
  </si>
  <si>
    <t>No existe plan de difusión para estadísticas de registros</t>
  </si>
  <si>
    <t xml:space="preserve">Existen reglas para la difusión de datos y microdatos anonimizados para asegurar la confidencialidad del informante (por ejemplo, colapsar datos, umbral de población) y los datos se evalúan antes de su difusión para verificar el anonimato </t>
  </si>
  <si>
    <t>Las reglas existen y los datos se evalúan antes de ser difundidos</t>
  </si>
  <si>
    <t>Las reglas existen pero no siempre se evalúan los datos antes de ser difundidos</t>
  </si>
  <si>
    <t>Las reglas existen pero solo para ciertas publicaciones o variables</t>
  </si>
  <si>
    <t xml:space="preserve"> No hay reglas en la difusión para la confidencialidad</t>
  </si>
  <si>
    <t>Las estadísticas y publicaciones se difunden según un cronograma previamente establecido y difundido al público con anticipación</t>
  </si>
  <si>
    <t>Las estadísticas y publicaciones se difunden según un cronograma previamente establecido y difundido con anticipación</t>
  </si>
  <si>
    <t>Las estadísticas y publicaciones se difunden según  un cronograma previamente establecido pero que no es difundido con anticipación</t>
  </si>
  <si>
    <t>Hay un cronograma de estadísticas y publicaciones pero no se sigue o el cronograma es parcial y no se difunde</t>
  </si>
  <si>
    <t>Las estadísticas y publicaciones no se difunden</t>
  </si>
  <si>
    <t>Los informes incluyen una sección o apéndice sobre la precisión de los resultados, incluyendo una tabla con el error estándar, el intervalo de confianza, y los efectos del diseño para la mayoría de las estimaciones e indicadores importantes</t>
  </si>
  <si>
    <t>Los informes incluyen TODOS estos aspectos indicados</t>
  </si>
  <si>
    <t>Los informes incluyen la MAYORÍA de estos aspectos indicados</t>
  </si>
  <si>
    <t>Los informes incluyen ALGUNOS de estos aspectos indicados</t>
  </si>
  <si>
    <t>Los informes no incluyen NINGUNO de estos aspectos indicados</t>
  </si>
  <si>
    <t>Los productos del INE se revisan una vez al año para identificar falencias y mejorar la calidad de las publicaciones futuras</t>
  </si>
  <si>
    <t>Los productos del INE se revisan una vez al año y las lecciones aprendidas se siguen</t>
  </si>
  <si>
    <t>Los productos del INE se revisan de vez en cuando y las lecciones aprendidas se siguen</t>
  </si>
  <si>
    <t>El INE revisa los productos pero las lecciones aprendidas no se siguen</t>
  </si>
  <si>
    <t>No hay revisión de los productos del INE</t>
  </si>
  <si>
    <t>El INE tiene organizados los metadatos de las operaciones estadísticas que realiza (censos, encuestas, registros administrativos), están disponibles a través de Internet y son de libre acceso al público</t>
  </si>
  <si>
    <t>Si, los metadatos de TODAS las operaciones estadísticas del INE están en Internet y son de libre acceso</t>
  </si>
  <si>
    <t xml:space="preserve">Si, los metadatos de la MAYORÍA de las operaciones estadísticas del INE están en Internet y son de libre acceso </t>
  </si>
  <si>
    <t xml:space="preserve">El INE tiene organizados los metadatos de ALGUNAS operaciones pero no están en Internet </t>
  </si>
  <si>
    <t>El INE NO tiene organizados los metadatos de ninguna operación estadística</t>
  </si>
  <si>
    <t>El INE tiene estándares escritos sobre que elementos se deberían incluir en cada publicación: formato de presentación, sello/marca del INE, estándares de calidad de datos, documentación sobre la fuente de los datos, y las metodologías y estadísticas principales para todas las publicaciones</t>
  </si>
  <si>
    <t>Los estándares escritos son claros y se ponen al día con regularidad y se cumplen</t>
  </si>
  <si>
    <t>Existen estándares escritos pero no se ponen al día con regularidad</t>
  </si>
  <si>
    <t>Los estándares escritos no tienen claridad y no se cumplen</t>
  </si>
  <si>
    <t>No existen estándares escritos</t>
  </si>
  <si>
    <t>Existe una plantilla base e instrucciones escritas para crear un informe temático (sociales, demográficos, económicos, etc. )</t>
  </si>
  <si>
    <t>Existen plantillas base para todos los temas principales</t>
  </si>
  <si>
    <t>Existen plantillas base para algunos temas</t>
  </si>
  <si>
    <t>Existe una plantilla base pero no se diferencia por temas</t>
  </si>
  <si>
    <t>No existe plantilla base</t>
  </si>
  <si>
    <t>Puntos</t>
  </si>
  <si>
    <t>Promedio</t>
  </si>
  <si>
    <t>Grupos</t>
  </si>
  <si>
    <t>Resultados</t>
  </si>
  <si>
    <t>Grupo</t>
  </si>
  <si>
    <t>Módulos Operacionales</t>
  </si>
  <si>
    <t>Capacidad Institucional</t>
  </si>
  <si>
    <t>Puntos Total</t>
  </si>
  <si>
    <t>Resultados Globales</t>
  </si>
  <si>
    <t>Subdivisiones</t>
  </si>
  <si>
    <t>Puntos INE</t>
  </si>
  <si>
    <t>OCTUBRE DE 2015</t>
  </si>
  <si>
    <t>1. Capacidad Institucional del INDEC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</si>
</sst>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 #,##0_-;_-* &quot;-&quot;_-;_-@_-"/>
    <numFmt numFmtId="165" formatCode="mmmm\ d&quot;, &quot;yyyy;@"/>
    <numFmt numFmtId="166" formatCode="_-* #,##0.0_-;\-* #,##0.0_-;_-* &quot;-&quot;_-;_-@_-"/>
    <numFmt numFmtId="167" formatCode="0.0"/>
    <numFmt numFmtId="168" formatCode="#,##0.0_ ;\-#,##0.0\ "/>
  </numFmts>
  <fonts count="39" x14ac:knownFonts="1">
    <font>
      <sz val="10"/>
      <name val="Arial"/>
      <family val="2"/>
      <charset val="1"/>
    </font>
    <font>
      <sz val="14"/>
      <name val="Arial"/>
      <family val="2"/>
      <charset val="1"/>
    </font>
    <font>
      <sz val="12"/>
      <name val="Arial"/>
      <family val="2"/>
      <charset val="1"/>
    </font>
    <font>
      <sz val="10"/>
      <name val="Lucida Sans"/>
      <family val="2"/>
      <charset val="1"/>
    </font>
    <font>
      <sz val="8"/>
      <name val="Lucida Sans"/>
      <family val="2"/>
      <charset val="1"/>
    </font>
    <font>
      <b/>
      <sz val="16"/>
      <name val="Lucida Sans"/>
      <family val="2"/>
      <charset val="1"/>
    </font>
    <font>
      <sz val="12"/>
      <color rgb="FFFFFFFF"/>
      <name val="Arial"/>
      <family val="2"/>
      <charset val="1"/>
    </font>
    <font>
      <sz val="8"/>
      <name val="Arial"/>
      <family val="2"/>
      <charset val="1"/>
    </font>
    <font>
      <sz val="10"/>
      <color rgb="FF000000"/>
      <name val="Arial"/>
      <family val="2"/>
      <charset val="1"/>
    </font>
    <font>
      <sz val="10"/>
      <color rgb="FFFF0000"/>
      <name val="Arial"/>
      <family val="2"/>
      <charset val="1"/>
    </font>
    <font>
      <b/>
      <sz val="10"/>
      <name val="Arial"/>
      <family val="2"/>
      <charset val="1"/>
    </font>
    <font>
      <sz val="10"/>
      <name val="Arial"/>
      <family val="2"/>
      <charset val="1"/>
    </font>
    <font>
      <b/>
      <sz val="8"/>
      <name val="Lucida Sans"/>
      <family val="2"/>
    </font>
    <font>
      <b/>
      <sz val="12"/>
      <name val="Lucida Sans"/>
      <family val="2"/>
    </font>
    <font>
      <b/>
      <sz val="12"/>
      <color theme="0"/>
      <name val="Lucida Sans"/>
      <family val="2"/>
    </font>
    <font>
      <sz val="12"/>
      <color indexed="9"/>
      <name val="Lucida Sans"/>
      <family val="2"/>
    </font>
    <font>
      <u/>
      <sz val="10"/>
      <color theme="10"/>
      <name val="Arial"/>
      <family val="2"/>
      <charset val="1"/>
    </font>
    <font>
      <u/>
      <sz val="10"/>
      <color theme="11"/>
      <name val="Arial"/>
      <family val="2"/>
      <charset val="1"/>
    </font>
    <font>
      <sz val="12"/>
      <color theme="0"/>
      <name val="Lucida Sans"/>
      <family val="2"/>
    </font>
    <font>
      <sz val="12"/>
      <color theme="0"/>
      <name val="Arial"/>
      <family val="2"/>
      <charset val="1"/>
    </font>
    <font>
      <sz val="10"/>
      <color theme="0"/>
      <name val="Lucida Sans"/>
      <family val="2"/>
      <charset val="1"/>
    </font>
    <font>
      <sz val="12"/>
      <name val="Lucida Sans"/>
      <family val="2"/>
      <charset val="1"/>
    </font>
    <font>
      <sz val="12"/>
      <color rgb="FF000000"/>
      <name val="Arial"/>
      <family val="2"/>
      <charset val="1"/>
    </font>
    <font>
      <sz val="12"/>
      <color rgb="FFFF0000"/>
      <name val="Arial"/>
      <family val="2"/>
      <charset val="1"/>
    </font>
    <font>
      <sz val="10"/>
      <color theme="0"/>
      <name val="Arial"/>
      <family val="2"/>
      <charset val="1"/>
    </font>
    <font>
      <sz val="14"/>
      <name val="Lucida Sans"/>
      <family val="2"/>
    </font>
    <font>
      <b/>
      <sz val="14"/>
      <name val="Lucida Sans"/>
      <family val="2"/>
    </font>
    <font>
      <b/>
      <sz val="10"/>
      <color theme="0"/>
      <name val="Lucida Sans"/>
      <family val="2"/>
    </font>
    <font>
      <sz val="20"/>
      <name val="Lucida Sans"/>
      <family val="2"/>
    </font>
    <font>
      <b/>
      <sz val="20"/>
      <name val="Lucida Sans"/>
      <family val="2"/>
    </font>
    <font>
      <sz val="16"/>
      <color theme="0"/>
      <name val="Lucida Sans"/>
      <family val="2"/>
    </font>
    <font>
      <sz val="11"/>
      <color theme="1"/>
      <name val="Calibri"/>
      <family val="2"/>
      <scheme val="minor"/>
    </font>
    <font>
      <sz val="16"/>
      <color theme="0"/>
      <name val="Arial"/>
      <family val="2"/>
      <charset val="1"/>
    </font>
    <font>
      <b/>
      <sz val="16"/>
      <color theme="0"/>
      <name val="Arial"/>
      <family val="2"/>
    </font>
    <font>
      <b/>
      <sz val="16"/>
      <color theme="0"/>
      <name val="Lucida Sans"/>
      <family val="2"/>
    </font>
    <font>
      <b/>
      <sz val="26"/>
      <name val="Calibri"/>
      <family val="2"/>
    </font>
    <font>
      <b/>
      <sz val="26"/>
      <color rgb="FF000090"/>
      <name val="Lucida Sans"/>
      <family val="2"/>
    </font>
    <font>
      <b/>
      <sz val="10"/>
      <name val="Lucida Sans"/>
      <family val="2"/>
    </font>
    <font>
      <sz val="10"/>
      <name val="Lucida Sans"/>
      <family val="2"/>
    </font>
  </fonts>
  <fills count="42">
    <fill>
      <patternFill patternType="none"/>
    </fill>
    <fill>
      <patternFill patternType="gray125"/>
    </fill>
    <fill>
      <patternFill patternType="solid">
        <fgColor rgb="FFFFFFFF"/>
        <bgColor rgb="FFFFFFCC"/>
      </patternFill>
    </fill>
    <fill>
      <patternFill patternType="solid">
        <fgColor theme="0" tint="-0.249977111117893"/>
        <bgColor indexed="64"/>
      </patternFill>
    </fill>
    <fill>
      <patternFill patternType="solid">
        <fgColor rgb="FF002060"/>
        <bgColor indexed="64"/>
      </patternFill>
    </fill>
    <fill>
      <patternFill patternType="solid">
        <fgColor theme="3"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66FF99"/>
        <bgColor indexed="64"/>
      </patternFill>
    </fill>
    <fill>
      <patternFill patternType="solid">
        <fgColor rgb="FFFFCCFF"/>
        <bgColor indexed="64"/>
      </patternFill>
    </fill>
    <fill>
      <patternFill patternType="solid">
        <fgColor rgb="FF00B0F0"/>
        <bgColor indexed="64"/>
      </patternFill>
    </fill>
    <fill>
      <patternFill patternType="solid">
        <fgColor rgb="FFCCFFCC"/>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99"/>
        <bgColor indexed="64"/>
      </patternFill>
    </fill>
    <fill>
      <patternFill patternType="solid">
        <fgColor rgb="FFFFFF66"/>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00FF99"/>
        <bgColor indexed="64"/>
      </patternFill>
    </fill>
    <fill>
      <patternFill patternType="solid">
        <fgColor rgb="FFFF99FF"/>
        <bgColor indexed="64"/>
      </patternFill>
    </fill>
    <fill>
      <patternFill patternType="solid">
        <fgColor rgb="FFFF66CC"/>
        <bgColor indexed="64"/>
      </patternFill>
    </fill>
    <fill>
      <patternFill patternType="solid">
        <fgColor theme="6" tint="-0.249977111117893"/>
        <bgColor indexed="64"/>
      </patternFill>
    </fill>
    <fill>
      <patternFill patternType="solid">
        <fgColor rgb="FFFFFF00"/>
        <bgColor indexed="64"/>
      </patternFill>
    </fill>
    <fill>
      <patternFill patternType="solid">
        <fgColor rgb="FFBFBFBF"/>
        <bgColor rgb="FF000000"/>
      </patternFill>
    </fill>
    <fill>
      <patternFill patternType="solid">
        <fgColor rgb="FF0000FF"/>
        <bgColor indexed="64"/>
      </patternFill>
    </fill>
    <fill>
      <patternFill patternType="solid">
        <fgColor rgb="FF008000"/>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auto="1"/>
      </left>
      <right style="medium">
        <color auto="1"/>
      </right>
      <top style="medium">
        <color auto="1"/>
      </top>
      <bottom/>
      <diagonal/>
    </border>
    <border>
      <left style="medium">
        <color auto="1"/>
      </left>
      <right style="thin">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hair">
        <color auto="1"/>
      </bottom>
      <diagonal/>
    </border>
    <border>
      <left style="thin">
        <color auto="1"/>
      </left>
      <right style="thin">
        <color auto="1"/>
      </right>
      <top/>
      <bottom style="hair">
        <color auto="1"/>
      </bottom>
      <diagonal/>
    </border>
    <border>
      <left style="medium">
        <color auto="1"/>
      </left>
      <right style="medium">
        <color auto="1"/>
      </right>
      <top style="hair">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medium">
        <color auto="1"/>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medium">
        <color auto="1"/>
      </top>
      <bottom style="medium">
        <color auto="1"/>
      </bottom>
      <diagonal/>
    </border>
    <border>
      <left style="medium">
        <color theme="1"/>
      </left>
      <right style="thin">
        <color auto="1"/>
      </right>
      <top style="medium">
        <color theme="1"/>
      </top>
      <bottom style="thin">
        <color auto="1"/>
      </bottom>
      <diagonal/>
    </border>
    <border>
      <left style="medium">
        <color auto="1"/>
      </left>
      <right style="medium">
        <color auto="1"/>
      </right>
      <top/>
      <bottom/>
      <diagonal/>
    </border>
    <border>
      <left style="medium">
        <color theme="1"/>
      </left>
      <right style="thin">
        <color auto="1"/>
      </right>
      <top/>
      <bottom style="hair">
        <color auto="1"/>
      </bottom>
      <diagonal/>
    </border>
    <border>
      <left style="medium">
        <color auto="1"/>
      </left>
      <right style="medium">
        <color auto="1"/>
      </right>
      <top style="medium">
        <color auto="1"/>
      </top>
      <bottom style="hair">
        <color auto="1"/>
      </bottom>
      <diagonal/>
    </border>
    <border>
      <left style="medium">
        <color theme="1"/>
      </left>
      <right style="thin">
        <color auto="1"/>
      </right>
      <top style="hair">
        <color auto="1"/>
      </top>
      <bottom style="hair">
        <color auto="1"/>
      </bottom>
      <diagonal/>
    </border>
    <border>
      <left style="medium">
        <color theme="1"/>
      </left>
      <right style="thin">
        <color auto="1"/>
      </right>
      <top style="hair">
        <color auto="1"/>
      </top>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style="medium">
        <color auto="1"/>
      </top>
      <bottom style="hair">
        <color auto="1"/>
      </bottom>
      <diagonal/>
    </border>
    <border>
      <left style="medium">
        <color auto="1"/>
      </left>
      <right style="thin">
        <color auto="1"/>
      </right>
      <top style="hair">
        <color auto="1"/>
      </top>
      <bottom style="medium">
        <color auto="1"/>
      </bottom>
      <diagonal/>
    </border>
    <border>
      <left style="medium">
        <color auto="1"/>
      </left>
      <right style="medium">
        <color auto="1"/>
      </right>
      <top style="hair">
        <color auto="1"/>
      </top>
      <bottom style="medium">
        <color auto="1"/>
      </bottom>
      <diagonal/>
    </border>
    <border>
      <left style="medium">
        <color auto="1"/>
      </left>
      <right style="medium">
        <color auto="1"/>
      </right>
      <top/>
      <bottom style="medium">
        <color auto="1"/>
      </bottom>
      <diagonal/>
    </border>
    <border>
      <left/>
      <right style="thin">
        <color rgb="FF000000"/>
      </right>
      <top style="thin">
        <color auto="1"/>
      </top>
      <bottom style="thin">
        <color auto="1"/>
      </bottom>
      <diagonal/>
    </border>
    <border>
      <left style="thin">
        <color auto="1"/>
      </left>
      <right style="thin">
        <color auto="1"/>
      </right>
      <top/>
      <bottom/>
      <diagonal/>
    </border>
  </borders>
  <cellStyleXfs count="564">
    <xf numFmtId="0" fontId="0" fillId="0" borderId="0"/>
    <xf numFmtId="0" fontId="11" fillId="0" borderId="0"/>
    <xf numFmtId="164" fontId="1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9" fontId="11" fillId="0" borderId="0" applyFont="0" applyFill="0" applyBorder="0" applyAlignment="0" applyProtection="0"/>
    <xf numFmtId="0" fontId="11" fillId="0" borderId="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31" fillId="0" borderId="0"/>
    <xf numFmtId="0" fontId="31" fillId="0" borderId="0"/>
    <xf numFmtId="0" fontId="31" fillId="0" borderId="0"/>
    <xf numFmtId="0" fontId="31"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344">
    <xf numFmtId="0" fontId="0" fillId="0" borderId="0" xfId="0"/>
    <xf numFmtId="165" fontId="0" fillId="0" borderId="0" xfId="0" applyNumberFormat="1"/>
    <xf numFmtId="0" fontId="0" fillId="0" borderId="0" xfId="0" applyBorder="1"/>
    <xf numFmtId="0" fontId="0" fillId="0" borderId="0" xfId="0" applyBorder="1" applyAlignment="1">
      <alignment horizontal="left"/>
    </xf>
    <xf numFmtId="0" fontId="0" fillId="0" borderId="0" xfId="0" applyAlignment="1">
      <alignment horizontal="left"/>
    </xf>
    <xf numFmtId="49" fontId="3" fillId="0" borderId="0" xfId="0" applyNumberFormat="1" applyFont="1" applyAlignment="1">
      <alignment vertical="top" wrapText="1"/>
    </xf>
    <xf numFmtId="0" fontId="3" fillId="0" borderId="0" xfId="0" applyFont="1" applyAlignment="1">
      <alignment vertical="top" wrapText="1"/>
    </xf>
    <xf numFmtId="0" fontId="4" fillId="0" borderId="0" xfId="0" applyFont="1" applyAlignment="1">
      <alignment horizontal="center" vertical="center" wrapText="1"/>
    </xf>
    <xf numFmtId="0" fontId="3" fillId="0" borderId="0" xfId="0" applyFont="1" applyBorder="1" applyAlignment="1">
      <alignment vertical="center" wrapText="1"/>
    </xf>
    <xf numFmtId="0" fontId="6" fillId="0" borderId="0" xfId="0" applyFont="1" applyBorder="1" applyAlignment="1">
      <alignment vertical="center" wrapText="1"/>
    </xf>
    <xf numFmtId="0" fontId="0" fillId="0" borderId="0" xfId="0" applyFont="1" applyAlignment="1">
      <alignment vertical="center"/>
    </xf>
    <xf numFmtId="0" fontId="8" fillId="0" borderId="0" xfId="0" applyFont="1" applyBorder="1" applyAlignment="1">
      <alignment vertical="center" wrapText="1"/>
    </xf>
    <xf numFmtId="0" fontId="0" fillId="0" borderId="0" xfId="0" applyAlignment="1">
      <alignment vertical="center"/>
    </xf>
    <xf numFmtId="0" fontId="9" fillId="0" borderId="0" xfId="0" applyFont="1" applyBorder="1" applyAlignment="1">
      <alignment vertical="center" wrapText="1"/>
    </xf>
    <xf numFmtId="0" fontId="0" fillId="0" borderId="0" xfId="0" applyFont="1" applyAlignment="1">
      <alignment vertical="center" wrapText="1"/>
    </xf>
    <xf numFmtId="0" fontId="7" fillId="0" borderId="0" xfId="0" applyFont="1" applyAlignment="1">
      <alignment horizontal="center" vertical="center" wrapText="1"/>
    </xf>
    <xf numFmtId="0" fontId="3" fillId="0" borderId="0" xfId="0" applyFont="1" applyBorder="1" applyAlignment="1">
      <alignment vertical="top" wrapText="1"/>
    </xf>
    <xf numFmtId="0" fontId="6" fillId="0" borderId="0" xfId="0" applyFont="1" applyBorder="1" applyAlignment="1">
      <alignment vertical="top" wrapText="1"/>
    </xf>
    <xf numFmtId="0" fontId="0" fillId="0" borderId="0" xfId="0" applyFont="1" applyAlignment="1">
      <alignment vertical="top"/>
    </xf>
    <xf numFmtId="0" fontId="0" fillId="2" borderId="0" xfId="0" applyFont="1" applyFill="1" applyAlignment="1">
      <alignment vertical="top"/>
    </xf>
    <xf numFmtId="0" fontId="0" fillId="2" borderId="0" xfId="0" applyFont="1" applyFill="1" applyAlignment="1">
      <alignment vertical="center"/>
    </xf>
    <xf numFmtId="0" fontId="0" fillId="2" borderId="0" xfId="0" applyFont="1" applyFill="1" applyBorder="1" applyAlignment="1">
      <alignment vertical="top" wrapText="1"/>
    </xf>
    <xf numFmtId="0" fontId="0" fillId="2" borderId="0" xfId="0" applyFont="1" applyFill="1" applyBorder="1" applyAlignment="1">
      <alignment vertical="center" wrapText="1"/>
    </xf>
    <xf numFmtId="0" fontId="0" fillId="0" borderId="0" xfId="0" applyFont="1" applyBorder="1" applyAlignment="1">
      <alignment vertical="top" wrapText="1"/>
    </xf>
    <xf numFmtId="0" fontId="0" fillId="0" borderId="0" xfId="0" applyFont="1" applyBorder="1" applyAlignment="1">
      <alignment wrapText="1"/>
    </xf>
    <xf numFmtId="0" fontId="12" fillId="3" borderId="1" xfId="0" applyFont="1" applyFill="1" applyBorder="1" applyAlignment="1" applyProtection="1">
      <alignment horizontal="center" vertical="center" wrapText="1"/>
    </xf>
    <xf numFmtId="0" fontId="13" fillId="3" borderId="1" xfId="0" quotePrefix="1" applyFont="1" applyFill="1" applyBorder="1" applyAlignment="1" applyProtection="1">
      <alignment horizontal="center" vertical="center" wrapText="1"/>
    </xf>
    <xf numFmtId="0" fontId="15" fillId="4" borderId="1" xfId="0" applyFont="1" applyFill="1" applyBorder="1" applyAlignment="1">
      <alignment horizontal="center" vertical="center" wrapText="1"/>
    </xf>
    <xf numFmtId="49" fontId="3" fillId="5" borderId="1" xfId="0" applyNumberFormat="1" applyFont="1" applyFill="1" applyBorder="1" applyAlignment="1">
      <alignment vertical="top" wrapText="1"/>
    </xf>
    <xf numFmtId="0" fontId="3" fillId="5" borderId="1" xfId="0" applyFont="1" applyFill="1" applyBorder="1" applyAlignment="1">
      <alignment vertical="top" wrapText="1"/>
    </xf>
    <xf numFmtId="0" fontId="4" fillId="5" borderId="1" xfId="0" applyFont="1" applyFill="1" applyBorder="1" applyAlignment="1">
      <alignment horizontal="center" vertical="center" wrapText="1"/>
    </xf>
    <xf numFmtId="49" fontId="3" fillId="0" borderId="1" xfId="0" applyNumberFormat="1" applyFont="1" applyFill="1" applyBorder="1" applyAlignment="1">
      <alignment vertical="top" wrapText="1"/>
    </xf>
    <xf numFmtId="0" fontId="3" fillId="0" borderId="1" xfId="0" applyFont="1" applyFill="1" applyBorder="1" applyAlignment="1">
      <alignment vertical="top" wrapText="1"/>
    </xf>
    <xf numFmtId="0" fontId="4" fillId="0" borderId="1" xfId="0" applyFont="1" applyFill="1" applyBorder="1" applyAlignment="1">
      <alignment horizontal="center" vertical="center" wrapText="1"/>
    </xf>
    <xf numFmtId="0" fontId="3" fillId="0" borderId="1" xfId="0" applyFont="1" applyBorder="1" applyAlignment="1">
      <alignment vertical="top" wrapText="1"/>
    </xf>
    <xf numFmtId="0" fontId="4" fillId="0" borderId="1" xfId="0" applyFont="1" applyBorder="1" applyAlignment="1">
      <alignment horizontal="center" vertical="center" wrapText="1"/>
    </xf>
    <xf numFmtId="49" fontId="3" fillId="5" borderId="1" xfId="0" applyNumberFormat="1" applyFont="1" applyFill="1" applyBorder="1" applyAlignment="1">
      <alignment horizontal="left" vertical="top" wrapText="1"/>
    </xf>
    <xf numFmtId="0" fontId="3" fillId="5" borderId="1" xfId="0"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49" fontId="3" fillId="6" borderId="1" xfId="0" applyNumberFormat="1" applyFont="1" applyFill="1" applyBorder="1" applyAlignment="1">
      <alignment vertical="top" wrapText="1"/>
    </xf>
    <xf numFmtId="0" fontId="3" fillId="6" borderId="1" xfId="0" applyFont="1" applyFill="1" applyBorder="1" applyAlignment="1">
      <alignment horizontal="left" vertical="top" wrapText="1"/>
    </xf>
    <xf numFmtId="0" fontId="4" fillId="6" borderId="1" xfId="0" applyFont="1" applyFill="1" applyBorder="1" applyAlignment="1">
      <alignment horizontal="center" vertical="center" wrapText="1"/>
    </xf>
    <xf numFmtId="0" fontId="3" fillId="6" borderId="1" xfId="0" applyFont="1" applyFill="1" applyBorder="1" applyAlignment="1">
      <alignment vertical="top" wrapText="1"/>
    </xf>
    <xf numFmtId="49" fontId="3" fillId="7" borderId="1" xfId="0" applyNumberFormat="1" applyFont="1" applyFill="1" applyBorder="1" applyAlignment="1">
      <alignment vertical="top" wrapText="1"/>
    </xf>
    <xf numFmtId="0" fontId="3" fillId="7" borderId="1" xfId="0" applyFont="1" applyFill="1" applyBorder="1" applyAlignment="1">
      <alignment vertical="top" wrapText="1"/>
    </xf>
    <xf numFmtId="0" fontId="4" fillId="7" borderId="1" xfId="0" applyFont="1" applyFill="1" applyBorder="1" applyAlignment="1">
      <alignment horizontal="center" vertical="center" wrapText="1"/>
    </xf>
    <xf numFmtId="49" fontId="3" fillId="0" borderId="1" xfId="0" applyNumberFormat="1" applyFont="1" applyFill="1" applyBorder="1" applyAlignment="1">
      <alignment vertical="top"/>
    </xf>
    <xf numFmtId="49" fontId="3" fillId="8" borderId="1" xfId="0" applyNumberFormat="1" applyFont="1" applyFill="1" applyBorder="1" applyAlignment="1">
      <alignment vertical="top" wrapText="1"/>
    </xf>
    <xf numFmtId="0" fontId="3" fillId="8" borderId="1" xfId="0" applyFont="1" applyFill="1" applyBorder="1" applyAlignment="1">
      <alignment vertical="top" wrapText="1"/>
    </xf>
    <xf numFmtId="0" fontId="4" fillId="8" borderId="1" xfId="0" applyFont="1" applyFill="1" applyBorder="1" applyAlignment="1">
      <alignment horizontal="center" vertical="center" wrapText="1"/>
    </xf>
    <xf numFmtId="49" fontId="3" fillId="8" borderId="1" xfId="0" applyNumberFormat="1" applyFont="1" applyFill="1" applyBorder="1" applyAlignment="1">
      <alignment vertical="top"/>
    </xf>
    <xf numFmtId="0" fontId="4" fillId="0" borderId="1" xfId="0" applyNumberFormat="1" applyFont="1" applyFill="1" applyBorder="1" applyAlignment="1">
      <alignment horizontal="center" vertical="center" wrapText="1"/>
    </xf>
    <xf numFmtId="0" fontId="4" fillId="8" borderId="1" xfId="0" applyNumberFormat="1" applyFont="1" applyFill="1" applyBorder="1" applyAlignment="1">
      <alignment horizontal="center" vertical="center" wrapText="1"/>
    </xf>
    <xf numFmtId="49" fontId="3" fillId="9" borderId="1" xfId="0" applyNumberFormat="1" applyFont="1" applyFill="1" applyBorder="1" applyAlignment="1">
      <alignment vertical="top" wrapText="1"/>
    </xf>
    <xf numFmtId="0" fontId="3" fillId="9" borderId="1" xfId="0" applyFont="1" applyFill="1" applyBorder="1" applyAlignment="1">
      <alignment vertical="top" wrapText="1"/>
    </xf>
    <xf numFmtId="0" fontId="4" fillId="9" borderId="1" xfId="0" applyFont="1" applyFill="1" applyBorder="1" applyAlignment="1">
      <alignment horizontal="center" vertical="center" wrapText="1"/>
    </xf>
    <xf numFmtId="49" fontId="3" fillId="9" borderId="1" xfId="0" applyNumberFormat="1" applyFont="1" applyFill="1" applyBorder="1" applyAlignment="1">
      <alignment vertical="top"/>
    </xf>
    <xf numFmtId="0" fontId="3" fillId="9" borderId="1" xfId="0" applyFont="1" applyFill="1" applyBorder="1" applyAlignment="1">
      <alignment horizontal="left" vertical="top" wrapText="1"/>
    </xf>
    <xf numFmtId="49" fontId="3" fillId="6" borderId="1" xfId="0" applyNumberFormat="1" applyFont="1" applyFill="1" applyBorder="1" applyAlignment="1">
      <alignment vertical="top"/>
    </xf>
    <xf numFmtId="49" fontId="3" fillId="10" borderId="1" xfId="0" applyNumberFormat="1" applyFont="1" applyFill="1" applyBorder="1" applyAlignment="1">
      <alignment vertical="top"/>
    </xf>
    <xf numFmtId="0" fontId="3" fillId="10" borderId="1" xfId="0" applyFont="1" applyFill="1" applyBorder="1" applyAlignment="1">
      <alignment vertical="top" wrapText="1"/>
    </xf>
    <xf numFmtId="0" fontId="4" fillId="10" borderId="1" xfId="0" applyFont="1" applyFill="1" applyBorder="1" applyAlignment="1">
      <alignment horizontal="center" vertical="center" wrapText="1"/>
    </xf>
    <xf numFmtId="49" fontId="3" fillId="10" borderId="1" xfId="0" applyNumberFormat="1" applyFont="1" applyFill="1" applyBorder="1" applyAlignment="1">
      <alignment vertical="top" wrapText="1"/>
    </xf>
    <xf numFmtId="0" fontId="3" fillId="10" borderId="1" xfId="0" applyFont="1" applyFill="1" applyBorder="1" applyAlignment="1">
      <alignment horizontal="left" vertical="top" wrapText="1"/>
    </xf>
    <xf numFmtId="0" fontId="3" fillId="0" borderId="1" xfId="0" applyFont="1" applyFill="1" applyBorder="1" applyAlignment="1">
      <alignment horizontal="left" vertical="top"/>
    </xf>
    <xf numFmtId="49" fontId="3" fillId="11" borderId="1" xfId="0" applyNumberFormat="1" applyFont="1" applyFill="1" applyBorder="1" applyAlignment="1">
      <alignment vertical="top" wrapText="1"/>
    </xf>
    <xf numFmtId="0" fontId="3" fillId="11" borderId="1" xfId="0" applyFont="1" applyFill="1" applyBorder="1" applyAlignment="1">
      <alignment vertical="top" wrapText="1"/>
    </xf>
    <xf numFmtId="0" fontId="4" fillId="11" borderId="1" xfId="0" applyFont="1" applyFill="1" applyBorder="1" applyAlignment="1">
      <alignment horizontal="center" vertical="center" wrapText="1"/>
    </xf>
    <xf numFmtId="49" fontId="3" fillId="11" borderId="1" xfId="0" applyNumberFormat="1" applyFont="1" applyFill="1" applyBorder="1" applyAlignment="1">
      <alignment vertical="top"/>
    </xf>
    <xf numFmtId="0" fontId="3" fillId="11" borderId="1" xfId="0" applyFont="1" applyFill="1" applyBorder="1" applyAlignment="1">
      <alignment horizontal="left" vertical="top" wrapText="1"/>
    </xf>
    <xf numFmtId="49" fontId="3" fillId="11" borderId="1" xfId="0" applyNumberFormat="1" applyFont="1" applyFill="1" applyBorder="1" applyAlignment="1">
      <alignment horizontal="left" vertical="top" wrapText="1"/>
    </xf>
    <xf numFmtId="49" fontId="3" fillId="12" borderId="1" xfId="0" applyNumberFormat="1" applyFont="1" applyFill="1" applyBorder="1" applyAlignment="1">
      <alignment vertical="top" wrapText="1"/>
    </xf>
    <xf numFmtId="0" fontId="3" fillId="12" borderId="1" xfId="0" applyFont="1" applyFill="1" applyBorder="1" applyAlignment="1">
      <alignment vertical="top" wrapText="1"/>
    </xf>
    <xf numFmtId="0" fontId="4" fillId="12" borderId="1" xfId="0" applyFont="1" applyFill="1" applyBorder="1" applyAlignment="1">
      <alignment horizontal="center" vertical="center" wrapText="1"/>
    </xf>
    <xf numFmtId="49" fontId="3" fillId="12" borderId="1" xfId="0" applyNumberFormat="1" applyFont="1" applyFill="1" applyBorder="1" applyAlignment="1">
      <alignment vertical="top"/>
    </xf>
    <xf numFmtId="0" fontId="4" fillId="12" borderId="1" xfId="0" applyNumberFormat="1" applyFont="1" applyFill="1" applyBorder="1" applyAlignment="1">
      <alignment horizontal="center" vertical="center" wrapText="1"/>
    </xf>
    <xf numFmtId="0" fontId="3" fillId="12" borderId="1" xfId="0" applyFont="1" applyFill="1" applyBorder="1" applyAlignment="1">
      <alignment horizontal="left" vertical="top" wrapText="1"/>
    </xf>
    <xf numFmtId="49" fontId="3" fillId="13" borderId="1" xfId="0" applyNumberFormat="1" applyFont="1" applyFill="1" applyBorder="1" applyAlignment="1">
      <alignment vertical="top"/>
    </xf>
    <xf numFmtId="0" fontId="3" fillId="13" borderId="1" xfId="0" applyFont="1" applyFill="1" applyBorder="1" applyAlignment="1">
      <alignment vertical="top" wrapText="1"/>
    </xf>
    <xf numFmtId="0" fontId="4" fillId="13" borderId="1" xfId="0" applyFont="1" applyFill="1" applyBorder="1" applyAlignment="1">
      <alignment horizontal="center" vertical="center" wrapText="1"/>
    </xf>
    <xf numFmtId="49" fontId="3" fillId="13" borderId="1" xfId="0" applyNumberFormat="1" applyFont="1" applyFill="1" applyBorder="1" applyAlignment="1">
      <alignment vertical="top" wrapText="1"/>
    </xf>
    <xf numFmtId="0" fontId="3" fillId="13" borderId="1" xfId="0" applyFont="1" applyFill="1" applyBorder="1" applyAlignment="1">
      <alignment horizontal="left" vertical="top" wrapText="1"/>
    </xf>
    <xf numFmtId="49" fontId="3" fillId="14" borderId="1" xfId="0" applyNumberFormat="1" applyFont="1" applyFill="1" applyBorder="1" applyAlignment="1">
      <alignment vertical="top" wrapText="1"/>
    </xf>
    <xf numFmtId="0" fontId="3" fillId="14" borderId="1" xfId="0" applyFont="1" applyFill="1" applyBorder="1" applyAlignment="1">
      <alignment vertical="top" wrapText="1"/>
    </xf>
    <xf numFmtId="0" fontId="4" fillId="14" borderId="1" xfId="0" applyFont="1" applyFill="1" applyBorder="1" applyAlignment="1">
      <alignment horizontal="center" vertical="center" wrapText="1"/>
    </xf>
    <xf numFmtId="0" fontId="3" fillId="14" borderId="1" xfId="0" applyFont="1" applyFill="1" applyBorder="1" applyAlignment="1">
      <alignment horizontal="left" vertical="top" wrapText="1"/>
    </xf>
    <xf numFmtId="49" fontId="3" fillId="14" borderId="1" xfId="0" applyNumberFormat="1" applyFont="1" applyFill="1" applyBorder="1" applyAlignment="1">
      <alignment horizontal="left" vertical="top" wrapText="1"/>
    </xf>
    <xf numFmtId="49" fontId="3" fillId="14" borderId="1" xfId="0" applyNumberFormat="1" applyFont="1" applyFill="1" applyBorder="1" applyAlignment="1">
      <alignment horizontal="left" vertical="top"/>
    </xf>
    <xf numFmtId="49" fontId="3" fillId="15" borderId="1" xfId="0" applyNumberFormat="1" applyFont="1" applyFill="1" applyBorder="1" applyAlignment="1">
      <alignment vertical="top" wrapText="1"/>
    </xf>
    <xf numFmtId="0" fontId="3" fillId="15" borderId="1" xfId="0" applyFont="1" applyFill="1" applyBorder="1" applyAlignment="1">
      <alignment vertical="top" wrapText="1"/>
    </xf>
    <xf numFmtId="0" fontId="4" fillId="15" borderId="1" xfId="0" applyFont="1" applyFill="1" applyBorder="1" applyAlignment="1">
      <alignment horizontal="center" vertical="center" wrapText="1"/>
    </xf>
    <xf numFmtId="49" fontId="3" fillId="15" borderId="1" xfId="0" applyNumberFormat="1" applyFont="1" applyFill="1" applyBorder="1" applyAlignment="1">
      <alignment vertical="top"/>
    </xf>
    <xf numFmtId="0" fontId="3" fillId="15" borderId="1" xfId="0" applyFont="1" applyFill="1" applyBorder="1" applyAlignment="1">
      <alignment horizontal="left" vertical="top" wrapText="1"/>
    </xf>
    <xf numFmtId="49" fontId="4" fillId="15" borderId="1" xfId="0" applyNumberFormat="1" applyFont="1" applyFill="1" applyBorder="1" applyAlignment="1">
      <alignment horizontal="center" vertical="top" wrapText="1"/>
    </xf>
    <xf numFmtId="0" fontId="3" fillId="0" borderId="7" xfId="0" applyFont="1" applyFill="1" applyBorder="1" applyAlignment="1">
      <alignment vertical="top" wrapText="1"/>
    </xf>
    <xf numFmtId="0" fontId="13" fillId="3" borderId="1" xfId="0" applyFont="1" applyFill="1" applyBorder="1" applyAlignment="1" applyProtection="1">
      <alignment horizontal="center" vertical="center" wrapText="1"/>
    </xf>
    <xf numFmtId="0" fontId="19" fillId="0" borderId="0" xfId="0" applyFont="1" applyBorder="1" applyAlignment="1">
      <alignment vertical="center" wrapText="1"/>
    </xf>
    <xf numFmtId="166" fontId="3" fillId="0" borderId="0" xfId="2" applyNumberFormat="1" applyFont="1" applyBorder="1" applyAlignment="1">
      <alignment vertical="center" wrapText="1"/>
    </xf>
    <xf numFmtId="166" fontId="19" fillId="0" borderId="0" xfId="2" applyNumberFormat="1" applyFont="1" applyBorder="1" applyAlignment="1">
      <alignment vertical="center" wrapText="1"/>
    </xf>
    <xf numFmtId="1" fontId="3" fillId="0" borderId="0" xfId="0" applyNumberFormat="1" applyFont="1" applyBorder="1" applyAlignment="1">
      <alignment vertical="center" wrapText="1"/>
    </xf>
    <xf numFmtId="0" fontId="18" fillId="4" borderId="1" xfId="0" applyFont="1" applyFill="1" applyBorder="1" applyAlignment="1">
      <alignment horizontal="center" vertical="center" wrapText="1"/>
    </xf>
    <xf numFmtId="1" fontId="18" fillId="4" borderId="1" xfId="2" applyNumberFormat="1" applyFont="1" applyFill="1" applyBorder="1" applyAlignment="1">
      <alignment horizontal="center" vertical="center" wrapText="1"/>
    </xf>
    <xf numFmtId="0" fontId="20" fillId="0" borderId="0" xfId="0" applyFont="1" applyBorder="1" applyAlignment="1">
      <alignment vertical="center" wrapText="1"/>
    </xf>
    <xf numFmtId="0" fontId="21" fillId="0" borderId="0" xfId="0" applyFont="1" applyBorder="1" applyAlignment="1">
      <alignment vertical="center" wrapText="1"/>
    </xf>
    <xf numFmtId="0" fontId="21" fillId="5"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 fillId="0" borderId="0" xfId="0" applyFont="1" applyAlignment="1">
      <alignment vertical="center"/>
    </xf>
    <xf numFmtId="0" fontId="21" fillId="6" borderId="1" xfId="0" applyFont="1" applyFill="1" applyBorder="1" applyAlignment="1">
      <alignment horizontal="center" vertical="center" wrapText="1"/>
    </xf>
    <xf numFmtId="0" fontId="22" fillId="0" borderId="0" xfId="0" applyFont="1" applyBorder="1" applyAlignment="1">
      <alignment vertical="center" wrapText="1"/>
    </xf>
    <xf numFmtId="1" fontId="21" fillId="5" borderId="1" xfId="0" applyNumberFormat="1" applyFont="1" applyFill="1" applyBorder="1" applyAlignment="1">
      <alignment horizontal="center" vertical="center" wrapText="1"/>
    </xf>
    <xf numFmtId="0" fontId="23" fillId="0" borderId="0" xfId="0" applyFont="1" applyBorder="1" applyAlignment="1">
      <alignment vertical="center" wrapText="1"/>
    </xf>
    <xf numFmtId="166" fontId="21" fillId="0" borderId="0" xfId="2" applyNumberFormat="1" applyFont="1" applyBorder="1" applyAlignment="1">
      <alignment vertical="center" wrapText="1"/>
    </xf>
    <xf numFmtId="1" fontId="21" fillId="7" borderId="1" xfId="2" applyNumberFormat="1" applyFont="1" applyFill="1" applyBorder="1" applyAlignment="1">
      <alignment horizontal="center" vertical="center" wrapText="1"/>
    </xf>
    <xf numFmtId="1" fontId="21" fillId="0" borderId="1" xfId="2" applyNumberFormat="1" applyFont="1" applyFill="1" applyBorder="1" applyAlignment="1">
      <alignment horizontal="center" vertical="center" wrapText="1"/>
    </xf>
    <xf numFmtId="166" fontId="2" fillId="0" borderId="0" xfId="2" applyNumberFormat="1" applyFont="1" applyAlignment="1">
      <alignment vertical="center"/>
    </xf>
    <xf numFmtId="166" fontId="18" fillId="0" borderId="0" xfId="2" applyNumberFormat="1" applyFont="1" applyBorder="1" applyAlignment="1">
      <alignment vertical="center" wrapText="1"/>
    </xf>
    <xf numFmtId="0" fontId="18" fillId="0" borderId="0" xfId="0" applyFont="1" applyBorder="1" applyAlignment="1">
      <alignment vertical="center" wrapText="1"/>
    </xf>
    <xf numFmtId="0" fontId="19" fillId="0" borderId="0" xfId="0" applyFont="1" applyBorder="1" applyAlignment="1">
      <alignment vertical="top" wrapText="1"/>
    </xf>
    <xf numFmtId="1" fontId="21" fillId="8" borderId="1" xfId="2" applyNumberFormat="1" applyFont="1" applyFill="1" applyBorder="1" applyAlignment="1">
      <alignment horizontal="center" vertical="center" wrapText="1"/>
    </xf>
    <xf numFmtId="166" fontId="3" fillId="0" borderId="0" xfId="2" applyNumberFormat="1" applyFont="1" applyBorder="1" applyAlignment="1">
      <alignment horizontal="center" vertical="center" wrapText="1"/>
    </xf>
    <xf numFmtId="0" fontId="21" fillId="9" borderId="1" xfId="0" applyFont="1" applyFill="1" applyBorder="1" applyAlignment="1">
      <alignment horizontal="center" vertical="center" wrapText="1"/>
    </xf>
    <xf numFmtId="166" fontId="21" fillId="0" borderId="0" xfId="2" applyNumberFormat="1" applyFont="1" applyAlignment="1">
      <alignment horizontal="center" vertical="center" wrapText="1"/>
    </xf>
    <xf numFmtId="0" fontId="21" fillId="10" borderId="1" xfId="0" applyFont="1" applyFill="1" applyBorder="1" applyAlignment="1">
      <alignment horizontal="center" vertical="center" wrapText="1"/>
    </xf>
    <xf numFmtId="167" fontId="13" fillId="3" borderId="1" xfId="0" quotePrefix="1" applyNumberFormat="1" applyFont="1" applyFill="1" applyBorder="1" applyAlignment="1" applyProtection="1">
      <alignment horizontal="center" vertical="center" wrapText="1"/>
    </xf>
    <xf numFmtId="167" fontId="21" fillId="0" borderId="0" xfId="2" applyNumberFormat="1" applyFont="1" applyAlignment="1">
      <alignment horizontal="center" vertical="center" wrapText="1"/>
    </xf>
    <xf numFmtId="167" fontId="21" fillId="11" borderId="1" xfId="0" applyNumberFormat="1" applyFont="1" applyFill="1" applyBorder="1" applyAlignment="1">
      <alignment horizontal="center" vertical="center" wrapText="1"/>
    </xf>
    <xf numFmtId="167" fontId="21" fillId="0" borderId="1" xfId="0" applyNumberFormat="1" applyFont="1" applyFill="1" applyBorder="1" applyAlignment="1">
      <alignment horizontal="center" vertical="center" wrapText="1"/>
    </xf>
    <xf numFmtId="167" fontId="21" fillId="0" borderId="1" xfId="0" applyNumberFormat="1" applyFont="1" applyBorder="1" applyAlignment="1">
      <alignment horizontal="center" vertical="center" wrapText="1"/>
    </xf>
    <xf numFmtId="1" fontId="21" fillId="11" borderId="1" xfId="0" applyNumberFormat="1" applyFont="1" applyFill="1" applyBorder="1" applyAlignment="1">
      <alignment horizontal="center" vertical="center" wrapText="1"/>
    </xf>
    <xf numFmtId="1" fontId="21" fillId="0" borderId="1" xfId="0" applyNumberFormat="1" applyFont="1" applyFill="1" applyBorder="1" applyAlignment="1">
      <alignment horizontal="center" vertical="center" wrapText="1"/>
    </xf>
    <xf numFmtId="1" fontId="21" fillId="0" borderId="1" xfId="0" applyNumberFormat="1" applyFont="1" applyBorder="1" applyAlignment="1">
      <alignment horizontal="center" vertical="center" wrapText="1"/>
    </xf>
    <xf numFmtId="167" fontId="18" fillId="4" borderId="1" xfId="0" applyNumberFormat="1" applyFont="1" applyFill="1" applyBorder="1" applyAlignment="1">
      <alignment horizontal="center" vertical="center" wrapText="1"/>
    </xf>
    <xf numFmtId="1" fontId="18" fillId="4" borderId="1"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168" fontId="18" fillId="4" borderId="1" xfId="2" applyNumberFormat="1" applyFont="1" applyFill="1" applyBorder="1" applyAlignment="1">
      <alignment horizontal="center" vertical="center" wrapText="1"/>
    </xf>
    <xf numFmtId="168" fontId="21" fillId="5" borderId="1" xfId="2" applyNumberFormat="1" applyFont="1" applyFill="1" applyBorder="1" applyAlignment="1">
      <alignment horizontal="center" vertical="center" wrapText="1"/>
    </xf>
    <xf numFmtId="168" fontId="21" fillId="0" borderId="1" xfId="2" applyNumberFormat="1" applyFont="1" applyFill="1" applyBorder="1" applyAlignment="1">
      <alignment horizontal="center" vertical="center" wrapText="1"/>
    </xf>
    <xf numFmtId="168" fontId="21" fillId="0" borderId="1" xfId="2" applyNumberFormat="1" applyFont="1" applyBorder="1" applyAlignment="1">
      <alignment horizontal="center" vertical="center" wrapText="1"/>
    </xf>
    <xf numFmtId="168" fontId="21" fillId="6" borderId="1" xfId="2" applyNumberFormat="1" applyFont="1" applyFill="1" applyBorder="1" applyAlignment="1">
      <alignment horizontal="center" vertical="center" wrapText="1"/>
    </xf>
    <xf numFmtId="167" fontId="18" fillId="4" borderId="1" xfId="2" applyNumberFormat="1" applyFont="1" applyFill="1" applyBorder="1" applyAlignment="1">
      <alignment horizontal="center" vertical="center" wrapText="1"/>
    </xf>
    <xf numFmtId="167" fontId="21" fillId="5" borderId="1" xfId="2" applyNumberFormat="1" applyFont="1" applyFill="1" applyBorder="1" applyAlignment="1">
      <alignment horizontal="center" vertical="center" wrapText="1"/>
    </xf>
    <xf numFmtId="167" fontId="21" fillId="0" borderId="1" xfId="2" applyNumberFormat="1" applyFont="1" applyFill="1" applyBorder="1" applyAlignment="1">
      <alignment horizontal="center" vertical="center" wrapText="1"/>
    </xf>
    <xf numFmtId="167" fontId="21" fillId="0" borderId="1" xfId="2" applyNumberFormat="1" applyFont="1" applyBorder="1" applyAlignment="1">
      <alignment horizontal="center" vertical="center" wrapText="1"/>
    </xf>
    <xf numFmtId="167" fontId="21" fillId="6" borderId="1" xfId="2" applyNumberFormat="1" applyFont="1" applyFill="1" applyBorder="1" applyAlignment="1">
      <alignment horizontal="center" vertical="center" wrapText="1"/>
    </xf>
    <xf numFmtId="168" fontId="21" fillId="7" borderId="1" xfId="2" applyNumberFormat="1" applyFont="1" applyFill="1" applyBorder="1" applyAlignment="1">
      <alignment horizontal="center" vertical="center" wrapText="1"/>
    </xf>
    <xf numFmtId="168" fontId="21" fillId="8" borderId="1" xfId="2" applyNumberFormat="1" applyFont="1" applyFill="1" applyBorder="1" applyAlignment="1">
      <alignment horizontal="center" vertical="center" wrapText="1"/>
    </xf>
    <xf numFmtId="168" fontId="21" fillId="9" borderId="1" xfId="2" applyNumberFormat="1" applyFont="1" applyFill="1" applyBorder="1" applyAlignment="1">
      <alignment horizontal="center" vertical="center" wrapText="1"/>
    </xf>
    <xf numFmtId="168" fontId="21" fillId="10" borderId="1" xfId="2" applyNumberFormat="1" applyFont="1" applyFill="1" applyBorder="1" applyAlignment="1">
      <alignment horizontal="center" vertical="center" wrapText="1"/>
    </xf>
    <xf numFmtId="167" fontId="21" fillId="12" borderId="1" xfId="0" applyNumberFormat="1" applyFont="1" applyFill="1" applyBorder="1" applyAlignment="1">
      <alignment horizontal="center" vertical="center" wrapText="1"/>
    </xf>
    <xf numFmtId="0" fontId="24" fillId="0" borderId="0" xfId="0" applyFont="1" applyAlignment="1">
      <alignment vertical="center"/>
    </xf>
    <xf numFmtId="166" fontId="20" fillId="0" borderId="0" xfId="2" applyNumberFormat="1" applyFont="1" applyBorder="1" applyAlignment="1">
      <alignment vertical="center" wrapText="1"/>
    </xf>
    <xf numFmtId="1" fontId="21" fillId="12" borderId="1" xfId="0" applyNumberFormat="1" applyFont="1" applyFill="1" applyBorder="1" applyAlignment="1">
      <alignment horizontal="center" vertical="center" wrapText="1"/>
    </xf>
    <xf numFmtId="167" fontId="21" fillId="13" borderId="1" xfId="0" applyNumberFormat="1" applyFont="1" applyFill="1" applyBorder="1" applyAlignment="1">
      <alignment horizontal="center" vertical="center" wrapText="1"/>
    </xf>
    <xf numFmtId="1" fontId="21" fillId="13" borderId="1" xfId="0" applyNumberFormat="1" applyFont="1" applyFill="1" applyBorder="1" applyAlignment="1">
      <alignment horizontal="center" vertical="center" wrapText="1"/>
    </xf>
    <xf numFmtId="167" fontId="21" fillId="14" borderId="1" xfId="0" applyNumberFormat="1" applyFont="1" applyFill="1" applyBorder="1" applyAlignment="1">
      <alignment horizontal="center" vertical="center" wrapText="1"/>
    </xf>
    <xf numFmtId="167" fontId="21" fillId="6" borderId="1" xfId="0" applyNumberFormat="1" applyFont="1" applyFill="1" applyBorder="1" applyAlignment="1">
      <alignment horizontal="center" vertical="center" wrapText="1"/>
    </xf>
    <xf numFmtId="1" fontId="21" fillId="14" borderId="1" xfId="0" applyNumberFormat="1" applyFont="1" applyFill="1" applyBorder="1" applyAlignment="1">
      <alignment horizontal="center" vertical="center" wrapText="1"/>
    </xf>
    <xf numFmtId="1" fontId="21" fillId="6" borderId="1" xfId="0" applyNumberFormat="1" applyFont="1" applyFill="1" applyBorder="1" applyAlignment="1">
      <alignment horizontal="center" vertical="center" wrapText="1"/>
    </xf>
    <xf numFmtId="167" fontId="21" fillId="15" borderId="1" xfId="0" applyNumberFormat="1" applyFont="1" applyFill="1" applyBorder="1" applyAlignment="1">
      <alignment horizontal="center" vertical="center" wrapText="1"/>
    </xf>
    <xf numFmtId="1" fontId="21" fillId="15" borderId="1" xfId="0" applyNumberFormat="1" applyFont="1" applyFill="1" applyBorder="1" applyAlignment="1">
      <alignment horizontal="center" vertical="center" wrapText="1"/>
    </xf>
    <xf numFmtId="167" fontId="32" fillId="4" borderId="10" xfId="366" applyNumberFormat="1" applyFont="1" applyFill="1" applyBorder="1"/>
    <xf numFmtId="167" fontId="32" fillId="4" borderId="11" xfId="366" applyNumberFormat="1" applyFont="1" applyFill="1" applyBorder="1"/>
    <xf numFmtId="167" fontId="33" fillId="4" borderId="11" xfId="366" applyNumberFormat="1" applyFont="1" applyFill="1" applyBorder="1" applyAlignment="1">
      <alignment horizontal="center"/>
    </xf>
    <xf numFmtId="167" fontId="34" fillId="4" borderId="11" xfId="366" applyNumberFormat="1" applyFont="1" applyFill="1" applyBorder="1" applyAlignment="1">
      <alignment horizontal="center" vertical="center"/>
    </xf>
    <xf numFmtId="167" fontId="32" fillId="0" borderId="0" xfId="366" applyNumberFormat="1" applyFont="1"/>
    <xf numFmtId="167" fontId="30" fillId="4" borderId="12" xfId="366" applyNumberFormat="1" applyFont="1" applyFill="1" applyBorder="1" applyAlignment="1">
      <alignment vertical="center"/>
    </xf>
    <xf numFmtId="167" fontId="34" fillId="4" borderId="13" xfId="366" applyNumberFormat="1" applyFont="1" applyFill="1" applyBorder="1" applyAlignment="1">
      <alignment vertical="center" wrapText="1"/>
    </xf>
    <xf numFmtId="167" fontId="34" fillId="4" borderId="13" xfId="365" applyNumberFormat="1" applyFont="1" applyFill="1" applyBorder="1" applyAlignment="1">
      <alignment horizontal="center" vertical="center" wrapText="1"/>
    </xf>
    <xf numFmtId="167" fontId="34" fillId="4" borderId="13" xfId="366" applyNumberFormat="1" applyFont="1" applyFill="1" applyBorder="1" applyAlignment="1">
      <alignment horizontal="center" vertical="center" wrapText="1"/>
    </xf>
    <xf numFmtId="167" fontId="32" fillId="4" borderId="13" xfId="366" applyNumberFormat="1" applyFont="1" applyFill="1" applyBorder="1"/>
    <xf numFmtId="167" fontId="25" fillId="16" borderId="10" xfId="366" applyNumberFormat="1" applyFont="1" applyFill="1" applyBorder="1" applyAlignment="1">
      <alignment vertical="center"/>
    </xf>
    <xf numFmtId="167" fontId="26" fillId="16" borderId="11" xfId="366" applyNumberFormat="1" applyFont="1" applyFill="1" applyBorder="1" applyAlignment="1">
      <alignment vertical="center" wrapText="1"/>
    </xf>
    <xf numFmtId="167" fontId="13" fillId="16" borderId="11" xfId="366" applyNumberFormat="1" applyFont="1" applyFill="1" applyBorder="1" applyAlignment="1">
      <alignment horizontal="center" vertical="center" wrapText="1"/>
    </xf>
    <xf numFmtId="167" fontId="27" fillId="16" borderId="11" xfId="365" applyNumberFormat="1" applyFont="1" applyFill="1" applyBorder="1" applyAlignment="1">
      <alignment horizontal="center" vertical="center" wrapText="1"/>
    </xf>
    <xf numFmtId="167" fontId="27" fillId="16" borderId="11" xfId="366" applyNumberFormat="1" applyFont="1" applyFill="1" applyBorder="1" applyAlignment="1">
      <alignment horizontal="center" wrapText="1"/>
    </xf>
    <xf numFmtId="167" fontId="11" fillId="16" borderId="11" xfId="366" applyNumberFormat="1" applyFill="1" applyBorder="1"/>
    <xf numFmtId="167" fontId="11" fillId="0" borderId="0" xfId="366" applyNumberFormat="1"/>
    <xf numFmtId="167" fontId="20" fillId="16" borderId="14" xfId="366" applyNumberFormat="1" applyFont="1" applyFill="1" applyBorder="1" applyAlignment="1">
      <alignment wrapText="1"/>
    </xf>
    <xf numFmtId="167" fontId="28" fillId="17" borderId="15" xfId="366" applyNumberFormat="1" applyFont="1" applyFill="1" applyBorder="1" applyAlignment="1">
      <alignment vertical="top" wrapText="1"/>
    </xf>
    <xf numFmtId="167" fontId="29" fillId="17" borderId="16" xfId="365" applyNumberFormat="1" applyFont="1" applyFill="1" applyBorder="1" applyAlignment="1">
      <alignment horizontal="center" vertical="center" wrapText="1"/>
    </xf>
    <xf numFmtId="167" fontId="29" fillId="17" borderId="16" xfId="366" applyNumberFormat="1" applyFont="1" applyFill="1" applyBorder="1" applyAlignment="1">
      <alignment horizontal="center" vertical="center" wrapText="1"/>
    </xf>
    <xf numFmtId="167" fontId="29" fillId="17" borderId="17" xfId="366" applyNumberFormat="1" applyFont="1" applyFill="1" applyBorder="1" applyAlignment="1">
      <alignment horizontal="center" vertical="center" wrapText="1"/>
    </xf>
    <xf numFmtId="167" fontId="11" fillId="16" borderId="0" xfId="366" applyNumberFormat="1" applyFill="1" applyBorder="1"/>
    <xf numFmtId="167" fontId="29" fillId="17" borderId="15" xfId="365" applyNumberFormat="1" applyFont="1" applyFill="1" applyBorder="1" applyAlignment="1">
      <alignment horizontal="center" vertical="center" wrapText="1"/>
    </xf>
    <xf numFmtId="167" fontId="11" fillId="16" borderId="12" xfId="366" applyNumberFormat="1" applyFill="1" applyBorder="1"/>
    <xf numFmtId="167" fontId="11" fillId="16" borderId="13" xfId="366" applyNumberFormat="1" applyFill="1" applyBorder="1"/>
    <xf numFmtId="167" fontId="30" fillId="4" borderId="18" xfId="0" applyNumberFormat="1" applyFont="1" applyFill="1" applyBorder="1" applyAlignment="1">
      <alignment wrapText="1"/>
    </xf>
    <xf numFmtId="167" fontId="30" fillId="4" borderId="19" xfId="0" applyNumberFormat="1" applyFont="1" applyFill="1" applyBorder="1" applyAlignment="1">
      <alignment vertical="top" wrapText="1"/>
    </xf>
    <xf numFmtId="167" fontId="30" fillId="4" borderId="22" xfId="0" applyNumberFormat="1" applyFont="1" applyFill="1" applyBorder="1" applyAlignment="1">
      <alignment horizontal="left" vertical="center"/>
    </xf>
    <xf numFmtId="167" fontId="30" fillId="4" borderId="7" xfId="0" applyNumberFormat="1" applyFont="1" applyFill="1" applyBorder="1" applyAlignment="1">
      <alignment horizontal="left" vertical="center" wrapText="1"/>
    </xf>
    <xf numFmtId="167" fontId="30" fillId="4" borderId="7" xfId="0" applyNumberFormat="1" applyFont="1" applyFill="1" applyBorder="1" applyAlignment="1">
      <alignment horizontal="center" vertical="center" wrapText="1"/>
    </xf>
    <xf numFmtId="167" fontId="30" fillId="4" borderId="23" xfId="0" applyNumberFormat="1" applyFont="1" applyFill="1" applyBorder="1" applyAlignment="1">
      <alignment horizontal="center" vertical="center" wrapText="1"/>
    </xf>
    <xf numFmtId="167" fontId="25" fillId="0" borderId="24" xfId="0" applyNumberFormat="1" applyFont="1" applyFill="1" applyBorder="1" applyAlignment="1">
      <alignment horizontal="center" vertical="center"/>
    </xf>
    <xf numFmtId="167" fontId="25" fillId="0" borderId="25" xfId="0" applyNumberFormat="1" applyFont="1" applyFill="1" applyBorder="1" applyAlignment="1">
      <alignment vertical="center" wrapText="1"/>
    </xf>
    <xf numFmtId="167" fontId="25" fillId="0" borderId="27" xfId="0" applyNumberFormat="1" applyFont="1" applyFill="1" applyBorder="1" applyAlignment="1">
      <alignment horizontal="center" vertical="center"/>
    </xf>
    <xf numFmtId="167" fontId="25" fillId="0" borderId="28" xfId="0" applyNumberFormat="1" applyFont="1" applyFill="1" applyBorder="1" applyAlignment="1">
      <alignment vertical="center" wrapText="1"/>
    </xf>
    <xf numFmtId="167" fontId="25" fillId="0" borderId="29" xfId="0" applyNumberFormat="1" applyFont="1" applyFill="1" applyBorder="1" applyAlignment="1">
      <alignment horizontal="center" vertical="center"/>
    </xf>
    <xf numFmtId="167" fontId="25" fillId="0" borderId="30" xfId="0" applyNumberFormat="1" applyFont="1" applyFill="1" applyBorder="1" applyAlignment="1">
      <alignment vertical="center" wrapText="1"/>
    </xf>
    <xf numFmtId="167" fontId="25" fillId="20" borderId="15" xfId="0" applyNumberFormat="1" applyFont="1" applyFill="1" applyBorder="1" applyAlignment="1">
      <alignment vertical="center"/>
    </xf>
    <xf numFmtId="167" fontId="26" fillId="20" borderId="16" xfId="0" applyNumberFormat="1" applyFont="1" applyFill="1" applyBorder="1" applyAlignment="1">
      <alignment vertical="center" wrapText="1"/>
    </xf>
    <xf numFmtId="167" fontId="26" fillId="20" borderId="17" xfId="365" applyNumberFormat="1" applyFont="1" applyFill="1" applyBorder="1" applyAlignment="1">
      <alignment horizontal="center" vertical="center" wrapText="1"/>
    </xf>
    <xf numFmtId="167" fontId="1" fillId="0" borderId="0" xfId="366" applyNumberFormat="1" applyFont="1"/>
    <xf numFmtId="167" fontId="26" fillId="20" borderId="31" xfId="365" applyNumberFormat="1" applyFont="1" applyFill="1" applyBorder="1" applyAlignment="1">
      <alignment horizontal="center" vertical="center" wrapText="1"/>
    </xf>
    <xf numFmtId="167" fontId="30" fillId="4" borderId="32" xfId="0" applyNumberFormat="1" applyFont="1" applyFill="1" applyBorder="1" applyAlignment="1">
      <alignment horizontal="left" vertical="center"/>
    </xf>
    <xf numFmtId="167" fontId="25" fillId="0" borderId="34" xfId="0" applyNumberFormat="1" applyFont="1" applyFill="1" applyBorder="1" applyAlignment="1">
      <alignment horizontal="center" vertical="center"/>
    </xf>
    <xf numFmtId="167" fontId="25" fillId="0" borderId="36" xfId="0" applyNumberFormat="1" applyFont="1" applyFill="1" applyBorder="1" applyAlignment="1">
      <alignment horizontal="center" vertical="center"/>
    </xf>
    <xf numFmtId="167" fontId="25" fillId="0" borderId="37" xfId="0" applyNumberFormat="1" applyFont="1" applyFill="1" applyBorder="1" applyAlignment="1">
      <alignment horizontal="center" vertical="center"/>
    </xf>
    <xf numFmtId="167" fontId="25" fillId="22" borderId="15" xfId="0" applyNumberFormat="1" applyFont="1" applyFill="1" applyBorder="1" applyAlignment="1">
      <alignment vertical="center"/>
    </xf>
    <xf numFmtId="167" fontId="26" fillId="22" borderId="16" xfId="0" applyNumberFormat="1" applyFont="1" applyFill="1" applyBorder="1" applyAlignment="1">
      <alignment vertical="center" wrapText="1"/>
    </xf>
    <xf numFmtId="167" fontId="26" fillId="22" borderId="17" xfId="365" applyNumberFormat="1" applyFont="1" applyFill="1" applyBorder="1" applyAlignment="1">
      <alignment horizontal="center" vertical="center" wrapText="1"/>
    </xf>
    <xf numFmtId="167" fontId="26" fillId="22" borderId="31" xfId="365" applyNumberFormat="1" applyFont="1" applyFill="1" applyBorder="1" applyAlignment="1">
      <alignment horizontal="center" vertical="center" wrapText="1"/>
    </xf>
    <xf numFmtId="167" fontId="25" fillId="24" borderId="15" xfId="0" applyNumberFormat="1" applyFont="1" applyFill="1" applyBorder="1" applyAlignment="1">
      <alignment vertical="center"/>
    </xf>
    <xf numFmtId="167" fontId="26" fillId="24" borderId="16" xfId="0" applyNumberFormat="1" applyFont="1" applyFill="1" applyBorder="1" applyAlignment="1">
      <alignment vertical="center" wrapText="1"/>
    </xf>
    <xf numFmtId="167" fontId="26" fillId="24" borderId="17" xfId="365" applyNumberFormat="1" applyFont="1" applyFill="1" applyBorder="1" applyAlignment="1">
      <alignment horizontal="center" vertical="center" wrapText="1"/>
    </xf>
    <xf numFmtId="167" fontId="26" fillId="24" borderId="31" xfId="365" applyNumberFormat="1" applyFont="1" applyFill="1" applyBorder="1" applyAlignment="1">
      <alignment horizontal="center" vertical="center" wrapText="1"/>
    </xf>
    <xf numFmtId="167" fontId="25" fillId="26" borderId="15" xfId="0" applyNumberFormat="1" applyFont="1" applyFill="1" applyBorder="1" applyAlignment="1">
      <alignment vertical="center"/>
    </xf>
    <xf numFmtId="167" fontId="26" fillId="26" borderId="16" xfId="0" applyNumberFormat="1" applyFont="1" applyFill="1" applyBorder="1" applyAlignment="1">
      <alignment vertical="center" wrapText="1"/>
    </xf>
    <xf numFmtId="167" fontId="26" fillId="26" borderId="17" xfId="365" applyNumberFormat="1" applyFont="1" applyFill="1" applyBorder="1" applyAlignment="1">
      <alignment horizontal="center" vertical="center" wrapText="1"/>
    </xf>
    <xf numFmtId="167" fontId="26" fillId="26" borderId="31" xfId="365" applyNumberFormat="1" applyFont="1" applyFill="1" applyBorder="1" applyAlignment="1">
      <alignment horizontal="center" vertical="center" wrapText="1"/>
    </xf>
    <xf numFmtId="167" fontId="25" fillId="28" borderId="15" xfId="0" applyNumberFormat="1" applyFont="1" applyFill="1" applyBorder="1" applyAlignment="1">
      <alignment vertical="center"/>
    </xf>
    <xf numFmtId="167" fontId="26" fillId="28" borderId="16" xfId="0" applyNumberFormat="1" applyFont="1" applyFill="1" applyBorder="1" applyAlignment="1">
      <alignment vertical="center" wrapText="1"/>
    </xf>
    <xf numFmtId="167" fontId="26" fillId="28" borderId="17" xfId="365" applyNumberFormat="1" applyFont="1" applyFill="1" applyBorder="1" applyAlignment="1">
      <alignment horizontal="center" vertical="center" wrapText="1"/>
    </xf>
    <xf numFmtId="167" fontId="26" fillId="28" borderId="31" xfId="365" applyNumberFormat="1" applyFont="1" applyFill="1" applyBorder="1" applyAlignment="1">
      <alignment horizontal="center" vertical="center" wrapText="1"/>
    </xf>
    <xf numFmtId="167" fontId="25" fillId="30" borderId="15" xfId="0" applyNumberFormat="1" applyFont="1" applyFill="1" applyBorder="1" applyAlignment="1">
      <alignment vertical="center"/>
    </xf>
    <xf numFmtId="167" fontId="26" fillId="30" borderId="16" xfId="0" applyNumberFormat="1" applyFont="1" applyFill="1" applyBorder="1" applyAlignment="1">
      <alignment vertical="center" wrapText="1"/>
    </xf>
    <xf numFmtId="167" fontId="26" fillId="30" borderId="17" xfId="365" applyNumberFormat="1" applyFont="1" applyFill="1" applyBorder="1" applyAlignment="1">
      <alignment horizontal="center" vertical="center" wrapText="1"/>
    </xf>
    <xf numFmtId="167" fontId="26" fillId="30" borderId="31" xfId="365" applyNumberFormat="1" applyFont="1" applyFill="1" applyBorder="1" applyAlignment="1">
      <alignment horizontal="center" vertical="center" wrapText="1"/>
    </xf>
    <xf numFmtId="167" fontId="25" fillId="32" borderId="15" xfId="0" applyNumberFormat="1" applyFont="1" applyFill="1" applyBorder="1" applyAlignment="1">
      <alignment vertical="center"/>
    </xf>
    <xf numFmtId="167" fontId="26" fillId="32" borderId="16" xfId="0" applyNumberFormat="1" applyFont="1" applyFill="1" applyBorder="1" applyAlignment="1">
      <alignment vertical="center" wrapText="1"/>
    </xf>
    <xf numFmtId="167" fontId="26" fillId="32" borderId="17" xfId="365" applyNumberFormat="1" applyFont="1" applyFill="1" applyBorder="1" applyAlignment="1">
      <alignment horizontal="center" vertical="center" wrapText="1"/>
    </xf>
    <xf numFmtId="167" fontId="26" fillId="32" borderId="31" xfId="365" applyNumberFormat="1" applyFont="1" applyFill="1" applyBorder="1" applyAlignment="1">
      <alignment horizontal="center" vertical="center" wrapText="1"/>
    </xf>
    <xf numFmtId="167" fontId="25" fillId="3" borderId="15" xfId="0" applyNumberFormat="1" applyFont="1" applyFill="1" applyBorder="1" applyAlignment="1">
      <alignment vertical="center"/>
    </xf>
    <xf numFmtId="167" fontId="26" fillId="3" borderId="16" xfId="0" applyNumberFormat="1" applyFont="1" applyFill="1" applyBorder="1" applyAlignment="1">
      <alignment vertical="center" wrapText="1"/>
    </xf>
    <xf numFmtId="167" fontId="26" fillId="3" borderId="17" xfId="365" applyNumberFormat="1" applyFont="1" applyFill="1" applyBorder="1" applyAlignment="1">
      <alignment horizontal="center" vertical="center" wrapText="1"/>
    </xf>
    <xf numFmtId="167" fontId="26" fillId="3" borderId="31" xfId="365" applyNumberFormat="1" applyFont="1" applyFill="1" applyBorder="1" applyAlignment="1">
      <alignment horizontal="center" vertical="center" wrapText="1"/>
    </xf>
    <xf numFmtId="167" fontId="30" fillId="4" borderId="18" xfId="0" applyNumberFormat="1" applyFont="1" applyFill="1" applyBorder="1" applyAlignment="1">
      <alignment vertical="top" wrapText="1"/>
    </xf>
    <xf numFmtId="167" fontId="30" fillId="4" borderId="22" xfId="0" applyNumberFormat="1" applyFont="1" applyFill="1" applyBorder="1" applyAlignment="1">
      <alignment horizontal="left" vertical="top"/>
    </xf>
    <xf numFmtId="167" fontId="30" fillId="4" borderId="7" xfId="0" applyNumberFormat="1" applyFont="1" applyFill="1" applyBorder="1" applyAlignment="1">
      <alignment horizontal="left" vertical="top" wrapText="1"/>
    </xf>
    <xf numFmtId="167" fontId="25" fillId="0" borderId="34" xfId="0" applyNumberFormat="1" applyFont="1" applyFill="1" applyBorder="1" applyAlignment="1">
      <alignment horizontal="center" vertical="top"/>
    </xf>
    <xf numFmtId="167" fontId="11" fillId="0" borderId="0" xfId="366" applyNumberFormat="1" applyFill="1"/>
    <xf numFmtId="167" fontId="25" fillId="0" borderId="36" xfId="0" applyNumberFormat="1" applyFont="1" applyFill="1" applyBorder="1" applyAlignment="1">
      <alignment horizontal="center" vertical="top"/>
    </xf>
    <xf numFmtId="167" fontId="25" fillId="0" borderId="37" xfId="0" applyNumberFormat="1" applyFont="1" applyFill="1" applyBorder="1" applyAlignment="1">
      <alignment horizontal="center" vertical="top"/>
    </xf>
    <xf numFmtId="167" fontId="25" fillId="34" borderId="15" xfId="0" applyNumberFormat="1" applyFont="1" applyFill="1" applyBorder="1" applyAlignment="1">
      <alignment vertical="top"/>
    </xf>
    <xf numFmtId="167" fontId="26" fillId="34" borderId="16" xfId="0" applyNumberFormat="1" applyFont="1" applyFill="1" applyBorder="1" applyAlignment="1">
      <alignment vertical="top" wrapText="1"/>
    </xf>
    <xf numFmtId="167" fontId="26" fillId="34" borderId="17" xfId="365" applyNumberFormat="1" applyFont="1" applyFill="1" applyBorder="1" applyAlignment="1">
      <alignment horizontal="center" vertical="center" wrapText="1"/>
    </xf>
    <xf numFmtId="167" fontId="1" fillId="0" borderId="0" xfId="366" applyNumberFormat="1" applyFont="1" applyFill="1"/>
    <xf numFmtId="167" fontId="26" fillId="34" borderId="31" xfId="365" applyNumberFormat="1" applyFont="1" applyFill="1" applyBorder="1" applyAlignment="1">
      <alignment horizontal="center" vertical="center" wrapText="1"/>
    </xf>
    <xf numFmtId="167" fontId="25" fillId="36" borderId="15" xfId="0" applyNumberFormat="1" applyFont="1" applyFill="1" applyBorder="1" applyAlignment="1">
      <alignment vertical="center"/>
    </xf>
    <xf numFmtId="167" fontId="26" fillId="36" borderId="16" xfId="0" applyNumberFormat="1" applyFont="1" applyFill="1" applyBorder="1" applyAlignment="1">
      <alignment vertical="center" wrapText="1"/>
    </xf>
    <xf numFmtId="167" fontId="26" fillId="36" borderId="17" xfId="365" applyNumberFormat="1" applyFont="1" applyFill="1" applyBorder="1" applyAlignment="1">
      <alignment horizontal="center" vertical="center" wrapText="1"/>
    </xf>
    <xf numFmtId="167" fontId="26" fillId="36" borderId="31" xfId="365" applyNumberFormat="1" applyFont="1" applyFill="1" applyBorder="1" applyAlignment="1">
      <alignment horizontal="center" vertical="center" wrapText="1"/>
    </xf>
    <xf numFmtId="167" fontId="30" fillId="4" borderId="15" xfId="366" applyNumberFormat="1" applyFont="1" applyFill="1" applyBorder="1" applyAlignment="1">
      <alignment wrapText="1"/>
    </xf>
    <xf numFmtId="167" fontId="30" fillId="4" borderId="16" xfId="366" applyNumberFormat="1" applyFont="1" applyFill="1" applyBorder="1" applyAlignment="1">
      <alignment vertical="top" wrapText="1"/>
    </xf>
    <xf numFmtId="167" fontId="30" fillId="4" borderId="38" xfId="366" applyNumberFormat="1" applyFont="1" applyFill="1" applyBorder="1" applyAlignment="1">
      <alignment horizontal="left" vertical="center"/>
    </xf>
    <xf numFmtId="167" fontId="30" fillId="4" borderId="39" xfId="366" applyNumberFormat="1" applyFont="1" applyFill="1" applyBorder="1" applyAlignment="1">
      <alignment horizontal="left" vertical="center" wrapText="1"/>
    </xf>
    <xf numFmtId="167" fontId="30" fillId="0" borderId="0" xfId="366" applyNumberFormat="1" applyFont="1" applyFill="1" applyBorder="1" applyAlignment="1">
      <alignment horizontal="center" vertical="center" wrapText="1"/>
    </xf>
    <xf numFmtId="167" fontId="25" fillId="0" borderId="40" xfId="366" applyNumberFormat="1" applyFont="1" applyFill="1" applyBorder="1" applyAlignment="1">
      <alignment horizontal="center" vertical="center"/>
    </xf>
    <xf numFmtId="167" fontId="25" fillId="0" borderId="27" xfId="366" applyNumberFormat="1" applyFont="1" applyFill="1" applyBorder="1" applyAlignment="1">
      <alignment horizontal="center" vertical="center"/>
    </xf>
    <xf numFmtId="167" fontId="25" fillId="0" borderId="41" xfId="366" applyNumberFormat="1" applyFont="1" applyFill="1" applyBorder="1" applyAlignment="1">
      <alignment horizontal="center" vertical="center"/>
    </xf>
    <xf numFmtId="167" fontId="25" fillId="37" borderId="12" xfId="366" applyNumberFormat="1" applyFont="1" applyFill="1" applyBorder="1" applyAlignment="1">
      <alignment vertical="center"/>
    </xf>
    <xf numFmtId="167" fontId="26" fillId="37" borderId="13" xfId="366" applyNumberFormat="1" applyFont="1" applyFill="1" applyBorder="1" applyAlignment="1">
      <alignment vertical="center" wrapText="1"/>
    </xf>
    <xf numFmtId="167" fontId="26" fillId="37" borderId="43" xfId="365" applyNumberFormat="1" applyFont="1" applyFill="1" applyBorder="1" applyAlignment="1">
      <alignment horizontal="center" vertical="center" wrapText="1"/>
    </xf>
    <xf numFmtId="167" fontId="25" fillId="0" borderId="0" xfId="366" applyNumberFormat="1" applyFont="1" applyFill="1" applyBorder="1" applyAlignment="1">
      <alignment horizontal="right"/>
    </xf>
    <xf numFmtId="167" fontId="25" fillId="0" borderId="0" xfId="366" applyNumberFormat="1" applyFont="1" applyFill="1" applyBorder="1" applyAlignment="1">
      <alignment horizontal="right" vertical="center"/>
    </xf>
    <xf numFmtId="167" fontId="25" fillId="0" borderId="0" xfId="366" applyNumberFormat="1" applyFont="1" applyFill="1" applyBorder="1" applyAlignment="1">
      <alignment vertical="center" wrapText="1"/>
    </xf>
    <xf numFmtId="167" fontId="10" fillId="0" borderId="0" xfId="366" applyNumberFormat="1" applyFont="1" applyAlignment="1">
      <alignment horizontal="right"/>
    </xf>
    <xf numFmtId="167" fontId="26" fillId="18" borderId="25" xfId="0" applyNumberFormat="1" applyFont="1" applyFill="1" applyBorder="1" applyAlignment="1">
      <alignment horizontal="center" vertical="center" wrapText="1"/>
    </xf>
    <xf numFmtId="167" fontId="26" fillId="19" borderId="26" xfId="365" applyNumberFormat="1" applyFont="1" applyFill="1" applyBorder="1" applyAlignment="1">
      <alignment horizontal="center" vertical="center" wrapText="1"/>
    </xf>
    <xf numFmtId="167" fontId="26" fillId="21" borderId="25" xfId="0" applyNumberFormat="1" applyFont="1" applyFill="1" applyBorder="1" applyAlignment="1">
      <alignment horizontal="center" vertical="center" wrapText="1"/>
    </xf>
    <xf numFmtId="167" fontId="26" fillId="7" borderId="26" xfId="365" applyNumberFormat="1" applyFont="1" applyFill="1" applyBorder="1" applyAlignment="1">
      <alignment horizontal="center" vertical="center" wrapText="1"/>
    </xf>
    <xf numFmtId="167" fontId="26" fillId="7" borderId="35" xfId="365" applyNumberFormat="1" applyFont="1" applyFill="1" applyBorder="1" applyAlignment="1">
      <alignment horizontal="center" vertical="center" wrapText="1"/>
    </xf>
    <xf numFmtId="167" fontId="26" fillId="23" borderId="25" xfId="0" applyNumberFormat="1" applyFont="1" applyFill="1" applyBorder="1" applyAlignment="1">
      <alignment horizontal="center" vertical="center" wrapText="1"/>
    </xf>
    <xf numFmtId="167" fontId="26" fillId="8" borderId="26" xfId="365" applyNumberFormat="1" applyFont="1" applyFill="1" applyBorder="1" applyAlignment="1">
      <alignment horizontal="center" vertical="center" wrapText="1"/>
    </xf>
    <xf numFmtId="167" fontId="26" fillId="8" borderId="35" xfId="365" applyNumberFormat="1" applyFont="1" applyFill="1" applyBorder="1" applyAlignment="1">
      <alignment horizontal="center" vertical="center" wrapText="1"/>
    </xf>
    <xf numFmtId="167" fontId="26" fillId="25" borderId="25" xfId="0" applyNumberFormat="1" applyFont="1" applyFill="1" applyBorder="1" applyAlignment="1">
      <alignment horizontal="center" vertical="center" wrapText="1"/>
    </xf>
    <xf numFmtId="167" fontId="26" fillId="9" borderId="26" xfId="365" applyNumberFormat="1" applyFont="1" applyFill="1" applyBorder="1" applyAlignment="1">
      <alignment horizontal="center" vertical="center" wrapText="1"/>
    </xf>
    <xf numFmtId="167" fontId="26" fillId="9" borderId="35" xfId="365" applyNumberFormat="1" applyFont="1" applyFill="1" applyBorder="1" applyAlignment="1">
      <alignment horizontal="center" vertical="center" wrapText="1"/>
    </xf>
    <xf numFmtId="167" fontId="26" fillId="27" borderId="25" xfId="0" applyNumberFormat="1" applyFont="1" applyFill="1" applyBorder="1" applyAlignment="1">
      <alignment horizontal="center" vertical="center" wrapText="1"/>
    </xf>
    <xf numFmtId="167" fontId="26" fillId="10" borderId="26" xfId="365" applyNumberFormat="1" applyFont="1" applyFill="1" applyBorder="1" applyAlignment="1">
      <alignment horizontal="center" vertical="center" wrapText="1"/>
    </xf>
    <xf numFmtId="167" fontId="26" fillId="10" borderId="35" xfId="365" applyNumberFormat="1" applyFont="1" applyFill="1" applyBorder="1" applyAlignment="1">
      <alignment horizontal="center" vertical="center" wrapText="1"/>
    </xf>
    <xf numFmtId="167" fontId="26" fillId="11" borderId="25" xfId="0" applyNumberFormat="1" applyFont="1" applyFill="1" applyBorder="1" applyAlignment="1">
      <alignment horizontal="center" vertical="center" wrapText="1"/>
    </xf>
    <xf numFmtId="167" fontId="26" fillId="29" borderId="26" xfId="365" applyNumberFormat="1" applyFont="1" applyFill="1" applyBorder="1" applyAlignment="1">
      <alignment horizontal="center" vertical="center" wrapText="1"/>
    </xf>
    <xf numFmtId="167" fontId="26" fillId="29" borderId="35" xfId="365" applyNumberFormat="1" applyFont="1" applyFill="1" applyBorder="1" applyAlignment="1">
      <alignment horizontal="center" vertical="center" wrapText="1"/>
    </xf>
    <xf numFmtId="167" fontId="26" fillId="12" borderId="25" xfId="0" applyNumberFormat="1" applyFont="1" applyFill="1" applyBorder="1" applyAlignment="1">
      <alignment horizontal="center" vertical="center" wrapText="1"/>
    </xf>
    <xf numFmtId="167" fontId="26" fillId="31" borderId="26" xfId="365" applyNumberFormat="1" applyFont="1" applyFill="1" applyBorder="1" applyAlignment="1">
      <alignment horizontal="center" vertical="center" wrapText="1"/>
    </xf>
    <xf numFmtId="167" fontId="26" fillId="31" borderId="35" xfId="365" applyNumberFormat="1" applyFont="1" applyFill="1" applyBorder="1" applyAlignment="1">
      <alignment horizontal="center" vertical="center" wrapText="1"/>
    </xf>
    <xf numFmtId="167" fontId="26" fillId="33" borderId="25" xfId="0" applyNumberFormat="1" applyFont="1" applyFill="1" applyBorder="1" applyAlignment="1">
      <alignment horizontal="center" vertical="center" wrapText="1"/>
    </xf>
    <xf numFmtId="167" fontId="26" fillId="13" borderId="26" xfId="365" applyNumberFormat="1" applyFont="1" applyFill="1" applyBorder="1" applyAlignment="1">
      <alignment horizontal="center" vertical="center" wrapText="1"/>
    </xf>
    <xf numFmtId="167" fontId="26" fillId="13" borderId="35" xfId="365" applyNumberFormat="1" applyFont="1" applyFill="1" applyBorder="1" applyAlignment="1">
      <alignment horizontal="center" vertical="center" wrapText="1"/>
    </xf>
    <xf numFmtId="167" fontId="26" fillId="17" borderId="25" xfId="0" applyNumberFormat="1" applyFont="1" applyFill="1" applyBorder="1" applyAlignment="1">
      <alignment horizontal="center" vertical="center" wrapText="1"/>
    </xf>
    <xf numFmtId="167" fontId="26" fillId="14" borderId="26" xfId="365" applyNumberFormat="1" applyFont="1" applyFill="1" applyBorder="1" applyAlignment="1">
      <alignment horizontal="center" vertical="center" wrapText="1"/>
    </xf>
    <xf numFmtId="167" fontId="26" fillId="15" borderId="25" xfId="0" applyNumberFormat="1" applyFont="1" applyFill="1" applyBorder="1" applyAlignment="1">
      <alignment horizontal="center" vertical="center" wrapText="1"/>
    </xf>
    <xf numFmtId="167" fontId="26" fillId="35" borderId="26" xfId="365" applyNumberFormat="1" applyFont="1" applyFill="1" applyBorder="1" applyAlignment="1">
      <alignment horizontal="center" vertical="center" wrapText="1"/>
    </xf>
    <xf numFmtId="167" fontId="26" fillId="14" borderId="35" xfId="365" applyNumberFormat="1" applyFont="1" applyFill="1" applyBorder="1" applyAlignment="1">
      <alignment horizontal="center" vertical="center" wrapText="1"/>
    </xf>
    <xf numFmtId="167" fontId="26" fillId="35" borderId="35" xfId="365" applyNumberFormat="1" applyFont="1" applyFill="1" applyBorder="1" applyAlignment="1">
      <alignment horizontal="center" vertical="center" wrapText="1"/>
    </xf>
    <xf numFmtId="167" fontId="26" fillId="24" borderId="35" xfId="366" applyNumberFormat="1" applyFont="1" applyFill="1" applyBorder="1" applyAlignment="1">
      <alignment horizontal="center"/>
    </xf>
    <xf numFmtId="167" fontId="26" fillId="24" borderId="26" xfId="366" applyNumberFormat="1" applyFont="1" applyFill="1" applyBorder="1" applyAlignment="1">
      <alignment horizontal="center"/>
    </xf>
    <xf numFmtId="167" fontId="26" fillId="24" borderId="42" xfId="366" applyNumberFormat="1" applyFont="1" applyFill="1" applyBorder="1" applyAlignment="1">
      <alignment horizontal="center"/>
    </xf>
    <xf numFmtId="0" fontId="0" fillId="0" borderId="0" xfId="366" applyFont="1"/>
    <xf numFmtId="0" fontId="11" fillId="0" borderId="0" xfId="366"/>
    <xf numFmtId="167" fontId="30" fillId="4" borderId="39" xfId="366" applyNumberFormat="1" applyFont="1" applyFill="1" applyBorder="1" applyAlignment="1">
      <alignment horizontal="center" vertical="center" wrapText="1"/>
    </xf>
    <xf numFmtId="167" fontId="26" fillId="38" borderId="26" xfId="366" applyNumberFormat="1" applyFont="1" applyFill="1" applyBorder="1" applyAlignment="1">
      <alignment horizontal="center"/>
    </xf>
    <xf numFmtId="1" fontId="21" fillId="0" borderId="1" xfId="2" quotePrefix="1" applyNumberFormat="1" applyFont="1" applyFill="1" applyBorder="1" applyAlignment="1">
      <alignment horizontal="center" vertical="center" wrapText="1"/>
    </xf>
    <xf numFmtId="0" fontId="35" fillId="0" borderId="0" xfId="0" applyFont="1" applyAlignment="1">
      <alignment horizontal="center" vertical="center"/>
    </xf>
    <xf numFmtId="0" fontId="36" fillId="0" borderId="0" xfId="0" applyFont="1" applyAlignment="1">
      <alignment horizontal="center" vertical="center"/>
    </xf>
    <xf numFmtId="0" fontId="3" fillId="0" borderId="0" xfId="0" applyFont="1" applyAlignment="1">
      <alignment vertical="center" wrapText="1"/>
    </xf>
    <xf numFmtId="167" fontId="13" fillId="39" borderId="7" xfId="0" applyNumberFormat="1" applyFont="1" applyFill="1" applyBorder="1" applyAlignment="1">
      <alignment horizontal="center" vertical="center" wrapText="1"/>
    </xf>
    <xf numFmtId="0" fontId="13" fillId="39" borderId="5" xfId="0" applyFont="1" applyFill="1" applyBorder="1" applyAlignment="1">
      <alignment horizontal="center" vertical="center" wrapText="1"/>
    </xf>
    <xf numFmtId="167" fontId="13" fillId="39" borderId="5" xfId="0" applyNumberFormat="1" applyFont="1" applyFill="1" applyBorder="1" applyAlignment="1">
      <alignment horizontal="center" vertical="center" wrapText="1"/>
    </xf>
    <xf numFmtId="0" fontId="13" fillId="39" borderId="7" xfId="0" applyFont="1" applyFill="1" applyBorder="1" applyAlignment="1">
      <alignment horizontal="center" vertical="center" wrapText="1"/>
    </xf>
    <xf numFmtId="167" fontId="25" fillId="0" borderId="25" xfId="0" applyNumberFormat="1" applyFont="1" applyBorder="1" applyAlignment="1">
      <alignment vertical="center" wrapText="1"/>
    </xf>
    <xf numFmtId="167" fontId="25" fillId="0" borderId="45" xfId="0" applyNumberFormat="1" applyFont="1" applyBorder="1" applyAlignment="1">
      <alignment vertical="center" wrapText="1"/>
    </xf>
    <xf numFmtId="0" fontId="21" fillId="5" borderId="1" xfId="0" quotePrefix="1" applyFont="1" applyFill="1" applyBorder="1" applyAlignment="1">
      <alignment horizontal="center" vertical="center" wrapText="1"/>
    </xf>
    <xf numFmtId="0" fontId="21" fillId="0" borderId="1" xfId="0" quotePrefix="1" applyFont="1" applyFill="1" applyBorder="1" applyAlignment="1">
      <alignment horizontal="center" vertical="center" wrapText="1"/>
    </xf>
    <xf numFmtId="49" fontId="37" fillId="12" borderId="1" xfId="0" applyNumberFormat="1" applyFont="1" applyFill="1" applyBorder="1" applyAlignment="1">
      <alignment vertical="top"/>
    </xf>
    <xf numFmtId="167" fontId="26" fillId="17" borderId="26" xfId="366" applyNumberFormat="1" applyFont="1" applyFill="1" applyBorder="1" applyAlignment="1">
      <alignment horizontal="center"/>
    </xf>
    <xf numFmtId="167" fontId="26" fillId="40" borderId="26" xfId="366" applyNumberFormat="1" applyFont="1" applyFill="1" applyBorder="1" applyAlignment="1">
      <alignment horizontal="center"/>
    </xf>
    <xf numFmtId="167" fontId="26" fillId="41" borderId="26" xfId="366" applyNumberFormat="1" applyFont="1" applyFill="1" applyBorder="1" applyAlignment="1">
      <alignment horizontal="center"/>
    </xf>
    <xf numFmtId="167" fontId="26" fillId="28" borderId="26" xfId="366" applyNumberFormat="1" applyFont="1" applyFill="1" applyBorder="1" applyAlignment="1">
      <alignment horizontal="center"/>
    </xf>
    <xf numFmtId="0" fontId="38" fillId="12" borderId="1" xfId="0" applyFont="1" applyFill="1" applyBorder="1" applyAlignment="1">
      <alignment horizontal="left" vertical="top" wrapText="1"/>
    </xf>
    <xf numFmtId="0" fontId="1" fillId="0" borderId="0" xfId="0" applyFont="1" applyBorder="1" applyAlignment="1">
      <alignment horizontal="center"/>
    </xf>
    <xf numFmtId="0" fontId="2" fillId="0" borderId="0" xfId="0" applyFont="1" applyAlignment="1">
      <alignment horizontal="center"/>
    </xf>
    <xf numFmtId="0" fontId="13" fillId="3" borderId="8"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3" fillId="3" borderId="6" xfId="0" applyFont="1" applyFill="1" applyBorder="1" applyAlignment="1" applyProtection="1">
      <alignment horizontal="center" vertical="center" wrapText="1"/>
    </xf>
    <xf numFmtId="0" fontId="14" fillId="4" borderId="8"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14" fillId="4" borderId="8" xfId="0" applyFont="1" applyFill="1" applyBorder="1" applyAlignment="1">
      <alignment horizontal="left" vertical="top" wrapText="1"/>
    </xf>
    <xf numFmtId="0" fontId="14" fillId="4" borderId="6" xfId="0" applyFont="1" applyFill="1" applyBorder="1" applyAlignment="1">
      <alignment horizontal="left" vertical="top" wrapText="1"/>
    </xf>
    <xf numFmtId="0" fontId="13" fillId="39" borderId="8" xfId="0" applyFont="1" applyFill="1" applyBorder="1" applyAlignment="1">
      <alignment horizontal="center" vertical="center" wrapText="1"/>
    </xf>
    <xf numFmtId="0" fontId="13" fillId="39" borderId="44" xfId="0" applyFont="1" applyFill="1" applyBorder="1" applyAlignment="1">
      <alignment horizontal="center" vertical="center" wrapText="1"/>
    </xf>
    <xf numFmtId="0" fontId="13" fillId="39" borderId="9" xfId="0" applyFont="1" applyFill="1" applyBorder="1" applyAlignment="1">
      <alignment horizontal="center" vertical="center" wrapText="1"/>
    </xf>
    <xf numFmtId="167" fontId="30" fillId="4" borderId="19" xfId="0" applyNumberFormat="1" applyFont="1" applyFill="1" applyBorder="1" applyAlignment="1">
      <alignment horizontal="center" vertical="center" wrapText="1"/>
    </xf>
    <xf numFmtId="167" fontId="30" fillId="4" borderId="20" xfId="0" applyNumberFormat="1" applyFont="1" applyFill="1" applyBorder="1" applyAlignment="1">
      <alignment horizontal="center" vertical="center" wrapText="1"/>
    </xf>
    <xf numFmtId="167" fontId="30" fillId="4" borderId="18" xfId="0" applyNumberFormat="1" applyFont="1" applyFill="1" applyBorder="1" applyAlignment="1">
      <alignment horizontal="center" vertical="center" wrapText="1"/>
    </xf>
    <xf numFmtId="167" fontId="30" fillId="4" borderId="21" xfId="0" applyNumberFormat="1" applyFont="1" applyFill="1" applyBorder="1" applyAlignment="1">
      <alignment horizontal="center" vertical="center" wrapText="1"/>
    </xf>
    <xf numFmtId="167" fontId="30" fillId="4" borderId="33" xfId="0" applyNumberFormat="1" applyFont="1" applyFill="1" applyBorder="1" applyAlignment="1">
      <alignment horizontal="center" vertical="center" wrapText="1"/>
    </xf>
    <xf numFmtId="167" fontId="30" fillId="4" borderId="23" xfId="0" applyNumberFormat="1" applyFont="1" applyFill="1" applyBorder="1" applyAlignment="1">
      <alignment horizontal="center" vertical="center" wrapText="1"/>
    </xf>
  </cellXfs>
  <cellStyles count="564">
    <cellStyle name="Comma [0]" xfId="2" builtinId="6"/>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2" xfId="367"/>
    <cellStyle name="Hyperlink 3" xfId="368"/>
    <cellStyle name="Hyperlink 4" xfId="369"/>
    <cellStyle name="Hyperlink 5" xfId="370"/>
    <cellStyle name="Hyperlink 6" xfId="371"/>
    <cellStyle name="Hyperlink 7" xfId="372"/>
    <cellStyle name="Hyperlink 8" xfId="373"/>
    <cellStyle name="Normal" xfId="0" builtinId="0"/>
    <cellStyle name="Normal 2" xfId="366"/>
    <cellStyle name="Normal 3" xfId="374"/>
    <cellStyle name="Normal 3 2" xfId="375"/>
    <cellStyle name="Normal 3 2 2" xfId="376"/>
    <cellStyle name="Normal 3 3" xfId="377"/>
    <cellStyle name="Percent" xfId="365" builtinId="5"/>
    <cellStyle name="TableStyleLight1"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90"/>
      <rgbColor rgb="FF808000"/>
      <rgbColor rgb="FF800080"/>
      <rgbColor rgb="FF008080"/>
      <rgbColor rgb="FFC0C0C0"/>
      <rgbColor rgb="FF808080"/>
      <rgbColor rgb="FF9999FF"/>
      <rgbColor rgb="FF993366"/>
      <rgbColor rgb="FFFFFFCC"/>
      <rgbColor rgb="FFD9D9D9"/>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DDD9C3"/>
      <rgbColor rgb="FFD7E4BD"/>
      <rgbColor rgb="FFFFCCFF"/>
      <rgbColor rgb="FFBFBFBF"/>
      <rgbColor rgb="FFE6B9B8"/>
      <rgbColor rgb="FFCCC1DA"/>
      <rgbColor rgb="FFFCD5B5"/>
      <rgbColor rgb="FF3366FF"/>
      <rgbColor rgb="FF66FF99"/>
      <rgbColor rgb="FF99CC00"/>
      <rgbColor rgb="FFFFCC00"/>
      <rgbColor rgb="FFFF9900"/>
      <rgbColor rgb="FFFF6600"/>
      <rgbColor rgb="FF666699"/>
      <rgbColor rgb="FF969696"/>
      <rgbColor rgb="FF002060"/>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26" Type="http://schemas.openxmlformats.org/officeDocument/2006/relationships/customXml" Target="../customXml/item6.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Puntos Grupo</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Resumen!$B$97:$B$106</c:f>
              <c:strCache>
                <c:ptCount val="10"/>
                <c:pt idx="0">
                  <c:v>1. Capacidad Institucional del INDEC</c:v>
                </c:pt>
                <c:pt idx="1">
                  <c:v>2. Planificación y Manejo de Censos / Encuestas</c:v>
                </c:pt>
                <c:pt idx="2">
                  <c:v>3. Cartografía</c:v>
                </c:pt>
                <c:pt idx="3">
                  <c:v>4. Muestreo</c:v>
                </c:pt>
                <c:pt idx="4">
                  <c:v>5. Diseño y Evaluación del Cuestionario</c:v>
                </c:pt>
                <c:pt idx="5">
                  <c:v>6. Operaciones de Campo</c:v>
                </c:pt>
                <c:pt idx="6">
                  <c:v>7. Procesamiento de Datos</c:v>
                </c:pt>
                <c:pt idx="7">
                  <c:v>8. Análisis y Evaluación de Datos</c:v>
                </c:pt>
                <c:pt idx="8">
                  <c:v>9. Sistema de Registros Administrativos</c:v>
                </c:pt>
                <c:pt idx="9">
                  <c:v>10. Difusión de Datos</c:v>
                </c:pt>
              </c:strCache>
            </c:strRef>
          </c:cat>
          <c:val>
            <c:numRef>
              <c:f>Resumen!$C$97:$C$106</c:f>
              <c:numCache>
                <c:formatCode>0.0</c:formatCode>
                <c:ptCount val="10"/>
                <c:pt idx="0">
                  <c:v>37.735849056603776</c:v>
                </c:pt>
                <c:pt idx="1">
                  <c:v>70</c:v>
                </c:pt>
                <c:pt idx="2">
                  <c:v>78.985507246376798</c:v>
                </c:pt>
                <c:pt idx="3">
                  <c:v>45.833333333333336</c:v>
                </c:pt>
                <c:pt idx="4">
                  <c:v>73.529411764705884</c:v>
                </c:pt>
                <c:pt idx="5">
                  <c:v>72.916666666666671</c:v>
                </c:pt>
                <c:pt idx="6">
                  <c:v>48.275862068965516</c:v>
                </c:pt>
                <c:pt idx="7">
                  <c:v>49.206349206349209</c:v>
                </c:pt>
                <c:pt idx="8">
                  <c:v>25</c:v>
                </c:pt>
                <c:pt idx="9">
                  <c:v>64.444444444444443</c:v>
                </c:pt>
              </c:numCache>
            </c:numRef>
          </c:val>
          <c:extLst>
            <c:ext xmlns:c16="http://schemas.microsoft.com/office/drawing/2014/chart" uri="{C3380CC4-5D6E-409C-BE32-E72D297353CC}">
              <c16:uniqueId val="{00000000-E0B9-45ED-A9B3-DDD16B899691}"/>
            </c:ext>
          </c:extLst>
        </c:ser>
        <c:dLbls>
          <c:showLegendKey val="0"/>
          <c:showVal val="1"/>
          <c:showCatName val="0"/>
          <c:showSerName val="0"/>
          <c:showPercent val="0"/>
          <c:showBubbleSize val="0"/>
        </c:dLbls>
        <c:gapWidth val="50"/>
        <c:axId val="94033408"/>
        <c:axId val="94642560"/>
      </c:barChart>
      <c:catAx>
        <c:axId val="94033408"/>
        <c:scaling>
          <c:orientation val="minMax"/>
        </c:scaling>
        <c:delete val="0"/>
        <c:axPos val="l"/>
        <c:numFmt formatCode="General" sourceLinked="0"/>
        <c:majorTickMark val="out"/>
        <c:minorTickMark val="none"/>
        <c:tickLblPos val="nextTo"/>
        <c:txPr>
          <a:bodyPr/>
          <a:lstStyle/>
          <a:p>
            <a:pPr algn="r">
              <a:defRPr sz="1100"/>
            </a:pPr>
            <a:endParaRPr lang="en-US"/>
          </a:p>
        </c:txPr>
        <c:crossAx val="94642560"/>
        <c:crosses val="autoZero"/>
        <c:auto val="1"/>
        <c:lblAlgn val="ctr"/>
        <c:lblOffset val="100"/>
        <c:noMultiLvlLbl val="0"/>
      </c:catAx>
      <c:valAx>
        <c:axId val="94642560"/>
        <c:scaling>
          <c:orientation val="minMax"/>
          <c:max val="100"/>
        </c:scaling>
        <c:delete val="0"/>
        <c:axPos val="b"/>
        <c:majorGridlines/>
        <c:numFmt formatCode="0" sourceLinked="0"/>
        <c:majorTickMark val="out"/>
        <c:minorTickMark val="none"/>
        <c:tickLblPos val="nextTo"/>
        <c:crossAx val="9403340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Cartografía</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Grupo</a:t>
            </a:r>
          </a:p>
        </c:rich>
      </c:tx>
      <c:overlay val="0"/>
    </c:title>
    <c:autoTitleDeleted val="0"/>
    <c:plotArea>
      <c:layout/>
      <c:barChart>
        <c:barDir val="bar"/>
        <c:grouping val="clustered"/>
        <c:varyColors val="0"/>
        <c:ser>
          <c:idx val="0"/>
          <c:order val="0"/>
          <c:spPr>
            <a:solidFill>
              <a:srgbClr val="FF6600"/>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Resumen!$B$26:$B$29</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Resumen!$C$26:$C$29</c:f>
              <c:numCache>
                <c:formatCode>0.0</c:formatCode>
                <c:ptCount val="4"/>
                <c:pt idx="0">
                  <c:v>68.518518518518519</c:v>
                </c:pt>
                <c:pt idx="1">
                  <c:v>100</c:v>
                </c:pt>
                <c:pt idx="2">
                  <c:v>80.555555555555557</c:v>
                </c:pt>
                <c:pt idx="3">
                  <c:v>79.166666666666671</c:v>
                </c:pt>
              </c:numCache>
            </c:numRef>
          </c:val>
          <c:extLst>
            <c:ext xmlns:c16="http://schemas.microsoft.com/office/drawing/2014/chart" uri="{C3380CC4-5D6E-409C-BE32-E72D297353CC}">
              <c16:uniqueId val="{00000000-01C2-45BB-AE2D-CD9967361106}"/>
            </c:ext>
          </c:extLst>
        </c:ser>
        <c:dLbls>
          <c:showLegendKey val="0"/>
          <c:showVal val="1"/>
          <c:showCatName val="0"/>
          <c:showSerName val="0"/>
          <c:showPercent val="0"/>
          <c:showBubbleSize val="0"/>
        </c:dLbls>
        <c:gapWidth val="50"/>
        <c:axId val="95811072"/>
        <c:axId val="96862592"/>
      </c:barChart>
      <c:catAx>
        <c:axId val="95811072"/>
        <c:scaling>
          <c:orientation val="minMax"/>
        </c:scaling>
        <c:delete val="0"/>
        <c:axPos val="l"/>
        <c:numFmt formatCode="General" sourceLinked="0"/>
        <c:majorTickMark val="out"/>
        <c:minorTickMark val="none"/>
        <c:tickLblPos val="nextTo"/>
        <c:crossAx val="96862592"/>
        <c:crosses val="autoZero"/>
        <c:auto val="1"/>
        <c:lblAlgn val="ctr"/>
        <c:lblOffset val="100"/>
        <c:noMultiLvlLbl val="0"/>
      </c:catAx>
      <c:valAx>
        <c:axId val="96862592"/>
        <c:scaling>
          <c:orientation val="minMax"/>
          <c:max val="100"/>
        </c:scaling>
        <c:delete val="0"/>
        <c:axPos val="b"/>
        <c:majorGridlines/>
        <c:numFmt formatCode="0" sourceLinked="0"/>
        <c:majorTickMark val="out"/>
        <c:minorTickMark val="none"/>
        <c:tickLblPos val="nextTo"/>
        <c:crossAx val="95811072"/>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Cartografía</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Individual </a:t>
            </a:r>
          </a:p>
        </c:rich>
      </c:tx>
      <c:overlay val="0"/>
    </c:title>
    <c:autoTitleDeleted val="0"/>
    <c:plotArea>
      <c:layout/>
      <c:barChart>
        <c:barDir val="bar"/>
        <c:grouping val="clustered"/>
        <c:varyColors val="0"/>
        <c:ser>
          <c:idx val="0"/>
          <c:order val="0"/>
          <c:spPr>
            <a:solidFill>
              <a:srgbClr val="FF6600"/>
            </a:solidFill>
            <a:ln w="25400" cap="rnd">
              <a:solidFill>
                <a:srgbClr val="FF6600"/>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Resumen!$B$26:$B$29</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Resumen!$E$26:$E$29</c:f>
              <c:numCache>
                <c:formatCode>0.0</c:formatCode>
                <c:ptCount val="4"/>
                <c:pt idx="0">
                  <c:v>66.049382716049379</c:v>
                </c:pt>
                <c:pt idx="1">
                  <c:v>86.1111111111111</c:v>
                </c:pt>
                <c:pt idx="2">
                  <c:v>76.851851851851848</c:v>
                </c:pt>
                <c:pt idx="3">
                  <c:v>79.166666666666671</c:v>
                </c:pt>
              </c:numCache>
            </c:numRef>
          </c:val>
          <c:extLst>
            <c:ext xmlns:c16="http://schemas.microsoft.com/office/drawing/2014/chart" uri="{C3380CC4-5D6E-409C-BE32-E72D297353CC}">
              <c16:uniqueId val="{00000000-FCCE-482C-9CC0-3F6A50D26B5F}"/>
            </c:ext>
          </c:extLst>
        </c:ser>
        <c:dLbls>
          <c:showLegendKey val="0"/>
          <c:showVal val="1"/>
          <c:showCatName val="0"/>
          <c:showSerName val="0"/>
          <c:showPercent val="0"/>
          <c:showBubbleSize val="0"/>
        </c:dLbls>
        <c:gapWidth val="50"/>
        <c:axId val="96872320"/>
        <c:axId val="96895744"/>
      </c:barChart>
      <c:catAx>
        <c:axId val="96872320"/>
        <c:scaling>
          <c:orientation val="minMax"/>
        </c:scaling>
        <c:delete val="0"/>
        <c:axPos val="l"/>
        <c:numFmt formatCode="General" sourceLinked="0"/>
        <c:majorTickMark val="out"/>
        <c:minorTickMark val="none"/>
        <c:tickLblPos val="nextTo"/>
        <c:crossAx val="96895744"/>
        <c:crosses val="autoZero"/>
        <c:auto val="1"/>
        <c:lblAlgn val="ctr"/>
        <c:lblOffset val="100"/>
        <c:noMultiLvlLbl val="0"/>
      </c:catAx>
      <c:valAx>
        <c:axId val="96895744"/>
        <c:scaling>
          <c:orientation val="minMax"/>
          <c:max val="100"/>
        </c:scaling>
        <c:delete val="0"/>
        <c:axPos val="b"/>
        <c:majorGridlines/>
        <c:numFmt formatCode="0" sourceLinked="0"/>
        <c:majorTickMark val="out"/>
        <c:minorTickMark val="none"/>
        <c:tickLblPos val="nextTo"/>
        <c:crossAx val="96872320"/>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Cartografía</a:t>
            </a:r>
          </a:p>
        </c:rich>
      </c:tx>
      <c:overlay val="0"/>
    </c:title>
    <c:autoTitleDeleted val="0"/>
    <c:plotArea>
      <c:layout/>
      <c:barChart>
        <c:barDir val="bar"/>
        <c:grouping val="clustered"/>
        <c:varyColors val="0"/>
        <c:ser>
          <c:idx val="0"/>
          <c:order val="0"/>
          <c:spPr>
            <a:solidFill>
              <a:srgbClr val="FF6600"/>
            </a:solidFill>
            <a:ln w="25400">
              <a:noFill/>
              <a:prstDash val="sysDash"/>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Resumen!$B$26:$B$29</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Resumen!$H$26:$H$29</c:f>
              <c:numCache>
                <c:formatCode>0.0</c:formatCode>
                <c:ptCount val="4"/>
                <c:pt idx="0">
                  <c:v>67.283950617283949</c:v>
                </c:pt>
                <c:pt idx="1">
                  <c:v>93.055555555555543</c:v>
                </c:pt>
                <c:pt idx="2">
                  <c:v>78.703703703703695</c:v>
                </c:pt>
                <c:pt idx="3">
                  <c:v>79.166666666666671</c:v>
                </c:pt>
              </c:numCache>
            </c:numRef>
          </c:val>
          <c:extLst>
            <c:ext xmlns:c16="http://schemas.microsoft.com/office/drawing/2014/chart" uri="{C3380CC4-5D6E-409C-BE32-E72D297353CC}">
              <c16:uniqueId val="{00000000-7D41-4BA3-8D74-D42DB031E4A6}"/>
            </c:ext>
          </c:extLst>
        </c:ser>
        <c:dLbls>
          <c:showLegendKey val="0"/>
          <c:showVal val="1"/>
          <c:showCatName val="0"/>
          <c:showSerName val="0"/>
          <c:showPercent val="0"/>
          <c:showBubbleSize val="0"/>
        </c:dLbls>
        <c:gapWidth val="50"/>
        <c:axId val="96923648"/>
        <c:axId val="96926336"/>
      </c:barChart>
      <c:catAx>
        <c:axId val="96923648"/>
        <c:scaling>
          <c:orientation val="minMax"/>
        </c:scaling>
        <c:delete val="0"/>
        <c:axPos val="l"/>
        <c:numFmt formatCode="General" sourceLinked="0"/>
        <c:majorTickMark val="out"/>
        <c:minorTickMark val="none"/>
        <c:tickLblPos val="nextTo"/>
        <c:txPr>
          <a:bodyPr/>
          <a:lstStyle/>
          <a:p>
            <a:pPr>
              <a:defRPr sz="1200"/>
            </a:pPr>
            <a:endParaRPr lang="en-US"/>
          </a:p>
        </c:txPr>
        <c:crossAx val="96926336"/>
        <c:crosses val="autoZero"/>
        <c:auto val="1"/>
        <c:lblAlgn val="ctr"/>
        <c:lblOffset val="100"/>
        <c:noMultiLvlLbl val="0"/>
      </c:catAx>
      <c:valAx>
        <c:axId val="96926336"/>
        <c:scaling>
          <c:orientation val="minMax"/>
          <c:max val="100"/>
        </c:scaling>
        <c:delete val="0"/>
        <c:axPos val="b"/>
        <c:majorGridlines/>
        <c:numFmt formatCode="0" sourceLinked="0"/>
        <c:majorTickMark val="out"/>
        <c:minorTickMark val="none"/>
        <c:tickLblPos val="nextTo"/>
        <c:crossAx val="9692364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Muestreo</a:t>
            </a:r>
          </a:p>
          <a:p>
            <a:pPr>
              <a:defRPr/>
            </a:pPr>
            <a:r>
              <a:rPr lang="es-ES"/>
              <a:t>Puntos Grupo</a:t>
            </a:r>
          </a:p>
        </c:rich>
      </c:tx>
      <c:overlay val="0"/>
    </c:title>
    <c:autoTitleDeleted val="0"/>
    <c:plotArea>
      <c:layout/>
      <c:barChart>
        <c:barDir val="bar"/>
        <c:grouping val="clustered"/>
        <c:varyColors val="0"/>
        <c:ser>
          <c:idx val="0"/>
          <c:order val="0"/>
          <c:spPr>
            <a:solidFill>
              <a:srgbClr val="660066"/>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Resumen!$B$34:$B$37</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Resumen!$C$34:$C$37</c:f>
              <c:numCache>
                <c:formatCode>0.0</c:formatCode>
                <c:ptCount val="4"/>
                <c:pt idx="0">
                  <c:v>33.333333333333336</c:v>
                </c:pt>
                <c:pt idx="1">
                  <c:v>66.666666666666671</c:v>
                </c:pt>
                <c:pt idx="2">
                  <c:v>25</c:v>
                </c:pt>
                <c:pt idx="3">
                  <c:v>33.333333333333336</c:v>
                </c:pt>
              </c:numCache>
            </c:numRef>
          </c:val>
          <c:extLst>
            <c:ext xmlns:c16="http://schemas.microsoft.com/office/drawing/2014/chart" uri="{C3380CC4-5D6E-409C-BE32-E72D297353CC}">
              <c16:uniqueId val="{00000000-3141-42FC-9B4C-2D77238B55DE}"/>
            </c:ext>
          </c:extLst>
        </c:ser>
        <c:dLbls>
          <c:showLegendKey val="0"/>
          <c:showVal val="1"/>
          <c:showCatName val="0"/>
          <c:showSerName val="0"/>
          <c:showPercent val="0"/>
          <c:showBubbleSize val="0"/>
        </c:dLbls>
        <c:gapWidth val="50"/>
        <c:axId val="96966528"/>
        <c:axId val="96969472"/>
      </c:barChart>
      <c:catAx>
        <c:axId val="96966528"/>
        <c:scaling>
          <c:orientation val="minMax"/>
        </c:scaling>
        <c:delete val="0"/>
        <c:axPos val="l"/>
        <c:numFmt formatCode="General" sourceLinked="0"/>
        <c:majorTickMark val="out"/>
        <c:minorTickMark val="none"/>
        <c:tickLblPos val="nextTo"/>
        <c:crossAx val="96969472"/>
        <c:crosses val="autoZero"/>
        <c:auto val="1"/>
        <c:lblAlgn val="ctr"/>
        <c:lblOffset val="100"/>
        <c:noMultiLvlLbl val="0"/>
      </c:catAx>
      <c:valAx>
        <c:axId val="96969472"/>
        <c:scaling>
          <c:orientation val="minMax"/>
          <c:max val="100"/>
        </c:scaling>
        <c:delete val="0"/>
        <c:axPos val="b"/>
        <c:majorGridlines/>
        <c:numFmt formatCode="0" sourceLinked="0"/>
        <c:majorTickMark val="out"/>
        <c:minorTickMark val="none"/>
        <c:tickLblPos val="nextTo"/>
        <c:crossAx val="9696652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Muestreo</a:t>
            </a:r>
          </a:p>
          <a:p>
            <a:pPr>
              <a:defRPr/>
            </a:pPr>
            <a:r>
              <a:rPr lang="es-ES"/>
              <a:t>Puntos Individual</a:t>
            </a:r>
          </a:p>
        </c:rich>
      </c:tx>
      <c:overlay val="0"/>
    </c:title>
    <c:autoTitleDeleted val="0"/>
    <c:plotArea>
      <c:layout/>
      <c:barChart>
        <c:barDir val="bar"/>
        <c:grouping val="clustered"/>
        <c:varyColors val="0"/>
        <c:ser>
          <c:idx val="0"/>
          <c:order val="0"/>
          <c:spPr>
            <a:solidFill>
              <a:srgbClr val="660066"/>
            </a:solidFill>
            <a:ln w="25400" cap="rnd">
              <a:solidFill>
                <a:srgbClr val="660066"/>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Resumen!$B$34:$B$37</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Resumen!$E$34:$E$37</c:f>
              <c:numCache>
                <c:formatCode>0.0</c:formatCode>
                <c:ptCount val="4"/>
                <c:pt idx="0">
                  <c:v>47.222222222222229</c:v>
                </c:pt>
                <c:pt idx="1">
                  <c:v>65.952380952380949</c:v>
                </c:pt>
                <c:pt idx="2">
                  <c:v>51.666666666666664</c:v>
                </c:pt>
                <c:pt idx="3">
                  <c:v>51.666666666666664</c:v>
                </c:pt>
              </c:numCache>
            </c:numRef>
          </c:val>
          <c:extLst>
            <c:ext xmlns:c16="http://schemas.microsoft.com/office/drawing/2014/chart" uri="{C3380CC4-5D6E-409C-BE32-E72D297353CC}">
              <c16:uniqueId val="{00000000-6249-4D69-A16B-0F3BEF22C080}"/>
            </c:ext>
          </c:extLst>
        </c:ser>
        <c:dLbls>
          <c:showLegendKey val="0"/>
          <c:showVal val="1"/>
          <c:showCatName val="0"/>
          <c:showSerName val="0"/>
          <c:showPercent val="0"/>
          <c:showBubbleSize val="0"/>
        </c:dLbls>
        <c:gapWidth val="50"/>
        <c:axId val="97058816"/>
        <c:axId val="97061504"/>
      </c:barChart>
      <c:catAx>
        <c:axId val="97058816"/>
        <c:scaling>
          <c:orientation val="minMax"/>
        </c:scaling>
        <c:delete val="0"/>
        <c:axPos val="l"/>
        <c:numFmt formatCode="General" sourceLinked="0"/>
        <c:majorTickMark val="out"/>
        <c:minorTickMark val="none"/>
        <c:tickLblPos val="nextTo"/>
        <c:crossAx val="97061504"/>
        <c:crosses val="autoZero"/>
        <c:auto val="1"/>
        <c:lblAlgn val="ctr"/>
        <c:lblOffset val="100"/>
        <c:noMultiLvlLbl val="0"/>
      </c:catAx>
      <c:valAx>
        <c:axId val="97061504"/>
        <c:scaling>
          <c:orientation val="minMax"/>
          <c:max val="100"/>
        </c:scaling>
        <c:delete val="0"/>
        <c:axPos val="b"/>
        <c:majorGridlines/>
        <c:numFmt formatCode="0" sourceLinked="0"/>
        <c:majorTickMark val="out"/>
        <c:minorTickMark val="none"/>
        <c:tickLblPos val="nextTo"/>
        <c:crossAx val="9705881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Muestreo</a:t>
            </a:r>
          </a:p>
        </c:rich>
      </c:tx>
      <c:overlay val="0"/>
    </c:title>
    <c:autoTitleDeleted val="0"/>
    <c:plotArea>
      <c:layout/>
      <c:barChart>
        <c:barDir val="bar"/>
        <c:grouping val="clustered"/>
        <c:varyColors val="0"/>
        <c:ser>
          <c:idx val="0"/>
          <c:order val="0"/>
          <c:spPr>
            <a:solidFill>
              <a:srgbClr val="660066"/>
            </a:solidFill>
            <a:ln w="25400">
              <a:noFill/>
              <a:prstDash val="sysDash"/>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Resumen!$B$34:$B$37</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Resumen!$H$34:$H$37</c:f>
              <c:numCache>
                <c:formatCode>0.0</c:formatCode>
                <c:ptCount val="4"/>
                <c:pt idx="0">
                  <c:v>40.277777777777786</c:v>
                </c:pt>
                <c:pt idx="1">
                  <c:v>66.30952380952381</c:v>
                </c:pt>
                <c:pt idx="2">
                  <c:v>38.333333333333329</c:v>
                </c:pt>
                <c:pt idx="3">
                  <c:v>42.5</c:v>
                </c:pt>
              </c:numCache>
            </c:numRef>
          </c:val>
          <c:extLst>
            <c:ext xmlns:c16="http://schemas.microsoft.com/office/drawing/2014/chart" uri="{C3380CC4-5D6E-409C-BE32-E72D297353CC}">
              <c16:uniqueId val="{00000000-8C16-4EE9-9071-E1ED958CA221}"/>
            </c:ext>
          </c:extLst>
        </c:ser>
        <c:dLbls>
          <c:showLegendKey val="0"/>
          <c:showVal val="1"/>
          <c:showCatName val="0"/>
          <c:showSerName val="0"/>
          <c:showPercent val="0"/>
          <c:showBubbleSize val="0"/>
        </c:dLbls>
        <c:gapWidth val="50"/>
        <c:axId val="97089408"/>
        <c:axId val="97104640"/>
      </c:barChart>
      <c:catAx>
        <c:axId val="97089408"/>
        <c:scaling>
          <c:orientation val="minMax"/>
        </c:scaling>
        <c:delete val="0"/>
        <c:axPos val="l"/>
        <c:numFmt formatCode="General" sourceLinked="0"/>
        <c:majorTickMark val="out"/>
        <c:minorTickMark val="none"/>
        <c:tickLblPos val="nextTo"/>
        <c:txPr>
          <a:bodyPr/>
          <a:lstStyle/>
          <a:p>
            <a:pPr>
              <a:defRPr sz="1200"/>
            </a:pPr>
            <a:endParaRPr lang="en-US"/>
          </a:p>
        </c:txPr>
        <c:crossAx val="97104640"/>
        <c:crosses val="autoZero"/>
        <c:auto val="1"/>
        <c:lblAlgn val="ctr"/>
        <c:lblOffset val="100"/>
        <c:noMultiLvlLbl val="0"/>
      </c:catAx>
      <c:valAx>
        <c:axId val="97104640"/>
        <c:scaling>
          <c:orientation val="minMax"/>
          <c:max val="100"/>
        </c:scaling>
        <c:delete val="0"/>
        <c:axPos val="b"/>
        <c:majorGridlines/>
        <c:numFmt formatCode="0" sourceLinked="0"/>
        <c:majorTickMark val="out"/>
        <c:minorTickMark val="none"/>
        <c:tickLblPos val="nextTo"/>
        <c:crossAx val="9708940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Diseño y Evaluación del Cuestionario</a:t>
            </a:r>
          </a:p>
          <a:p>
            <a:pPr>
              <a:defRPr/>
            </a:pPr>
            <a:r>
              <a:rPr lang="es-ES"/>
              <a:t>Puntos Grupo</a:t>
            </a:r>
          </a:p>
        </c:rich>
      </c:tx>
      <c:overlay val="0"/>
    </c:title>
    <c:autoTitleDeleted val="0"/>
    <c:plotArea>
      <c:layout/>
      <c:barChart>
        <c:barDir val="bar"/>
        <c:grouping val="clustered"/>
        <c:varyColors val="0"/>
        <c:ser>
          <c:idx val="0"/>
          <c:order val="0"/>
          <c:spPr>
            <a:solidFill>
              <a:srgbClr val="3366FF"/>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Resumen!$B$42:$B$45</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Resumen!$C$42:$C$45</c:f>
              <c:numCache>
                <c:formatCode>0.0</c:formatCode>
                <c:ptCount val="4"/>
                <c:pt idx="0">
                  <c:v>83.333333333333329</c:v>
                </c:pt>
                <c:pt idx="1">
                  <c:v>73.80952380952381</c:v>
                </c:pt>
                <c:pt idx="2">
                  <c:v>63.888888888888893</c:v>
                </c:pt>
                <c:pt idx="3">
                  <c:v>91.666666666666671</c:v>
                </c:pt>
              </c:numCache>
            </c:numRef>
          </c:val>
          <c:extLst>
            <c:ext xmlns:c16="http://schemas.microsoft.com/office/drawing/2014/chart" uri="{C3380CC4-5D6E-409C-BE32-E72D297353CC}">
              <c16:uniqueId val="{00000000-E2A4-4CEC-BF10-DA1C0F4A0921}"/>
            </c:ext>
          </c:extLst>
        </c:ser>
        <c:dLbls>
          <c:showLegendKey val="0"/>
          <c:showVal val="1"/>
          <c:showCatName val="0"/>
          <c:showSerName val="0"/>
          <c:showPercent val="0"/>
          <c:showBubbleSize val="0"/>
        </c:dLbls>
        <c:gapWidth val="50"/>
        <c:axId val="97411072"/>
        <c:axId val="97413760"/>
      </c:barChart>
      <c:catAx>
        <c:axId val="97411072"/>
        <c:scaling>
          <c:orientation val="minMax"/>
        </c:scaling>
        <c:delete val="0"/>
        <c:axPos val="l"/>
        <c:numFmt formatCode="General" sourceLinked="0"/>
        <c:majorTickMark val="out"/>
        <c:minorTickMark val="none"/>
        <c:tickLblPos val="nextTo"/>
        <c:crossAx val="97413760"/>
        <c:crosses val="autoZero"/>
        <c:auto val="1"/>
        <c:lblAlgn val="ctr"/>
        <c:lblOffset val="100"/>
        <c:noMultiLvlLbl val="0"/>
      </c:catAx>
      <c:valAx>
        <c:axId val="97413760"/>
        <c:scaling>
          <c:orientation val="minMax"/>
          <c:max val="100"/>
        </c:scaling>
        <c:delete val="0"/>
        <c:axPos val="b"/>
        <c:majorGridlines/>
        <c:numFmt formatCode="0" sourceLinked="0"/>
        <c:majorTickMark val="out"/>
        <c:minorTickMark val="none"/>
        <c:tickLblPos val="nextTo"/>
        <c:crossAx val="97411072"/>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Diseño y Evaluación del Cuestionario</a:t>
            </a:r>
          </a:p>
          <a:p>
            <a:pPr>
              <a:defRPr/>
            </a:pPr>
            <a:r>
              <a:rPr lang="es-ES"/>
              <a:t>Puntos Individual</a:t>
            </a:r>
          </a:p>
        </c:rich>
      </c:tx>
      <c:overlay val="0"/>
    </c:title>
    <c:autoTitleDeleted val="0"/>
    <c:plotArea>
      <c:layout/>
      <c:barChart>
        <c:barDir val="bar"/>
        <c:grouping val="clustered"/>
        <c:varyColors val="0"/>
        <c:ser>
          <c:idx val="0"/>
          <c:order val="0"/>
          <c:spPr>
            <a:solidFill>
              <a:srgbClr val="3366FF"/>
            </a:solidFill>
            <a:ln w="25400" cap="rnd">
              <a:solidFill>
                <a:srgbClr val="3366FF"/>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Resumen!$B$42:$B$45</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Resumen!$E$42:$E$45</c:f>
              <c:numCache>
                <c:formatCode>0.0</c:formatCode>
                <c:ptCount val="4"/>
                <c:pt idx="0">
                  <c:v>80.952380952380963</c:v>
                </c:pt>
                <c:pt idx="1">
                  <c:v>74.616256759113895</c:v>
                </c:pt>
                <c:pt idx="2">
                  <c:v>75.202575202575204</c:v>
                </c:pt>
                <c:pt idx="3">
                  <c:v>83.07692307692308</c:v>
                </c:pt>
              </c:numCache>
            </c:numRef>
          </c:val>
          <c:extLst>
            <c:ext xmlns:c16="http://schemas.microsoft.com/office/drawing/2014/chart" uri="{C3380CC4-5D6E-409C-BE32-E72D297353CC}">
              <c16:uniqueId val="{00000000-207B-4B86-8D53-C0BA6F4B7176}"/>
            </c:ext>
          </c:extLst>
        </c:ser>
        <c:dLbls>
          <c:showLegendKey val="0"/>
          <c:showVal val="1"/>
          <c:showCatName val="0"/>
          <c:showSerName val="0"/>
          <c:showPercent val="0"/>
          <c:showBubbleSize val="0"/>
        </c:dLbls>
        <c:gapWidth val="50"/>
        <c:axId val="97425280"/>
        <c:axId val="97436416"/>
      </c:barChart>
      <c:catAx>
        <c:axId val="97425280"/>
        <c:scaling>
          <c:orientation val="minMax"/>
        </c:scaling>
        <c:delete val="0"/>
        <c:axPos val="l"/>
        <c:numFmt formatCode="General" sourceLinked="0"/>
        <c:majorTickMark val="out"/>
        <c:minorTickMark val="none"/>
        <c:tickLblPos val="nextTo"/>
        <c:crossAx val="97436416"/>
        <c:crosses val="autoZero"/>
        <c:auto val="1"/>
        <c:lblAlgn val="ctr"/>
        <c:lblOffset val="100"/>
        <c:noMultiLvlLbl val="0"/>
      </c:catAx>
      <c:valAx>
        <c:axId val="97436416"/>
        <c:scaling>
          <c:orientation val="minMax"/>
          <c:max val="100"/>
        </c:scaling>
        <c:delete val="0"/>
        <c:axPos val="b"/>
        <c:majorGridlines/>
        <c:numFmt formatCode="0" sourceLinked="0"/>
        <c:majorTickMark val="out"/>
        <c:minorTickMark val="none"/>
        <c:tickLblPos val="nextTo"/>
        <c:crossAx val="97425280"/>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Diseño y Evaluación del Cuestionario</a:t>
            </a:r>
          </a:p>
        </c:rich>
      </c:tx>
      <c:overlay val="0"/>
    </c:title>
    <c:autoTitleDeleted val="0"/>
    <c:plotArea>
      <c:layout/>
      <c:barChart>
        <c:barDir val="bar"/>
        <c:grouping val="clustered"/>
        <c:varyColors val="0"/>
        <c:ser>
          <c:idx val="0"/>
          <c:order val="0"/>
          <c:spPr>
            <a:solidFill>
              <a:srgbClr val="3366FF"/>
            </a:solidFill>
            <a:ln w="25400">
              <a:noFill/>
              <a:prstDash val="sysDash"/>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Resumen!$B$42:$B$45</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Resumen!$H$42:$H$45</c:f>
              <c:numCache>
                <c:formatCode>0.0</c:formatCode>
                <c:ptCount val="4"/>
                <c:pt idx="0">
                  <c:v>82.142857142857139</c:v>
                </c:pt>
                <c:pt idx="1">
                  <c:v>74.21289028431886</c:v>
                </c:pt>
                <c:pt idx="2">
                  <c:v>69.545732045732052</c:v>
                </c:pt>
                <c:pt idx="3">
                  <c:v>87.371794871794876</c:v>
                </c:pt>
              </c:numCache>
            </c:numRef>
          </c:val>
          <c:extLst>
            <c:ext xmlns:c16="http://schemas.microsoft.com/office/drawing/2014/chart" uri="{C3380CC4-5D6E-409C-BE32-E72D297353CC}">
              <c16:uniqueId val="{00000000-CCE9-4564-8523-DDDBA5CE27CD}"/>
            </c:ext>
          </c:extLst>
        </c:ser>
        <c:dLbls>
          <c:showLegendKey val="0"/>
          <c:showVal val="1"/>
          <c:showCatName val="0"/>
          <c:showSerName val="0"/>
          <c:showPercent val="0"/>
          <c:showBubbleSize val="0"/>
        </c:dLbls>
        <c:gapWidth val="50"/>
        <c:axId val="97992704"/>
        <c:axId val="97995392"/>
      </c:barChart>
      <c:catAx>
        <c:axId val="97992704"/>
        <c:scaling>
          <c:orientation val="minMax"/>
        </c:scaling>
        <c:delete val="0"/>
        <c:axPos val="l"/>
        <c:numFmt formatCode="General" sourceLinked="0"/>
        <c:majorTickMark val="out"/>
        <c:minorTickMark val="none"/>
        <c:tickLblPos val="nextTo"/>
        <c:txPr>
          <a:bodyPr/>
          <a:lstStyle/>
          <a:p>
            <a:pPr>
              <a:defRPr sz="1200"/>
            </a:pPr>
            <a:endParaRPr lang="en-US"/>
          </a:p>
        </c:txPr>
        <c:crossAx val="97995392"/>
        <c:crosses val="autoZero"/>
        <c:auto val="1"/>
        <c:lblAlgn val="ctr"/>
        <c:lblOffset val="100"/>
        <c:noMultiLvlLbl val="0"/>
      </c:catAx>
      <c:valAx>
        <c:axId val="97995392"/>
        <c:scaling>
          <c:orientation val="minMax"/>
          <c:max val="100"/>
        </c:scaling>
        <c:delete val="0"/>
        <c:axPos val="b"/>
        <c:majorGridlines/>
        <c:numFmt formatCode="0" sourceLinked="0"/>
        <c:majorTickMark val="out"/>
        <c:minorTickMark val="none"/>
        <c:tickLblPos val="nextTo"/>
        <c:crossAx val="9799270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Operaciones de Campo</a:t>
            </a:r>
          </a:p>
          <a:p>
            <a:pPr>
              <a:defRPr/>
            </a:pPr>
            <a:r>
              <a:rPr lang="es-ES"/>
              <a:t>Puntos Grupo</a:t>
            </a:r>
          </a:p>
        </c:rich>
      </c:tx>
      <c:overlay val="0"/>
    </c:title>
    <c:autoTitleDeleted val="0"/>
    <c:plotArea>
      <c:layout/>
      <c:barChart>
        <c:barDir val="bar"/>
        <c:grouping val="clustered"/>
        <c:varyColors val="0"/>
        <c:ser>
          <c:idx val="0"/>
          <c:order val="0"/>
          <c:spPr>
            <a:solidFill>
              <a:srgbClr val="CCFFCC"/>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Resumen!$B$50:$B$53</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Resumen!$C$50:$C$53</c:f>
              <c:numCache>
                <c:formatCode>0.0</c:formatCode>
                <c:ptCount val="4"/>
                <c:pt idx="0">
                  <c:v>75</c:v>
                </c:pt>
                <c:pt idx="1">
                  <c:v>66.666666666666671</c:v>
                </c:pt>
                <c:pt idx="2">
                  <c:v>83.333333333333329</c:v>
                </c:pt>
                <c:pt idx="3">
                  <c:v>66.666666666666671</c:v>
                </c:pt>
              </c:numCache>
            </c:numRef>
          </c:val>
          <c:extLst>
            <c:ext xmlns:c16="http://schemas.microsoft.com/office/drawing/2014/chart" uri="{C3380CC4-5D6E-409C-BE32-E72D297353CC}">
              <c16:uniqueId val="{00000000-9F89-42F6-8214-464BB138E900}"/>
            </c:ext>
          </c:extLst>
        </c:ser>
        <c:dLbls>
          <c:showLegendKey val="0"/>
          <c:showVal val="1"/>
          <c:showCatName val="0"/>
          <c:showSerName val="0"/>
          <c:showPercent val="0"/>
          <c:showBubbleSize val="0"/>
        </c:dLbls>
        <c:gapWidth val="50"/>
        <c:axId val="98019200"/>
        <c:axId val="98034432"/>
      </c:barChart>
      <c:catAx>
        <c:axId val="98019200"/>
        <c:scaling>
          <c:orientation val="minMax"/>
        </c:scaling>
        <c:delete val="0"/>
        <c:axPos val="l"/>
        <c:numFmt formatCode="General" sourceLinked="0"/>
        <c:majorTickMark val="out"/>
        <c:minorTickMark val="none"/>
        <c:tickLblPos val="nextTo"/>
        <c:crossAx val="98034432"/>
        <c:crosses val="autoZero"/>
        <c:auto val="1"/>
        <c:lblAlgn val="ctr"/>
        <c:lblOffset val="100"/>
        <c:noMultiLvlLbl val="0"/>
      </c:catAx>
      <c:valAx>
        <c:axId val="98034432"/>
        <c:scaling>
          <c:orientation val="minMax"/>
          <c:max val="100"/>
        </c:scaling>
        <c:delete val="0"/>
        <c:axPos val="b"/>
        <c:majorGridlines/>
        <c:numFmt formatCode="0" sourceLinked="0"/>
        <c:majorTickMark val="out"/>
        <c:minorTickMark val="none"/>
        <c:tickLblPos val="nextTo"/>
        <c:crossAx val="98019200"/>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Puntos</a:t>
            </a:r>
            <a:r>
              <a:rPr lang="es-ES" baseline="0"/>
              <a:t> </a:t>
            </a:r>
            <a:r>
              <a:rPr lang="es-ES"/>
              <a:t>Individual </a:t>
            </a:r>
          </a:p>
        </c:rich>
      </c:tx>
      <c:overlay val="0"/>
    </c:title>
    <c:autoTitleDeleted val="0"/>
    <c:plotArea>
      <c:layout/>
      <c:barChart>
        <c:barDir val="bar"/>
        <c:grouping val="clustered"/>
        <c:varyColors val="0"/>
        <c:ser>
          <c:idx val="0"/>
          <c:order val="0"/>
          <c:spPr>
            <a:solidFill>
              <a:schemeClr val="accent2">
                <a:lumMod val="5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Resumen!$B$97:$B$106</c:f>
              <c:strCache>
                <c:ptCount val="10"/>
                <c:pt idx="0">
                  <c:v>1. Capacidad Institucional del INDEC</c:v>
                </c:pt>
                <c:pt idx="1">
                  <c:v>2. Planificación y Manejo de Censos / Encuestas</c:v>
                </c:pt>
                <c:pt idx="2">
                  <c:v>3. Cartografía</c:v>
                </c:pt>
                <c:pt idx="3">
                  <c:v>4. Muestreo</c:v>
                </c:pt>
                <c:pt idx="4">
                  <c:v>5. Diseño y Evaluación del Cuestionario</c:v>
                </c:pt>
                <c:pt idx="5">
                  <c:v>6. Operaciones de Campo</c:v>
                </c:pt>
                <c:pt idx="6">
                  <c:v>7. Procesamiento de Datos</c:v>
                </c:pt>
                <c:pt idx="7">
                  <c:v>8. Análisis y Evaluación de Datos</c:v>
                </c:pt>
                <c:pt idx="8">
                  <c:v>9. Sistema de Registros Administrativos</c:v>
                </c:pt>
                <c:pt idx="9">
                  <c:v>10. Difusión de Datos</c:v>
                </c:pt>
              </c:strCache>
            </c:strRef>
          </c:cat>
          <c:val>
            <c:numRef>
              <c:f>Resumen!$D$97:$D$106</c:f>
              <c:numCache>
                <c:formatCode>0.0</c:formatCode>
                <c:ptCount val="10"/>
                <c:pt idx="0">
                  <c:v>48.868312757201643</c:v>
                </c:pt>
                <c:pt idx="1">
                  <c:v>63.070967023172905</c:v>
                </c:pt>
                <c:pt idx="2">
                  <c:v>74.637681159420296</c:v>
                </c:pt>
                <c:pt idx="3">
                  <c:v>57.083333333333336</c:v>
                </c:pt>
                <c:pt idx="4">
                  <c:v>76.563991563991578</c:v>
                </c:pt>
                <c:pt idx="5">
                  <c:v>68.963879257996908</c:v>
                </c:pt>
                <c:pt idx="6">
                  <c:v>58.593280920867109</c:v>
                </c:pt>
                <c:pt idx="7">
                  <c:v>57.710437710437709</c:v>
                </c:pt>
                <c:pt idx="8">
                  <c:v>30.208333333333332</c:v>
                </c:pt>
                <c:pt idx="9">
                  <c:v>59.005291005290992</c:v>
                </c:pt>
              </c:numCache>
            </c:numRef>
          </c:val>
          <c:extLst>
            <c:ext xmlns:c16="http://schemas.microsoft.com/office/drawing/2014/chart" uri="{C3380CC4-5D6E-409C-BE32-E72D297353CC}">
              <c16:uniqueId val="{00000000-19C6-4B63-921B-23A12FC6196F}"/>
            </c:ext>
          </c:extLst>
        </c:ser>
        <c:dLbls>
          <c:showLegendKey val="0"/>
          <c:showVal val="1"/>
          <c:showCatName val="0"/>
          <c:showSerName val="0"/>
          <c:showPercent val="0"/>
          <c:showBubbleSize val="0"/>
        </c:dLbls>
        <c:gapWidth val="50"/>
        <c:axId val="94653824"/>
        <c:axId val="94669056"/>
      </c:barChart>
      <c:catAx>
        <c:axId val="94653824"/>
        <c:scaling>
          <c:orientation val="minMax"/>
        </c:scaling>
        <c:delete val="0"/>
        <c:axPos val="l"/>
        <c:numFmt formatCode="General" sourceLinked="0"/>
        <c:majorTickMark val="out"/>
        <c:minorTickMark val="none"/>
        <c:tickLblPos val="nextTo"/>
        <c:txPr>
          <a:bodyPr/>
          <a:lstStyle/>
          <a:p>
            <a:pPr algn="r">
              <a:defRPr sz="1100"/>
            </a:pPr>
            <a:endParaRPr lang="en-US"/>
          </a:p>
        </c:txPr>
        <c:crossAx val="94669056"/>
        <c:crosses val="autoZero"/>
        <c:auto val="1"/>
        <c:lblAlgn val="ctr"/>
        <c:lblOffset val="100"/>
        <c:noMultiLvlLbl val="0"/>
      </c:catAx>
      <c:valAx>
        <c:axId val="94669056"/>
        <c:scaling>
          <c:orientation val="minMax"/>
          <c:max val="100"/>
        </c:scaling>
        <c:delete val="0"/>
        <c:axPos val="b"/>
        <c:majorGridlines/>
        <c:numFmt formatCode="0" sourceLinked="0"/>
        <c:majorTickMark val="out"/>
        <c:minorTickMark val="none"/>
        <c:tickLblPos val="nextTo"/>
        <c:crossAx val="9465382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Operaciones de Campo</a:t>
            </a:r>
          </a:p>
          <a:p>
            <a:pPr>
              <a:defRPr/>
            </a:pPr>
            <a:r>
              <a:rPr lang="es-ES"/>
              <a:t>Puntos Individual</a:t>
            </a:r>
          </a:p>
        </c:rich>
      </c:tx>
      <c:overlay val="0"/>
    </c:title>
    <c:autoTitleDeleted val="0"/>
    <c:plotArea>
      <c:layout/>
      <c:barChart>
        <c:barDir val="bar"/>
        <c:grouping val="clustered"/>
        <c:varyColors val="0"/>
        <c:ser>
          <c:idx val="0"/>
          <c:order val="0"/>
          <c:spPr>
            <a:solidFill>
              <a:srgbClr val="CCFFCC"/>
            </a:solidFill>
            <a:ln w="25400" cap="rnd">
              <a:solidFill>
                <a:srgbClr val="CCFFCC"/>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Resumen!$B$50:$B$53</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Resumen!$E$50:$E$53</c:f>
              <c:numCache>
                <c:formatCode>0.0</c:formatCode>
                <c:ptCount val="4"/>
                <c:pt idx="0">
                  <c:v>75.266400266400268</c:v>
                </c:pt>
                <c:pt idx="1">
                  <c:v>64.125953411667695</c:v>
                </c:pt>
                <c:pt idx="2">
                  <c:v>67.857142857142847</c:v>
                </c:pt>
                <c:pt idx="3">
                  <c:v>75.505050505050505</c:v>
                </c:pt>
              </c:numCache>
            </c:numRef>
          </c:val>
          <c:extLst>
            <c:ext xmlns:c16="http://schemas.microsoft.com/office/drawing/2014/chart" uri="{C3380CC4-5D6E-409C-BE32-E72D297353CC}">
              <c16:uniqueId val="{00000000-1E80-41B6-8163-D612AE18C12B}"/>
            </c:ext>
          </c:extLst>
        </c:ser>
        <c:dLbls>
          <c:showLegendKey val="0"/>
          <c:showVal val="1"/>
          <c:showCatName val="0"/>
          <c:showSerName val="0"/>
          <c:showPercent val="0"/>
          <c:showBubbleSize val="0"/>
        </c:dLbls>
        <c:gapWidth val="50"/>
        <c:axId val="97476608"/>
        <c:axId val="97479296"/>
      </c:barChart>
      <c:catAx>
        <c:axId val="97476608"/>
        <c:scaling>
          <c:orientation val="minMax"/>
        </c:scaling>
        <c:delete val="0"/>
        <c:axPos val="l"/>
        <c:numFmt formatCode="General" sourceLinked="0"/>
        <c:majorTickMark val="out"/>
        <c:minorTickMark val="none"/>
        <c:tickLblPos val="nextTo"/>
        <c:crossAx val="97479296"/>
        <c:crosses val="autoZero"/>
        <c:auto val="1"/>
        <c:lblAlgn val="ctr"/>
        <c:lblOffset val="100"/>
        <c:noMultiLvlLbl val="0"/>
      </c:catAx>
      <c:valAx>
        <c:axId val="97479296"/>
        <c:scaling>
          <c:orientation val="minMax"/>
          <c:max val="100"/>
        </c:scaling>
        <c:delete val="0"/>
        <c:axPos val="b"/>
        <c:majorGridlines/>
        <c:numFmt formatCode="0" sourceLinked="0"/>
        <c:majorTickMark val="out"/>
        <c:minorTickMark val="none"/>
        <c:tickLblPos val="nextTo"/>
        <c:crossAx val="9747660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Operaciones de Campo</a:t>
            </a:r>
          </a:p>
        </c:rich>
      </c:tx>
      <c:overlay val="0"/>
    </c:title>
    <c:autoTitleDeleted val="0"/>
    <c:plotArea>
      <c:layout/>
      <c:barChart>
        <c:barDir val="bar"/>
        <c:grouping val="clustered"/>
        <c:varyColors val="0"/>
        <c:ser>
          <c:idx val="0"/>
          <c:order val="0"/>
          <c:spPr>
            <a:solidFill>
              <a:srgbClr val="CCFFCC"/>
            </a:solidFill>
            <a:ln w="25400" cmpd="sng">
              <a:solidFill>
                <a:srgbClr val="000090"/>
              </a:solidFill>
              <a:prstDash val="solid"/>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Resumen!$B$50:$B$53</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Resumen!$H$50:$H$53</c:f>
              <c:numCache>
                <c:formatCode>0.0</c:formatCode>
                <c:ptCount val="4"/>
                <c:pt idx="0">
                  <c:v>75.133200133200134</c:v>
                </c:pt>
                <c:pt idx="1">
                  <c:v>65.39631003916719</c:v>
                </c:pt>
                <c:pt idx="2">
                  <c:v>75.595238095238088</c:v>
                </c:pt>
                <c:pt idx="3">
                  <c:v>71.085858585858588</c:v>
                </c:pt>
              </c:numCache>
            </c:numRef>
          </c:val>
          <c:extLst>
            <c:ext xmlns:c16="http://schemas.microsoft.com/office/drawing/2014/chart" uri="{C3380CC4-5D6E-409C-BE32-E72D297353CC}">
              <c16:uniqueId val="{00000000-1175-4EF9-A173-F57DC0B11BE0}"/>
            </c:ext>
          </c:extLst>
        </c:ser>
        <c:dLbls>
          <c:showLegendKey val="0"/>
          <c:showVal val="1"/>
          <c:showCatName val="0"/>
          <c:showSerName val="0"/>
          <c:showPercent val="0"/>
          <c:showBubbleSize val="0"/>
        </c:dLbls>
        <c:gapWidth val="50"/>
        <c:axId val="97503488"/>
        <c:axId val="97506432"/>
      </c:barChart>
      <c:catAx>
        <c:axId val="97503488"/>
        <c:scaling>
          <c:orientation val="minMax"/>
        </c:scaling>
        <c:delete val="0"/>
        <c:axPos val="l"/>
        <c:numFmt formatCode="General" sourceLinked="0"/>
        <c:majorTickMark val="out"/>
        <c:minorTickMark val="none"/>
        <c:tickLblPos val="nextTo"/>
        <c:txPr>
          <a:bodyPr/>
          <a:lstStyle/>
          <a:p>
            <a:pPr>
              <a:defRPr sz="1200"/>
            </a:pPr>
            <a:endParaRPr lang="en-US"/>
          </a:p>
        </c:txPr>
        <c:crossAx val="97506432"/>
        <c:crosses val="autoZero"/>
        <c:auto val="1"/>
        <c:lblAlgn val="ctr"/>
        <c:lblOffset val="100"/>
        <c:noMultiLvlLbl val="0"/>
      </c:catAx>
      <c:valAx>
        <c:axId val="97506432"/>
        <c:scaling>
          <c:orientation val="minMax"/>
          <c:max val="100"/>
        </c:scaling>
        <c:delete val="0"/>
        <c:axPos val="b"/>
        <c:majorGridlines/>
        <c:numFmt formatCode="0" sourceLinked="0"/>
        <c:majorTickMark val="out"/>
        <c:minorTickMark val="none"/>
        <c:tickLblPos val="nextTo"/>
        <c:crossAx val="9750348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Procesamiento de Datos</a:t>
            </a:r>
          </a:p>
          <a:p>
            <a:pPr>
              <a:defRPr/>
            </a:pPr>
            <a:r>
              <a:rPr lang="es-ES"/>
              <a:t>Puntos Grupo</a:t>
            </a:r>
          </a:p>
        </c:rich>
      </c:tx>
      <c:overlay val="0"/>
    </c:title>
    <c:autoTitleDeleted val="0"/>
    <c:plotArea>
      <c:layout/>
      <c:barChart>
        <c:barDir val="bar"/>
        <c:grouping val="clustered"/>
        <c:varyColors val="0"/>
        <c:ser>
          <c:idx val="0"/>
          <c:order val="0"/>
          <c:spPr>
            <a:solidFill>
              <a:srgbClr val="800000"/>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Resumen!$B$58:$B$61</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Resumen!$C$58:$C$61</c:f>
              <c:numCache>
                <c:formatCode>0.0</c:formatCode>
                <c:ptCount val="4"/>
                <c:pt idx="0">
                  <c:v>66.666666666666671</c:v>
                </c:pt>
                <c:pt idx="1">
                  <c:v>58.333333333333336</c:v>
                </c:pt>
                <c:pt idx="2">
                  <c:v>50</c:v>
                </c:pt>
                <c:pt idx="3">
                  <c:v>16.666666666666668</c:v>
                </c:pt>
              </c:numCache>
            </c:numRef>
          </c:val>
          <c:extLst>
            <c:ext xmlns:c16="http://schemas.microsoft.com/office/drawing/2014/chart" uri="{C3380CC4-5D6E-409C-BE32-E72D297353CC}">
              <c16:uniqueId val="{00000000-577A-4C22-8542-71C3D28AC577}"/>
            </c:ext>
          </c:extLst>
        </c:ser>
        <c:dLbls>
          <c:showLegendKey val="0"/>
          <c:showVal val="1"/>
          <c:showCatName val="0"/>
          <c:showSerName val="0"/>
          <c:showPercent val="0"/>
          <c:showBubbleSize val="0"/>
        </c:dLbls>
        <c:gapWidth val="50"/>
        <c:axId val="97595776"/>
        <c:axId val="97598464"/>
      </c:barChart>
      <c:catAx>
        <c:axId val="97595776"/>
        <c:scaling>
          <c:orientation val="minMax"/>
        </c:scaling>
        <c:delete val="0"/>
        <c:axPos val="l"/>
        <c:numFmt formatCode="General" sourceLinked="0"/>
        <c:majorTickMark val="out"/>
        <c:minorTickMark val="none"/>
        <c:tickLblPos val="nextTo"/>
        <c:crossAx val="97598464"/>
        <c:crosses val="autoZero"/>
        <c:auto val="1"/>
        <c:lblAlgn val="ctr"/>
        <c:lblOffset val="100"/>
        <c:noMultiLvlLbl val="0"/>
      </c:catAx>
      <c:valAx>
        <c:axId val="97598464"/>
        <c:scaling>
          <c:orientation val="minMax"/>
          <c:max val="100"/>
          <c:min val="0"/>
        </c:scaling>
        <c:delete val="0"/>
        <c:axPos val="b"/>
        <c:majorGridlines/>
        <c:numFmt formatCode="0" sourceLinked="0"/>
        <c:majorTickMark val="out"/>
        <c:minorTickMark val="none"/>
        <c:tickLblPos val="nextTo"/>
        <c:crossAx val="9759577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Procesamiento de Datos</a:t>
            </a:r>
          </a:p>
          <a:p>
            <a:pPr>
              <a:defRPr/>
            </a:pPr>
            <a:r>
              <a:rPr lang="es-ES"/>
              <a:t>Puntos Individual</a:t>
            </a:r>
          </a:p>
        </c:rich>
      </c:tx>
      <c:overlay val="0"/>
    </c:title>
    <c:autoTitleDeleted val="0"/>
    <c:plotArea>
      <c:layout/>
      <c:barChart>
        <c:barDir val="bar"/>
        <c:grouping val="clustered"/>
        <c:varyColors val="0"/>
        <c:ser>
          <c:idx val="0"/>
          <c:order val="0"/>
          <c:spPr>
            <a:solidFill>
              <a:srgbClr val="800000"/>
            </a:solidFill>
            <a:ln w="25400" cap="rnd">
              <a:solidFill>
                <a:srgbClr val="800000"/>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Resumen!$B$58:$B$61</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Resumen!$E$58:$E$61</c:f>
              <c:numCache>
                <c:formatCode>0.0</c:formatCode>
                <c:ptCount val="4"/>
                <c:pt idx="0">
                  <c:v>69.529822029822029</c:v>
                </c:pt>
                <c:pt idx="1">
                  <c:v>58.77946127946128</c:v>
                </c:pt>
                <c:pt idx="2">
                  <c:v>58.518919352252681</c:v>
                </c:pt>
                <c:pt idx="3">
                  <c:v>45.858585858585855</c:v>
                </c:pt>
              </c:numCache>
            </c:numRef>
          </c:val>
          <c:extLst>
            <c:ext xmlns:c16="http://schemas.microsoft.com/office/drawing/2014/chart" uri="{C3380CC4-5D6E-409C-BE32-E72D297353CC}">
              <c16:uniqueId val="{00000000-8AFF-490A-BE3E-1D668EBD91D0}"/>
            </c:ext>
          </c:extLst>
        </c:ser>
        <c:dLbls>
          <c:showLegendKey val="0"/>
          <c:showVal val="1"/>
          <c:showCatName val="0"/>
          <c:showSerName val="0"/>
          <c:showPercent val="0"/>
          <c:showBubbleSize val="0"/>
        </c:dLbls>
        <c:gapWidth val="50"/>
        <c:axId val="97634560"/>
        <c:axId val="97637504"/>
      </c:barChart>
      <c:catAx>
        <c:axId val="97634560"/>
        <c:scaling>
          <c:orientation val="minMax"/>
        </c:scaling>
        <c:delete val="0"/>
        <c:axPos val="l"/>
        <c:numFmt formatCode="General" sourceLinked="0"/>
        <c:majorTickMark val="out"/>
        <c:minorTickMark val="none"/>
        <c:tickLblPos val="nextTo"/>
        <c:crossAx val="97637504"/>
        <c:crosses val="autoZero"/>
        <c:auto val="1"/>
        <c:lblAlgn val="ctr"/>
        <c:lblOffset val="100"/>
        <c:noMultiLvlLbl val="0"/>
      </c:catAx>
      <c:valAx>
        <c:axId val="97637504"/>
        <c:scaling>
          <c:orientation val="minMax"/>
          <c:max val="100"/>
          <c:min val="0"/>
        </c:scaling>
        <c:delete val="0"/>
        <c:axPos val="b"/>
        <c:majorGridlines/>
        <c:numFmt formatCode="0" sourceLinked="0"/>
        <c:majorTickMark val="out"/>
        <c:minorTickMark val="none"/>
        <c:tickLblPos val="nextTo"/>
        <c:crossAx val="97634560"/>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Procesamiento de Datos</a:t>
            </a:r>
          </a:p>
        </c:rich>
      </c:tx>
      <c:overlay val="0"/>
    </c:title>
    <c:autoTitleDeleted val="0"/>
    <c:plotArea>
      <c:layout/>
      <c:barChart>
        <c:barDir val="bar"/>
        <c:grouping val="clustered"/>
        <c:varyColors val="0"/>
        <c:ser>
          <c:idx val="0"/>
          <c:order val="0"/>
          <c:spPr>
            <a:solidFill>
              <a:srgbClr val="800000"/>
            </a:solidFill>
            <a:ln w="25400">
              <a:noFill/>
              <a:prstDash val="sysDash"/>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Resumen!$B$58:$B$61</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Resumen!$H$58:$H$61</c:f>
              <c:numCache>
                <c:formatCode>0.0</c:formatCode>
                <c:ptCount val="4"/>
                <c:pt idx="0">
                  <c:v>68.09824434824435</c:v>
                </c:pt>
                <c:pt idx="1">
                  <c:v>58.556397306397308</c:v>
                </c:pt>
                <c:pt idx="2">
                  <c:v>54.25945967612634</c:v>
                </c:pt>
                <c:pt idx="3">
                  <c:v>31.262626262626263</c:v>
                </c:pt>
              </c:numCache>
            </c:numRef>
          </c:val>
          <c:extLst>
            <c:ext xmlns:c16="http://schemas.microsoft.com/office/drawing/2014/chart" uri="{C3380CC4-5D6E-409C-BE32-E72D297353CC}">
              <c16:uniqueId val="{00000000-C7A1-42FF-BC0A-76DA03DEAF89}"/>
            </c:ext>
          </c:extLst>
        </c:ser>
        <c:dLbls>
          <c:showLegendKey val="0"/>
          <c:showVal val="1"/>
          <c:showCatName val="0"/>
          <c:showSerName val="0"/>
          <c:showPercent val="0"/>
          <c:showBubbleSize val="0"/>
        </c:dLbls>
        <c:gapWidth val="50"/>
        <c:axId val="97677696"/>
        <c:axId val="97680384"/>
      </c:barChart>
      <c:catAx>
        <c:axId val="97677696"/>
        <c:scaling>
          <c:orientation val="minMax"/>
        </c:scaling>
        <c:delete val="0"/>
        <c:axPos val="l"/>
        <c:numFmt formatCode="General" sourceLinked="0"/>
        <c:majorTickMark val="out"/>
        <c:minorTickMark val="none"/>
        <c:tickLblPos val="nextTo"/>
        <c:txPr>
          <a:bodyPr/>
          <a:lstStyle/>
          <a:p>
            <a:pPr>
              <a:defRPr sz="1200"/>
            </a:pPr>
            <a:endParaRPr lang="en-US"/>
          </a:p>
        </c:txPr>
        <c:crossAx val="97680384"/>
        <c:crosses val="autoZero"/>
        <c:auto val="1"/>
        <c:lblAlgn val="ctr"/>
        <c:lblOffset val="100"/>
        <c:noMultiLvlLbl val="0"/>
      </c:catAx>
      <c:valAx>
        <c:axId val="97680384"/>
        <c:scaling>
          <c:orientation val="minMax"/>
          <c:max val="100"/>
          <c:min val="0"/>
        </c:scaling>
        <c:delete val="0"/>
        <c:axPos val="b"/>
        <c:majorGridlines/>
        <c:numFmt formatCode="0" sourceLinked="0"/>
        <c:majorTickMark val="out"/>
        <c:minorTickMark val="none"/>
        <c:tickLblPos val="nextTo"/>
        <c:crossAx val="9767769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Análisis y Evaluación de Datos</a:t>
            </a:r>
          </a:p>
          <a:p>
            <a:pPr>
              <a:defRPr/>
            </a:pPr>
            <a:r>
              <a:rPr lang="es-ES"/>
              <a:t>Puntos Grupo</a:t>
            </a:r>
          </a:p>
        </c:rich>
      </c:tx>
      <c:overlay val="0"/>
    </c:title>
    <c:autoTitleDeleted val="0"/>
    <c:plotArea>
      <c:layout/>
      <c:barChart>
        <c:barDir val="bar"/>
        <c:grouping val="clustered"/>
        <c:varyColors val="0"/>
        <c:ser>
          <c:idx val="0"/>
          <c:order val="0"/>
          <c:spPr>
            <a:solidFill>
              <a:schemeClr val="accent5"/>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Resumen!$B$66:$B$69</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Resumen!$C$66:$C$69</c:f>
              <c:numCache>
                <c:formatCode>0.0</c:formatCode>
                <c:ptCount val="4"/>
                <c:pt idx="0">
                  <c:v>61.904761904761905</c:v>
                </c:pt>
                <c:pt idx="1">
                  <c:v>53.333333333333336</c:v>
                </c:pt>
                <c:pt idx="2">
                  <c:v>33.333333333333336</c:v>
                </c:pt>
                <c:pt idx="3">
                  <c:v>38.888888888888893</c:v>
                </c:pt>
              </c:numCache>
            </c:numRef>
          </c:val>
          <c:extLst>
            <c:ext xmlns:c16="http://schemas.microsoft.com/office/drawing/2014/chart" uri="{C3380CC4-5D6E-409C-BE32-E72D297353CC}">
              <c16:uniqueId val="{00000000-0121-4610-B608-945FC2AC209F}"/>
            </c:ext>
          </c:extLst>
        </c:ser>
        <c:dLbls>
          <c:showLegendKey val="0"/>
          <c:showVal val="1"/>
          <c:showCatName val="0"/>
          <c:showSerName val="0"/>
          <c:showPercent val="0"/>
          <c:showBubbleSize val="0"/>
        </c:dLbls>
        <c:gapWidth val="50"/>
        <c:axId val="97703808"/>
        <c:axId val="98378496"/>
      </c:barChart>
      <c:catAx>
        <c:axId val="97703808"/>
        <c:scaling>
          <c:orientation val="minMax"/>
        </c:scaling>
        <c:delete val="0"/>
        <c:axPos val="l"/>
        <c:numFmt formatCode="General" sourceLinked="0"/>
        <c:majorTickMark val="out"/>
        <c:minorTickMark val="none"/>
        <c:tickLblPos val="nextTo"/>
        <c:crossAx val="98378496"/>
        <c:crosses val="autoZero"/>
        <c:auto val="1"/>
        <c:lblAlgn val="ctr"/>
        <c:lblOffset val="100"/>
        <c:noMultiLvlLbl val="0"/>
      </c:catAx>
      <c:valAx>
        <c:axId val="98378496"/>
        <c:scaling>
          <c:orientation val="minMax"/>
          <c:max val="100"/>
        </c:scaling>
        <c:delete val="0"/>
        <c:axPos val="b"/>
        <c:majorGridlines/>
        <c:numFmt formatCode="0" sourceLinked="0"/>
        <c:majorTickMark val="out"/>
        <c:minorTickMark val="none"/>
        <c:tickLblPos val="nextTo"/>
        <c:crossAx val="9770380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Análisis y Evaluación de Datos</a:t>
            </a:r>
          </a:p>
          <a:p>
            <a:pPr>
              <a:defRPr/>
            </a:pPr>
            <a:r>
              <a:rPr lang="es-ES"/>
              <a:t>Puntos Individual</a:t>
            </a:r>
          </a:p>
        </c:rich>
      </c:tx>
      <c:overlay val="0"/>
    </c:title>
    <c:autoTitleDeleted val="0"/>
    <c:plotArea>
      <c:layout/>
      <c:barChart>
        <c:barDir val="bar"/>
        <c:grouping val="clustered"/>
        <c:varyColors val="0"/>
        <c:ser>
          <c:idx val="0"/>
          <c:order val="0"/>
          <c:spPr>
            <a:solidFill>
              <a:schemeClr val="accent5"/>
            </a:solidFill>
            <a:ln w="25400" cap="rnd">
              <a:solidFill>
                <a:schemeClr val="accent5"/>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Resumen!$B$66:$B$69</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Resumen!$E$66:$E$69</c:f>
              <c:numCache>
                <c:formatCode>0.0</c:formatCode>
                <c:ptCount val="4"/>
                <c:pt idx="0">
                  <c:v>59.450919450919436</c:v>
                </c:pt>
                <c:pt idx="1">
                  <c:v>66.195286195286215</c:v>
                </c:pt>
                <c:pt idx="2">
                  <c:v>63.076923076923066</c:v>
                </c:pt>
                <c:pt idx="3">
                  <c:v>45.925925925925931</c:v>
                </c:pt>
              </c:numCache>
            </c:numRef>
          </c:val>
          <c:extLst>
            <c:ext xmlns:c16="http://schemas.microsoft.com/office/drawing/2014/chart" uri="{C3380CC4-5D6E-409C-BE32-E72D297353CC}">
              <c16:uniqueId val="{00000000-E671-4313-9A50-BA969C01AED3}"/>
            </c:ext>
          </c:extLst>
        </c:ser>
        <c:dLbls>
          <c:showLegendKey val="0"/>
          <c:showVal val="1"/>
          <c:showCatName val="0"/>
          <c:showSerName val="0"/>
          <c:showPercent val="0"/>
          <c:showBubbleSize val="0"/>
        </c:dLbls>
        <c:gapWidth val="50"/>
        <c:axId val="98406400"/>
        <c:axId val="98409088"/>
      </c:barChart>
      <c:catAx>
        <c:axId val="98406400"/>
        <c:scaling>
          <c:orientation val="minMax"/>
        </c:scaling>
        <c:delete val="0"/>
        <c:axPos val="l"/>
        <c:numFmt formatCode="General" sourceLinked="0"/>
        <c:majorTickMark val="out"/>
        <c:minorTickMark val="none"/>
        <c:tickLblPos val="nextTo"/>
        <c:crossAx val="98409088"/>
        <c:crosses val="autoZero"/>
        <c:auto val="1"/>
        <c:lblAlgn val="ctr"/>
        <c:lblOffset val="100"/>
        <c:noMultiLvlLbl val="0"/>
      </c:catAx>
      <c:valAx>
        <c:axId val="98409088"/>
        <c:scaling>
          <c:orientation val="minMax"/>
          <c:max val="100"/>
        </c:scaling>
        <c:delete val="0"/>
        <c:axPos val="b"/>
        <c:majorGridlines/>
        <c:numFmt formatCode="0" sourceLinked="0"/>
        <c:majorTickMark val="out"/>
        <c:minorTickMark val="none"/>
        <c:tickLblPos val="nextTo"/>
        <c:crossAx val="98406400"/>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Análisis y Evaluación de Datos</a:t>
            </a:r>
          </a:p>
          <a:p>
            <a:pPr>
              <a:defRPr/>
            </a:pPr>
            <a:r>
              <a:rPr lang="es-ES"/>
              <a:t>Puntos Total</a:t>
            </a:r>
          </a:p>
        </c:rich>
      </c:tx>
      <c:overlay val="0"/>
    </c:title>
    <c:autoTitleDeleted val="0"/>
    <c:plotArea>
      <c:layout/>
      <c:barChart>
        <c:barDir val="bar"/>
        <c:grouping val="clustered"/>
        <c:varyColors val="0"/>
        <c:ser>
          <c:idx val="0"/>
          <c:order val="0"/>
          <c:spPr>
            <a:solidFill>
              <a:schemeClr val="accent5"/>
            </a:solidFill>
            <a:ln w="25400">
              <a:noFill/>
              <a:prstDash val="sysDash"/>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Resumen!$B$66:$B$69</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Resumen!$H$66:$H$69</c:f>
              <c:numCache>
                <c:formatCode>0.0</c:formatCode>
                <c:ptCount val="4"/>
                <c:pt idx="0">
                  <c:v>60.67784067784067</c:v>
                </c:pt>
                <c:pt idx="1">
                  <c:v>59.764309764309772</c:v>
                </c:pt>
                <c:pt idx="2">
                  <c:v>48.205128205128204</c:v>
                </c:pt>
                <c:pt idx="3">
                  <c:v>42.407407407407412</c:v>
                </c:pt>
              </c:numCache>
            </c:numRef>
          </c:val>
          <c:extLst>
            <c:ext xmlns:c16="http://schemas.microsoft.com/office/drawing/2014/chart" uri="{C3380CC4-5D6E-409C-BE32-E72D297353CC}">
              <c16:uniqueId val="{00000000-ABD4-46CC-8498-C394557CB216}"/>
            </c:ext>
          </c:extLst>
        </c:ser>
        <c:dLbls>
          <c:showLegendKey val="0"/>
          <c:showVal val="1"/>
          <c:showCatName val="0"/>
          <c:showSerName val="0"/>
          <c:showPercent val="0"/>
          <c:showBubbleSize val="0"/>
        </c:dLbls>
        <c:gapWidth val="50"/>
        <c:axId val="98416512"/>
        <c:axId val="98116352"/>
      </c:barChart>
      <c:catAx>
        <c:axId val="98416512"/>
        <c:scaling>
          <c:orientation val="minMax"/>
        </c:scaling>
        <c:delete val="0"/>
        <c:axPos val="l"/>
        <c:numFmt formatCode="General" sourceLinked="0"/>
        <c:majorTickMark val="out"/>
        <c:minorTickMark val="none"/>
        <c:tickLblPos val="nextTo"/>
        <c:txPr>
          <a:bodyPr/>
          <a:lstStyle/>
          <a:p>
            <a:pPr>
              <a:defRPr sz="1200"/>
            </a:pPr>
            <a:endParaRPr lang="en-US"/>
          </a:p>
        </c:txPr>
        <c:crossAx val="98116352"/>
        <c:crosses val="autoZero"/>
        <c:auto val="1"/>
        <c:lblAlgn val="ctr"/>
        <c:lblOffset val="100"/>
        <c:noMultiLvlLbl val="0"/>
      </c:catAx>
      <c:valAx>
        <c:axId val="98116352"/>
        <c:scaling>
          <c:orientation val="minMax"/>
          <c:max val="100"/>
        </c:scaling>
        <c:delete val="0"/>
        <c:axPos val="b"/>
        <c:majorGridlines/>
        <c:numFmt formatCode="0" sourceLinked="0"/>
        <c:majorTickMark val="out"/>
        <c:minorTickMark val="none"/>
        <c:tickLblPos val="nextTo"/>
        <c:crossAx val="98416512"/>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Sistema de Registros Administrativos</a:t>
            </a:r>
          </a:p>
          <a:p>
            <a:pPr>
              <a:defRPr/>
            </a:pPr>
            <a:r>
              <a:rPr lang="es-ES"/>
              <a:t>Puntos</a:t>
            </a:r>
            <a:r>
              <a:rPr lang="es-ES" baseline="0"/>
              <a:t> Grupo</a:t>
            </a:r>
            <a:endParaRPr lang="es-ES"/>
          </a:p>
        </c:rich>
      </c:tx>
      <c:overlay val="0"/>
    </c:title>
    <c:autoTitleDeleted val="0"/>
    <c:plotArea>
      <c:layout/>
      <c:barChart>
        <c:barDir val="bar"/>
        <c:grouping val="clustered"/>
        <c:varyColors val="0"/>
        <c:ser>
          <c:idx val="0"/>
          <c:order val="0"/>
          <c:spPr>
            <a:solidFill>
              <a:schemeClr val="accent3"/>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Resumen!$B$74:$B$77</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Resumen!$C$74:$C$77</c:f>
              <c:numCache>
                <c:formatCode>0.0</c:formatCode>
                <c:ptCount val="4"/>
                <c:pt idx="0">
                  <c:v>16.666666666666668</c:v>
                </c:pt>
                <c:pt idx="1">
                  <c:v>19.047619047619047</c:v>
                </c:pt>
                <c:pt idx="2">
                  <c:v>44.444444444444436</c:v>
                </c:pt>
                <c:pt idx="3">
                  <c:v>33.333333333333336</c:v>
                </c:pt>
              </c:numCache>
            </c:numRef>
          </c:val>
          <c:extLst>
            <c:ext xmlns:c16="http://schemas.microsoft.com/office/drawing/2014/chart" uri="{C3380CC4-5D6E-409C-BE32-E72D297353CC}">
              <c16:uniqueId val="{00000000-26AF-4C42-862C-90F973EC0500}"/>
            </c:ext>
          </c:extLst>
        </c:ser>
        <c:dLbls>
          <c:showLegendKey val="0"/>
          <c:showVal val="1"/>
          <c:showCatName val="0"/>
          <c:showSerName val="0"/>
          <c:showPercent val="0"/>
          <c:showBubbleSize val="0"/>
        </c:dLbls>
        <c:gapWidth val="50"/>
        <c:axId val="98156544"/>
        <c:axId val="98159232"/>
      </c:barChart>
      <c:catAx>
        <c:axId val="98156544"/>
        <c:scaling>
          <c:orientation val="minMax"/>
        </c:scaling>
        <c:delete val="0"/>
        <c:axPos val="l"/>
        <c:numFmt formatCode="General" sourceLinked="0"/>
        <c:majorTickMark val="out"/>
        <c:minorTickMark val="none"/>
        <c:tickLblPos val="nextTo"/>
        <c:crossAx val="98159232"/>
        <c:crosses val="autoZero"/>
        <c:auto val="1"/>
        <c:lblAlgn val="ctr"/>
        <c:lblOffset val="100"/>
        <c:noMultiLvlLbl val="0"/>
      </c:catAx>
      <c:valAx>
        <c:axId val="98159232"/>
        <c:scaling>
          <c:orientation val="minMax"/>
          <c:max val="100"/>
        </c:scaling>
        <c:delete val="0"/>
        <c:axPos val="b"/>
        <c:majorGridlines/>
        <c:numFmt formatCode="0" sourceLinked="0"/>
        <c:majorTickMark val="out"/>
        <c:minorTickMark val="none"/>
        <c:tickLblPos val="nextTo"/>
        <c:crossAx val="9815654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Sistema de Registros Administrativos</a:t>
            </a:r>
          </a:p>
          <a:p>
            <a:pPr>
              <a:defRPr/>
            </a:pPr>
            <a:r>
              <a:rPr lang="es-ES"/>
              <a:t>Puntos Individual</a:t>
            </a:r>
          </a:p>
        </c:rich>
      </c:tx>
      <c:overlay val="0"/>
    </c:title>
    <c:autoTitleDeleted val="0"/>
    <c:plotArea>
      <c:layout/>
      <c:barChart>
        <c:barDir val="bar"/>
        <c:grouping val="clustered"/>
        <c:varyColors val="0"/>
        <c:ser>
          <c:idx val="0"/>
          <c:order val="0"/>
          <c:spPr>
            <a:solidFill>
              <a:schemeClr val="accent3"/>
            </a:solidFill>
            <a:ln w="25400" cap="rnd">
              <a:solidFill>
                <a:schemeClr val="accent3"/>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Resumen!$B$74:$B$77</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Resumen!$E$74:$E$77</c:f>
              <c:numCache>
                <c:formatCode>0.0</c:formatCode>
                <c:ptCount val="4"/>
                <c:pt idx="0">
                  <c:v>38.888888888888886</c:v>
                </c:pt>
                <c:pt idx="1">
                  <c:v>26.984126984126984</c:v>
                </c:pt>
                <c:pt idx="2">
                  <c:v>33.333333333333336</c:v>
                </c:pt>
                <c:pt idx="3">
                  <c:v>19.444444444444443</c:v>
                </c:pt>
              </c:numCache>
            </c:numRef>
          </c:val>
          <c:extLst>
            <c:ext xmlns:c16="http://schemas.microsoft.com/office/drawing/2014/chart" uri="{C3380CC4-5D6E-409C-BE32-E72D297353CC}">
              <c16:uniqueId val="{00000000-FAD0-42C2-AEB7-78C3F7B7DC2E}"/>
            </c:ext>
          </c:extLst>
        </c:ser>
        <c:dLbls>
          <c:showLegendKey val="0"/>
          <c:showVal val="1"/>
          <c:showCatName val="0"/>
          <c:showSerName val="0"/>
          <c:showPercent val="0"/>
          <c:showBubbleSize val="0"/>
        </c:dLbls>
        <c:gapWidth val="50"/>
        <c:axId val="98195328"/>
        <c:axId val="98198272"/>
      </c:barChart>
      <c:catAx>
        <c:axId val="98195328"/>
        <c:scaling>
          <c:orientation val="minMax"/>
        </c:scaling>
        <c:delete val="0"/>
        <c:axPos val="l"/>
        <c:numFmt formatCode="General" sourceLinked="0"/>
        <c:majorTickMark val="out"/>
        <c:minorTickMark val="none"/>
        <c:tickLblPos val="nextTo"/>
        <c:crossAx val="98198272"/>
        <c:crosses val="autoZero"/>
        <c:auto val="1"/>
        <c:lblAlgn val="ctr"/>
        <c:lblOffset val="100"/>
        <c:noMultiLvlLbl val="0"/>
      </c:catAx>
      <c:valAx>
        <c:axId val="98198272"/>
        <c:scaling>
          <c:orientation val="minMax"/>
          <c:max val="100"/>
        </c:scaling>
        <c:delete val="0"/>
        <c:axPos val="b"/>
        <c:majorGridlines/>
        <c:numFmt formatCode="0" sourceLinked="0"/>
        <c:majorTickMark val="out"/>
        <c:minorTickMark val="none"/>
        <c:tickLblPos val="nextTo"/>
        <c:crossAx val="9819532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Puntos Total</a:t>
            </a:r>
          </a:p>
        </c:rich>
      </c:tx>
      <c:overlay val="0"/>
    </c:title>
    <c:autoTitleDeleted val="0"/>
    <c:plotArea>
      <c:layout/>
      <c:barChart>
        <c:barDir val="bar"/>
        <c:grouping val="clustered"/>
        <c:varyColors val="0"/>
        <c:ser>
          <c:idx val="0"/>
          <c:order val="0"/>
          <c:spPr>
            <a:solidFill>
              <a:schemeClr val="bg2">
                <a:lumMod val="10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Resumen!$B$97:$B$106</c:f>
              <c:strCache>
                <c:ptCount val="10"/>
                <c:pt idx="0">
                  <c:v>1. Capacidad Institucional del INDEC</c:v>
                </c:pt>
                <c:pt idx="1">
                  <c:v>2. Planificación y Manejo de Censos / Encuestas</c:v>
                </c:pt>
                <c:pt idx="2">
                  <c:v>3. Cartografía</c:v>
                </c:pt>
                <c:pt idx="3">
                  <c:v>4. Muestreo</c:v>
                </c:pt>
                <c:pt idx="4">
                  <c:v>5. Diseño y Evaluación del Cuestionario</c:v>
                </c:pt>
                <c:pt idx="5">
                  <c:v>6. Operaciones de Campo</c:v>
                </c:pt>
                <c:pt idx="6">
                  <c:v>7. Procesamiento de Datos</c:v>
                </c:pt>
                <c:pt idx="7">
                  <c:v>8. Análisis y Evaluación de Datos</c:v>
                </c:pt>
                <c:pt idx="8">
                  <c:v>9. Sistema de Registros Administrativos</c:v>
                </c:pt>
                <c:pt idx="9">
                  <c:v>10. Difusión de Datos</c:v>
                </c:pt>
              </c:strCache>
            </c:strRef>
          </c:cat>
          <c:val>
            <c:numRef>
              <c:f>Resumen!$E$97:$E$106</c:f>
              <c:numCache>
                <c:formatCode>0.0</c:formatCode>
                <c:ptCount val="10"/>
                <c:pt idx="0">
                  <c:v>43.30208090690271</c:v>
                </c:pt>
                <c:pt idx="1">
                  <c:v>66.535483511586449</c:v>
                </c:pt>
                <c:pt idx="2">
                  <c:v>76.811594202898547</c:v>
                </c:pt>
                <c:pt idx="3">
                  <c:v>51.458333333333336</c:v>
                </c:pt>
                <c:pt idx="4">
                  <c:v>75.046701664348731</c:v>
                </c:pt>
                <c:pt idx="5">
                  <c:v>70.94027296233179</c:v>
                </c:pt>
                <c:pt idx="6">
                  <c:v>53.434571494916312</c:v>
                </c:pt>
                <c:pt idx="7">
                  <c:v>53.458393458393459</c:v>
                </c:pt>
                <c:pt idx="8">
                  <c:v>27.604166666666664</c:v>
                </c:pt>
                <c:pt idx="9">
                  <c:v>61.724867724867721</c:v>
                </c:pt>
              </c:numCache>
            </c:numRef>
          </c:val>
          <c:extLst>
            <c:ext xmlns:c16="http://schemas.microsoft.com/office/drawing/2014/chart" uri="{C3380CC4-5D6E-409C-BE32-E72D297353CC}">
              <c16:uniqueId val="{00000000-B48D-4BD2-8D55-550F2859F1F2}"/>
            </c:ext>
          </c:extLst>
        </c:ser>
        <c:dLbls>
          <c:showLegendKey val="0"/>
          <c:showVal val="1"/>
          <c:showCatName val="0"/>
          <c:showSerName val="0"/>
          <c:showPercent val="0"/>
          <c:showBubbleSize val="0"/>
        </c:dLbls>
        <c:gapWidth val="50"/>
        <c:axId val="94688768"/>
        <c:axId val="94716288"/>
      </c:barChart>
      <c:catAx>
        <c:axId val="94688768"/>
        <c:scaling>
          <c:orientation val="maxMin"/>
        </c:scaling>
        <c:delete val="0"/>
        <c:axPos val="l"/>
        <c:numFmt formatCode="General" sourceLinked="0"/>
        <c:majorTickMark val="out"/>
        <c:minorTickMark val="none"/>
        <c:tickLblPos val="nextTo"/>
        <c:txPr>
          <a:bodyPr/>
          <a:lstStyle/>
          <a:p>
            <a:pPr algn="r">
              <a:defRPr/>
            </a:pPr>
            <a:endParaRPr lang="en-US"/>
          </a:p>
        </c:txPr>
        <c:crossAx val="94716288"/>
        <c:crosses val="autoZero"/>
        <c:auto val="1"/>
        <c:lblAlgn val="ctr"/>
        <c:lblOffset val="100"/>
        <c:noMultiLvlLbl val="0"/>
      </c:catAx>
      <c:valAx>
        <c:axId val="94716288"/>
        <c:scaling>
          <c:orientation val="minMax"/>
          <c:max val="100"/>
        </c:scaling>
        <c:delete val="0"/>
        <c:axPos val="b"/>
        <c:majorGridlines/>
        <c:numFmt formatCode="0" sourceLinked="0"/>
        <c:majorTickMark val="out"/>
        <c:minorTickMark val="none"/>
        <c:tickLblPos val="nextTo"/>
        <c:crossAx val="94688768"/>
        <c:crosses val="max"/>
        <c:crossBetween val="between"/>
      </c:valAx>
      <c:spPr>
        <a:noFill/>
      </c:spPr>
    </c:plotArea>
    <c:plotVisOnly val="1"/>
    <c:dispBlanksAs val="gap"/>
    <c:showDLblsOverMax val="0"/>
  </c:chart>
  <c:spPr>
    <a:noFill/>
  </c:spPr>
  <c:txPr>
    <a:bodyPr/>
    <a:lstStyle/>
    <a:p>
      <a:pPr>
        <a:defRPr sz="1100" b="1">
          <a:latin typeface="Arial"/>
          <a:cs typeface="Arial"/>
        </a:defRPr>
      </a:pPr>
      <a:endParaRPr lang="en-US"/>
    </a:p>
  </c:txPr>
  <c:printSettings>
    <c:headerFooter/>
    <c:pageMargins b="1" l="0.75" r="0.75"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Sistema de Registros Administrativos</a:t>
            </a:r>
          </a:p>
        </c:rich>
      </c:tx>
      <c:overlay val="0"/>
    </c:title>
    <c:autoTitleDeleted val="0"/>
    <c:plotArea>
      <c:layout/>
      <c:barChart>
        <c:barDir val="bar"/>
        <c:grouping val="clustered"/>
        <c:varyColors val="0"/>
        <c:ser>
          <c:idx val="0"/>
          <c:order val="0"/>
          <c:spPr>
            <a:solidFill>
              <a:schemeClr val="accent3"/>
            </a:solidFill>
            <a:ln w="25400">
              <a:noFill/>
              <a:prstDash val="sysDash"/>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Resumen!$B$74:$B$77</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Resumen!$H$74:$H$77</c:f>
              <c:numCache>
                <c:formatCode>0.0</c:formatCode>
                <c:ptCount val="4"/>
                <c:pt idx="0">
                  <c:v>27.777777777777779</c:v>
                </c:pt>
                <c:pt idx="1">
                  <c:v>23.015873015873016</c:v>
                </c:pt>
                <c:pt idx="2">
                  <c:v>38.888888888888886</c:v>
                </c:pt>
                <c:pt idx="3">
                  <c:v>26.388888888888889</c:v>
                </c:pt>
              </c:numCache>
            </c:numRef>
          </c:val>
          <c:extLst>
            <c:ext xmlns:c16="http://schemas.microsoft.com/office/drawing/2014/chart" uri="{C3380CC4-5D6E-409C-BE32-E72D297353CC}">
              <c16:uniqueId val="{00000000-06DA-4B85-B42F-D5012E4E639B}"/>
            </c:ext>
          </c:extLst>
        </c:ser>
        <c:dLbls>
          <c:showLegendKey val="0"/>
          <c:showVal val="1"/>
          <c:showCatName val="0"/>
          <c:showSerName val="0"/>
          <c:showPercent val="0"/>
          <c:showBubbleSize val="0"/>
        </c:dLbls>
        <c:gapWidth val="50"/>
        <c:axId val="98213888"/>
        <c:axId val="98216576"/>
      </c:barChart>
      <c:catAx>
        <c:axId val="98213888"/>
        <c:scaling>
          <c:orientation val="minMax"/>
        </c:scaling>
        <c:delete val="0"/>
        <c:axPos val="l"/>
        <c:numFmt formatCode="General" sourceLinked="0"/>
        <c:majorTickMark val="out"/>
        <c:minorTickMark val="none"/>
        <c:tickLblPos val="nextTo"/>
        <c:txPr>
          <a:bodyPr/>
          <a:lstStyle/>
          <a:p>
            <a:pPr>
              <a:defRPr sz="1200"/>
            </a:pPr>
            <a:endParaRPr lang="en-US"/>
          </a:p>
        </c:txPr>
        <c:crossAx val="98216576"/>
        <c:crosses val="autoZero"/>
        <c:auto val="1"/>
        <c:lblAlgn val="ctr"/>
        <c:lblOffset val="100"/>
        <c:noMultiLvlLbl val="0"/>
      </c:catAx>
      <c:valAx>
        <c:axId val="98216576"/>
        <c:scaling>
          <c:orientation val="minMax"/>
          <c:max val="100"/>
        </c:scaling>
        <c:delete val="0"/>
        <c:axPos val="b"/>
        <c:majorGridlines/>
        <c:numFmt formatCode="0" sourceLinked="0"/>
        <c:majorTickMark val="out"/>
        <c:minorTickMark val="none"/>
        <c:tickLblPos val="nextTo"/>
        <c:crossAx val="9821388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Difusión de Datos</a:t>
            </a:r>
          </a:p>
          <a:p>
            <a:pPr>
              <a:defRPr/>
            </a:pPr>
            <a:r>
              <a:rPr lang="es-ES"/>
              <a:t>Puntos Grupo</a:t>
            </a:r>
          </a:p>
        </c:rich>
      </c:tx>
      <c:overlay val="0"/>
    </c:title>
    <c:autoTitleDeleted val="0"/>
    <c:plotArea>
      <c:layout/>
      <c:barChart>
        <c:barDir val="bar"/>
        <c:grouping val="clustered"/>
        <c:varyColors val="0"/>
        <c:ser>
          <c:idx val="0"/>
          <c:order val="0"/>
          <c:spPr>
            <a:solidFill>
              <a:schemeClr val="bg1">
                <a:lumMod val="50000"/>
              </a:schemeClr>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Resumen!$B$82:$B$85</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Resumen!$C$82:$C$85</c:f>
              <c:numCache>
                <c:formatCode>0.0</c:formatCode>
                <c:ptCount val="4"/>
                <c:pt idx="0">
                  <c:v>66.666666666666671</c:v>
                </c:pt>
                <c:pt idx="1">
                  <c:v>56.666666666666664</c:v>
                </c:pt>
                <c:pt idx="2">
                  <c:v>74.074074074074076</c:v>
                </c:pt>
                <c:pt idx="3">
                  <c:v>55.555555555555564</c:v>
                </c:pt>
              </c:numCache>
            </c:numRef>
          </c:val>
          <c:extLst>
            <c:ext xmlns:c16="http://schemas.microsoft.com/office/drawing/2014/chart" uri="{C3380CC4-5D6E-409C-BE32-E72D297353CC}">
              <c16:uniqueId val="{00000000-0320-408B-943F-D8BB167721BD}"/>
            </c:ext>
          </c:extLst>
        </c:ser>
        <c:dLbls>
          <c:showLegendKey val="0"/>
          <c:showVal val="1"/>
          <c:showCatName val="0"/>
          <c:showSerName val="0"/>
          <c:showPercent val="0"/>
          <c:showBubbleSize val="0"/>
        </c:dLbls>
        <c:gapWidth val="50"/>
        <c:axId val="98322304"/>
        <c:axId val="98325248"/>
      </c:barChart>
      <c:catAx>
        <c:axId val="98322304"/>
        <c:scaling>
          <c:orientation val="minMax"/>
        </c:scaling>
        <c:delete val="0"/>
        <c:axPos val="l"/>
        <c:numFmt formatCode="General" sourceLinked="0"/>
        <c:majorTickMark val="out"/>
        <c:minorTickMark val="none"/>
        <c:tickLblPos val="nextTo"/>
        <c:crossAx val="98325248"/>
        <c:crosses val="autoZero"/>
        <c:auto val="1"/>
        <c:lblAlgn val="ctr"/>
        <c:lblOffset val="100"/>
        <c:noMultiLvlLbl val="0"/>
      </c:catAx>
      <c:valAx>
        <c:axId val="98325248"/>
        <c:scaling>
          <c:orientation val="minMax"/>
          <c:max val="100"/>
        </c:scaling>
        <c:delete val="0"/>
        <c:axPos val="b"/>
        <c:majorGridlines/>
        <c:numFmt formatCode="0" sourceLinked="0"/>
        <c:majorTickMark val="out"/>
        <c:minorTickMark val="none"/>
        <c:tickLblPos val="nextTo"/>
        <c:crossAx val="9832230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Difusión de Datos</a:t>
            </a:r>
          </a:p>
          <a:p>
            <a:pPr>
              <a:defRPr/>
            </a:pPr>
            <a:r>
              <a:rPr lang="es-ES"/>
              <a:t>Puntos Individual</a:t>
            </a:r>
          </a:p>
        </c:rich>
      </c:tx>
      <c:overlay val="0"/>
    </c:title>
    <c:autoTitleDeleted val="0"/>
    <c:plotArea>
      <c:layout/>
      <c:barChart>
        <c:barDir val="bar"/>
        <c:grouping val="clustered"/>
        <c:varyColors val="0"/>
        <c:ser>
          <c:idx val="0"/>
          <c:order val="0"/>
          <c:spPr>
            <a:solidFill>
              <a:schemeClr val="bg1">
                <a:lumMod val="50000"/>
              </a:schemeClr>
            </a:solidFill>
            <a:ln w="25400" cap="rnd">
              <a:solidFill>
                <a:schemeClr val="bg1">
                  <a:lumMod val="50000"/>
                </a:schemeClr>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Resumen!$B$82:$B$85</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Resumen!$E$82:$E$85</c:f>
              <c:numCache>
                <c:formatCode>0.0</c:formatCode>
                <c:ptCount val="4"/>
                <c:pt idx="0">
                  <c:v>68.518518518518519</c:v>
                </c:pt>
                <c:pt idx="1">
                  <c:v>49.814814814814817</c:v>
                </c:pt>
                <c:pt idx="2">
                  <c:v>57.325102880658427</c:v>
                </c:pt>
                <c:pt idx="3">
                  <c:v>69.312169312169317</c:v>
                </c:pt>
              </c:numCache>
            </c:numRef>
          </c:val>
          <c:extLst>
            <c:ext xmlns:c16="http://schemas.microsoft.com/office/drawing/2014/chart" uri="{C3380CC4-5D6E-409C-BE32-E72D297353CC}">
              <c16:uniqueId val="{00000000-B790-4906-8C92-A42A7B5D8B99}"/>
            </c:ext>
          </c:extLst>
        </c:ser>
        <c:dLbls>
          <c:showLegendKey val="0"/>
          <c:showVal val="1"/>
          <c:showCatName val="0"/>
          <c:showSerName val="0"/>
          <c:showPercent val="0"/>
          <c:showBubbleSize val="0"/>
        </c:dLbls>
        <c:gapWidth val="50"/>
        <c:axId val="98361344"/>
        <c:axId val="98364032"/>
      </c:barChart>
      <c:catAx>
        <c:axId val="98361344"/>
        <c:scaling>
          <c:orientation val="minMax"/>
        </c:scaling>
        <c:delete val="0"/>
        <c:axPos val="l"/>
        <c:numFmt formatCode="General" sourceLinked="0"/>
        <c:majorTickMark val="out"/>
        <c:minorTickMark val="none"/>
        <c:tickLblPos val="nextTo"/>
        <c:crossAx val="98364032"/>
        <c:crosses val="autoZero"/>
        <c:auto val="1"/>
        <c:lblAlgn val="ctr"/>
        <c:lblOffset val="100"/>
        <c:noMultiLvlLbl val="0"/>
      </c:catAx>
      <c:valAx>
        <c:axId val="98364032"/>
        <c:scaling>
          <c:orientation val="minMax"/>
          <c:max val="100"/>
        </c:scaling>
        <c:delete val="0"/>
        <c:axPos val="b"/>
        <c:majorGridlines/>
        <c:numFmt formatCode="0" sourceLinked="0"/>
        <c:majorTickMark val="out"/>
        <c:minorTickMark val="none"/>
        <c:tickLblPos val="nextTo"/>
        <c:crossAx val="9836134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ES"/>
              <a:t>Difusión de Datos</a:t>
            </a:r>
          </a:p>
        </c:rich>
      </c:tx>
      <c:overlay val="0"/>
    </c:title>
    <c:autoTitleDeleted val="0"/>
    <c:plotArea>
      <c:layout/>
      <c:barChart>
        <c:barDir val="bar"/>
        <c:grouping val="clustered"/>
        <c:varyColors val="0"/>
        <c:ser>
          <c:idx val="0"/>
          <c:order val="0"/>
          <c:spPr>
            <a:solidFill>
              <a:schemeClr val="bg1">
                <a:lumMod val="50000"/>
              </a:schemeClr>
            </a:solidFill>
            <a:ln w="25400">
              <a:solidFill>
                <a:srgbClr val="000090"/>
              </a:solidFill>
              <a:prstDash val="sysDash"/>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Resumen!$B$82:$B$85</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Resumen!$H$82:$H$85</c:f>
              <c:numCache>
                <c:formatCode>0.0</c:formatCode>
                <c:ptCount val="4"/>
                <c:pt idx="0">
                  <c:v>67.592592592592595</c:v>
                </c:pt>
                <c:pt idx="1">
                  <c:v>53.24074074074074</c:v>
                </c:pt>
                <c:pt idx="2">
                  <c:v>65.699588477366248</c:v>
                </c:pt>
                <c:pt idx="3">
                  <c:v>62.433862433862444</c:v>
                </c:pt>
              </c:numCache>
            </c:numRef>
          </c:val>
          <c:extLst>
            <c:ext xmlns:c16="http://schemas.microsoft.com/office/drawing/2014/chart" uri="{C3380CC4-5D6E-409C-BE32-E72D297353CC}">
              <c16:uniqueId val="{00000000-CA6D-4FB4-925A-79EF1F743118}"/>
            </c:ext>
          </c:extLst>
        </c:ser>
        <c:dLbls>
          <c:showLegendKey val="0"/>
          <c:showVal val="1"/>
          <c:showCatName val="0"/>
          <c:showSerName val="0"/>
          <c:showPercent val="0"/>
          <c:showBubbleSize val="0"/>
        </c:dLbls>
        <c:gapWidth val="50"/>
        <c:axId val="99489664"/>
        <c:axId val="99521280"/>
      </c:barChart>
      <c:catAx>
        <c:axId val="99489664"/>
        <c:scaling>
          <c:orientation val="minMax"/>
        </c:scaling>
        <c:delete val="0"/>
        <c:axPos val="l"/>
        <c:numFmt formatCode="General" sourceLinked="0"/>
        <c:majorTickMark val="out"/>
        <c:minorTickMark val="none"/>
        <c:tickLblPos val="nextTo"/>
        <c:txPr>
          <a:bodyPr/>
          <a:lstStyle/>
          <a:p>
            <a:pPr>
              <a:defRPr sz="1200"/>
            </a:pPr>
            <a:endParaRPr lang="en-US"/>
          </a:p>
        </c:txPr>
        <c:crossAx val="99521280"/>
        <c:crosses val="autoZero"/>
        <c:auto val="1"/>
        <c:lblAlgn val="ctr"/>
        <c:lblOffset val="100"/>
        <c:noMultiLvlLbl val="0"/>
      </c:catAx>
      <c:valAx>
        <c:axId val="99521280"/>
        <c:scaling>
          <c:orientation val="minMax"/>
          <c:max val="100"/>
        </c:scaling>
        <c:delete val="0"/>
        <c:axPos val="b"/>
        <c:majorGridlines/>
        <c:numFmt formatCode="0" sourceLinked="0"/>
        <c:majorTickMark val="out"/>
        <c:minorTickMark val="none"/>
        <c:tickLblPos val="nextTo"/>
        <c:crossAx val="9948966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Subdivisiones</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Grupo</a:t>
            </a:r>
          </a:p>
        </c:rich>
      </c:tx>
      <c:overlay val="0"/>
    </c:title>
    <c:autoTitleDeleted val="0"/>
    <c:plotArea>
      <c:layout/>
      <c:barChart>
        <c:barDir val="bar"/>
        <c:grouping val="clustered"/>
        <c:varyColors val="0"/>
        <c:ser>
          <c:idx val="0"/>
          <c:order val="0"/>
          <c:spPr>
            <a:solidFill>
              <a:schemeClr val="tx2"/>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Resumen!$B$90:$B$93</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Resumen!$C$90:$C$93</c:f>
              <c:numCache>
                <c:formatCode>0.0</c:formatCode>
                <c:ptCount val="4"/>
                <c:pt idx="0">
                  <c:v>60.920047031158141</c:v>
                </c:pt>
                <c:pt idx="1">
                  <c:v>62.354497354497347</c:v>
                </c:pt>
                <c:pt idx="2">
                  <c:v>57.921810699588477</c:v>
                </c:pt>
                <c:pt idx="3">
                  <c:v>53.549382716049394</c:v>
                </c:pt>
              </c:numCache>
            </c:numRef>
          </c:val>
          <c:extLst>
            <c:ext xmlns:c16="http://schemas.microsoft.com/office/drawing/2014/chart" uri="{C3380CC4-5D6E-409C-BE32-E72D297353CC}">
              <c16:uniqueId val="{00000000-7F9B-4009-8FD0-88DA6C00F6EC}"/>
            </c:ext>
          </c:extLst>
        </c:ser>
        <c:dLbls>
          <c:showLegendKey val="0"/>
          <c:showVal val="1"/>
          <c:showCatName val="0"/>
          <c:showSerName val="0"/>
          <c:showPercent val="0"/>
          <c:showBubbleSize val="0"/>
        </c:dLbls>
        <c:gapWidth val="50"/>
        <c:axId val="101220736"/>
        <c:axId val="101223424"/>
      </c:barChart>
      <c:catAx>
        <c:axId val="101220736"/>
        <c:scaling>
          <c:orientation val="minMax"/>
        </c:scaling>
        <c:delete val="0"/>
        <c:axPos val="l"/>
        <c:numFmt formatCode="General" sourceLinked="0"/>
        <c:majorTickMark val="out"/>
        <c:minorTickMark val="none"/>
        <c:tickLblPos val="nextTo"/>
        <c:crossAx val="101223424"/>
        <c:crosses val="autoZero"/>
        <c:auto val="1"/>
        <c:lblAlgn val="ctr"/>
        <c:lblOffset val="100"/>
        <c:noMultiLvlLbl val="0"/>
      </c:catAx>
      <c:valAx>
        <c:axId val="101223424"/>
        <c:scaling>
          <c:orientation val="minMax"/>
          <c:max val="100"/>
        </c:scaling>
        <c:delete val="0"/>
        <c:axPos val="b"/>
        <c:majorGridlines/>
        <c:numFmt formatCode="0" sourceLinked="0"/>
        <c:majorTickMark val="out"/>
        <c:minorTickMark val="none"/>
        <c:tickLblPos val="nextTo"/>
        <c:crossAx val="10122073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Subdivisiones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Individual </a:t>
            </a:r>
          </a:p>
        </c:rich>
      </c:tx>
      <c:overlay val="0"/>
    </c:title>
    <c:autoTitleDeleted val="0"/>
    <c:plotArea>
      <c:layout/>
      <c:barChart>
        <c:barDir val="bar"/>
        <c:grouping val="clustered"/>
        <c:varyColors val="0"/>
        <c:ser>
          <c:idx val="0"/>
          <c:order val="0"/>
          <c:spPr>
            <a:solidFill>
              <a:schemeClr val="tx2"/>
            </a:solidFill>
            <a:ln w="25400" cap="rnd">
              <a:solidFill>
                <a:schemeClr val="tx2"/>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Resumen!$B$90:$B$93</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Resumen!$E$90:$E$93</c:f>
              <c:numCache>
                <c:formatCode>0.0</c:formatCode>
                <c:ptCount val="4"/>
                <c:pt idx="0">
                  <c:v>63.983273645583012</c:v>
                </c:pt>
                <c:pt idx="1">
                  <c:v>61.331896805169443</c:v>
                </c:pt>
                <c:pt idx="2">
                  <c:v>59.947439962872053</c:v>
                </c:pt>
                <c:pt idx="3">
                  <c:v>59.108865671365663</c:v>
                </c:pt>
              </c:numCache>
            </c:numRef>
          </c:val>
          <c:extLst>
            <c:ext xmlns:c16="http://schemas.microsoft.com/office/drawing/2014/chart" uri="{C3380CC4-5D6E-409C-BE32-E72D297353CC}">
              <c16:uniqueId val="{00000000-CA5E-4823-B283-2793A4093C11}"/>
            </c:ext>
          </c:extLst>
        </c:ser>
        <c:dLbls>
          <c:showLegendKey val="0"/>
          <c:showVal val="1"/>
          <c:showCatName val="0"/>
          <c:showSerName val="0"/>
          <c:showPercent val="0"/>
          <c:showBubbleSize val="0"/>
        </c:dLbls>
        <c:gapWidth val="50"/>
        <c:axId val="101243136"/>
        <c:axId val="101528704"/>
      </c:barChart>
      <c:catAx>
        <c:axId val="101243136"/>
        <c:scaling>
          <c:orientation val="minMax"/>
        </c:scaling>
        <c:delete val="0"/>
        <c:axPos val="l"/>
        <c:numFmt formatCode="General" sourceLinked="0"/>
        <c:majorTickMark val="out"/>
        <c:minorTickMark val="none"/>
        <c:tickLblPos val="nextTo"/>
        <c:crossAx val="101528704"/>
        <c:crosses val="autoZero"/>
        <c:auto val="1"/>
        <c:lblAlgn val="ctr"/>
        <c:lblOffset val="100"/>
        <c:noMultiLvlLbl val="0"/>
      </c:catAx>
      <c:valAx>
        <c:axId val="101528704"/>
        <c:scaling>
          <c:orientation val="minMax"/>
          <c:max val="100"/>
        </c:scaling>
        <c:delete val="0"/>
        <c:axPos val="b"/>
        <c:majorGridlines/>
        <c:numFmt formatCode="0" sourceLinked="0"/>
        <c:majorTickMark val="out"/>
        <c:minorTickMark val="none"/>
        <c:tickLblPos val="nextTo"/>
        <c:crossAx val="10124313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Subdivisiones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Total</a:t>
            </a:r>
          </a:p>
        </c:rich>
      </c:tx>
      <c:overlay val="0"/>
    </c:title>
    <c:autoTitleDeleted val="0"/>
    <c:plotArea>
      <c:layout/>
      <c:barChart>
        <c:barDir val="bar"/>
        <c:grouping val="clustered"/>
        <c:varyColors val="0"/>
        <c:ser>
          <c:idx val="0"/>
          <c:order val="0"/>
          <c:spPr>
            <a:solidFill>
              <a:schemeClr val="tx2"/>
            </a:solidFill>
            <a:ln w="25400">
              <a:solidFill>
                <a:schemeClr val="bg1"/>
              </a:solidFill>
              <a:prstDash val="sys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Resumen!$B$90:$B$93</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Resumen!$H$90:$H$93</c:f>
              <c:numCache>
                <c:formatCode>0.0</c:formatCode>
                <c:ptCount val="4"/>
                <c:pt idx="0">
                  <c:v>62.451660338370573</c:v>
                </c:pt>
                <c:pt idx="1">
                  <c:v>61.843197079833395</c:v>
                </c:pt>
                <c:pt idx="2">
                  <c:v>58.934625331230265</c:v>
                </c:pt>
                <c:pt idx="3">
                  <c:v>56.329124193707528</c:v>
                </c:pt>
              </c:numCache>
            </c:numRef>
          </c:val>
          <c:extLst>
            <c:ext xmlns:c16="http://schemas.microsoft.com/office/drawing/2014/chart" uri="{C3380CC4-5D6E-409C-BE32-E72D297353CC}">
              <c16:uniqueId val="{00000000-C0C9-4E28-9CA1-0BE31E960DAD}"/>
            </c:ext>
          </c:extLst>
        </c:ser>
        <c:dLbls>
          <c:showLegendKey val="0"/>
          <c:showVal val="1"/>
          <c:showCatName val="0"/>
          <c:showSerName val="0"/>
          <c:showPercent val="0"/>
          <c:showBubbleSize val="0"/>
        </c:dLbls>
        <c:gapWidth val="50"/>
        <c:axId val="101560704"/>
        <c:axId val="101563392"/>
      </c:barChart>
      <c:catAx>
        <c:axId val="101560704"/>
        <c:scaling>
          <c:orientation val="minMax"/>
        </c:scaling>
        <c:delete val="0"/>
        <c:axPos val="l"/>
        <c:numFmt formatCode="General" sourceLinked="0"/>
        <c:majorTickMark val="out"/>
        <c:minorTickMark val="none"/>
        <c:tickLblPos val="nextTo"/>
        <c:crossAx val="101563392"/>
        <c:crosses val="autoZero"/>
        <c:auto val="1"/>
        <c:lblAlgn val="ctr"/>
        <c:lblOffset val="100"/>
        <c:noMultiLvlLbl val="0"/>
      </c:catAx>
      <c:valAx>
        <c:axId val="101563392"/>
        <c:scaling>
          <c:orientation val="minMax"/>
          <c:max val="100"/>
        </c:scaling>
        <c:delete val="0"/>
        <c:axPos val="b"/>
        <c:majorGridlines/>
        <c:numFmt formatCode="0" sourceLinked="0"/>
        <c:majorTickMark val="out"/>
        <c:minorTickMark val="none"/>
        <c:tickLblPos val="nextTo"/>
        <c:crossAx val="10156070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Recursos Humanos e Institucionales</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Grupo</a:t>
            </a:r>
          </a:p>
        </c:rich>
      </c:tx>
      <c:overlay val="0"/>
    </c:title>
    <c:autoTitleDeleted val="0"/>
    <c:plotArea>
      <c:layout/>
      <c:barChart>
        <c:barDir val="bar"/>
        <c:grouping val="clustered"/>
        <c:varyColors val="0"/>
        <c:ser>
          <c:idx val="0"/>
          <c:order val="0"/>
          <c:spPr>
            <a:pattFill prst="wdDnDiag">
              <a:fgClr>
                <a:schemeClr val="tx1"/>
              </a:fgClr>
              <a:bgClr>
                <a:prstClr val="white"/>
              </a:bgClr>
            </a:patt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Resumen!$B$109:$B$117</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Resumen!$C$109:$C$117</c:f>
              <c:numCache>
                <c:formatCode>0.0</c:formatCode>
                <c:ptCount val="9"/>
                <c:pt idx="0">
                  <c:v>76.19047619047619</c:v>
                </c:pt>
                <c:pt idx="1">
                  <c:v>68.518518518518519</c:v>
                </c:pt>
                <c:pt idx="2">
                  <c:v>33.333333333333336</c:v>
                </c:pt>
                <c:pt idx="3">
                  <c:v>83.333333333333329</c:v>
                </c:pt>
                <c:pt idx="4">
                  <c:v>75</c:v>
                </c:pt>
                <c:pt idx="5">
                  <c:v>66.666666666666671</c:v>
                </c:pt>
                <c:pt idx="6">
                  <c:v>61.904761904761905</c:v>
                </c:pt>
                <c:pt idx="7">
                  <c:v>16.666666666666668</c:v>
                </c:pt>
                <c:pt idx="8">
                  <c:v>66.666666666666671</c:v>
                </c:pt>
              </c:numCache>
            </c:numRef>
          </c:val>
          <c:extLst>
            <c:ext xmlns:c16="http://schemas.microsoft.com/office/drawing/2014/chart" uri="{C3380CC4-5D6E-409C-BE32-E72D297353CC}">
              <c16:uniqueId val="{00000000-B49E-46BC-9328-BBEC63BA7961}"/>
            </c:ext>
          </c:extLst>
        </c:ser>
        <c:dLbls>
          <c:showLegendKey val="0"/>
          <c:showVal val="1"/>
          <c:showCatName val="0"/>
          <c:showSerName val="0"/>
          <c:showPercent val="0"/>
          <c:showBubbleSize val="0"/>
        </c:dLbls>
        <c:gapWidth val="50"/>
        <c:axId val="101329152"/>
        <c:axId val="101332480"/>
      </c:barChart>
      <c:catAx>
        <c:axId val="101329152"/>
        <c:scaling>
          <c:orientation val="minMax"/>
        </c:scaling>
        <c:delete val="0"/>
        <c:axPos val="l"/>
        <c:numFmt formatCode="General" sourceLinked="0"/>
        <c:majorTickMark val="out"/>
        <c:minorTickMark val="none"/>
        <c:tickLblPos val="nextTo"/>
        <c:txPr>
          <a:bodyPr/>
          <a:lstStyle/>
          <a:p>
            <a:pPr>
              <a:defRPr sz="1100"/>
            </a:pPr>
            <a:endParaRPr lang="en-US"/>
          </a:p>
        </c:txPr>
        <c:crossAx val="101332480"/>
        <c:crosses val="autoZero"/>
        <c:auto val="1"/>
        <c:lblAlgn val="ctr"/>
        <c:lblOffset val="100"/>
        <c:noMultiLvlLbl val="0"/>
      </c:catAx>
      <c:valAx>
        <c:axId val="101332480"/>
        <c:scaling>
          <c:orientation val="minMax"/>
          <c:max val="100"/>
        </c:scaling>
        <c:delete val="0"/>
        <c:axPos val="b"/>
        <c:majorGridlines/>
        <c:numFmt formatCode="0" sourceLinked="0"/>
        <c:majorTickMark val="out"/>
        <c:minorTickMark val="none"/>
        <c:tickLblPos val="nextTo"/>
        <c:crossAx val="101329152"/>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Recursos Humanos e Institucionales</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Individual</a:t>
            </a:r>
          </a:p>
        </c:rich>
      </c:tx>
      <c:overlay val="0"/>
    </c:title>
    <c:autoTitleDeleted val="0"/>
    <c:plotArea>
      <c:layout/>
      <c:barChart>
        <c:barDir val="bar"/>
        <c:grouping val="clustered"/>
        <c:varyColors val="0"/>
        <c:ser>
          <c:idx val="0"/>
          <c:order val="0"/>
          <c:spPr>
            <a:pattFill prst="wdDnDiag">
              <a:fgClr>
                <a:schemeClr val="tx1"/>
              </a:fgClr>
              <a:bgClr>
                <a:prstClr val="white"/>
              </a:bgClr>
            </a:pattFill>
            <a:ln w="25400">
              <a:solidFill>
                <a:schemeClr val="tx1"/>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Resumen!$B$109:$B$117</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Resumen!$D$109:$D$117</c:f>
              <c:numCache>
                <c:formatCode>0.0</c:formatCode>
                <c:ptCount val="9"/>
                <c:pt idx="0">
                  <c:v>69.970927765045403</c:v>
                </c:pt>
                <c:pt idx="1">
                  <c:v>66.049382716049379</c:v>
                </c:pt>
                <c:pt idx="2">
                  <c:v>47.222222222222229</c:v>
                </c:pt>
                <c:pt idx="3">
                  <c:v>80.952380952380963</c:v>
                </c:pt>
                <c:pt idx="4">
                  <c:v>75.266400266400268</c:v>
                </c:pt>
                <c:pt idx="5">
                  <c:v>69.529822029822029</c:v>
                </c:pt>
                <c:pt idx="6">
                  <c:v>59.450919450919436</c:v>
                </c:pt>
                <c:pt idx="7">
                  <c:v>38.888888888888886</c:v>
                </c:pt>
                <c:pt idx="8">
                  <c:v>68.518518518518519</c:v>
                </c:pt>
              </c:numCache>
            </c:numRef>
          </c:val>
          <c:extLst>
            <c:ext xmlns:c16="http://schemas.microsoft.com/office/drawing/2014/chart" uri="{C3380CC4-5D6E-409C-BE32-E72D297353CC}">
              <c16:uniqueId val="{00000000-42EF-4ACB-A17B-EB7BF2194E24}"/>
            </c:ext>
          </c:extLst>
        </c:ser>
        <c:dLbls>
          <c:showLegendKey val="0"/>
          <c:showVal val="1"/>
          <c:showCatName val="0"/>
          <c:showSerName val="0"/>
          <c:showPercent val="0"/>
          <c:showBubbleSize val="0"/>
        </c:dLbls>
        <c:gapWidth val="50"/>
        <c:axId val="101356288"/>
        <c:axId val="101358976"/>
      </c:barChart>
      <c:catAx>
        <c:axId val="101356288"/>
        <c:scaling>
          <c:orientation val="minMax"/>
        </c:scaling>
        <c:delete val="0"/>
        <c:axPos val="l"/>
        <c:numFmt formatCode="General" sourceLinked="0"/>
        <c:majorTickMark val="out"/>
        <c:minorTickMark val="none"/>
        <c:tickLblPos val="nextTo"/>
        <c:txPr>
          <a:bodyPr/>
          <a:lstStyle/>
          <a:p>
            <a:pPr>
              <a:defRPr sz="1100"/>
            </a:pPr>
            <a:endParaRPr lang="en-US"/>
          </a:p>
        </c:txPr>
        <c:crossAx val="101358976"/>
        <c:crosses val="autoZero"/>
        <c:auto val="1"/>
        <c:lblAlgn val="ctr"/>
        <c:lblOffset val="100"/>
        <c:noMultiLvlLbl val="0"/>
      </c:catAx>
      <c:valAx>
        <c:axId val="101358976"/>
        <c:scaling>
          <c:orientation val="minMax"/>
          <c:max val="100"/>
        </c:scaling>
        <c:delete val="0"/>
        <c:axPos val="b"/>
        <c:majorGridlines/>
        <c:numFmt formatCode="0" sourceLinked="0"/>
        <c:majorTickMark val="out"/>
        <c:minorTickMark val="none"/>
        <c:tickLblPos val="nextTo"/>
        <c:crossAx val="10135628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Recursos Humanos e Institucionales</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Total</a:t>
            </a:r>
          </a:p>
        </c:rich>
      </c:tx>
      <c:overlay val="0"/>
    </c:title>
    <c:autoTitleDeleted val="0"/>
    <c:plotArea>
      <c:layout/>
      <c:barChart>
        <c:barDir val="bar"/>
        <c:grouping val="clustered"/>
        <c:varyColors val="0"/>
        <c:ser>
          <c:idx val="0"/>
          <c:order val="0"/>
          <c:spPr>
            <a:pattFill prst="wdDnDiag">
              <a:fgClr>
                <a:schemeClr val="tx1"/>
              </a:fgClr>
              <a:bgClr>
                <a:prstClr val="white"/>
              </a:bgClr>
            </a:pattFill>
            <a:ln w="25400">
              <a:solidFill>
                <a:schemeClr val="bg1"/>
              </a:solidFill>
              <a:prstDash val="sys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Resumen!$B$109:$B$117</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Resumen!$E$109:$E$117</c:f>
              <c:numCache>
                <c:formatCode>0.0</c:formatCode>
                <c:ptCount val="9"/>
                <c:pt idx="0">
                  <c:v>73.080701977760796</c:v>
                </c:pt>
                <c:pt idx="1">
                  <c:v>67.283950617283949</c:v>
                </c:pt>
                <c:pt idx="2">
                  <c:v>40.277777777777786</c:v>
                </c:pt>
                <c:pt idx="3">
                  <c:v>82.142857142857139</c:v>
                </c:pt>
                <c:pt idx="4">
                  <c:v>75.133200133200134</c:v>
                </c:pt>
                <c:pt idx="5">
                  <c:v>68.09824434824435</c:v>
                </c:pt>
                <c:pt idx="6">
                  <c:v>60.67784067784067</c:v>
                </c:pt>
                <c:pt idx="7">
                  <c:v>27.777777777777779</c:v>
                </c:pt>
                <c:pt idx="8">
                  <c:v>67.592592592592595</c:v>
                </c:pt>
              </c:numCache>
            </c:numRef>
          </c:val>
          <c:extLst>
            <c:ext xmlns:c16="http://schemas.microsoft.com/office/drawing/2014/chart" uri="{C3380CC4-5D6E-409C-BE32-E72D297353CC}">
              <c16:uniqueId val="{00000000-8F64-4AF3-A428-5365EB063F85}"/>
            </c:ext>
          </c:extLst>
        </c:ser>
        <c:dLbls>
          <c:showLegendKey val="0"/>
          <c:showVal val="1"/>
          <c:showCatName val="0"/>
          <c:showSerName val="0"/>
          <c:showPercent val="0"/>
          <c:showBubbleSize val="0"/>
        </c:dLbls>
        <c:gapWidth val="50"/>
        <c:axId val="101456512"/>
        <c:axId val="101467648"/>
      </c:barChart>
      <c:catAx>
        <c:axId val="101456512"/>
        <c:scaling>
          <c:orientation val="minMax"/>
        </c:scaling>
        <c:delete val="0"/>
        <c:axPos val="l"/>
        <c:numFmt formatCode="General" sourceLinked="0"/>
        <c:majorTickMark val="out"/>
        <c:minorTickMark val="none"/>
        <c:tickLblPos val="nextTo"/>
        <c:txPr>
          <a:bodyPr/>
          <a:lstStyle/>
          <a:p>
            <a:pPr>
              <a:defRPr sz="1100"/>
            </a:pPr>
            <a:endParaRPr lang="en-US"/>
          </a:p>
        </c:txPr>
        <c:crossAx val="101467648"/>
        <c:crosses val="autoZero"/>
        <c:auto val="1"/>
        <c:lblAlgn val="ctr"/>
        <c:lblOffset val="100"/>
        <c:noMultiLvlLbl val="0"/>
      </c:catAx>
      <c:valAx>
        <c:axId val="101467648"/>
        <c:scaling>
          <c:orientation val="minMax"/>
          <c:max val="100"/>
        </c:scaling>
        <c:delete val="0"/>
        <c:axPos val="b"/>
        <c:majorGridlines/>
        <c:numFmt formatCode="0" sourceLinked="0"/>
        <c:majorTickMark val="out"/>
        <c:minorTickMark val="none"/>
        <c:tickLblPos val="nextTo"/>
        <c:crossAx val="101456512"/>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Capacidad Institucional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Grupo</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Resumen!$B$9:$B$13</c:f>
              <c:strCache>
                <c:ptCount val="5"/>
                <c:pt idx="0">
                  <c:v>Ámbito Legal y Normativo</c:v>
                </c:pt>
                <c:pt idx="1">
                  <c:v>Confidencialidad y Protección de Datos</c:v>
                </c:pt>
                <c:pt idx="2">
                  <c:v>Planificación y Estructura de la Organización</c:v>
                </c:pt>
                <c:pt idx="3">
                  <c:v>Recursos Humanos, Técnicos e Institucionales</c:v>
                </c:pt>
                <c:pt idx="4">
                  <c:v>Coordinación de Partes Interesadas</c:v>
                </c:pt>
              </c:strCache>
            </c:strRef>
          </c:cat>
          <c:val>
            <c:numRef>
              <c:f>Resumen!$C$9:$C$13</c:f>
              <c:numCache>
                <c:formatCode>0.0</c:formatCode>
                <c:ptCount val="5"/>
                <c:pt idx="0">
                  <c:v>44.444444444444436</c:v>
                </c:pt>
                <c:pt idx="1">
                  <c:v>28.571428571428569</c:v>
                </c:pt>
                <c:pt idx="2">
                  <c:v>35.897435897435898</c:v>
                </c:pt>
                <c:pt idx="3">
                  <c:v>30.76923076923077</c:v>
                </c:pt>
                <c:pt idx="4">
                  <c:v>0</c:v>
                </c:pt>
              </c:numCache>
            </c:numRef>
          </c:val>
          <c:extLst>
            <c:ext xmlns:c16="http://schemas.microsoft.com/office/drawing/2014/chart" uri="{C3380CC4-5D6E-409C-BE32-E72D297353CC}">
              <c16:uniqueId val="{00000000-D2D4-4B6A-B99D-CAC89ECA168A}"/>
            </c:ext>
          </c:extLst>
        </c:ser>
        <c:dLbls>
          <c:showLegendKey val="0"/>
          <c:showVal val="1"/>
          <c:showCatName val="0"/>
          <c:showSerName val="0"/>
          <c:showPercent val="0"/>
          <c:showBubbleSize val="0"/>
        </c:dLbls>
        <c:gapWidth val="50"/>
        <c:axId val="94306304"/>
        <c:axId val="94308992"/>
      </c:barChart>
      <c:catAx>
        <c:axId val="94306304"/>
        <c:scaling>
          <c:orientation val="minMax"/>
        </c:scaling>
        <c:delete val="0"/>
        <c:axPos val="l"/>
        <c:numFmt formatCode="General" sourceLinked="0"/>
        <c:majorTickMark val="out"/>
        <c:minorTickMark val="none"/>
        <c:tickLblPos val="nextTo"/>
        <c:crossAx val="94308992"/>
        <c:crosses val="autoZero"/>
        <c:auto val="1"/>
        <c:lblAlgn val="ctr"/>
        <c:lblOffset val="100"/>
        <c:noMultiLvlLbl val="0"/>
      </c:catAx>
      <c:valAx>
        <c:axId val="94308992"/>
        <c:scaling>
          <c:orientation val="minMax"/>
          <c:max val="100"/>
        </c:scaling>
        <c:delete val="0"/>
        <c:axPos val="b"/>
        <c:majorGridlines/>
        <c:numFmt formatCode="0" sourceLinked="0"/>
        <c:majorTickMark val="out"/>
        <c:minorTickMark val="none"/>
        <c:tickLblPos val="nextTo"/>
        <c:crossAx val="9430630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Validez Metodológica y Estándares Internacionales</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Grupo</a:t>
            </a:r>
          </a:p>
        </c:rich>
      </c:tx>
      <c:overlay val="0"/>
    </c:title>
    <c:autoTitleDeleted val="0"/>
    <c:plotArea>
      <c:layout/>
      <c:barChart>
        <c:barDir val="bar"/>
        <c:grouping val="clustered"/>
        <c:varyColors val="0"/>
        <c:ser>
          <c:idx val="0"/>
          <c:order val="0"/>
          <c:spPr>
            <a:pattFill prst="pct20">
              <a:fgClr>
                <a:srgbClr val="660066"/>
              </a:fgClr>
              <a:bgClr>
                <a:prstClr val="white"/>
              </a:bgClr>
            </a:patt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Resumen!$B$120:$B$128</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Resumen!$C$120:$C$128</c:f>
              <c:numCache>
                <c:formatCode>0.0</c:formatCode>
                <c:ptCount val="9"/>
                <c:pt idx="0">
                  <c:v>66.666666666666671</c:v>
                </c:pt>
                <c:pt idx="1">
                  <c:v>100</c:v>
                </c:pt>
                <c:pt idx="2">
                  <c:v>66.666666666666671</c:v>
                </c:pt>
                <c:pt idx="3">
                  <c:v>73.80952380952381</c:v>
                </c:pt>
                <c:pt idx="4">
                  <c:v>66.666666666666671</c:v>
                </c:pt>
                <c:pt idx="5">
                  <c:v>58.333333333333336</c:v>
                </c:pt>
                <c:pt idx="6">
                  <c:v>53.333333333333336</c:v>
                </c:pt>
                <c:pt idx="7">
                  <c:v>19.047619047619047</c:v>
                </c:pt>
                <c:pt idx="8">
                  <c:v>56.666666666666664</c:v>
                </c:pt>
              </c:numCache>
            </c:numRef>
          </c:val>
          <c:extLst>
            <c:ext xmlns:c16="http://schemas.microsoft.com/office/drawing/2014/chart" uri="{C3380CC4-5D6E-409C-BE32-E72D297353CC}">
              <c16:uniqueId val="{00000000-4549-4FBF-AB68-00B593410E18}"/>
            </c:ext>
          </c:extLst>
        </c:ser>
        <c:dLbls>
          <c:showLegendKey val="0"/>
          <c:showVal val="1"/>
          <c:showCatName val="0"/>
          <c:showSerName val="0"/>
          <c:showPercent val="0"/>
          <c:showBubbleSize val="0"/>
        </c:dLbls>
        <c:gapWidth val="50"/>
        <c:axId val="101511936"/>
        <c:axId val="101514624"/>
      </c:barChart>
      <c:catAx>
        <c:axId val="101511936"/>
        <c:scaling>
          <c:orientation val="minMax"/>
        </c:scaling>
        <c:delete val="0"/>
        <c:axPos val="l"/>
        <c:numFmt formatCode="General" sourceLinked="0"/>
        <c:majorTickMark val="out"/>
        <c:minorTickMark val="none"/>
        <c:tickLblPos val="nextTo"/>
        <c:txPr>
          <a:bodyPr/>
          <a:lstStyle/>
          <a:p>
            <a:pPr>
              <a:defRPr sz="1100"/>
            </a:pPr>
            <a:endParaRPr lang="en-US"/>
          </a:p>
        </c:txPr>
        <c:crossAx val="101514624"/>
        <c:crosses val="autoZero"/>
        <c:auto val="1"/>
        <c:lblAlgn val="ctr"/>
        <c:lblOffset val="100"/>
        <c:noMultiLvlLbl val="0"/>
      </c:catAx>
      <c:valAx>
        <c:axId val="101514624"/>
        <c:scaling>
          <c:orientation val="minMax"/>
          <c:max val="100"/>
        </c:scaling>
        <c:delete val="0"/>
        <c:axPos val="b"/>
        <c:majorGridlines/>
        <c:numFmt formatCode="0" sourceLinked="0"/>
        <c:majorTickMark val="out"/>
        <c:minorTickMark val="none"/>
        <c:tickLblPos val="nextTo"/>
        <c:crossAx val="10151193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sz="1440" b="1" i="0" u="none" strike="noStrike" baseline="0">
                <a:effectLst/>
              </a:rPr>
              <a:t>Validez Metodológica y Estándares Internacionales </a:t>
            </a:r>
            <a:r>
              <a:rPr lang="es-ES"/>
              <a:t>Puntos Individual</a:t>
            </a:r>
          </a:p>
        </c:rich>
      </c:tx>
      <c:overlay val="0"/>
    </c:title>
    <c:autoTitleDeleted val="0"/>
    <c:plotArea>
      <c:layout/>
      <c:barChart>
        <c:barDir val="bar"/>
        <c:grouping val="clustered"/>
        <c:varyColors val="0"/>
        <c:ser>
          <c:idx val="0"/>
          <c:order val="0"/>
          <c:spPr>
            <a:pattFill prst="pct20">
              <a:fgClr>
                <a:srgbClr val="660066"/>
              </a:fgClr>
              <a:bgClr>
                <a:prstClr val="white"/>
              </a:bgClr>
            </a:pattFill>
            <a:ln w="25400">
              <a:solidFill>
                <a:srgbClr val="660066"/>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Resumen!$B$120:$B$128</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Resumen!$D$120:$D$128</c:f>
              <c:numCache>
                <c:formatCode>0.0</c:formatCode>
                <c:ptCount val="9"/>
                <c:pt idx="0">
                  <c:v>59.407679738562088</c:v>
                </c:pt>
                <c:pt idx="1">
                  <c:v>86.1111111111111</c:v>
                </c:pt>
                <c:pt idx="2">
                  <c:v>65.952380952380949</c:v>
                </c:pt>
                <c:pt idx="3">
                  <c:v>74.616256759113895</c:v>
                </c:pt>
                <c:pt idx="4">
                  <c:v>64.125953411667695</c:v>
                </c:pt>
                <c:pt idx="5">
                  <c:v>58.77946127946128</c:v>
                </c:pt>
                <c:pt idx="6">
                  <c:v>66.195286195286215</c:v>
                </c:pt>
                <c:pt idx="7">
                  <c:v>26.984126984126984</c:v>
                </c:pt>
                <c:pt idx="8">
                  <c:v>49.814814814814817</c:v>
                </c:pt>
              </c:numCache>
            </c:numRef>
          </c:val>
          <c:extLst>
            <c:ext xmlns:c16="http://schemas.microsoft.com/office/drawing/2014/chart" uri="{C3380CC4-5D6E-409C-BE32-E72D297353CC}">
              <c16:uniqueId val="{00000000-3E9E-4649-9F10-3C4FB3061F53}"/>
            </c:ext>
          </c:extLst>
        </c:ser>
        <c:dLbls>
          <c:showLegendKey val="0"/>
          <c:showVal val="1"/>
          <c:showCatName val="0"/>
          <c:showSerName val="0"/>
          <c:showPercent val="0"/>
          <c:showBubbleSize val="0"/>
        </c:dLbls>
        <c:gapWidth val="50"/>
        <c:axId val="101600256"/>
        <c:axId val="101615488"/>
      </c:barChart>
      <c:catAx>
        <c:axId val="101600256"/>
        <c:scaling>
          <c:orientation val="minMax"/>
        </c:scaling>
        <c:delete val="0"/>
        <c:axPos val="l"/>
        <c:numFmt formatCode="General" sourceLinked="0"/>
        <c:majorTickMark val="out"/>
        <c:minorTickMark val="none"/>
        <c:tickLblPos val="nextTo"/>
        <c:txPr>
          <a:bodyPr/>
          <a:lstStyle/>
          <a:p>
            <a:pPr>
              <a:defRPr sz="1100"/>
            </a:pPr>
            <a:endParaRPr lang="en-US"/>
          </a:p>
        </c:txPr>
        <c:crossAx val="101615488"/>
        <c:crosses val="autoZero"/>
        <c:auto val="1"/>
        <c:lblAlgn val="ctr"/>
        <c:lblOffset val="100"/>
        <c:noMultiLvlLbl val="0"/>
      </c:catAx>
      <c:valAx>
        <c:axId val="101615488"/>
        <c:scaling>
          <c:orientation val="minMax"/>
          <c:max val="100"/>
        </c:scaling>
        <c:delete val="0"/>
        <c:axPos val="b"/>
        <c:majorGridlines/>
        <c:numFmt formatCode="0" sourceLinked="0"/>
        <c:majorTickMark val="out"/>
        <c:minorTickMark val="none"/>
        <c:tickLblPos val="nextTo"/>
        <c:crossAx val="10160025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sz="1440" b="1" i="0" u="none" strike="noStrike" baseline="0">
                <a:effectLst/>
              </a:rPr>
              <a:t>Validez Metodológica y Estándares Internacionales </a:t>
            </a:r>
            <a:r>
              <a:rPr lang="es-ES"/>
              <a:t>Puntos Total</a:t>
            </a:r>
          </a:p>
        </c:rich>
      </c:tx>
      <c:overlay val="0"/>
    </c:title>
    <c:autoTitleDeleted val="0"/>
    <c:plotArea>
      <c:layout/>
      <c:barChart>
        <c:barDir val="bar"/>
        <c:grouping val="clustered"/>
        <c:varyColors val="0"/>
        <c:ser>
          <c:idx val="0"/>
          <c:order val="0"/>
          <c:spPr>
            <a:pattFill prst="pct20">
              <a:fgClr>
                <a:srgbClr val="660066"/>
              </a:fgClr>
              <a:bgClr>
                <a:prstClr val="white"/>
              </a:bgClr>
            </a:pattFill>
            <a:ln w="25400">
              <a:solidFill>
                <a:schemeClr val="bg1"/>
              </a:solidFill>
              <a:prstDash val="sys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Resumen!$B$120:$B$128</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Resumen!$E$120:$E$128</c:f>
              <c:numCache>
                <c:formatCode>0.0</c:formatCode>
                <c:ptCount val="9"/>
                <c:pt idx="0">
                  <c:v>63.037173202614383</c:v>
                </c:pt>
                <c:pt idx="1">
                  <c:v>93.055555555555543</c:v>
                </c:pt>
                <c:pt idx="2">
                  <c:v>66.30952380952381</c:v>
                </c:pt>
                <c:pt idx="3">
                  <c:v>74.21289028431886</c:v>
                </c:pt>
                <c:pt idx="4">
                  <c:v>65.39631003916719</c:v>
                </c:pt>
                <c:pt idx="5">
                  <c:v>58.556397306397308</c:v>
                </c:pt>
                <c:pt idx="6">
                  <c:v>59.764309764309772</c:v>
                </c:pt>
                <c:pt idx="7">
                  <c:v>23.015873015873016</c:v>
                </c:pt>
                <c:pt idx="8">
                  <c:v>53.24074074074074</c:v>
                </c:pt>
              </c:numCache>
            </c:numRef>
          </c:val>
          <c:extLst>
            <c:ext xmlns:c16="http://schemas.microsoft.com/office/drawing/2014/chart" uri="{C3380CC4-5D6E-409C-BE32-E72D297353CC}">
              <c16:uniqueId val="{00000000-7389-49C6-A1E9-DBA30C6577BB}"/>
            </c:ext>
          </c:extLst>
        </c:ser>
        <c:dLbls>
          <c:showLegendKey val="0"/>
          <c:showVal val="1"/>
          <c:showCatName val="0"/>
          <c:showSerName val="0"/>
          <c:showPercent val="0"/>
          <c:showBubbleSize val="0"/>
        </c:dLbls>
        <c:gapWidth val="50"/>
        <c:axId val="101639296"/>
        <c:axId val="101711872"/>
      </c:barChart>
      <c:catAx>
        <c:axId val="101639296"/>
        <c:scaling>
          <c:orientation val="minMax"/>
        </c:scaling>
        <c:delete val="0"/>
        <c:axPos val="l"/>
        <c:numFmt formatCode="General" sourceLinked="0"/>
        <c:majorTickMark val="out"/>
        <c:minorTickMark val="none"/>
        <c:tickLblPos val="nextTo"/>
        <c:txPr>
          <a:bodyPr/>
          <a:lstStyle/>
          <a:p>
            <a:pPr>
              <a:defRPr sz="1100"/>
            </a:pPr>
            <a:endParaRPr lang="en-US"/>
          </a:p>
        </c:txPr>
        <c:crossAx val="101711872"/>
        <c:crosses val="autoZero"/>
        <c:auto val="1"/>
        <c:lblAlgn val="ctr"/>
        <c:lblOffset val="100"/>
        <c:noMultiLvlLbl val="0"/>
      </c:catAx>
      <c:valAx>
        <c:axId val="101711872"/>
        <c:scaling>
          <c:orientation val="minMax"/>
          <c:max val="100"/>
        </c:scaling>
        <c:delete val="0"/>
        <c:axPos val="b"/>
        <c:majorGridlines/>
        <c:numFmt formatCode="0" sourceLinked="0"/>
        <c:majorTickMark val="out"/>
        <c:minorTickMark val="none"/>
        <c:tickLblPos val="nextTo"/>
        <c:crossAx val="10163929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Control de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Calidad</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Grupo</a:t>
            </a:r>
          </a:p>
        </c:rich>
      </c:tx>
      <c:overlay val="0"/>
    </c:title>
    <c:autoTitleDeleted val="0"/>
    <c:plotArea>
      <c:layout/>
      <c:barChart>
        <c:barDir val="bar"/>
        <c:grouping val="clustered"/>
        <c:varyColors val="0"/>
        <c:ser>
          <c:idx val="0"/>
          <c:order val="0"/>
          <c:spPr>
            <a:pattFill prst="lgCheck">
              <a:fgClr>
                <a:srgbClr val="FF6600"/>
              </a:fgClr>
              <a:bgClr>
                <a:prstClr val="white"/>
              </a:bgClr>
            </a:patt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Resumen!$B$131:$B$139</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Resumen!$C$131:$C$139</c:f>
              <c:numCache>
                <c:formatCode>0.0</c:formatCode>
                <c:ptCount val="9"/>
                <c:pt idx="0">
                  <c:v>66.666666666666671</c:v>
                </c:pt>
                <c:pt idx="1">
                  <c:v>80.555555555555557</c:v>
                </c:pt>
                <c:pt idx="2">
                  <c:v>25</c:v>
                </c:pt>
                <c:pt idx="3">
                  <c:v>63.888888888888893</c:v>
                </c:pt>
                <c:pt idx="4">
                  <c:v>83.333333333333329</c:v>
                </c:pt>
                <c:pt idx="5">
                  <c:v>50</c:v>
                </c:pt>
                <c:pt idx="6">
                  <c:v>33.333333333333336</c:v>
                </c:pt>
                <c:pt idx="7">
                  <c:v>44.444444444444436</c:v>
                </c:pt>
                <c:pt idx="8">
                  <c:v>74.074074074074076</c:v>
                </c:pt>
              </c:numCache>
            </c:numRef>
          </c:val>
          <c:extLst>
            <c:ext xmlns:c16="http://schemas.microsoft.com/office/drawing/2014/chart" uri="{C3380CC4-5D6E-409C-BE32-E72D297353CC}">
              <c16:uniqueId val="{00000000-111F-476D-9B02-38979564A6C5}"/>
            </c:ext>
          </c:extLst>
        </c:ser>
        <c:dLbls>
          <c:showLegendKey val="0"/>
          <c:showVal val="1"/>
          <c:showCatName val="0"/>
          <c:showSerName val="0"/>
          <c:showPercent val="0"/>
          <c:showBubbleSize val="0"/>
        </c:dLbls>
        <c:gapWidth val="50"/>
        <c:axId val="101719040"/>
        <c:axId val="101742464"/>
      </c:barChart>
      <c:catAx>
        <c:axId val="101719040"/>
        <c:scaling>
          <c:orientation val="minMax"/>
        </c:scaling>
        <c:delete val="0"/>
        <c:axPos val="l"/>
        <c:numFmt formatCode="General" sourceLinked="0"/>
        <c:majorTickMark val="out"/>
        <c:minorTickMark val="none"/>
        <c:tickLblPos val="nextTo"/>
        <c:txPr>
          <a:bodyPr/>
          <a:lstStyle/>
          <a:p>
            <a:pPr>
              <a:defRPr sz="1100"/>
            </a:pPr>
            <a:endParaRPr lang="en-US"/>
          </a:p>
        </c:txPr>
        <c:crossAx val="101742464"/>
        <c:crosses val="autoZero"/>
        <c:auto val="1"/>
        <c:lblAlgn val="ctr"/>
        <c:lblOffset val="100"/>
        <c:noMultiLvlLbl val="0"/>
      </c:catAx>
      <c:valAx>
        <c:axId val="101742464"/>
        <c:scaling>
          <c:orientation val="minMax"/>
          <c:max val="100"/>
        </c:scaling>
        <c:delete val="0"/>
        <c:axPos val="b"/>
        <c:majorGridlines/>
        <c:numFmt formatCode="0" sourceLinked="0"/>
        <c:majorTickMark val="out"/>
        <c:minorTickMark val="none"/>
        <c:tickLblPos val="nextTo"/>
        <c:crossAx val="101719040"/>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sz="1440" b="1" i="0" u="none" strike="noStrike" baseline="0">
                <a:effectLst/>
              </a:rPr>
              <a:t>Control de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sz="1440" b="1" i="0" u="none" strike="noStrike" baseline="0">
                <a:effectLst/>
              </a:rPr>
              <a:t>Calidad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Individual</a:t>
            </a:r>
          </a:p>
        </c:rich>
      </c:tx>
      <c:overlay val="0"/>
    </c:title>
    <c:autoTitleDeleted val="0"/>
    <c:plotArea>
      <c:layout/>
      <c:barChart>
        <c:barDir val="bar"/>
        <c:grouping val="clustered"/>
        <c:varyColors val="0"/>
        <c:ser>
          <c:idx val="0"/>
          <c:order val="0"/>
          <c:spPr>
            <a:pattFill prst="lgCheck">
              <a:fgClr>
                <a:srgbClr val="FF6600"/>
              </a:fgClr>
              <a:bgClr>
                <a:prstClr val="white"/>
              </a:bgClr>
            </a:pattFill>
            <a:ln w="25400">
              <a:solidFill>
                <a:srgbClr val="FF6600"/>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Resumen!$B$131:$B$139</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Resumen!$D$131:$D$139</c:f>
              <c:numCache>
                <c:formatCode>0.0</c:formatCode>
                <c:ptCount val="9"/>
                <c:pt idx="0">
                  <c:v>55.69444444444445</c:v>
                </c:pt>
                <c:pt idx="1">
                  <c:v>76.851851851851848</c:v>
                </c:pt>
                <c:pt idx="2">
                  <c:v>51.666666666666664</c:v>
                </c:pt>
                <c:pt idx="3">
                  <c:v>75.202575202575204</c:v>
                </c:pt>
                <c:pt idx="4">
                  <c:v>67.857142857142847</c:v>
                </c:pt>
                <c:pt idx="5">
                  <c:v>58.518919352252681</c:v>
                </c:pt>
                <c:pt idx="6">
                  <c:v>63.076923076923066</c:v>
                </c:pt>
                <c:pt idx="7">
                  <c:v>33.333333333333336</c:v>
                </c:pt>
                <c:pt idx="8">
                  <c:v>57.325102880658427</c:v>
                </c:pt>
              </c:numCache>
            </c:numRef>
          </c:val>
          <c:extLst>
            <c:ext xmlns:c16="http://schemas.microsoft.com/office/drawing/2014/chart" uri="{C3380CC4-5D6E-409C-BE32-E72D297353CC}">
              <c16:uniqueId val="{00000000-0E72-424C-A61E-F58617F0694C}"/>
            </c:ext>
          </c:extLst>
        </c:ser>
        <c:dLbls>
          <c:showLegendKey val="0"/>
          <c:showVal val="1"/>
          <c:showCatName val="0"/>
          <c:showSerName val="0"/>
          <c:showPercent val="0"/>
          <c:showBubbleSize val="0"/>
        </c:dLbls>
        <c:gapWidth val="50"/>
        <c:axId val="101782656"/>
        <c:axId val="101793792"/>
      </c:barChart>
      <c:catAx>
        <c:axId val="101782656"/>
        <c:scaling>
          <c:orientation val="minMax"/>
        </c:scaling>
        <c:delete val="0"/>
        <c:axPos val="l"/>
        <c:numFmt formatCode="General" sourceLinked="0"/>
        <c:majorTickMark val="out"/>
        <c:minorTickMark val="none"/>
        <c:tickLblPos val="nextTo"/>
        <c:txPr>
          <a:bodyPr/>
          <a:lstStyle/>
          <a:p>
            <a:pPr>
              <a:defRPr sz="1100"/>
            </a:pPr>
            <a:endParaRPr lang="en-US"/>
          </a:p>
        </c:txPr>
        <c:crossAx val="101793792"/>
        <c:crosses val="autoZero"/>
        <c:auto val="1"/>
        <c:lblAlgn val="ctr"/>
        <c:lblOffset val="100"/>
        <c:noMultiLvlLbl val="0"/>
      </c:catAx>
      <c:valAx>
        <c:axId val="101793792"/>
        <c:scaling>
          <c:orientation val="minMax"/>
          <c:max val="100"/>
        </c:scaling>
        <c:delete val="0"/>
        <c:axPos val="b"/>
        <c:majorGridlines/>
        <c:numFmt formatCode="0" sourceLinked="0"/>
        <c:majorTickMark val="out"/>
        <c:minorTickMark val="none"/>
        <c:tickLblPos val="nextTo"/>
        <c:crossAx val="10178265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sz="1440" b="1" i="0" u="none" strike="noStrike" baseline="0">
                <a:effectLst/>
              </a:rPr>
              <a:t>Control de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sz="1440" b="1" i="0" u="none" strike="noStrike" baseline="0">
                <a:effectLst/>
              </a:rPr>
              <a:t>Calidad</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Total</a:t>
            </a:r>
          </a:p>
        </c:rich>
      </c:tx>
      <c:overlay val="0"/>
    </c:title>
    <c:autoTitleDeleted val="0"/>
    <c:plotArea>
      <c:layout/>
      <c:barChart>
        <c:barDir val="bar"/>
        <c:grouping val="clustered"/>
        <c:varyColors val="0"/>
        <c:ser>
          <c:idx val="0"/>
          <c:order val="0"/>
          <c:spPr>
            <a:pattFill prst="lgCheck">
              <a:fgClr>
                <a:srgbClr val="FF6600"/>
              </a:fgClr>
              <a:bgClr>
                <a:prstClr val="white"/>
              </a:bgClr>
            </a:pattFill>
            <a:ln w="25400">
              <a:solidFill>
                <a:schemeClr val="bg1"/>
              </a:solidFill>
              <a:prstDash val="sys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Resumen!$B$131:$B$139</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Resumen!$E$131:$E$139</c:f>
              <c:numCache>
                <c:formatCode>0.0</c:formatCode>
                <c:ptCount val="9"/>
                <c:pt idx="0">
                  <c:v>61.180555555555557</c:v>
                </c:pt>
                <c:pt idx="1">
                  <c:v>78.703703703703695</c:v>
                </c:pt>
                <c:pt idx="2">
                  <c:v>38.333333333333329</c:v>
                </c:pt>
                <c:pt idx="3">
                  <c:v>69.545732045732052</c:v>
                </c:pt>
                <c:pt idx="4">
                  <c:v>75.595238095238088</c:v>
                </c:pt>
                <c:pt idx="5">
                  <c:v>54.25945967612634</c:v>
                </c:pt>
                <c:pt idx="6">
                  <c:v>48.205128205128204</c:v>
                </c:pt>
                <c:pt idx="7">
                  <c:v>38.888888888888886</c:v>
                </c:pt>
                <c:pt idx="8">
                  <c:v>65.699588477366248</c:v>
                </c:pt>
              </c:numCache>
            </c:numRef>
          </c:val>
          <c:extLst>
            <c:ext xmlns:c16="http://schemas.microsoft.com/office/drawing/2014/chart" uri="{C3380CC4-5D6E-409C-BE32-E72D297353CC}">
              <c16:uniqueId val="{00000000-BBE6-4581-98EB-99E55F4FCDBB}"/>
            </c:ext>
          </c:extLst>
        </c:ser>
        <c:dLbls>
          <c:showLegendKey val="0"/>
          <c:showVal val="1"/>
          <c:showCatName val="0"/>
          <c:showSerName val="0"/>
          <c:showPercent val="0"/>
          <c:showBubbleSize val="0"/>
        </c:dLbls>
        <c:gapWidth val="50"/>
        <c:axId val="101817344"/>
        <c:axId val="101820288"/>
      </c:barChart>
      <c:catAx>
        <c:axId val="101817344"/>
        <c:scaling>
          <c:orientation val="minMax"/>
        </c:scaling>
        <c:delete val="0"/>
        <c:axPos val="l"/>
        <c:numFmt formatCode="General" sourceLinked="0"/>
        <c:majorTickMark val="out"/>
        <c:minorTickMark val="none"/>
        <c:tickLblPos val="nextTo"/>
        <c:txPr>
          <a:bodyPr/>
          <a:lstStyle/>
          <a:p>
            <a:pPr>
              <a:defRPr sz="1100"/>
            </a:pPr>
            <a:endParaRPr lang="en-US"/>
          </a:p>
        </c:txPr>
        <c:crossAx val="101820288"/>
        <c:crosses val="autoZero"/>
        <c:auto val="1"/>
        <c:lblAlgn val="ctr"/>
        <c:lblOffset val="100"/>
        <c:noMultiLvlLbl val="0"/>
      </c:catAx>
      <c:valAx>
        <c:axId val="101820288"/>
        <c:scaling>
          <c:orientation val="minMax"/>
          <c:max val="100"/>
        </c:scaling>
        <c:delete val="0"/>
        <c:axPos val="b"/>
        <c:majorGridlines/>
        <c:numFmt formatCode="0" sourceLinked="0"/>
        <c:majorTickMark val="out"/>
        <c:minorTickMark val="none"/>
        <c:tickLblPos val="nextTo"/>
        <c:crossAx val="10181734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Procesos Escritos y Documentación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Grupo</a:t>
            </a:r>
          </a:p>
        </c:rich>
      </c:tx>
      <c:overlay val="0"/>
    </c:title>
    <c:autoTitleDeleted val="0"/>
    <c:plotArea>
      <c:layout/>
      <c:barChart>
        <c:barDir val="bar"/>
        <c:grouping val="clustered"/>
        <c:varyColors val="0"/>
        <c:ser>
          <c:idx val="0"/>
          <c:order val="0"/>
          <c:spPr>
            <a:pattFill prst="lgConfetti">
              <a:fgClr>
                <a:srgbClr val="008000"/>
              </a:fgClr>
              <a:bgClr>
                <a:prstClr val="white"/>
              </a:bgClr>
            </a:patt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Resumen!$B$142:$B$150</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Resumen!$C$142:$C$150</c:f>
              <c:numCache>
                <c:formatCode>0.0</c:formatCode>
                <c:ptCount val="9"/>
                <c:pt idx="0">
                  <c:v>66.666666666666671</c:v>
                </c:pt>
                <c:pt idx="1">
                  <c:v>79.166666666666671</c:v>
                </c:pt>
                <c:pt idx="2">
                  <c:v>33.333333333333336</c:v>
                </c:pt>
                <c:pt idx="3">
                  <c:v>91.666666666666671</c:v>
                </c:pt>
                <c:pt idx="4">
                  <c:v>66.666666666666671</c:v>
                </c:pt>
                <c:pt idx="5">
                  <c:v>16.666666666666668</c:v>
                </c:pt>
                <c:pt idx="6">
                  <c:v>38.888888888888893</c:v>
                </c:pt>
                <c:pt idx="7">
                  <c:v>33.333333333333336</c:v>
                </c:pt>
                <c:pt idx="8">
                  <c:v>55.555555555555564</c:v>
                </c:pt>
              </c:numCache>
            </c:numRef>
          </c:val>
          <c:extLst>
            <c:ext xmlns:c16="http://schemas.microsoft.com/office/drawing/2014/chart" uri="{C3380CC4-5D6E-409C-BE32-E72D297353CC}">
              <c16:uniqueId val="{00000000-6A8C-416B-AFE7-C9CFAA7633AF}"/>
            </c:ext>
          </c:extLst>
        </c:ser>
        <c:dLbls>
          <c:showLegendKey val="0"/>
          <c:showVal val="1"/>
          <c:showCatName val="0"/>
          <c:showSerName val="0"/>
          <c:showPercent val="0"/>
          <c:showBubbleSize val="0"/>
        </c:dLbls>
        <c:gapWidth val="50"/>
        <c:axId val="101835904"/>
        <c:axId val="110772224"/>
      </c:barChart>
      <c:catAx>
        <c:axId val="101835904"/>
        <c:scaling>
          <c:orientation val="minMax"/>
        </c:scaling>
        <c:delete val="0"/>
        <c:axPos val="l"/>
        <c:numFmt formatCode="General" sourceLinked="0"/>
        <c:majorTickMark val="out"/>
        <c:minorTickMark val="none"/>
        <c:tickLblPos val="nextTo"/>
        <c:txPr>
          <a:bodyPr/>
          <a:lstStyle/>
          <a:p>
            <a:pPr>
              <a:defRPr sz="1100"/>
            </a:pPr>
            <a:endParaRPr lang="en-US"/>
          </a:p>
        </c:txPr>
        <c:crossAx val="110772224"/>
        <c:crosses val="autoZero"/>
        <c:auto val="1"/>
        <c:lblAlgn val="ctr"/>
        <c:lblOffset val="100"/>
        <c:noMultiLvlLbl val="0"/>
      </c:catAx>
      <c:valAx>
        <c:axId val="110772224"/>
        <c:scaling>
          <c:orientation val="minMax"/>
          <c:max val="100"/>
        </c:scaling>
        <c:delete val="0"/>
        <c:axPos val="b"/>
        <c:majorGridlines/>
        <c:numFmt formatCode="0" sourceLinked="0"/>
        <c:majorTickMark val="out"/>
        <c:minorTickMark val="none"/>
        <c:tickLblPos val="nextTo"/>
        <c:crossAx val="10183590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sz="1440" b="1" i="0" u="none" strike="noStrike" baseline="0">
                <a:effectLst/>
              </a:rPr>
              <a:t>Procesos Escritos y Documentación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Individual</a:t>
            </a:r>
          </a:p>
        </c:rich>
      </c:tx>
      <c:overlay val="0"/>
    </c:title>
    <c:autoTitleDeleted val="0"/>
    <c:plotArea>
      <c:layout/>
      <c:barChart>
        <c:barDir val="bar"/>
        <c:grouping val="clustered"/>
        <c:varyColors val="0"/>
        <c:ser>
          <c:idx val="0"/>
          <c:order val="0"/>
          <c:spPr>
            <a:pattFill prst="lgConfetti">
              <a:fgClr>
                <a:srgbClr val="008000"/>
              </a:fgClr>
              <a:bgClr>
                <a:prstClr val="white"/>
              </a:bgClr>
            </a:pattFill>
            <a:ln w="25400">
              <a:solidFill>
                <a:srgbClr val="008000"/>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Resumen!$B$142:$B$150</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Resumen!$D$142:$D$150</c:f>
              <c:numCache>
                <c:formatCode>0.0</c:formatCode>
                <c:ptCount val="9"/>
                <c:pt idx="0">
                  <c:v>62.023358585858581</c:v>
                </c:pt>
                <c:pt idx="1">
                  <c:v>79.166666666666671</c:v>
                </c:pt>
                <c:pt idx="2">
                  <c:v>51.666666666666664</c:v>
                </c:pt>
                <c:pt idx="3">
                  <c:v>83.07692307692308</c:v>
                </c:pt>
                <c:pt idx="4">
                  <c:v>75.505050505050505</c:v>
                </c:pt>
                <c:pt idx="5">
                  <c:v>45.858585858585855</c:v>
                </c:pt>
                <c:pt idx="6">
                  <c:v>45.925925925925931</c:v>
                </c:pt>
                <c:pt idx="7">
                  <c:v>19.444444444444443</c:v>
                </c:pt>
                <c:pt idx="8">
                  <c:v>69.312169312169317</c:v>
                </c:pt>
              </c:numCache>
            </c:numRef>
          </c:val>
          <c:extLst>
            <c:ext xmlns:c16="http://schemas.microsoft.com/office/drawing/2014/chart" uri="{C3380CC4-5D6E-409C-BE32-E72D297353CC}">
              <c16:uniqueId val="{00000000-FDFC-4473-8BFA-DA44AEC5A9F6}"/>
            </c:ext>
          </c:extLst>
        </c:ser>
        <c:dLbls>
          <c:showLegendKey val="0"/>
          <c:showVal val="1"/>
          <c:showCatName val="0"/>
          <c:showSerName val="0"/>
          <c:showPercent val="0"/>
          <c:showBubbleSize val="0"/>
        </c:dLbls>
        <c:gapWidth val="50"/>
        <c:axId val="110779392"/>
        <c:axId val="110790528"/>
      </c:barChart>
      <c:catAx>
        <c:axId val="110779392"/>
        <c:scaling>
          <c:orientation val="minMax"/>
        </c:scaling>
        <c:delete val="0"/>
        <c:axPos val="l"/>
        <c:numFmt formatCode="General" sourceLinked="0"/>
        <c:majorTickMark val="out"/>
        <c:minorTickMark val="none"/>
        <c:tickLblPos val="nextTo"/>
        <c:txPr>
          <a:bodyPr/>
          <a:lstStyle/>
          <a:p>
            <a:pPr>
              <a:defRPr sz="1100"/>
            </a:pPr>
            <a:endParaRPr lang="en-US"/>
          </a:p>
        </c:txPr>
        <c:crossAx val="110790528"/>
        <c:crosses val="autoZero"/>
        <c:auto val="1"/>
        <c:lblAlgn val="ctr"/>
        <c:lblOffset val="100"/>
        <c:noMultiLvlLbl val="0"/>
      </c:catAx>
      <c:valAx>
        <c:axId val="110790528"/>
        <c:scaling>
          <c:orientation val="minMax"/>
          <c:max val="100"/>
        </c:scaling>
        <c:delete val="0"/>
        <c:axPos val="b"/>
        <c:majorGridlines/>
        <c:numFmt formatCode="0" sourceLinked="0"/>
        <c:majorTickMark val="out"/>
        <c:minorTickMark val="none"/>
        <c:tickLblPos val="nextTo"/>
        <c:crossAx val="110779392"/>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sz="1440" b="1" i="0" u="none" strike="noStrike" baseline="0">
                <a:effectLst/>
              </a:rPr>
              <a:t>Procesos Escritos y Documentación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Total</a:t>
            </a:r>
          </a:p>
        </c:rich>
      </c:tx>
      <c:overlay val="0"/>
    </c:title>
    <c:autoTitleDeleted val="0"/>
    <c:plotArea>
      <c:layout/>
      <c:barChart>
        <c:barDir val="bar"/>
        <c:grouping val="clustered"/>
        <c:varyColors val="0"/>
        <c:ser>
          <c:idx val="0"/>
          <c:order val="0"/>
          <c:spPr>
            <a:pattFill prst="lgConfetti">
              <a:fgClr>
                <a:srgbClr val="008000"/>
              </a:fgClr>
              <a:bgClr>
                <a:prstClr val="white"/>
              </a:bgClr>
            </a:pattFill>
            <a:ln w="25400">
              <a:solidFill>
                <a:schemeClr val="bg1"/>
              </a:solidFill>
              <a:prstDash val="sys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Resumen!$B$142:$B$150</c:f>
              <c:strCache>
                <c:ptCount val="9"/>
                <c:pt idx="0">
                  <c:v>2. Planificación y Manejo de Censos / Encuestas</c:v>
                </c:pt>
                <c:pt idx="1">
                  <c:v>3. Cartografía</c:v>
                </c:pt>
                <c:pt idx="2">
                  <c:v>4. Muestreo</c:v>
                </c:pt>
                <c:pt idx="3">
                  <c:v>5. Diseño y Evaluación del Cuestionario</c:v>
                </c:pt>
                <c:pt idx="4">
                  <c:v>6. Operaciones de Campo</c:v>
                </c:pt>
                <c:pt idx="5">
                  <c:v>7. Procesamiento de Datos</c:v>
                </c:pt>
                <c:pt idx="6">
                  <c:v>8. Análisis y Evaluación de Datos</c:v>
                </c:pt>
                <c:pt idx="7">
                  <c:v>9. Sistema de Registros Administrativos</c:v>
                </c:pt>
                <c:pt idx="8">
                  <c:v>10. Difusión de Datos</c:v>
                </c:pt>
              </c:strCache>
            </c:strRef>
          </c:cat>
          <c:val>
            <c:numRef>
              <c:f>Resumen!$E$142:$E$150</c:f>
              <c:numCache>
                <c:formatCode>0.0</c:formatCode>
                <c:ptCount val="9"/>
                <c:pt idx="0">
                  <c:v>64.34501262626263</c:v>
                </c:pt>
                <c:pt idx="1">
                  <c:v>79.166666666666671</c:v>
                </c:pt>
                <c:pt idx="2">
                  <c:v>42.5</c:v>
                </c:pt>
                <c:pt idx="3">
                  <c:v>87.371794871794876</c:v>
                </c:pt>
                <c:pt idx="4">
                  <c:v>71.085858585858588</c:v>
                </c:pt>
                <c:pt idx="5">
                  <c:v>31.262626262626263</c:v>
                </c:pt>
                <c:pt idx="6">
                  <c:v>42.407407407407412</c:v>
                </c:pt>
                <c:pt idx="7">
                  <c:v>26.388888888888889</c:v>
                </c:pt>
                <c:pt idx="8">
                  <c:v>62.433862433862444</c:v>
                </c:pt>
              </c:numCache>
            </c:numRef>
          </c:val>
          <c:extLst>
            <c:ext xmlns:c16="http://schemas.microsoft.com/office/drawing/2014/chart" uri="{C3380CC4-5D6E-409C-BE32-E72D297353CC}">
              <c16:uniqueId val="{00000000-A0D8-437C-9355-D3C3C5019F9B}"/>
            </c:ext>
          </c:extLst>
        </c:ser>
        <c:dLbls>
          <c:showLegendKey val="0"/>
          <c:showVal val="1"/>
          <c:showCatName val="0"/>
          <c:showSerName val="0"/>
          <c:showPercent val="0"/>
          <c:showBubbleSize val="0"/>
        </c:dLbls>
        <c:gapWidth val="50"/>
        <c:axId val="110576768"/>
        <c:axId val="110583808"/>
      </c:barChart>
      <c:catAx>
        <c:axId val="110576768"/>
        <c:scaling>
          <c:orientation val="minMax"/>
        </c:scaling>
        <c:delete val="0"/>
        <c:axPos val="l"/>
        <c:numFmt formatCode="General" sourceLinked="0"/>
        <c:majorTickMark val="out"/>
        <c:minorTickMark val="none"/>
        <c:tickLblPos val="nextTo"/>
        <c:txPr>
          <a:bodyPr/>
          <a:lstStyle/>
          <a:p>
            <a:pPr>
              <a:defRPr sz="1100"/>
            </a:pPr>
            <a:endParaRPr lang="en-US"/>
          </a:p>
        </c:txPr>
        <c:crossAx val="110583808"/>
        <c:crosses val="autoZero"/>
        <c:auto val="1"/>
        <c:lblAlgn val="ctr"/>
        <c:lblOffset val="100"/>
        <c:noMultiLvlLbl val="0"/>
      </c:catAx>
      <c:valAx>
        <c:axId val="110583808"/>
        <c:scaling>
          <c:orientation val="minMax"/>
          <c:max val="100"/>
        </c:scaling>
        <c:delete val="0"/>
        <c:axPos val="b"/>
        <c:majorGridlines/>
        <c:numFmt formatCode="0" sourceLinked="0"/>
        <c:majorTickMark val="out"/>
        <c:minorTickMark val="none"/>
        <c:tickLblPos val="nextTo"/>
        <c:crossAx val="11057676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Capacidad Institucional </a:t>
            </a:r>
          </a:p>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Puntos Individual </a:t>
            </a:r>
          </a:p>
        </c:rich>
      </c:tx>
      <c:overlay val="0"/>
    </c:title>
    <c:autoTitleDeleted val="0"/>
    <c:plotArea>
      <c:layout/>
      <c:barChart>
        <c:barDir val="bar"/>
        <c:grouping val="clustered"/>
        <c:varyColors val="0"/>
        <c:ser>
          <c:idx val="0"/>
          <c:order val="0"/>
          <c:spPr>
            <a:ln w="25400" cap="rnd">
              <a:solidFill>
                <a:schemeClr val="accent1"/>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Resumen!$B$9:$B$13</c:f>
              <c:strCache>
                <c:ptCount val="5"/>
                <c:pt idx="0">
                  <c:v>Ámbito Legal y Normativo</c:v>
                </c:pt>
                <c:pt idx="1">
                  <c:v>Confidencialidad y Protección de Datos</c:v>
                </c:pt>
                <c:pt idx="2">
                  <c:v>Planificación y Estructura de la Organización</c:v>
                </c:pt>
                <c:pt idx="3">
                  <c:v>Recursos Humanos, Técnicos e Institucionales</c:v>
                </c:pt>
                <c:pt idx="4">
                  <c:v>Coordinación de Partes Interesadas</c:v>
                </c:pt>
              </c:strCache>
            </c:strRef>
          </c:cat>
          <c:val>
            <c:numRef>
              <c:f>Resumen!$E$9:$E$13</c:f>
              <c:numCache>
                <c:formatCode>0.0</c:formatCode>
                <c:ptCount val="5"/>
                <c:pt idx="0">
                  <c:v>54.691358024691347</c:v>
                </c:pt>
                <c:pt idx="1">
                  <c:v>47.222222222222221</c:v>
                </c:pt>
                <c:pt idx="2">
                  <c:v>44.273504273504273</c:v>
                </c:pt>
                <c:pt idx="3">
                  <c:v>43.504273504273499</c:v>
                </c:pt>
                <c:pt idx="4">
                  <c:v>57.07070707070708</c:v>
                </c:pt>
              </c:numCache>
            </c:numRef>
          </c:val>
          <c:extLst>
            <c:ext xmlns:c16="http://schemas.microsoft.com/office/drawing/2014/chart" uri="{C3380CC4-5D6E-409C-BE32-E72D297353CC}">
              <c16:uniqueId val="{00000000-C906-451F-A51F-A50BDAFDB9BE}"/>
            </c:ext>
          </c:extLst>
        </c:ser>
        <c:dLbls>
          <c:showLegendKey val="0"/>
          <c:showVal val="1"/>
          <c:showCatName val="0"/>
          <c:showSerName val="0"/>
          <c:showPercent val="0"/>
          <c:showBubbleSize val="0"/>
        </c:dLbls>
        <c:gapWidth val="50"/>
        <c:axId val="94343168"/>
        <c:axId val="94345856"/>
      </c:barChart>
      <c:catAx>
        <c:axId val="94343168"/>
        <c:scaling>
          <c:orientation val="minMax"/>
        </c:scaling>
        <c:delete val="0"/>
        <c:axPos val="l"/>
        <c:numFmt formatCode="General" sourceLinked="0"/>
        <c:majorTickMark val="out"/>
        <c:minorTickMark val="none"/>
        <c:tickLblPos val="nextTo"/>
        <c:crossAx val="94345856"/>
        <c:crosses val="autoZero"/>
        <c:auto val="1"/>
        <c:lblAlgn val="ctr"/>
        <c:lblOffset val="100"/>
        <c:noMultiLvlLbl val="0"/>
      </c:catAx>
      <c:valAx>
        <c:axId val="94345856"/>
        <c:scaling>
          <c:orientation val="minMax"/>
          <c:max val="100"/>
        </c:scaling>
        <c:delete val="0"/>
        <c:axPos val="b"/>
        <c:majorGridlines/>
        <c:numFmt formatCode="0" sourceLinked="0"/>
        <c:majorTickMark val="out"/>
        <c:minorTickMark val="none"/>
        <c:tickLblPos val="nextTo"/>
        <c:crossAx val="94343168"/>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Capacidad Institucional </a:t>
            </a:r>
          </a:p>
        </c:rich>
      </c:tx>
      <c:overlay val="0"/>
    </c:title>
    <c:autoTitleDeleted val="0"/>
    <c:plotArea>
      <c:layout>
        <c:manualLayout>
          <c:layoutTarget val="inner"/>
          <c:xMode val="edge"/>
          <c:yMode val="edge"/>
          <c:x val="0.46168773794098472"/>
          <c:y val="9.4534805194525437E-2"/>
          <c:w val="0.47429139798282904"/>
          <c:h val="0.82570809713939208"/>
        </c:manualLayout>
      </c:layout>
      <c:barChart>
        <c:barDir val="bar"/>
        <c:grouping val="clustered"/>
        <c:varyColors val="0"/>
        <c:ser>
          <c:idx val="0"/>
          <c:order val="0"/>
          <c:spPr>
            <a:ln w="25400">
              <a:noFill/>
              <a:prstDash val="sysDash"/>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Resumen!$B$9:$B$13</c:f>
              <c:strCache>
                <c:ptCount val="5"/>
                <c:pt idx="0">
                  <c:v>Ámbito Legal y Normativo</c:v>
                </c:pt>
                <c:pt idx="1">
                  <c:v>Confidencialidad y Protección de Datos</c:v>
                </c:pt>
                <c:pt idx="2">
                  <c:v>Planificación y Estructura de la Organización</c:v>
                </c:pt>
                <c:pt idx="3">
                  <c:v>Recursos Humanos, Técnicos e Institucionales</c:v>
                </c:pt>
                <c:pt idx="4">
                  <c:v>Coordinación de Partes Interesadas</c:v>
                </c:pt>
              </c:strCache>
            </c:strRef>
          </c:cat>
          <c:val>
            <c:numRef>
              <c:f>Resumen!$H$9:$H$13</c:f>
              <c:numCache>
                <c:formatCode>0.0</c:formatCode>
                <c:ptCount val="5"/>
                <c:pt idx="0">
                  <c:v>49.567901234567891</c:v>
                </c:pt>
                <c:pt idx="1">
                  <c:v>37.896825396825392</c:v>
                </c:pt>
                <c:pt idx="2">
                  <c:v>40.085470085470085</c:v>
                </c:pt>
                <c:pt idx="3">
                  <c:v>37.136752136752136</c:v>
                </c:pt>
                <c:pt idx="4">
                  <c:v>28.53535353535354</c:v>
                </c:pt>
              </c:numCache>
            </c:numRef>
          </c:val>
          <c:extLst>
            <c:ext xmlns:c16="http://schemas.microsoft.com/office/drawing/2014/chart" uri="{C3380CC4-5D6E-409C-BE32-E72D297353CC}">
              <c16:uniqueId val="{00000000-68DA-4C21-8872-76CFBD1713DE}"/>
            </c:ext>
          </c:extLst>
        </c:ser>
        <c:dLbls>
          <c:showLegendKey val="0"/>
          <c:showVal val="1"/>
          <c:showCatName val="0"/>
          <c:showSerName val="0"/>
          <c:showPercent val="0"/>
          <c:showBubbleSize val="0"/>
        </c:dLbls>
        <c:gapWidth val="50"/>
        <c:axId val="94357376"/>
        <c:axId val="94388992"/>
      </c:barChart>
      <c:catAx>
        <c:axId val="94357376"/>
        <c:scaling>
          <c:orientation val="minMax"/>
        </c:scaling>
        <c:delete val="0"/>
        <c:axPos val="l"/>
        <c:numFmt formatCode="General" sourceLinked="0"/>
        <c:majorTickMark val="out"/>
        <c:minorTickMark val="none"/>
        <c:tickLblPos val="nextTo"/>
        <c:txPr>
          <a:bodyPr/>
          <a:lstStyle/>
          <a:p>
            <a:pPr>
              <a:defRPr sz="1200"/>
            </a:pPr>
            <a:endParaRPr lang="en-US"/>
          </a:p>
        </c:txPr>
        <c:crossAx val="94388992"/>
        <c:crosses val="autoZero"/>
        <c:auto val="1"/>
        <c:lblAlgn val="ctr"/>
        <c:lblOffset val="100"/>
        <c:noMultiLvlLbl val="0"/>
      </c:catAx>
      <c:valAx>
        <c:axId val="94388992"/>
        <c:scaling>
          <c:orientation val="minMax"/>
          <c:max val="100"/>
        </c:scaling>
        <c:delete val="0"/>
        <c:axPos val="b"/>
        <c:majorGridlines/>
        <c:numFmt formatCode="0" sourceLinked="0"/>
        <c:majorTickMark val="out"/>
        <c:minorTickMark val="none"/>
        <c:tickLblPos val="nextTo"/>
        <c:crossAx val="9435737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Planificación y Manejo de Censos / Encuestas - Puntos Grupo</a:t>
            </a:r>
          </a:p>
        </c:rich>
      </c:tx>
      <c:overlay val="0"/>
    </c:title>
    <c:autoTitleDeleted val="0"/>
    <c:plotArea>
      <c:layout/>
      <c:barChart>
        <c:barDir val="bar"/>
        <c:grouping val="clustered"/>
        <c:varyColors val="0"/>
        <c:ser>
          <c:idx val="0"/>
          <c:order val="0"/>
          <c:spPr>
            <a:solidFill>
              <a:srgbClr val="FFFF00"/>
            </a:solidFill>
            <a:ln>
              <a:no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Resumen!$B$18:$B$21</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Resumen!$C$18:$C$21</c:f>
              <c:numCache>
                <c:formatCode>0.0</c:formatCode>
                <c:ptCount val="4"/>
                <c:pt idx="0">
                  <c:v>76.19047619047619</c:v>
                </c:pt>
                <c:pt idx="1">
                  <c:v>66.666666666666671</c:v>
                </c:pt>
                <c:pt idx="2">
                  <c:v>66.666666666666671</c:v>
                </c:pt>
                <c:pt idx="3">
                  <c:v>66.666666666666671</c:v>
                </c:pt>
              </c:numCache>
            </c:numRef>
          </c:val>
          <c:extLst>
            <c:ext xmlns:c16="http://schemas.microsoft.com/office/drawing/2014/chart" uri="{C3380CC4-5D6E-409C-BE32-E72D297353CC}">
              <c16:uniqueId val="{00000000-0CB5-4DF6-B160-D4EE433C1C66}"/>
            </c:ext>
          </c:extLst>
        </c:ser>
        <c:dLbls>
          <c:showLegendKey val="0"/>
          <c:showVal val="1"/>
          <c:showCatName val="0"/>
          <c:showSerName val="0"/>
          <c:showPercent val="0"/>
          <c:showBubbleSize val="0"/>
        </c:dLbls>
        <c:gapWidth val="50"/>
        <c:axId val="94449664"/>
        <c:axId val="94452352"/>
      </c:barChart>
      <c:catAx>
        <c:axId val="94449664"/>
        <c:scaling>
          <c:orientation val="minMax"/>
        </c:scaling>
        <c:delete val="0"/>
        <c:axPos val="l"/>
        <c:numFmt formatCode="General" sourceLinked="0"/>
        <c:majorTickMark val="out"/>
        <c:minorTickMark val="none"/>
        <c:tickLblPos val="nextTo"/>
        <c:crossAx val="94452352"/>
        <c:crosses val="autoZero"/>
        <c:auto val="1"/>
        <c:lblAlgn val="ctr"/>
        <c:lblOffset val="100"/>
        <c:noMultiLvlLbl val="0"/>
      </c:catAx>
      <c:valAx>
        <c:axId val="94452352"/>
        <c:scaling>
          <c:orientation val="minMax"/>
          <c:max val="100"/>
        </c:scaling>
        <c:delete val="0"/>
        <c:axPos val="b"/>
        <c:majorGridlines/>
        <c:numFmt formatCode="0" sourceLinked="0"/>
        <c:majorTickMark val="out"/>
        <c:minorTickMark val="none"/>
        <c:tickLblPos val="nextTo"/>
        <c:crossAx val="9444966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Planificación y Manejo de Censos / Encuestas - Puntos Individual </a:t>
            </a:r>
          </a:p>
        </c:rich>
      </c:tx>
      <c:overlay val="0"/>
    </c:title>
    <c:autoTitleDeleted val="0"/>
    <c:plotArea>
      <c:layout/>
      <c:barChart>
        <c:barDir val="bar"/>
        <c:grouping val="clustered"/>
        <c:varyColors val="0"/>
        <c:ser>
          <c:idx val="0"/>
          <c:order val="0"/>
          <c:spPr>
            <a:solidFill>
              <a:srgbClr val="FFFF00"/>
            </a:solidFill>
            <a:ln w="25400" cap="rnd">
              <a:solidFill>
                <a:srgbClr val="FFFF00"/>
              </a:solidFill>
              <a:prstDash val="dash"/>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Resumen!$B$18:$B$21</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Resumen!$E$18:$E$21</c:f>
              <c:numCache>
                <c:formatCode>0.0</c:formatCode>
                <c:ptCount val="4"/>
                <c:pt idx="0">
                  <c:v>69.970927765045403</c:v>
                </c:pt>
                <c:pt idx="1">
                  <c:v>59.407679738562088</c:v>
                </c:pt>
                <c:pt idx="2">
                  <c:v>55.69444444444445</c:v>
                </c:pt>
                <c:pt idx="3">
                  <c:v>62.023358585858581</c:v>
                </c:pt>
              </c:numCache>
            </c:numRef>
          </c:val>
          <c:extLst>
            <c:ext xmlns:c16="http://schemas.microsoft.com/office/drawing/2014/chart" uri="{C3380CC4-5D6E-409C-BE32-E72D297353CC}">
              <c16:uniqueId val="{00000000-66F7-4D00-B30F-1EB3A392B67A}"/>
            </c:ext>
          </c:extLst>
        </c:ser>
        <c:dLbls>
          <c:showLegendKey val="0"/>
          <c:showVal val="1"/>
          <c:showCatName val="0"/>
          <c:showSerName val="0"/>
          <c:showPercent val="0"/>
          <c:showBubbleSize val="0"/>
        </c:dLbls>
        <c:gapWidth val="50"/>
        <c:axId val="94492544"/>
        <c:axId val="94499584"/>
      </c:barChart>
      <c:catAx>
        <c:axId val="94492544"/>
        <c:scaling>
          <c:orientation val="minMax"/>
        </c:scaling>
        <c:delete val="0"/>
        <c:axPos val="l"/>
        <c:numFmt formatCode="General" sourceLinked="0"/>
        <c:majorTickMark val="out"/>
        <c:minorTickMark val="none"/>
        <c:tickLblPos val="nextTo"/>
        <c:crossAx val="94499584"/>
        <c:crosses val="autoZero"/>
        <c:auto val="1"/>
        <c:lblAlgn val="ctr"/>
        <c:lblOffset val="100"/>
        <c:noMultiLvlLbl val="0"/>
      </c:catAx>
      <c:valAx>
        <c:axId val="94499584"/>
        <c:scaling>
          <c:orientation val="minMax"/>
          <c:max val="100"/>
        </c:scaling>
        <c:delete val="0"/>
        <c:axPos val="b"/>
        <c:majorGridlines/>
        <c:numFmt formatCode="0" sourceLinked="0"/>
        <c:majorTickMark val="out"/>
        <c:minorTickMark val="none"/>
        <c:tickLblPos val="nextTo"/>
        <c:crossAx val="94492544"/>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40" b="1" i="0" u="none" strike="noStrike" kern="1200" baseline="0">
                <a:solidFill>
                  <a:sysClr val="windowText" lastClr="000000"/>
                </a:solidFill>
                <a:latin typeface="Arial"/>
                <a:ea typeface="+mn-ea"/>
                <a:cs typeface="Arial"/>
              </a:defRPr>
            </a:pPr>
            <a:r>
              <a:rPr lang="es-ES"/>
              <a:t>Planificación y Manejo de Censos / Encuestas </a:t>
            </a:r>
          </a:p>
        </c:rich>
      </c:tx>
      <c:overlay val="0"/>
    </c:title>
    <c:autoTitleDeleted val="0"/>
    <c:plotArea>
      <c:layout/>
      <c:barChart>
        <c:barDir val="bar"/>
        <c:grouping val="clustered"/>
        <c:varyColors val="0"/>
        <c:ser>
          <c:idx val="0"/>
          <c:order val="0"/>
          <c:spPr>
            <a:solidFill>
              <a:srgbClr val="FFFF00"/>
            </a:solidFill>
            <a:ln w="25400">
              <a:solidFill>
                <a:srgbClr val="000090"/>
              </a:solidFill>
              <a:prstDash val="solid"/>
            </a:ln>
          </c:spPr>
          <c:invertIfNegative val="0"/>
          <c:dLbls>
            <c:spPr>
              <a:noFill/>
              <a:ln>
                <a:noFill/>
              </a:ln>
              <a:effectLst/>
            </c:spPr>
            <c:txPr>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Resumen!$B$18:$B$21</c:f>
              <c:strCache>
                <c:ptCount val="4"/>
                <c:pt idx="0">
                  <c:v>Recursos Humanos e Institucionales</c:v>
                </c:pt>
                <c:pt idx="1">
                  <c:v>Validez Metodológica y Estándares Internacionales</c:v>
                </c:pt>
                <c:pt idx="2">
                  <c:v>Control de Calidad</c:v>
                </c:pt>
                <c:pt idx="3">
                  <c:v>Procesos Escritos y Documentación</c:v>
                </c:pt>
              </c:strCache>
            </c:strRef>
          </c:cat>
          <c:val>
            <c:numRef>
              <c:f>Resumen!$H$18:$H$21</c:f>
              <c:numCache>
                <c:formatCode>0.0</c:formatCode>
                <c:ptCount val="4"/>
                <c:pt idx="0">
                  <c:v>73.080701977760796</c:v>
                </c:pt>
                <c:pt idx="1">
                  <c:v>63.037173202614383</c:v>
                </c:pt>
                <c:pt idx="2">
                  <c:v>61.180555555555557</c:v>
                </c:pt>
                <c:pt idx="3">
                  <c:v>64.34501262626263</c:v>
                </c:pt>
              </c:numCache>
            </c:numRef>
          </c:val>
          <c:extLst>
            <c:ext xmlns:c16="http://schemas.microsoft.com/office/drawing/2014/chart" uri="{C3380CC4-5D6E-409C-BE32-E72D297353CC}">
              <c16:uniqueId val="{00000000-9E62-4A99-BFFF-CC79E1263E53}"/>
            </c:ext>
          </c:extLst>
        </c:ser>
        <c:dLbls>
          <c:showLegendKey val="0"/>
          <c:showVal val="1"/>
          <c:showCatName val="0"/>
          <c:showSerName val="0"/>
          <c:showPercent val="0"/>
          <c:showBubbleSize val="0"/>
        </c:dLbls>
        <c:gapWidth val="50"/>
        <c:axId val="95768576"/>
        <c:axId val="95771264"/>
      </c:barChart>
      <c:catAx>
        <c:axId val="95768576"/>
        <c:scaling>
          <c:orientation val="minMax"/>
        </c:scaling>
        <c:delete val="0"/>
        <c:axPos val="l"/>
        <c:numFmt formatCode="General" sourceLinked="0"/>
        <c:majorTickMark val="out"/>
        <c:minorTickMark val="none"/>
        <c:tickLblPos val="nextTo"/>
        <c:txPr>
          <a:bodyPr/>
          <a:lstStyle/>
          <a:p>
            <a:pPr>
              <a:defRPr sz="1200"/>
            </a:pPr>
            <a:endParaRPr lang="en-US"/>
          </a:p>
        </c:txPr>
        <c:crossAx val="95771264"/>
        <c:crosses val="autoZero"/>
        <c:auto val="1"/>
        <c:lblAlgn val="ctr"/>
        <c:lblOffset val="100"/>
        <c:noMultiLvlLbl val="0"/>
      </c:catAx>
      <c:valAx>
        <c:axId val="95771264"/>
        <c:scaling>
          <c:orientation val="minMax"/>
          <c:max val="100"/>
        </c:scaling>
        <c:delete val="0"/>
        <c:axPos val="b"/>
        <c:majorGridlines/>
        <c:numFmt formatCode="0" sourceLinked="0"/>
        <c:majorTickMark val="out"/>
        <c:minorTickMark val="none"/>
        <c:tickLblPos val="nextTo"/>
        <c:crossAx val="95768576"/>
        <c:crosses val="autoZero"/>
        <c:crossBetween val="between"/>
      </c:valAx>
      <c:spPr>
        <a:noFill/>
      </c:spPr>
    </c:plotArea>
    <c:plotVisOnly val="1"/>
    <c:dispBlanksAs val="gap"/>
    <c:showDLblsOverMax val="0"/>
  </c:chart>
  <c:spPr>
    <a:noFill/>
  </c:spPr>
  <c:txPr>
    <a:bodyPr/>
    <a:lstStyle/>
    <a:p>
      <a:pPr>
        <a:defRPr sz="1200" b="1">
          <a:latin typeface="Arial"/>
          <a:cs typeface="Arial"/>
        </a:defRPr>
      </a:pPr>
      <a:endParaRPr lang="en-US"/>
    </a:p>
  </c:tx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4.xml"/><Relationship Id="rId13" Type="http://schemas.openxmlformats.org/officeDocument/2006/relationships/chart" Target="../charts/chart19.xml"/><Relationship Id="rId18" Type="http://schemas.openxmlformats.org/officeDocument/2006/relationships/chart" Target="../charts/chart24.xml"/><Relationship Id="rId26" Type="http://schemas.openxmlformats.org/officeDocument/2006/relationships/chart" Target="../charts/chart32.xml"/><Relationship Id="rId3" Type="http://schemas.openxmlformats.org/officeDocument/2006/relationships/chart" Target="../charts/chart9.xml"/><Relationship Id="rId21" Type="http://schemas.openxmlformats.org/officeDocument/2006/relationships/chart" Target="../charts/chart27.xml"/><Relationship Id="rId7" Type="http://schemas.openxmlformats.org/officeDocument/2006/relationships/chart" Target="../charts/chart13.xml"/><Relationship Id="rId12" Type="http://schemas.openxmlformats.org/officeDocument/2006/relationships/chart" Target="../charts/chart18.xml"/><Relationship Id="rId17" Type="http://schemas.openxmlformats.org/officeDocument/2006/relationships/chart" Target="../charts/chart23.xml"/><Relationship Id="rId25" Type="http://schemas.openxmlformats.org/officeDocument/2006/relationships/chart" Target="../charts/chart31.xml"/><Relationship Id="rId2" Type="http://schemas.openxmlformats.org/officeDocument/2006/relationships/chart" Target="../charts/chart8.xml"/><Relationship Id="rId16" Type="http://schemas.openxmlformats.org/officeDocument/2006/relationships/chart" Target="../charts/chart22.xml"/><Relationship Id="rId20" Type="http://schemas.openxmlformats.org/officeDocument/2006/relationships/chart" Target="../charts/chart26.xml"/><Relationship Id="rId1" Type="http://schemas.openxmlformats.org/officeDocument/2006/relationships/chart" Target="../charts/chart7.xml"/><Relationship Id="rId6" Type="http://schemas.openxmlformats.org/officeDocument/2006/relationships/chart" Target="../charts/chart12.xml"/><Relationship Id="rId11" Type="http://schemas.openxmlformats.org/officeDocument/2006/relationships/chart" Target="../charts/chart17.xml"/><Relationship Id="rId24" Type="http://schemas.openxmlformats.org/officeDocument/2006/relationships/chart" Target="../charts/chart30.xml"/><Relationship Id="rId5" Type="http://schemas.openxmlformats.org/officeDocument/2006/relationships/chart" Target="../charts/chart11.xml"/><Relationship Id="rId15" Type="http://schemas.openxmlformats.org/officeDocument/2006/relationships/chart" Target="../charts/chart21.xml"/><Relationship Id="rId23" Type="http://schemas.openxmlformats.org/officeDocument/2006/relationships/chart" Target="../charts/chart29.xml"/><Relationship Id="rId10" Type="http://schemas.openxmlformats.org/officeDocument/2006/relationships/chart" Target="../charts/chart16.xml"/><Relationship Id="rId19" Type="http://schemas.openxmlformats.org/officeDocument/2006/relationships/chart" Target="../charts/chart25.xml"/><Relationship Id="rId4" Type="http://schemas.openxmlformats.org/officeDocument/2006/relationships/chart" Target="../charts/chart10.xml"/><Relationship Id="rId9" Type="http://schemas.openxmlformats.org/officeDocument/2006/relationships/chart" Target="../charts/chart15.xml"/><Relationship Id="rId14" Type="http://schemas.openxmlformats.org/officeDocument/2006/relationships/chart" Target="../charts/chart20.xml"/><Relationship Id="rId22" Type="http://schemas.openxmlformats.org/officeDocument/2006/relationships/chart" Target="../charts/chart28.xml"/><Relationship Id="rId27" Type="http://schemas.openxmlformats.org/officeDocument/2006/relationships/chart" Target="../charts/chart33.xml"/></Relationships>
</file>

<file path=xl/drawings/_rels/drawing5.xml.rels><?xml version="1.0" encoding="UTF-8" standalone="yes"?>
<Relationships xmlns="http://schemas.openxmlformats.org/package/2006/relationships"><Relationship Id="rId8" Type="http://schemas.openxmlformats.org/officeDocument/2006/relationships/chart" Target="../charts/chart41.xml"/><Relationship Id="rId13" Type="http://schemas.openxmlformats.org/officeDocument/2006/relationships/chart" Target="../charts/chart46.xml"/><Relationship Id="rId3" Type="http://schemas.openxmlformats.org/officeDocument/2006/relationships/chart" Target="../charts/chart36.xml"/><Relationship Id="rId7" Type="http://schemas.openxmlformats.org/officeDocument/2006/relationships/chart" Target="../charts/chart40.xml"/><Relationship Id="rId12" Type="http://schemas.openxmlformats.org/officeDocument/2006/relationships/chart" Target="../charts/chart45.xml"/><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11" Type="http://schemas.openxmlformats.org/officeDocument/2006/relationships/chart" Target="../charts/chart44.xml"/><Relationship Id="rId5" Type="http://schemas.openxmlformats.org/officeDocument/2006/relationships/chart" Target="../charts/chart38.xml"/><Relationship Id="rId15" Type="http://schemas.openxmlformats.org/officeDocument/2006/relationships/chart" Target="../charts/chart48.xml"/><Relationship Id="rId10" Type="http://schemas.openxmlformats.org/officeDocument/2006/relationships/chart" Target="../charts/chart43.xml"/><Relationship Id="rId4" Type="http://schemas.openxmlformats.org/officeDocument/2006/relationships/chart" Target="../charts/chart37.xml"/><Relationship Id="rId9" Type="http://schemas.openxmlformats.org/officeDocument/2006/relationships/chart" Target="../charts/chart42.xml"/><Relationship Id="rId14" Type="http://schemas.openxmlformats.org/officeDocument/2006/relationships/chart" Target="../charts/chart47.xml"/></Relationships>
</file>

<file path=xl/drawings/drawing1.xml><?xml version="1.0" encoding="utf-8"?>
<xdr:wsDr xmlns:xdr="http://schemas.openxmlformats.org/drawingml/2006/spreadsheetDrawing" xmlns:a="http://schemas.openxmlformats.org/drawingml/2006/main">
  <xdr:twoCellAnchor editAs="oneCell">
    <xdr:from>
      <xdr:col>4</xdr:col>
      <xdr:colOff>473520</xdr:colOff>
      <xdr:row>1</xdr:row>
      <xdr:rowOff>25730</xdr:rowOff>
    </xdr:from>
    <xdr:to>
      <xdr:col>10</xdr:col>
      <xdr:colOff>169955</xdr:colOff>
      <xdr:row>10</xdr:row>
      <xdr:rowOff>287544</xdr:rowOff>
    </xdr:to>
    <xdr:pic>
      <xdr:nvPicPr>
        <xdr:cNvPr id="2" name="Imagen 1" descr="BID_sin%20descriptor_HR_300dpi_color.jpg">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8196" b="20368"/>
        <a:stretch/>
      </xdr:blipFill>
      <xdr:spPr>
        <a:xfrm>
          <a:off x="3182853" y="178130"/>
          <a:ext cx="3760435" cy="16334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81280</xdr:colOff>
      <xdr:row>1</xdr:row>
      <xdr:rowOff>76200</xdr:rowOff>
    </xdr:from>
    <xdr:to>
      <xdr:col>6</xdr:col>
      <xdr:colOff>660400</xdr:colOff>
      <xdr:row>29</xdr:row>
      <xdr:rowOff>111760</xdr:rowOff>
    </xdr:to>
    <xdr:graphicFrame macro="">
      <xdr:nvGraphicFramePr>
        <xdr:cNvPr id="5" name="Gráfico 4">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81280</xdr:colOff>
      <xdr:row>1</xdr:row>
      <xdr:rowOff>81280</xdr:rowOff>
    </xdr:from>
    <xdr:to>
      <xdr:col>13</xdr:col>
      <xdr:colOff>660400</xdr:colOff>
      <xdr:row>29</xdr:row>
      <xdr:rowOff>116840</xdr:rowOff>
    </xdr:to>
    <xdr:graphicFrame macro="">
      <xdr:nvGraphicFramePr>
        <xdr:cNvPr id="6" name="Gráfico 5">
          <a:extLst>
            <a:ext uri="{FF2B5EF4-FFF2-40B4-BE49-F238E27FC236}">
              <a16:creationId xmlns:a16="http://schemas.microsoft.com/office/drawing/2014/main" id="{00000000-0008-0000-0C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60961</xdr:colOff>
      <xdr:row>1</xdr:row>
      <xdr:rowOff>74084</xdr:rowOff>
    </xdr:from>
    <xdr:to>
      <xdr:col>21</xdr:col>
      <xdr:colOff>328084</xdr:colOff>
      <xdr:row>30</xdr:row>
      <xdr:rowOff>0</xdr:rowOff>
    </xdr:to>
    <xdr:graphicFrame macro="">
      <xdr:nvGraphicFramePr>
        <xdr:cNvPr id="7" name="Gráfico 6">
          <a:extLst>
            <a:ext uri="{FF2B5EF4-FFF2-40B4-BE49-F238E27FC236}">
              <a16:creationId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63500</xdr:colOff>
      <xdr:row>1</xdr:row>
      <xdr:rowOff>42334</xdr:rowOff>
    </xdr:from>
    <xdr:to>
      <xdr:col>6</xdr:col>
      <xdr:colOff>642620</xdr:colOff>
      <xdr:row>29</xdr:row>
      <xdr:rowOff>77893</xdr:rowOff>
    </xdr:to>
    <xdr:graphicFrame macro="">
      <xdr:nvGraphicFramePr>
        <xdr:cNvPr id="5" name="Gráfico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52917</xdr:colOff>
      <xdr:row>1</xdr:row>
      <xdr:rowOff>42334</xdr:rowOff>
    </xdr:from>
    <xdr:to>
      <xdr:col>13</xdr:col>
      <xdr:colOff>632037</xdr:colOff>
      <xdr:row>29</xdr:row>
      <xdr:rowOff>77893</xdr:rowOff>
    </xdr:to>
    <xdr:graphicFrame macro="">
      <xdr:nvGraphicFramePr>
        <xdr:cNvPr id="6" name="Gráfico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74083</xdr:colOff>
      <xdr:row>1</xdr:row>
      <xdr:rowOff>31750</xdr:rowOff>
    </xdr:from>
    <xdr:to>
      <xdr:col>20</xdr:col>
      <xdr:colOff>653203</xdr:colOff>
      <xdr:row>29</xdr:row>
      <xdr:rowOff>67309</xdr:rowOff>
    </xdr:to>
    <xdr:graphicFrame macro="">
      <xdr:nvGraphicFramePr>
        <xdr:cNvPr id="7" name="Gráfico 6">
          <a:extLst>
            <a:ext uri="{FF2B5EF4-FFF2-40B4-BE49-F238E27FC236}">
              <a16:creationId xmlns:a16="http://schemas.microsoft.com/office/drawing/2014/main" id="{00000000-0008-0000-0D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10584</xdr:rowOff>
    </xdr:from>
    <xdr:to>
      <xdr:col>5</xdr:col>
      <xdr:colOff>642620</xdr:colOff>
      <xdr:row>28</xdr:row>
      <xdr:rowOff>80009</xdr:rowOff>
    </xdr:to>
    <xdr:graphicFrame macro="">
      <xdr:nvGraphicFramePr>
        <xdr:cNvPr id="2" name="Gráfico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751417</xdr:colOff>
      <xdr:row>1</xdr:row>
      <xdr:rowOff>10584</xdr:rowOff>
    </xdr:from>
    <xdr:to>
      <xdr:col>11</xdr:col>
      <xdr:colOff>568537</xdr:colOff>
      <xdr:row>28</xdr:row>
      <xdr:rowOff>80009</xdr:rowOff>
    </xdr:to>
    <xdr:graphicFrame macro="">
      <xdr:nvGraphicFramePr>
        <xdr:cNvPr id="3" name="Gráfico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709083</xdr:colOff>
      <xdr:row>1</xdr:row>
      <xdr:rowOff>0</xdr:rowOff>
    </xdr:from>
    <xdr:to>
      <xdr:col>17</xdr:col>
      <xdr:colOff>526203</xdr:colOff>
      <xdr:row>28</xdr:row>
      <xdr:rowOff>69425</xdr:rowOff>
    </xdr:to>
    <xdr:graphicFrame macro="">
      <xdr:nvGraphicFramePr>
        <xdr:cNvPr id="4" name="Gráfico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31</xdr:row>
      <xdr:rowOff>10584</xdr:rowOff>
    </xdr:from>
    <xdr:to>
      <xdr:col>5</xdr:col>
      <xdr:colOff>642620</xdr:colOff>
      <xdr:row>58</xdr:row>
      <xdr:rowOff>80009</xdr:rowOff>
    </xdr:to>
    <xdr:graphicFrame macro="">
      <xdr:nvGraphicFramePr>
        <xdr:cNvPr id="5" name="Gráfico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751417</xdr:colOff>
      <xdr:row>31</xdr:row>
      <xdr:rowOff>10584</xdr:rowOff>
    </xdr:from>
    <xdr:to>
      <xdr:col>11</xdr:col>
      <xdr:colOff>568537</xdr:colOff>
      <xdr:row>58</xdr:row>
      <xdr:rowOff>80009</xdr:rowOff>
    </xdr:to>
    <xdr:graphicFrame macro="">
      <xdr:nvGraphicFramePr>
        <xdr:cNvPr id="6" name="Gráfico 5">
          <a:extLst>
            <a:ext uri="{FF2B5EF4-FFF2-40B4-BE49-F238E27FC236}">
              <a16:creationId xmlns:a16="http://schemas.microsoft.com/office/drawing/2014/main"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709083</xdr:colOff>
      <xdr:row>31</xdr:row>
      <xdr:rowOff>0</xdr:rowOff>
    </xdr:from>
    <xdr:to>
      <xdr:col>17</xdr:col>
      <xdr:colOff>526203</xdr:colOff>
      <xdr:row>58</xdr:row>
      <xdr:rowOff>69425</xdr:rowOff>
    </xdr:to>
    <xdr:graphicFrame macro="">
      <xdr:nvGraphicFramePr>
        <xdr:cNvPr id="7" name="Gráfico 6">
          <a:extLst>
            <a:ext uri="{FF2B5EF4-FFF2-40B4-BE49-F238E27FC236}">
              <a16:creationId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61</xdr:row>
      <xdr:rowOff>10584</xdr:rowOff>
    </xdr:from>
    <xdr:to>
      <xdr:col>5</xdr:col>
      <xdr:colOff>642620</xdr:colOff>
      <xdr:row>88</xdr:row>
      <xdr:rowOff>80009</xdr:rowOff>
    </xdr:to>
    <xdr:graphicFrame macro="">
      <xdr:nvGraphicFramePr>
        <xdr:cNvPr id="8" name="Gráfico 7">
          <a:extLst>
            <a:ext uri="{FF2B5EF4-FFF2-40B4-BE49-F238E27FC236}">
              <a16:creationId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xdr:col>
      <xdr:colOff>751417</xdr:colOff>
      <xdr:row>61</xdr:row>
      <xdr:rowOff>10584</xdr:rowOff>
    </xdr:from>
    <xdr:to>
      <xdr:col>11</xdr:col>
      <xdr:colOff>568537</xdr:colOff>
      <xdr:row>88</xdr:row>
      <xdr:rowOff>80009</xdr:rowOff>
    </xdr:to>
    <xdr:graphicFrame macro="">
      <xdr:nvGraphicFramePr>
        <xdr:cNvPr id="9" name="Gráfico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709083</xdr:colOff>
      <xdr:row>61</xdr:row>
      <xdr:rowOff>0</xdr:rowOff>
    </xdr:from>
    <xdr:to>
      <xdr:col>17</xdr:col>
      <xdr:colOff>526203</xdr:colOff>
      <xdr:row>88</xdr:row>
      <xdr:rowOff>69425</xdr:rowOff>
    </xdr:to>
    <xdr:graphicFrame macro="">
      <xdr:nvGraphicFramePr>
        <xdr:cNvPr id="10" name="Gráfico 9">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91</xdr:row>
      <xdr:rowOff>10584</xdr:rowOff>
    </xdr:from>
    <xdr:to>
      <xdr:col>5</xdr:col>
      <xdr:colOff>642620</xdr:colOff>
      <xdr:row>118</xdr:row>
      <xdr:rowOff>80009</xdr:rowOff>
    </xdr:to>
    <xdr:graphicFrame macro="">
      <xdr:nvGraphicFramePr>
        <xdr:cNvPr id="11" name="Gráfico 10">
          <a:extLst>
            <a:ext uri="{FF2B5EF4-FFF2-40B4-BE49-F238E27FC236}">
              <a16:creationId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5</xdr:col>
      <xdr:colOff>751417</xdr:colOff>
      <xdr:row>91</xdr:row>
      <xdr:rowOff>10584</xdr:rowOff>
    </xdr:from>
    <xdr:to>
      <xdr:col>11</xdr:col>
      <xdr:colOff>568537</xdr:colOff>
      <xdr:row>118</xdr:row>
      <xdr:rowOff>80009</xdr:rowOff>
    </xdr:to>
    <xdr:graphicFrame macro="">
      <xdr:nvGraphicFramePr>
        <xdr:cNvPr id="12" name="Gráfico 11">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11</xdr:col>
      <xdr:colOff>709083</xdr:colOff>
      <xdr:row>91</xdr:row>
      <xdr:rowOff>0</xdr:rowOff>
    </xdr:from>
    <xdr:to>
      <xdr:col>17</xdr:col>
      <xdr:colOff>526203</xdr:colOff>
      <xdr:row>118</xdr:row>
      <xdr:rowOff>69425</xdr:rowOff>
    </xdr:to>
    <xdr:graphicFrame macro="">
      <xdr:nvGraphicFramePr>
        <xdr:cNvPr id="13" name="Gráfico 12">
          <a:extLst>
            <a:ext uri="{FF2B5EF4-FFF2-40B4-BE49-F238E27FC236}">
              <a16:creationId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0</xdr:colOff>
      <xdr:row>121</xdr:row>
      <xdr:rowOff>10584</xdr:rowOff>
    </xdr:from>
    <xdr:to>
      <xdr:col>5</xdr:col>
      <xdr:colOff>642620</xdr:colOff>
      <xdr:row>148</xdr:row>
      <xdr:rowOff>80009</xdr:rowOff>
    </xdr:to>
    <xdr:graphicFrame macro="">
      <xdr:nvGraphicFramePr>
        <xdr:cNvPr id="14" name="Gráfico 13">
          <a:extLst>
            <a:ext uri="{FF2B5EF4-FFF2-40B4-BE49-F238E27FC236}">
              <a16:creationId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5</xdr:col>
      <xdr:colOff>751417</xdr:colOff>
      <xdr:row>121</xdr:row>
      <xdr:rowOff>10584</xdr:rowOff>
    </xdr:from>
    <xdr:to>
      <xdr:col>11</xdr:col>
      <xdr:colOff>568537</xdr:colOff>
      <xdr:row>148</xdr:row>
      <xdr:rowOff>80009</xdr:rowOff>
    </xdr:to>
    <xdr:graphicFrame macro="">
      <xdr:nvGraphicFramePr>
        <xdr:cNvPr id="15" name="Gráfico 14">
          <a:extLst>
            <a:ext uri="{FF2B5EF4-FFF2-40B4-BE49-F238E27FC236}">
              <a16:creationId xmlns:a16="http://schemas.microsoft.com/office/drawing/2014/main"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11</xdr:col>
      <xdr:colOff>709083</xdr:colOff>
      <xdr:row>121</xdr:row>
      <xdr:rowOff>0</xdr:rowOff>
    </xdr:from>
    <xdr:to>
      <xdr:col>17</xdr:col>
      <xdr:colOff>526203</xdr:colOff>
      <xdr:row>148</xdr:row>
      <xdr:rowOff>69425</xdr:rowOff>
    </xdr:to>
    <xdr:graphicFrame macro="">
      <xdr:nvGraphicFramePr>
        <xdr:cNvPr id="16" name="Gráfico 15">
          <a:extLst>
            <a:ext uri="{FF2B5EF4-FFF2-40B4-BE49-F238E27FC236}">
              <a16:creationId xmlns:a16="http://schemas.microsoft.com/office/drawing/2014/main" id="{00000000-0008-0000-0E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0</xdr:colOff>
      <xdr:row>151</xdr:row>
      <xdr:rowOff>10584</xdr:rowOff>
    </xdr:from>
    <xdr:to>
      <xdr:col>5</xdr:col>
      <xdr:colOff>642620</xdr:colOff>
      <xdr:row>178</xdr:row>
      <xdr:rowOff>80009</xdr:rowOff>
    </xdr:to>
    <xdr:graphicFrame macro="">
      <xdr:nvGraphicFramePr>
        <xdr:cNvPr id="17" name="Gráfico 16">
          <a:extLst>
            <a:ext uri="{FF2B5EF4-FFF2-40B4-BE49-F238E27FC236}">
              <a16:creationId xmlns:a16="http://schemas.microsoft.com/office/drawing/2014/main" id="{00000000-0008-0000-0E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5</xdr:col>
      <xdr:colOff>751417</xdr:colOff>
      <xdr:row>151</xdr:row>
      <xdr:rowOff>10584</xdr:rowOff>
    </xdr:from>
    <xdr:to>
      <xdr:col>11</xdr:col>
      <xdr:colOff>568537</xdr:colOff>
      <xdr:row>178</xdr:row>
      <xdr:rowOff>80009</xdr:rowOff>
    </xdr:to>
    <xdr:graphicFrame macro="">
      <xdr:nvGraphicFramePr>
        <xdr:cNvPr id="18" name="Gráfico 17">
          <a:extLst>
            <a:ext uri="{FF2B5EF4-FFF2-40B4-BE49-F238E27FC236}">
              <a16:creationId xmlns:a16="http://schemas.microsoft.com/office/drawing/2014/main" id="{00000000-0008-0000-0E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11</xdr:col>
      <xdr:colOff>709083</xdr:colOff>
      <xdr:row>151</xdr:row>
      <xdr:rowOff>0</xdr:rowOff>
    </xdr:from>
    <xdr:to>
      <xdr:col>17</xdr:col>
      <xdr:colOff>526203</xdr:colOff>
      <xdr:row>178</xdr:row>
      <xdr:rowOff>69425</xdr:rowOff>
    </xdr:to>
    <xdr:graphicFrame macro="">
      <xdr:nvGraphicFramePr>
        <xdr:cNvPr id="19" name="Gráfico 18">
          <a:extLst>
            <a:ext uri="{FF2B5EF4-FFF2-40B4-BE49-F238E27FC236}">
              <a16:creationId xmlns:a16="http://schemas.microsoft.com/office/drawing/2014/main" id="{00000000-0008-0000-0E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0</xdr:colOff>
      <xdr:row>181</xdr:row>
      <xdr:rowOff>10584</xdr:rowOff>
    </xdr:from>
    <xdr:to>
      <xdr:col>5</xdr:col>
      <xdr:colOff>642620</xdr:colOff>
      <xdr:row>208</xdr:row>
      <xdr:rowOff>80009</xdr:rowOff>
    </xdr:to>
    <xdr:graphicFrame macro="">
      <xdr:nvGraphicFramePr>
        <xdr:cNvPr id="20" name="Gráfico 19">
          <a:extLst>
            <a:ext uri="{FF2B5EF4-FFF2-40B4-BE49-F238E27FC236}">
              <a16:creationId xmlns:a16="http://schemas.microsoft.com/office/drawing/2014/main" id="{00000000-0008-0000-0E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5</xdr:col>
      <xdr:colOff>751417</xdr:colOff>
      <xdr:row>181</xdr:row>
      <xdr:rowOff>10584</xdr:rowOff>
    </xdr:from>
    <xdr:to>
      <xdr:col>11</xdr:col>
      <xdr:colOff>568537</xdr:colOff>
      <xdr:row>208</xdr:row>
      <xdr:rowOff>80009</xdr:rowOff>
    </xdr:to>
    <xdr:graphicFrame macro="">
      <xdr:nvGraphicFramePr>
        <xdr:cNvPr id="21" name="Gráfico 20">
          <a:extLst>
            <a:ext uri="{FF2B5EF4-FFF2-40B4-BE49-F238E27FC236}">
              <a16:creationId xmlns:a16="http://schemas.microsoft.com/office/drawing/2014/main" id="{00000000-0008-0000-0E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11</xdr:col>
      <xdr:colOff>709083</xdr:colOff>
      <xdr:row>181</xdr:row>
      <xdr:rowOff>0</xdr:rowOff>
    </xdr:from>
    <xdr:to>
      <xdr:col>17</xdr:col>
      <xdr:colOff>526203</xdr:colOff>
      <xdr:row>208</xdr:row>
      <xdr:rowOff>69425</xdr:rowOff>
    </xdr:to>
    <xdr:graphicFrame macro="">
      <xdr:nvGraphicFramePr>
        <xdr:cNvPr id="22" name="Gráfico 21">
          <a:extLst>
            <a:ext uri="{FF2B5EF4-FFF2-40B4-BE49-F238E27FC236}">
              <a16:creationId xmlns:a16="http://schemas.microsoft.com/office/drawing/2014/main" id="{00000000-0008-0000-0E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0</xdr:col>
      <xdr:colOff>0</xdr:colOff>
      <xdr:row>211</xdr:row>
      <xdr:rowOff>10584</xdr:rowOff>
    </xdr:from>
    <xdr:to>
      <xdr:col>5</xdr:col>
      <xdr:colOff>642620</xdr:colOff>
      <xdr:row>238</xdr:row>
      <xdr:rowOff>80009</xdr:rowOff>
    </xdr:to>
    <xdr:graphicFrame macro="">
      <xdr:nvGraphicFramePr>
        <xdr:cNvPr id="23" name="Gráfico 22">
          <a:extLst>
            <a:ext uri="{FF2B5EF4-FFF2-40B4-BE49-F238E27FC236}">
              <a16:creationId xmlns:a16="http://schemas.microsoft.com/office/drawing/2014/main" id="{00000000-0008-0000-0E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5</xdr:col>
      <xdr:colOff>751417</xdr:colOff>
      <xdr:row>211</xdr:row>
      <xdr:rowOff>10584</xdr:rowOff>
    </xdr:from>
    <xdr:to>
      <xdr:col>11</xdr:col>
      <xdr:colOff>568537</xdr:colOff>
      <xdr:row>238</xdr:row>
      <xdr:rowOff>80009</xdr:rowOff>
    </xdr:to>
    <xdr:graphicFrame macro="">
      <xdr:nvGraphicFramePr>
        <xdr:cNvPr id="24" name="Gráfico 23">
          <a:extLst>
            <a:ext uri="{FF2B5EF4-FFF2-40B4-BE49-F238E27FC236}">
              <a16:creationId xmlns:a16="http://schemas.microsoft.com/office/drawing/2014/main" id="{00000000-0008-0000-0E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11</xdr:col>
      <xdr:colOff>709083</xdr:colOff>
      <xdr:row>211</xdr:row>
      <xdr:rowOff>0</xdr:rowOff>
    </xdr:from>
    <xdr:to>
      <xdr:col>17</xdr:col>
      <xdr:colOff>526203</xdr:colOff>
      <xdr:row>238</xdr:row>
      <xdr:rowOff>69425</xdr:rowOff>
    </xdr:to>
    <xdr:graphicFrame macro="">
      <xdr:nvGraphicFramePr>
        <xdr:cNvPr id="25" name="Gráfico 24">
          <a:extLst>
            <a:ext uri="{FF2B5EF4-FFF2-40B4-BE49-F238E27FC236}">
              <a16:creationId xmlns:a16="http://schemas.microsoft.com/office/drawing/2014/main" id="{00000000-0008-0000-0E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0</xdr:col>
      <xdr:colOff>0</xdr:colOff>
      <xdr:row>241</xdr:row>
      <xdr:rowOff>10584</xdr:rowOff>
    </xdr:from>
    <xdr:to>
      <xdr:col>5</xdr:col>
      <xdr:colOff>642620</xdr:colOff>
      <xdr:row>268</xdr:row>
      <xdr:rowOff>80009</xdr:rowOff>
    </xdr:to>
    <xdr:graphicFrame macro="">
      <xdr:nvGraphicFramePr>
        <xdr:cNvPr id="26" name="Gráfico 25">
          <a:extLst>
            <a:ext uri="{FF2B5EF4-FFF2-40B4-BE49-F238E27FC236}">
              <a16:creationId xmlns:a16="http://schemas.microsoft.com/office/drawing/2014/main" id="{00000000-0008-0000-0E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5</xdr:col>
      <xdr:colOff>751417</xdr:colOff>
      <xdr:row>241</xdr:row>
      <xdr:rowOff>10584</xdr:rowOff>
    </xdr:from>
    <xdr:to>
      <xdr:col>11</xdr:col>
      <xdr:colOff>568537</xdr:colOff>
      <xdr:row>268</xdr:row>
      <xdr:rowOff>80009</xdr:rowOff>
    </xdr:to>
    <xdr:graphicFrame macro="">
      <xdr:nvGraphicFramePr>
        <xdr:cNvPr id="27" name="Gráfico 26">
          <a:extLst>
            <a:ext uri="{FF2B5EF4-FFF2-40B4-BE49-F238E27FC236}">
              <a16:creationId xmlns:a16="http://schemas.microsoft.com/office/drawing/2014/main" id="{00000000-0008-0000-0E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11</xdr:col>
      <xdr:colOff>709083</xdr:colOff>
      <xdr:row>241</xdr:row>
      <xdr:rowOff>0</xdr:rowOff>
    </xdr:from>
    <xdr:to>
      <xdr:col>17</xdr:col>
      <xdr:colOff>526203</xdr:colOff>
      <xdr:row>268</xdr:row>
      <xdr:rowOff>69425</xdr:rowOff>
    </xdr:to>
    <xdr:graphicFrame macro="">
      <xdr:nvGraphicFramePr>
        <xdr:cNvPr id="28" name="Gráfico 27">
          <a:extLst>
            <a:ext uri="{FF2B5EF4-FFF2-40B4-BE49-F238E27FC236}">
              <a16:creationId xmlns:a16="http://schemas.microsoft.com/office/drawing/2014/main" id="{00000000-0008-0000-0E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10584</xdr:rowOff>
    </xdr:from>
    <xdr:to>
      <xdr:col>4</xdr:col>
      <xdr:colOff>635000</xdr:colOff>
      <xdr:row>28</xdr:row>
      <xdr:rowOff>80009</xdr:rowOff>
    </xdr:to>
    <xdr:graphicFrame macro="">
      <xdr:nvGraphicFramePr>
        <xdr:cNvPr id="29" name="Gráfico 28">
          <a:extLst>
            <a:ext uri="{FF2B5EF4-FFF2-40B4-BE49-F238E27FC236}">
              <a16:creationId xmlns:a16="http://schemas.microsoft.com/office/drawing/2014/main" id="{00000000-0008-0000-0F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751418</xdr:colOff>
      <xdr:row>1</xdr:row>
      <xdr:rowOff>10584</xdr:rowOff>
    </xdr:from>
    <xdr:to>
      <xdr:col>10</xdr:col>
      <xdr:colOff>467435</xdr:colOff>
      <xdr:row>28</xdr:row>
      <xdr:rowOff>80009</xdr:rowOff>
    </xdr:to>
    <xdr:graphicFrame macro="">
      <xdr:nvGraphicFramePr>
        <xdr:cNvPr id="30" name="Gráfico 29">
          <a:extLst>
            <a:ext uri="{FF2B5EF4-FFF2-40B4-BE49-F238E27FC236}">
              <a16:creationId xmlns:a16="http://schemas.microsoft.com/office/drawing/2014/main" id="{00000000-0008-0000-0F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709084</xdr:colOff>
      <xdr:row>1</xdr:row>
      <xdr:rowOff>0</xdr:rowOff>
    </xdr:from>
    <xdr:to>
      <xdr:col>16</xdr:col>
      <xdr:colOff>392546</xdr:colOff>
      <xdr:row>28</xdr:row>
      <xdr:rowOff>69425</xdr:rowOff>
    </xdr:to>
    <xdr:graphicFrame macro="">
      <xdr:nvGraphicFramePr>
        <xdr:cNvPr id="31" name="Gráfico 30">
          <a:extLst>
            <a:ext uri="{FF2B5EF4-FFF2-40B4-BE49-F238E27FC236}">
              <a16:creationId xmlns:a16="http://schemas.microsoft.com/office/drawing/2014/main" id="{00000000-0008-0000-0F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30</xdr:row>
      <xdr:rowOff>0</xdr:rowOff>
    </xdr:from>
    <xdr:to>
      <xdr:col>4</xdr:col>
      <xdr:colOff>635000</xdr:colOff>
      <xdr:row>57</xdr:row>
      <xdr:rowOff>69425</xdr:rowOff>
    </xdr:to>
    <xdr:graphicFrame macro="">
      <xdr:nvGraphicFramePr>
        <xdr:cNvPr id="5" name="Gráfico 4">
          <a:extLst>
            <a:ext uri="{FF2B5EF4-FFF2-40B4-BE49-F238E27FC236}">
              <a16:creationId xmlns:a16="http://schemas.microsoft.com/office/drawing/2014/main" id="{00000000-0008-0000-0F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1</xdr:colOff>
      <xdr:row>30</xdr:row>
      <xdr:rowOff>0</xdr:rowOff>
    </xdr:from>
    <xdr:to>
      <xdr:col>10</xdr:col>
      <xdr:colOff>542638</xdr:colOff>
      <xdr:row>57</xdr:row>
      <xdr:rowOff>69425</xdr:rowOff>
    </xdr:to>
    <xdr:graphicFrame macro="">
      <xdr:nvGraphicFramePr>
        <xdr:cNvPr id="6" name="Gráfico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1</xdr:colOff>
      <xdr:row>30</xdr:row>
      <xdr:rowOff>0</xdr:rowOff>
    </xdr:from>
    <xdr:to>
      <xdr:col>16</xdr:col>
      <xdr:colOff>510122</xdr:colOff>
      <xdr:row>57</xdr:row>
      <xdr:rowOff>69425</xdr:rowOff>
    </xdr:to>
    <xdr:graphicFrame macro="">
      <xdr:nvGraphicFramePr>
        <xdr:cNvPr id="7" name="Gráfico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59</xdr:row>
      <xdr:rowOff>0</xdr:rowOff>
    </xdr:from>
    <xdr:to>
      <xdr:col>4</xdr:col>
      <xdr:colOff>635000</xdr:colOff>
      <xdr:row>86</xdr:row>
      <xdr:rowOff>69426</xdr:rowOff>
    </xdr:to>
    <xdr:graphicFrame macro="">
      <xdr:nvGraphicFramePr>
        <xdr:cNvPr id="9" name="Gráfico 8">
          <a:extLst>
            <a:ext uri="{FF2B5EF4-FFF2-40B4-BE49-F238E27FC236}">
              <a16:creationId xmlns:a16="http://schemas.microsoft.com/office/drawing/2014/main" id="{00000000-0008-0000-0F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1</xdr:colOff>
      <xdr:row>59</xdr:row>
      <xdr:rowOff>0</xdr:rowOff>
    </xdr:from>
    <xdr:to>
      <xdr:col>10</xdr:col>
      <xdr:colOff>542638</xdr:colOff>
      <xdr:row>86</xdr:row>
      <xdr:rowOff>69426</xdr:rowOff>
    </xdr:to>
    <xdr:graphicFrame macro="">
      <xdr:nvGraphicFramePr>
        <xdr:cNvPr id="10" name="Gráfico 9">
          <a:extLst>
            <a:ext uri="{FF2B5EF4-FFF2-40B4-BE49-F238E27FC236}">
              <a16:creationId xmlns:a16="http://schemas.microsoft.com/office/drawing/2014/main" id="{00000000-0008-0000-0F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1</xdr:colOff>
      <xdr:row>59</xdr:row>
      <xdr:rowOff>0</xdr:rowOff>
    </xdr:from>
    <xdr:to>
      <xdr:col>16</xdr:col>
      <xdr:colOff>510122</xdr:colOff>
      <xdr:row>86</xdr:row>
      <xdr:rowOff>69426</xdr:rowOff>
    </xdr:to>
    <xdr:graphicFrame macro="">
      <xdr:nvGraphicFramePr>
        <xdr:cNvPr id="11" name="Gráfico 10">
          <a:extLst>
            <a:ext uri="{FF2B5EF4-FFF2-40B4-BE49-F238E27FC236}">
              <a16:creationId xmlns:a16="http://schemas.microsoft.com/office/drawing/2014/main" id="{00000000-0008-0000-0F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88</xdr:row>
      <xdr:rowOff>0</xdr:rowOff>
    </xdr:from>
    <xdr:to>
      <xdr:col>4</xdr:col>
      <xdr:colOff>635000</xdr:colOff>
      <xdr:row>115</xdr:row>
      <xdr:rowOff>69425</xdr:rowOff>
    </xdr:to>
    <xdr:graphicFrame macro="">
      <xdr:nvGraphicFramePr>
        <xdr:cNvPr id="12" name="Gráfico 11">
          <a:extLst>
            <a:ext uri="{FF2B5EF4-FFF2-40B4-BE49-F238E27FC236}">
              <a16:creationId xmlns:a16="http://schemas.microsoft.com/office/drawing/2014/main" id="{00000000-0008-0000-0F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1</xdr:colOff>
      <xdr:row>88</xdr:row>
      <xdr:rowOff>0</xdr:rowOff>
    </xdr:from>
    <xdr:to>
      <xdr:col>10</xdr:col>
      <xdr:colOff>542638</xdr:colOff>
      <xdr:row>115</xdr:row>
      <xdr:rowOff>69425</xdr:rowOff>
    </xdr:to>
    <xdr:graphicFrame macro="">
      <xdr:nvGraphicFramePr>
        <xdr:cNvPr id="14" name="Gráfico 13">
          <a:extLst>
            <a:ext uri="{FF2B5EF4-FFF2-40B4-BE49-F238E27FC236}">
              <a16:creationId xmlns:a16="http://schemas.microsoft.com/office/drawing/2014/main" id="{00000000-0008-0000-0F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12</xdr:col>
      <xdr:colOff>1</xdr:colOff>
      <xdr:row>88</xdr:row>
      <xdr:rowOff>0</xdr:rowOff>
    </xdr:from>
    <xdr:to>
      <xdr:col>16</xdr:col>
      <xdr:colOff>510122</xdr:colOff>
      <xdr:row>115</xdr:row>
      <xdr:rowOff>69425</xdr:rowOff>
    </xdr:to>
    <xdr:graphicFrame macro="">
      <xdr:nvGraphicFramePr>
        <xdr:cNvPr id="15" name="Gráfico 14">
          <a:extLst>
            <a:ext uri="{FF2B5EF4-FFF2-40B4-BE49-F238E27FC236}">
              <a16:creationId xmlns:a16="http://schemas.microsoft.com/office/drawing/2014/main" id="{00000000-0008-0000-0F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0</xdr:colOff>
      <xdr:row>117</xdr:row>
      <xdr:rowOff>0</xdr:rowOff>
    </xdr:from>
    <xdr:to>
      <xdr:col>4</xdr:col>
      <xdr:colOff>635000</xdr:colOff>
      <xdr:row>144</xdr:row>
      <xdr:rowOff>69425</xdr:rowOff>
    </xdr:to>
    <xdr:graphicFrame macro="">
      <xdr:nvGraphicFramePr>
        <xdr:cNvPr id="16" name="Gráfico 15">
          <a:extLst>
            <a:ext uri="{FF2B5EF4-FFF2-40B4-BE49-F238E27FC236}">
              <a16:creationId xmlns:a16="http://schemas.microsoft.com/office/drawing/2014/main" id="{00000000-0008-0000-0F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6</xdr:col>
      <xdr:colOff>1</xdr:colOff>
      <xdr:row>117</xdr:row>
      <xdr:rowOff>0</xdr:rowOff>
    </xdr:from>
    <xdr:to>
      <xdr:col>10</xdr:col>
      <xdr:colOff>542638</xdr:colOff>
      <xdr:row>144</xdr:row>
      <xdr:rowOff>69425</xdr:rowOff>
    </xdr:to>
    <xdr:graphicFrame macro="">
      <xdr:nvGraphicFramePr>
        <xdr:cNvPr id="17" name="Gráfico 16">
          <a:extLst>
            <a:ext uri="{FF2B5EF4-FFF2-40B4-BE49-F238E27FC236}">
              <a16:creationId xmlns:a16="http://schemas.microsoft.com/office/drawing/2014/main" id="{00000000-0008-0000-0F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12</xdr:col>
      <xdr:colOff>1</xdr:colOff>
      <xdr:row>117</xdr:row>
      <xdr:rowOff>0</xdr:rowOff>
    </xdr:from>
    <xdr:to>
      <xdr:col>16</xdr:col>
      <xdr:colOff>510122</xdr:colOff>
      <xdr:row>144</xdr:row>
      <xdr:rowOff>69425</xdr:rowOff>
    </xdr:to>
    <xdr:graphicFrame macro="">
      <xdr:nvGraphicFramePr>
        <xdr:cNvPr id="18" name="Gráfico 17">
          <a:extLst>
            <a:ext uri="{FF2B5EF4-FFF2-40B4-BE49-F238E27FC236}">
              <a16:creationId xmlns:a16="http://schemas.microsoft.com/office/drawing/2014/main" id="{00000000-0008-0000-0F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D11:M23"/>
  <sheetViews>
    <sheetView showGridLines="0" topLeftCell="A12" zoomScale="150" zoomScaleNormal="150" zoomScalePageLayoutView="150" workbookViewId="0">
      <selection activeCell="D4" sqref="D4"/>
    </sheetView>
  </sheetViews>
  <sheetFormatPr defaultColWidth="8.88671875" defaultRowHeight="13.2" x14ac:dyDescent="0.25"/>
  <sheetData>
    <row r="11" spans="7:13" ht="33.6" x14ac:dyDescent="0.25">
      <c r="G11" s="305"/>
      <c r="M11" s="1"/>
    </row>
    <row r="12" spans="7:13" ht="31.8" x14ac:dyDescent="0.25">
      <c r="H12" s="306" t="s">
        <v>221</v>
      </c>
    </row>
    <row r="13" spans="7:13" ht="31.8" x14ac:dyDescent="0.25">
      <c r="H13" s="306" t="s">
        <v>222</v>
      </c>
    </row>
    <row r="14" spans="7:13" ht="31.8" x14ac:dyDescent="0.25">
      <c r="H14" s="306" t="s">
        <v>223</v>
      </c>
    </row>
    <row r="18" spans="4:11" x14ac:dyDescent="0.25">
      <c r="D18" s="2"/>
      <c r="E18" s="2"/>
      <c r="F18" s="2"/>
      <c r="G18" s="2"/>
      <c r="H18" s="2"/>
      <c r="I18" s="2"/>
      <c r="J18" s="2"/>
      <c r="K18" s="2"/>
    </row>
    <row r="19" spans="4:11" ht="17.399999999999999" x14ac:dyDescent="0.3">
      <c r="D19" s="322" t="s">
        <v>224</v>
      </c>
      <c r="E19" s="322"/>
      <c r="F19" s="322"/>
      <c r="G19" s="322"/>
      <c r="H19" s="322"/>
      <c r="I19" s="322"/>
      <c r="J19" s="322"/>
      <c r="K19" s="322"/>
    </row>
    <row r="20" spans="4:11" ht="17.399999999999999" x14ac:dyDescent="0.3">
      <c r="D20" s="322" t="s">
        <v>225</v>
      </c>
      <c r="E20" s="322"/>
      <c r="F20" s="322"/>
      <c r="G20" s="322"/>
      <c r="H20" s="322"/>
      <c r="I20" s="322"/>
      <c r="J20" s="322"/>
      <c r="K20" s="322"/>
    </row>
    <row r="21" spans="4:11" x14ac:dyDescent="0.25">
      <c r="D21" s="3"/>
      <c r="E21" s="3"/>
      <c r="F21" s="3"/>
      <c r="G21" s="3"/>
      <c r="H21" s="3"/>
      <c r="I21" s="3"/>
      <c r="J21" s="3"/>
      <c r="K21" s="2"/>
    </row>
    <row r="22" spans="4:11" x14ac:dyDescent="0.25">
      <c r="D22" s="4"/>
      <c r="E22" s="4"/>
      <c r="F22" s="4"/>
      <c r="G22" s="4"/>
      <c r="H22" s="4"/>
      <c r="I22" s="4"/>
      <c r="J22" s="4"/>
    </row>
    <row r="23" spans="4:11" ht="15" x14ac:dyDescent="0.25">
      <c r="D23" s="323" t="s">
        <v>1487</v>
      </c>
      <c r="E23" s="323"/>
      <c r="F23" s="323"/>
      <c r="G23" s="323"/>
      <c r="H23" s="323"/>
      <c r="I23" s="323"/>
      <c r="J23" s="323"/>
      <c r="K23" s="323"/>
    </row>
  </sheetData>
  <mergeCells count="3">
    <mergeCell ref="D19:K19"/>
    <mergeCell ref="D20:K20"/>
    <mergeCell ref="D23:K23"/>
  </mergeCells>
  <pageMargins left="0.7" right="0.7" top="0.75" bottom="0.75" header="0.51180555555555496" footer="0.51180555555555496"/>
  <pageSetup firstPageNumber="0" orientation="landscape" verticalDpi="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00"/>
    <pageSetUpPr fitToPage="1"/>
  </sheetPr>
  <dimension ref="A1:AOC24"/>
  <sheetViews>
    <sheetView showGridLines="0" zoomScale="70" zoomScaleNormal="70" workbookViewId="0">
      <pane xSplit="2" ySplit="2" topLeftCell="C3" activePane="bottomRight" state="frozen"/>
      <selection pane="topRight" activeCell="C1" sqref="C1"/>
      <selection pane="bottomLeft" activeCell="A3" sqref="A3"/>
      <selection pane="bottomRight" sqref="A1:B2"/>
    </sheetView>
  </sheetViews>
  <sheetFormatPr defaultColWidth="8.88671875" defaultRowHeight="15" x14ac:dyDescent="0.25"/>
  <cols>
    <col min="1" max="1" width="6.109375" style="5" customWidth="1"/>
    <col min="2" max="2" width="71.109375" style="6" customWidth="1"/>
    <col min="3" max="6" width="14.109375" style="7" customWidth="1"/>
    <col min="7" max="7" width="2.44140625" style="8" customWidth="1"/>
    <col min="8" max="9" width="14.109375" style="126" customWidth="1"/>
    <col min="10" max="10" width="2.44140625" style="98" customWidth="1"/>
    <col min="11" max="12" width="14.109375" style="123" customWidth="1"/>
    <col min="13" max="13" width="2.44140625" style="8" customWidth="1"/>
    <col min="14" max="19" width="5.88671875" style="100" customWidth="1"/>
    <col min="20" max="20" width="2.44140625" style="8" customWidth="1"/>
    <col min="21" max="50" width="5.88671875" style="8" customWidth="1"/>
    <col min="51" max="1069" width="8.88671875" style="8"/>
  </cols>
  <sheetData>
    <row r="1" spans="1:50" x14ac:dyDescent="0.25">
      <c r="A1" s="329" t="s">
        <v>1254</v>
      </c>
      <c r="B1" s="330"/>
      <c r="C1" s="25"/>
      <c r="D1" s="25"/>
      <c r="E1" s="25"/>
      <c r="F1" s="25"/>
      <c r="H1" s="335" t="s">
        <v>1476</v>
      </c>
      <c r="I1" s="336"/>
      <c r="J1" s="307"/>
      <c r="K1" s="335" t="s">
        <v>1477</v>
      </c>
      <c r="L1" s="336"/>
      <c r="M1" s="307"/>
      <c r="N1" s="335" t="s">
        <v>1478</v>
      </c>
      <c r="O1" s="337"/>
      <c r="P1" s="337"/>
      <c r="Q1" s="337"/>
      <c r="R1" s="337"/>
      <c r="S1" s="337"/>
      <c r="T1" s="307"/>
      <c r="U1" s="335" t="s">
        <v>216</v>
      </c>
      <c r="V1" s="337"/>
      <c r="W1" s="337"/>
      <c r="X1" s="337"/>
      <c r="Y1" s="337"/>
      <c r="Z1" s="337"/>
      <c r="AA1" s="337"/>
      <c r="AB1" s="337"/>
      <c r="AC1" s="337"/>
      <c r="AD1" s="337"/>
      <c r="AE1" s="337"/>
      <c r="AF1" s="337"/>
      <c r="AG1" s="337"/>
      <c r="AH1" s="337"/>
      <c r="AI1" s="337"/>
      <c r="AJ1" s="337"/>
      <c r="AK1" s="337"/>
      <c r="AL1" s="337"/>
      <c r="AM1" s="337"/>
      <c r="AN1" s="337"/>
      <c r="AO1" s="337"/>
      <c r="AP1" s="337"/>
      <c r="AQ1" s="337"/>
      <c r="AR1" s="337"/>
      <c r="AS1" s="337"/>
      <c r="AT1" s="337"/>
      <c r="AU1" s="337"/>
      <c r="AV1" s="337"/>
      <c r="AW1" s="337"/>
      <c r="AX1" s="336"/>
    </row>
    <row r="2" spans="1:50" x14ac:dyDescent="0.25">
      <c r="A2" s="331"/>
      <c r="B2" s="332"/>
      <c r="C2" s="26" t="s">
        <v>0</v>
      </c>
      <c r="D2" s="26" t="s">
        <v>1</v>
      </c>
      <c r="E2" s="26" t="s">
        <v>2</v>
      </c>
      <c r="F2" s="26" t="s">
        <v>3</v>
      </c>
      <c r="H2" s="308" t="s">
        <v>1478</v>
      </c>
      <c r="I2" s="309" t="s">
        <v>216</v>
      </c>
      <c r="J2" s="307"/>
      <c r="K2" s="308" t="s">
        <v>1478</v>
      </c>
      <c r="L2" s="310" t="s">
        <v>216</v>
      </c>
      <c r="M2" s="307"/>
      <c r="N2" s="311">
        <v>1</v>
      </c>
      <c r="O2" s="309">
        <v>2</v>
      </c>
      <c r="P2" s="309">
        <v>3</v>
      </c>
      <c r="Q2" s="309">
        <v>4</v>
      </c>
      <c r="R2" s="309">
        <v>5</v>
      </c>
      <c r="S2" s="309">
        <v>6</v>
      </c>
      <c r="T2" s="307"/>
      <c r="U2" s="311">
        <v>1</v>
      </c>
      <c r="V2" s="309">
        <v>2</v>
      </c>
      <c r="W2" s="309">
        <v>3</v>
      </c>
      <c r="X2" s="309">
        <v>4</v>
      </c>
      <c r="Y2" s="309">
        <v>5</v>
      </c>
      <c r="Z2" s="309">
        <v>6</v>
      </c>
      <c r="AA2" s="309">
        <v>7</v>
      </c>
      <c r="AB2" s="309">
        <v>8</v>
      </c>
      <c r="AC2" s="309">
        <v>9</v>
      </c>
      <c r="AD2" s="309">
        <v>10</v>
      </c>
      <c r="AE2" s="309">
        <v>11</v>
      </c>
      <c r="AF2" s="309">
        <v>12</v>
      </c>
      <c r="AG2" s="309">
        <v>13</v>
      </c>
      <c r="AH2" s="309">
        <v>14</v>
      </c>
      <c r="AI2" s="309">
        <v>15</v>
      </c>
      <c r="AJ2" s="309">
        <v>16</v>
      </c>
      <c r="AK2" s="309">
        <v>17</v>
      </c>
      <c r="AL2" s="309">
        <v>18</v>
      </c>
      <c r="AM2" s="309">
        <v>19</v>
      </c>
      <c r="AN2" s="309">
        <v>20</v>
      </c>
      <c r="AO2" s="309">
        <v>21</v>
      </c>
      <c r="AP2" s="309">
        <v>22</v>
      </c>
      <c r="AQ2" s="309">
        <v>23</v>
      </c>
      <c r="AR2" s="309">
        <v>24</v>
      </c>
      <c r="AS2" s="309">
        <v>25</v>
      </c>
      <c r="AT2" s="309">
        <v>26</v>
      </c>
      <c r="AU2" s="309">
        <v>27</v>
      </c>
      <c r="AV2" s="309">
        <v>28</v>
      </c>
      <c r="AW2" s="309">
        <v>29</v>
      </c>
      <c r="AX2" s="309">
        <v>30</v>
      </c>
    </row>
    <row r="3" spans="1:50" s="97" customFormat="1" x14ac:dyDescent="0.25">
      <c r="A3" s="327" t="s">
        <v>532</v>
      </c>
      <c r="B3" s="328"/>
      <c r="C3" s="101"/>
      <c r="D3" s="101"/>
      <c r="E3" s="101"/>
      <c r="F3" s="101"/>
      <c r="H3" s="133">
        <f>+(K3*100)/3</f>
        <v>16.666666666666668</v>
      </c>
      <c r="I3" s="133">
        <f>+(L3*100)/3</f>
        <v>38.888888888888886</v>
      </c>
      <c r="J3" s="99"/>
      <c r="K3" s="133">
        <f>+AVERAGE(K4:K7)</f>
        <v>0.5</v>
      </c>
      <c r="L3" s="133">
        <f>+AVERAGE(L4:L7)</f>
        <v>1.1666666666666665</v>
      </c>
      <c r="N3" s="134"/>
      <c r="O3" s="134"/>
      <c r="P3" s="134"/>
      <c r="Q3" s="134"/>
      <c r="R3" s="134"/>
      <c r="S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row>
    <row r="4" spans="1:50" s="12" customFormat="1" ht="79.2" x14ac:dyDescent="0.25">
      <c r="A4" s="83" t="s">
        <v>170</v>
      </c>
      <c r="B4" s="84" t="s">
        <v>1255</v>
      </c>
      <c r="C4" s="85" t="s">
        <v>1256</v>
      </c>
      <c r="D4" s="85" t="s">
        <v>1257</v>
      </c>
      <c r="E4" s="85" t="s">
        <v>1258</v>
      </c>
      <c r="F4" s="85" t="s">
        <v>1259</v>
      </c>
      <c r="G4" s="8"/>
      <c r="H4" s="156">
        <f>+(K4*100)/3</f>
        <v>33.333333333333336</v>
      </c>
      <c r="I4" s="156">
        <f>+(L4*100)/3</f>
        <v>72.222222222222214</v>
      </c>
      <c r="J4" s="113"/>
      <c r="K4" s="156">
        <f>+AVERAGE(N4:S4)</f>
        <v>1</v>
      </c>
      <c r="L4" s="156">
        <f>+AVERAGE(U4:AX4)</f>
        <v>2.1666666666666665</v>
      </c>
      <c r="M4" s="104"/>
      <c r="N4" s="158">
        <v>1</v>
      </c>
      <c r="O4" s="158"/>
      <c r="P4" s="158"/>
      <c r="Q4" s="158"/>
      <c r="R4" s="158"/>
      <c r="S4" s="158"/>
      <c r="T4" s="104"/>
      <c r="U4" s="158">
        <v>3</v>
      </c>
      <c r="V4" s="158">
        <v>2</v>
      </c>
      <c r="W4" s="158">
        <v>2</v>
      </c>
      <c r="X4" s="158">
        <v>2</v>
      </c>
      <c r="Y4" s="158">
        <v>2</v>
      </c>
      <c r="Z4" s="158">
        <v>2</v>
      </c>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row>
    <row r="5" spans="1:50" s="12" customFormat="1" ht="91.8" x14ac:dyDescent="0.25">
      <c r="A5" s="31" t="s">
        <v>171</v>
      </c>
      <c r="B5" s="32" t="s">
        <v>1260</v>
      </c>
      <c r="C5" s="33" t="s">
        <v>1261</v>
      </c>
      <c r="D5" s="33" t="s">
        <v>1262</v>
      </c>
      <c r="E5" s="33" t="s">
        <v>1263</v>
      </c>
      <c r="F5" s="33" t="s">
        <v>1264</v>
      </c>
      <c r="G5" s="8"/>
      <c r="H5" s="128">
        <f t="shared" ref="H5:I22" si="0">+(K5*100)/3</f>
        <v>33.333333333333336</v>
      </c>
      <c r="I5" s="128">
        <f t="shared" si="0"/>
        <v>33.333333333333336</v>
      </c>
      <c r="J5" s="113"/>
      <c r="K5" s="128">
        <f>+AVERAGE(N5:S5)</f>
        <v>1</v>
      </c>
      <c r="L5" s="128">
        <f t="shared" ref="L5:L7" si="1">+AVERAGE(U5:AX5)</f>
        <v>1</v>
      </c>
      <c r="M5" s="104"/>
      <c r="N5" s="131">
        <v>1</v>
      </c>
      <c r="O5" s="131"/>
      <c r="P5" s="131"/>
      <c r="Q5" s="131"/>
      <c r="R5" s="131"/>
      <c r="S5" s="131"/>
      <c r="T5" s="104"/>
      <c r="U5" s="131">
        <v>1</v>
      </c>
      <c r="V5" s="131">
        <v>1</v>
      </c>
      <c r="W5" s="131">
        <v>1</v>
      </c>
      <c r="X5" s="131">
        <v>1</v>
      </c>
      <c r="Y5" s="131">
        <v>1</v>
      </c>
      <c r="Z5" s="131">
        <v>1</v>
      </c>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row>
    <row r="6" spans="1:50" s="12" customFormat="1" ht="30.6" x14ac:dyDescent="0.25">
      <c r="A6" s="83" t="s">
        <v>172</v>
      </c>
      <c r="B6" s="86" t="s">
        <v>1265</v>
      </c>
      <c r="C6" s="85" t="s">
        <v>1266</v>
      </c>
      <c r="D6" s="85" t="s">
        <v>1267</v>
      </c>
      <c r="E6" s="85" t="s">
        <v>1268</v>
      </c>
      <c r="F6" s="85" t="s">
        <v>1269</v>
      </c>
      <c r="G6" s="8"/>
      <c r="H6" s="156">
        <f t="shared" si="0"/>
        <v>0</v>
      </c>
      <c r="I6" s="156">
        <f t="shared" si="0"/>
        <v>16.666666666666668</v>
      </c>
      <c r="J6" s="117"/>
      <c r="K6" s="156">
        <f>+AVERAGE(N6:S6)</f>
        <v>0</v>
      </c>
      <c r="L6" s="156">
        <f t="shared" si="1"/>
        <v>0.5</v>
      </c>
      <c r="M6" s="118"/>
      <c r="N6" s="158">
        <v>0</v>
      </c>
      <c r="O6" s="158"/>
      <c r="P6" s="158"/>
      <c r="Q6" s="158"/>
      <c r="R6" s="158"/>
      <c r="S6" s="158"/>
      <c r="T6" s="118"/>
      <c r="U6" s="158">
        <v>0</v>
      </c>
      <c r="V6" s="158">
        <v>2</v>
      </c>
      <c r="W6" s="158">
        <v>0</v>
      </c>
      <c r="X6" s="158">
        <v>0</v>
      </c>
      <c r="Y6" s="158">
        <v>0</v>
      </c>
      <c r="Z6" s="158">
        <v>1</v>
      </c>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row>
    <row r="7" spans="1:50" ht="39.6" x14ac:dyDescent="0.25">
      <c r="A7" s="39" t="s">
        <v>173</v>
      </c>
      <c r="B7" s="32" t="s">
        <v>1270</v>
      </c>
      <c r="C7" s="33" t="s">
        <v>1271</v>
      </c>
      <c r="D7" s="33" t="s">
        <v>1267</v>
      </c>
      <c r="E7" s="33" t="s">
        <v>1268</v>
      </c>
      <c r="F7" s="33" t="s">
        <v>1269</v>
      </c>
      <c r="H7" s="128">
        <f t="shared" si="0"/>
        <v>0</v>
      </c>
      <c r="I7" s="128">
        <f t="shared" si="0"/>
        <v>33.333333333333336</v>
      </c>
      <c r="J7" s="117"/>
      <c r="K7" s="128">
        <f>+AVERAGE(N7:S7)</f>
        <v>0</v>
      </c>
      <c r="L7" s="128">
        <f t="shared" si="1"/>
        <v>1</v>
      </c>
      <c r="M7" s="118"/>
      <c r="N7" s="131">
        <v>0</v>
      </c>
      <c r="O7" s="131"/>
      <c r="P7" s="131"/>
      <c r="Q7" s="131"/>
      <c r="R7" s="131"/>
      <c r="S7" s="131"/>
      <c r="T7" s="118"/>
      <c r="U7" s="131">
        <v>0</v>
      </c>
      <c r="V7" s="131">
        <v>2</v>
      </c>
      <c r="W7" s="131">
        <v>2</v>
      </c>
      <c r="X7" s="131">
        <v>0</v>
      </c>
      <c r="Y7" s="131">
        <v>0</v>
      </c>
      <c r="Z7" s="131">
        <v>2</v>
      </c>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row>
    <row r="8" spans="1:50" s="97" customFormat="1" x14ac:dyDescent="0.25">
      <c r="A8" s="327" t="s">
        <v>566</v>
      </c>
      <c r="B8" s="328"/>
      <c r="C8" s="101"/>
      <c r="D8" s="101"/>
      <c r="E8" s="101"/>
      <c r="F8" s="101"/>
      <c r="H8" s="133">
        <f t="shared" si="0"/>
        <v>19.047619047619047</v>
      </c>
      <c r="I8" s="133">
        <f t="shared" si="0"/>
        <v>26.984126984126984</v>
      </c>
      <c r="J8" s="117"/>
      <c r="K8" s="133">
        <f>+AVERAGE(K9:K15)</f>
        <v>0.5714285714285714</v>
      </c>
      <c r="L8" s="133">
        <f>+AVERAGE(L9:L15)</f>
        <v>0.80952380952380942</v>
      </c>
      <c r="M8" s="118"/>
      <c r="N8" s="134"/>
      <c r="O8" s="134"/>
      <c r="P8" s="134"/>
      <c r="Q8" s="134"/>
      <c r="R8" s="134"/>
      <c r="S8" s="134"/>
      <c r="T8" s="118"/>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c r="AW8" s="134"/>
      <c r="AX8" s="134"/>
    </row>
    <row r="9" spans="1:50" ht="81.599999999999994" x14ac:dyDescent="0.25">
      <c r="A9" s="87" t="s">
        <v>174</v>
      </c>
      <c r="B9" s="84" t="s">
        <v>1272</v>
      </c>
      <c r="C9" s="85" t="s">
        <v>1273</v>
      </c>
      <c r="D9" s="85" t="s">
        <v>1274</v>
      </c>
      <c r="E9" s="85" t="s">
        <v>1275</v>
      </c>
      <c r="F9" s="85" t="s">
        <v>1276</v>
      </c>
      <c r="G9" s="10"/>
      <c r="H9" s="156">
        <f t="shared" si="0"/>
        <v>33.333333333333336</v>
      </c>
      <c r="I9" s="156">
        <f t="shared" si="0"/>
        <v>27.777777777777782</v>
      </c>
      <c r="J9" s="113"/>
      <c r="K9" s="156">
        <f t="shared" ref="K9:K15" si="2">+AVERAGE(N9:S9)</f>
        <v>1</v>
      </c>
      <c r="L9" s="156">
        <f t="shared" ref="L9" si="3">+AVERAGE(U9:AX9)</f>
        <v>0.83333333333333337</v>
      </c>
      <c r="M9" s="104"/>
      <c r="N9" s="158">
        <v>1</v>
      </c>
      <c r="O9" s="158"/>
      <c r="P9" s="158"/>
      <c r="Q9" s="158"/>
      <c r="R9" s="158"/>
      <c r="S9" s="158"/>
      <c r="T9" s="104"/>
      <c r="U9" s="158">
        <v>0</v>
      </c>
      <c r="V9" s="158">
        <v>2</v>
      </c>
      <c r="W9" s="158">
        <v>1</v>
      </c>
      <c r="X9" s="158">
        <v>1</v>
      </c>
      <c r="Y9" s="158">
        <v>1</v>
      </c>
      <c r="Z9" s="158">
        <v>0</v>
      </c>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row>
    <row r="10" spans="1:50" s="10" customFormat="1" ht="66" x14ac:dyDescent="0.25">
      <c r="A10" s="38" t="s">
        <v>175</v>
      </c>
      <c r="B10" s="32" t="s">
        <v>1277</v>
      </c>
      <c r="C10" s="33" t="s">
        <v>1278</v>
      </c>
      <c r="D10" s="33" t="s">
        <v>1279</v>
      </c>
      <c r="E10" s="33" t="s">
        <v>1280</v>
      </c>
      <c r="F10" s="33" t="s">
        <v>1281</v>
      </c>
      <c r="H10" s="128">
        <f t="shared" si="0"/>
        <v>0</v>
      </c>
      <c r="I10" s="128">
        <f t="shared" si="0"/>
        <v>16.666666666666668</v>
      </c>
      <c r="J10" s="116"/>
      <c r="K10" s="128">
        <f t="shared" si="2"/>
        <v>0</v>
      </c>
      <c r="L10" s="128">
        <f t="shared" ref="L10:L15" si="4">+AVERAGE(U10:AX10)</f>
        <v>0.5</v>
      </c>
      <c r="M10" s="108"/>
      <c r="N10" s="131">
        <v>0</v>
      </c>
      <c r="O10" s="131"/>
      <c r="P10" s="131"/>
      <c r="Q10" s="131"/>
      <c r="R10" s="131"/>
      <c r="S10" s="131"/>
      <c r="T10" s="108"/>
      <c r="U10" s="131">
        <v>1</v>
      </c>
      <c r="V10" s="131">
        <v>1</v>
      </c>
      <c r="W10" s="131">
        <v>1</v>
      </c>
      <c r="X10" s="131">
        <v>0</v>
      </c>
      <c r="Y10" s="131">
        <v>0</v>
      </c>
      <c r="Z10" s="131">
        <v>0</v>
      </c>
      <c r="AA10" s="131"/>
      <c r="AB10" s="131"/>
      <c r="AC10" s="131"/>
      <c r="AD10" s="131"/>
      <c r="AE10" s="131"/>
      <c r="AF10" s="131"/>
      <c r="AG10" s="131"/>
      <c r="AH10" s="131"/>
      <c r="AI10" s="131"/>
      <c r="AJ10" s="131"/>
      <c r="AK10" s="131"/>
      <c r="AL10" s="131"/>
      <c r="AM10" s="131"/>
      <c r="AN10" s="131"/>
      <c r="AO10" s="131"/>
      <c r="AP10" s="131"/>
      <c r="AQ10" s="131"/>
      <c r="AR10" s="131"/>
      <c r="AS10" s="131"/>
      <c r="AT10" s="131"/>
      <c r="AU10" s="131"/>
      <c r="AV10" s="131"/>
      <c r="AW10" s="131"/>
      <c r="AX10" s="131"/>
    </row>
    <row r="11" spans="1:50" s="10" customFormat="1" ht="51" x14ac:dyDescent="0.25">
      <c r="A11" s="88" t="s">
        <v>176</v>
      </c>
      <c r="B11" s="86" t="s">
        <v>1282</v>
      </c>
      <c r="C11" s="85" t="s">
        <v>1283</v>
      </c>
      <c r="D11" s="85" t="s">
        <v>1284</v>
      </c>
      <c r="E11" s="85" t="s">
        <v>1285</v>
      </c>
      <c r="F11" s="85" t="s">
        <v>1286</v>
      </c>
      <c r="G11" s="151"/>
      <c r="H11" s="156">
        <f t="shared" si="0"/>
        <v>0</v>
      </c>
      <c r="I11" s="156">
        <f t="shared" si="0"/>
        <v>38.888888888888893</v>
      </c>
      <c r="J11" s="117"/>
      <c r="K11" s="156">
        <f t="shared" si="2"/>
        <v>0</v>
      </c>
      <c r="L11" s="156">
        <f t="shared" si="4"/>
        <v>1.1666666666666667</v>
      </c>
      <c r="M11" s="118"/>
      <c r="N11" s="158">
        <v>0</v>
      </c>
      <c r="O11" s="158"/>
      <c r="P11" s="158"/>
      <c r="Q11" s="158"/>
      <c r="R11" s="158"/>
      <c r="S11" s="158"/>
      <c r="T11" s="118"/>
      <c r="U11" s="158">
        <v>3</v>
      </c>
      <c r="V11" s="158">
        <v>2</v>
      </c>
      <c r="W11" s="158">
        <v>1</v>
      </c>
      <c r="X11" s="158">
        <v>0</v>
      </c>
      <c r="Y11" s="158">
        <v>0</v>
      </c>
      <c r="Z11" s="158">
        <v>1</v>
      </c>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8"/>
    </row>
    <row r="12" spans="1:50" s="10" customFormat="1" ht="71.400000000000006" x14ac:dyDescent="0.25">
      <c r="A12" s="40" t="s">
        <v>177</v>
      </c>
      <c r="B12" s="43" t="s">
        <v>1287</v>
      </c>
      <c r="C12" s="42" t="s">
        <v>1288</v>
      </c>
      <c r="D12" s="42" t="s">
        <v>1289</v>
      </c>
      <c r="E12" s="42" t="s">
        <v>1290</v>
      </c>
      <c r="F12" s="42" t="s">
        <v>1291</v>
      </c>
      <c r="G12" s="151"/>
      <c r="H12" s="157">
        <f t="shared" si="0"/>
        <v>33.333333333333336</v>
      </c>
      <c r="I12" s="157">
        <f t="shared" si="0"/>
        <v>38.888888888888893</v>
      </c>
      <c r="J12" s="117"/>
      <c r="K12" s="157">
        <f t="shared" si="2"/>
        <v>1</v>
      </c>
      <c r="L12" s="157">
        <f t="shared" si="4"/>
        <v>1.1666666666666667</v>
      </c>
      <c r="M12" s="118"/>
      <c r="N12" s="159">
        <v>1</v>
      </c>
      <c r="O12" s="159"/>
      <c r="P12" s="159"/>
      <c r="Q12" s="159"/>
      <c r="R12" s="159"/>
      <c r="S12" s="159"/>
      <c r="T12" s="118"/>
      <c r="U12" s="159">
        <v>2</v>
      </c>
      <c r="V12" s="159">
        <v>2</v>
      </c>
      <c r="W12" s="159">
        <v>2</v>
      </c>
      <c r="X12" s="159">
        <v>0</v>
      </c>
      <c r="Y12" s="159">
        <v>0</v>
      </c>
      <c r="Z12" s="159">
        <v>1</v>
      </c>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c r="AW12" s="159"/>
      <c r="AX12" s="159"/>
    </row>
    <row r="13" spans="1:50" s="10" customFormat="1" ht="51" x14ac:dyDescent="0.25">
      <c r="A13" s="83" t="s">
        <v>178</v>
      </c>
      <c r="B13" s="84" t="s">
        <v>1292</v>
      </c>
      <c r="C13" s="85" t="s">
        <v>1293</v>
      </c>
      <c r="D13" s="85" t="s">
        <v>1294</v>
      </c>
      <c r="E13" s="85" t="s">
        <v>1295</v>
      </c>
      <c r="F13" s="85" t="s">
        <v>1296</v>
      </c>
      <c r="H13" s="156">
        <f t="shared" si="0"/>
        <v>33.333333333333336</v>
      </c>
      <c r="I13" s="156">
        <f t="shared" si="0"/>
        <v>27.777777777777782</v>
      </c>
      <c r="J13" s="99"/>
      <c r="K13" s="156">
        <f t="shared" si="2"/>
        <v>1</v>
      </c>
      <c r="L13" s="156">
        <f t="shared" si="4"/>
        <v>0.83333333333333337</v>
      </c>
      <c r="M13" s="97"/>
      <c r="N13" s="158">
        <v>1</v>
      </c>
      <c r="O13" s="158"/>
      <c r="P13" s="158"/>
      <c r="Q13" s="158"/>
      <c r="R13" s="158"/>
      <c r="S13" s="158"/>
      <c r="T13" s="97"/>
      <c r="U13" s="158">
        <v>1</v>
      </c>
      <c r="V13" s="158">
        <v>1</v>
      </c>
      <c r="W13" s="158">
        <v>2</v>
      </c>
      <c r="X13" s="158">
        <v>0</v>
      </c>
      <c r="Y13" s="158">
        <v>0</v>
      </c>
      <c r="Z13" s="158">
        <v>1</v>
      </c>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c r="AX13" s="158"/>
    </row>
    <row r="14" spans="1:50" s="10" customFormat="1" ht="51" x14ac:dyDescent="0.25">
      <c r="A14" s="31" t="s">
        <v>179</v>
      </c>
      <c r="B14" s="32" t="s">
        <v>1297</v>
      </c>
      <c r="C14" s="33" t="s">
        <v>1293</v>
      </c>
      <c r="D14" s="33" t="s">
        <v>1298</v>
      </c>
      <c r="E14" s="33" t="s">
        <v>1295</v>
      </c>
      <c r="F14" s="33" t="s">
        <v>1296</v>
      </c>
      <c r="H14" s="128">
        <f t="shared" si="0"/>
        <v>33.333333333333336</v>
      </c>
      <c r="I14" s="128">
        <f t="shared" si="0"/>
        <v>27.777777777777782</v>
      </c>
      <c r="J14" s="117"/>
      <c r="K14" s="128">
        <f t="shared" si="2"/>
        <v>1</v>
      </c>
      <c r="L14" s="128">
        <f t="shared" si="4"/>
        <v>0.83333333333333337</v>
      </c>
      <c r="M14" s="118"/>
      <c r="N14" s="131">
        <v>1</v>
      </c>
      <c r="O14" s="131"/>
      <c r="P14" s="131"/>
      <c r="Q14" s="131"/>
      <c r="R14" s="131"/>
      <c r="S14" s="131"/>
      <c r="T14" s="118"/>
      <c r="U14" s="131">
        <v>1</v>
      </c>
      <c r="V14" s="131">
        <v>2</v>
      </c>
      <c r="W14" s="131">
        <v>1</v>
      </c>
      <c r="X14" s="131">
        <v>0</v>
      </c>
      <c r="Y14" s="131">
        <v>0</v>
      </c>
      <c r="Z14" s="131">
        <v>1</v>
      </c>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row>
    <row r="15" spans="1:50" s="10" customFormat="1" ht="39.6" x14ac:dyDescent="0.25">
      <c r="A15" s="83" t="s">
        <v>180</v>
      </c>
      <c r="B15" s="84" t="s">
        <v>1299</v>
      </c>
      <c r="C15" s="85" t="s">
        <v>1300</v>
      </c>
      <c r="D15" s="85" t="s">
        <v>1301</v>
      </c>
      <c r="E15" s="85" t="s">
        <v>1302</v>
      </c>
      <c r="F15" s="85" t="s">
        <v>1303</v>
      </c>
      <c r="H15" s="156">
        <f t="shared" si="0"/>
        <v>0</v>
      </c>
      <c r="I15" s="156">
        <f t="shared" si="0"/>
        <v>11.111111111111109</v>
      </c>
      <c r="J15" s="117"/>
      <c r="K15" s="156">
        <f t="shared" si="2"/>
        <v>0</v>
      </c>
      <c r="L15" s="156">
        <f t="shared" si="4"/>
        <v>0.33333333333333331</v>
      </c>
      <c r="M15" s="118"/>
      <c r="N15" s="158">
        <v>0</v>
      </c>
      <c r="O15" s="158"/>
      <c r="P15" s="158"/>
      <c r="Q15" s="158"/>
      <c r="R15" s="158"/>
      <c r="S15" s="158"/>
      <c r="T15" s="118"/>
      <c r="U15" s="158">
        <v>0</v>
      </c>
      <c r="V15" s="158">
        <v>0</v>
      </c>
      <c r="W15" s="158">
        <v>0</v>
      </c>
      <c r="X15" s="158">
        <v>0</v>
      </c>
      <c r="Y15" s="158">
        <v>0</v>
      </c>
      <c r="Z15" s="158">
        <v>2</v>
      </c>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c r="AX15" s="158"/>
    </row>
    <row r="16" spans="1:50" s="97" customFormat="1" x14ac:dyDescent="0.25">
      <c r="A16" s="327" t="s">
        <v>597</v>
      </c>
      <c r="B16" s="328"/>
      <c r="C16" s="101"/>
      <c r="D16" s="101"/>
      <c r="E16" s="101"/>
      <c r="F16" s="101"/>
      <c r="H16" s="133">
        <f t="shared" si="0"/>
        <v>44.444444444444436</v>
      </c>
      <c r="I16" s="133">
        <f t="shared" si="0"/>
        <v>33.333333333333336</v>
      </c>
      <c r="J16" s="117"/>
      <c r="K16" s="133">
        <f>+AVERAGE(K17:K19)</f>
        <v>1.3333333333333333</v>
      </c>
      <c r="L16" s="133">
        <f>+AVERAGE(L17:L19)</f>
        <v>1</v>
      </c>
      <c r="M16" s="118"/>
      <c r="N16" s="134"/>
      <c r="O16" s="134"/>
      <c r="P16" s="134"/>
      <c r="Q16" s="134"/>
      <c r="R16" s="134"/>
      <c r="S16" s="134"/>
      <c r="T16" s="118"/>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row>
    <row r="17" spans="1:50" s="10" customFormat="1" ht="79.2" x14ac:dyDescent="0.25">
      <c r="A17" s="88" t="s">
        <v>181</v>
      </c>
      <c r="B17" s="86" t="s">
        <v>1304</v>
      </c>
      <c r="C17" s="85" t="s">
        <v>1305</v>
      </c>
      <c r="D17" s="85" t="s">
        <v>1306</v>
      </c>
      <c r="E17" s="85" t="s">
        <v>1307</v>
      </c>
      <c r="F17" s="85" t="s">
        <v>1308</v>
      </c>
      <c r="H17" s="156">
        <f t="shared" si="0"/>
        <v>0</v>
      </c>
      <c r="I17" s="156">
        <f t="shared" si="0"/>
        <v>38.888888888888893</v>
      </c>
      <c r="J17" s="113"/>
      <c r="K17" s="156">
        <f>+AVERAGE(N17:S17)</f>
        <v>0</v>
      </c>
      <c r="L17" s="156">
        <f t="shared" ref="L17" si="5">+AVERAGE(U17:AX17)</f>
        <v>1.1666666666666667</v>
      </c>
      <c r="M17" s="104"/>
      <c r="N17" s="158">
        <v>0</v>
      </c>
      <c r="O17" s="158"/>
      <c r="P17" s="158"/>
      <c r="Q17" s="158"/>
      <c r="R17" s="158"/>
      <c r="S17" s="158"/>
      <c r="T17" s="104"/>
      <c r="U17" s="158">
        <v>3</v>
      </c>
      <c r="V17" s="158">
        <v>1</v>
      </c>
      <c r="W17" s="158">
        <v>1</v>
      </c>
      <c r="X17" s="158">
        <v>1</v>
      </c>
      <c r="Y17" s="158">
        <v>1</v>
      </c>
      <c r="Z17" s="158">
        <v>0</v>
      </c>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c r="AW17" s="158"/>
      <c r="AX17" s="158"/>
    </row>
    <row r="18" spans="1:50" s="10" customFormat="1" ht="92.4" x14ac:dyDescent="0.25">
      <c r="A18" s="31" t="s">
        <v>182</v>
      </c>
      <c r="B18" s="32" t="s">
        <v>1309</v>
      </c>
      <c r="C18" s="33" t="s">
        <v>1300</v>
      </c>
      <c r="D18" s="33" t="s">
        <v>1301</v>
      </c>
      <c r="E18" s="33" t="s">
        <v>1302</v>
      </c>
      <c r="F18" s="33" t="s">
        <v>1303</v>
      </c>
      <c r="G18" s="151"/>
      <c r="H18" s="128">
        <f t="shared" si="0"/>
        <v>66.666666666666671</v>
      </c>
      <c r="I18" s="128">
        <f t="shared" si="0"/>
        <v>27.777777777777782</v>
      </c>
      <c r="J18" s="117"/>
      <c r="K18" s="128">
        <f>+AVERAGE(N18:S18)</f>
        <v>2</v>
      </c>
      <c r="L18" s="128">
        <f t="shared" ref="L18:L19" si="6">+AVERAGE(U18:AX18)</f>
        <v>0.83333333333333337</v>
      </c>
      <c r="M18" s="118"/>
      <c r="N18" s="131">
        <v>2</v>
      </c>
      <c r="O18" s="131"/>
      <c r="P18" s="131"/>
      <c r="Q18" s="131"/>
      <c r="R18" s="131"/>
      <c r="S18" s="131"/>
      <c r="T18" s="118"/>
      <c r="U18" s="131">
        <v>3</v>
      </c>
      <c r="V18" s="131">
        <v>2</v>
      </c>
      <c r="W18" s="131">
        <v>0</v>
      </c>
      <c r="X18" s="131">
        <v>0</v>
      </c>
      <c r="Y18" s="131">
        <v>0</v>
      </c>
      <c r="Z18" s="131">
        <v>0</v>
      </c>
      <c r="AA18" s="131"/>
      <c r="AB18" s="131"/>
      <c r="AC18" s="131"/>
      <c r="AD18" s="131"/>
      <c r="AE18" s="131"/>
      <c r="AF18" s="131"/>
      <c r="AG18" s="131"/>
      <c r="AH18" s="131"/>
      <c r="AI18" s="131"/>
      <c r="AJ18" s="131"/>
      <c r="AK18" s="131"/>
      <c r="AL18" s="131"/>
      <c r="AM18" s="131"/>
      <c r="AN18" s="131"/>
      <c r="AO18" s="131"/>
      <c r="AP18" s="131"/>
      <c r="AQ18" s="131"/>
      <c r="AR18" s="131"/>
      <c r="AS18" s="131"/>
      <c r="AT18" s="131"/>
      <c r="AU18" s="131"/>
      <c r="AV18" s="131"/>
      <c r="AW18" s="131"/>
      <c r="AX18" s="131"/>
    </row>
    <row r="19" spans="1:50" s="10" customFormat="1" ht="51" x14ac:dyDescent="0.25">
      <c r="A19" s="83" t="s">
        <v>183</v>
      </c>
      <c r="B19" s="84" t="s">
        <v>1310</v>
      </c>
      <c r="C19" s="85" t="s">
        <v>1311</v>
      </c>
      <c r="D19" s="85" t="s">
        <v>1312</v>
      </c>
      <c r="E19" s="85" t="s">
        <v>1313</v>
      </c>
      <c r="F19" s="85" t="s">
        <v>1314</v>
      </c>
      <c r="H19" s="156">
        <f t="shared" si="0"/>
        <v>66.666666666666671</v>
      </c>
      <c r="I19" s="156">
        <f t="shared" si="0"/>
        <v>33.333333333333336</v>
      </c>
      <c r="J19" s="113"/>
      <c r="K19" s="156">
        <f>+AVERAGE(N19:S19)</f>
        <v>2</v>
      </c>
      <c r="L19" s="156">
        <f t="shared" si="6"/>
        <v>1</v>
      </c>
      <c r="M19" s="104"/>
      <c r="N19" s="158">
        <v>2</v>
      </c>
      <c r="O19" s="158"/>
      <c r="P19" s="158"/>
      <c r="Q19" s="158"/>
      <c r="R19" s="158"/>
      <c r="S19" s="158"/>
      <c r="T19" s="104"/>
      <c r="U19" s="158">
        <v>1</v>
      </c>
      <c r="V19" s="158">
        <v>3</v>
      </c>
      <c r="W19" s="158">
        <v>1</v>
      </c>
      <c r="X19" s="158">
        <v>0</v>
      </c>
      <c r="Y19" s="158">
        <v>0</v>
      </c>
      <c r="Z19" s="158">
        <v>1</v>
      </c>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row>
    <row r="20" spans="1:50" s="97" customFormat="1" x14ac:dyDescent="0.25">
      <c r="A20" s="327" t="s">
        <v>613</v>
      </c>
      <c r="B20" s="328"/>
      <c r="C20" s="101"/>
      <c r="D20" s="101"/>
      <c r="E20" s="101"/>
      <c r="F20" s="101"/>
      <c r="G20" s="151"/>
      <c r="H20" s="133">
        <f t="shared" si="0"/>
        <v>33.333333333333336</v>
      </c>
      <c r="I20" s="133">
        <f t="shared" si="0"/>
        <v>19.444444444444443</v>
      </c>
      <c r="J20" s="117"/>
      <c r="K20" s="133">
        <f>+AVERAGE(K21:K22)</f>
        <v>1</v>
      </c>
      <c r="L20" s="133">
        <f>+AVERAGE(L21:L22)</f>
        <v>0.58333333333333326</v>
      </c>
      <c r="M20" s="118"/>
      <c r="N20" s="134"/>
      <c r="O20" s="134"/>
      <c r="P20" s="134"/>
      <c r="Q20" s="134"/>
      <c r="R20" s="134"/>
      <c r="S20" s="134"/>
      <c r="T20" s="118"/>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row>
    <row r="21" spans="1:50" s="12" customFormat="1" ht="66" x14ac:dyDescent="0.25">
      <c r="A21" s="31" t="s">
        <v>184</v>
      </c>
      <c r="B21" s="32" t="s">
        <v>1315</v>
      </c>
      <c r="C21" s="33" t="s">
        <v>1316</v>
      </c>
      <c r="D21" s="33" t="s">
        <v>1317</v>
      </c>
      <c r="E21" s="33" t="s">
        <v>1318</v>
      </c>
      <c r="F21" s="33" t="s">
        <v>1319</v>
      </c>
      <c r="G21" s="97"/>
      <c r="H21" s="128">
        <f t="shared" si="0"/>
        <v>0</v>
      </c>
      <c r="I21" s="128">
        <f t="shared" si="0"/>
        <v>22.222222222222218</v>
      </c>
      <c r="J21" s="117"/>
      <c r="K21" s="128">
        <f>+AVERAGE(N21:S21)</f>
        <v>0</v>
      </c>
      <c r="L21" s="128">
        <f t="shared" ref="L21" si="7">+AVERAGE(U21:AX21)</f>
        <v>0.66666666666666663</v>
      </c>
      <c r="M21" s="118"/>
      <c r="N21" s="131">
        <v>0</v>
      </c>
      <c r="O21" s="131"/>
      <c r="P21" s="131"/>
      <c r="Q21" s="131"/>
      <c r="R21" s="131"/>
      <c r="S21" s="131"/>
      <c r="T21" s="118"/>
      <c r="U21" s="131">
        <v>0</v>
      </c>
      <c r="V21" s="131">
        <v>1</v>
      </c>
      <c r="W21" s="131">
        <v>1</v>
      </c>
      <c r="X21" s="131">
        <v>0</v>
      </c>
      <c r="Y21" s="131">
        <v>0</v>
      </c>
      <c r="Z21" s="131">
        <v>2</v>
      </c>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row>
    <row r="22" spans="1:50" ht="71.400000000000006" x14ac:dyDescent="0.25">
      <c r="A22" s="83" t="s">
        <v>185</v>
      </c>
      <c r="B22" s="84" t="s">
        <v>1320</v>
      </c>
      <c r="C22" s="85" t="s">
        <v>1321</v>
      </c>
      <c r="D22" s="85" t="s">
        <v>1322</v>
      </c>
      <c r="E22" s="85" t="s">
        <v>1323</v>
      </c>
      <c r="F22" s="85" t="s">
        <v>1324</v>
      </c>
      <c r="H22" s="156">
        <f t="shared" si="0"/>
        <v>66.666666666666671</v>
      </c>
      <c r="I22" s="156">
        <f t="shared" si="0"/>
        <v>16.666666666666668</v>
      </c>
      <c r="J22" s="99"/>
      <c r="K22" s="156">
        <f>+AVERAGE(N22:S22)</f>
        <v>2</v>
      </c>
      <c r="L22" s="156">
        <f t="shared" ref="L22" si="8">+AVERAGE(U22:AX22)</f>
        <v>0.5</v>
      </c>
      <c r="M22" s="97"/>
      <c r="N22" s="158">
        <v>2</v>
      </c>
      <c r="O22" s="158"/>
      <c r="P22" s="158"/>
      <c r="Q22" s="158"/>
      <c r="R22" s="158"/>
      <c r="S22" s="158"/>
      <c r="T22" s="97"/>
      <c r="U22" s="158">
        <v>2</v>
      </c>
      <c r="V22" s="158">
        <v>0</v>
      </c>
      <c r="W22" s="158">
        <v>1</v>
      </c>
      <c r="X22" s="158">
        <v>0</v>
      </c>
      <c r="Y22" s="158">
        <v>0</v>
      </c>
      <c r="Z22" s="158">
        <v>0</v>
      </c>
      <c r="AA22" s="158"/>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row>
    <row r="23" spans="1:50" x14ac:dyDescent="0.25">
      <c r="H23" s="133">
        <f t="shared" ref="H23" si="9">+(K23*100)/3</f>
        <v>25</v>
      </c>
      <c r="I23" s="133">
        <f t="shared" ref="I23" si="10">+(L23*100)/3</f>
        <v>30.208333333333332</v>
      </c>
      <c r="J23" s="117"/>
      <c r="K23" s="133">
        <f t="shared" ref="K23:L23" si="11">+AVERAGE(K21:K22,K17:K19,K9:K15,K4:K7)</f>
        <v>0.75</v>
      </c>
      <c r="L23" s="133">
        <f t="shared" si="11"/>
        <v>0.90625</v>
      </c>
    </row>
    <row r="24" spans="1:50" x14ac:dyDescent="0.25">
      <c r="U24" s="8">
        <v>49</v>
      </c>
      <c r="V24" s="8">
        <v>50</v>
      </c>
      <c r="W24" s="8">
        <v>37</v>
      </c>
      <c r="X24" s="8">
        <v>4</v>
      </c>
      <c r="Y24" s="8">
        <v>3</v>
      </c>
      <c r="Z24" s="8">
        <v>51</v>
      </c>
    </row>
  </sheetData>
  <mergeCells count="9">
    <mergeCell ref="A20:B20"/>
    <mergeCell ref="H1:I1"/>
    <mergeCell ref="K1:L1"/>
    <mergeCell ref="N1:S1"/>
    <mergeCell ref="U1:AX1"/>
    <mergeCell ref="A1:B2"/>
    <mergeCell ref="A3:B3"/>
    <mergeCell ref="A8:B8"/>
    <mergeCell ref="A16:B16"/>
  </mergeCells>
  <pageMargins left="0.3" right="0.3" top="1" bottom="1" header="0.51180555555555496" footer="0.5"/>
  <pageSetup scale="99" firstPageNumber="0" fitToHeight="114" orientation="landscape" verticalDpi="0"/>
  <headerFooter>
    <oddFooter>&amp;L&amp;P</oddFooter>
  </headerFooter>
  <rowBreaks count="1" manualBreakCount="1">
    <brk id="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NW38"/>
  <sheetViews>
    <sheetView showGridLines="0" zoomScale="70" zoomScaleNormal="70" workbookViewId="0">
      <pane xSplit="2" ySplit="2" topLeftCell="C3" activePane="bottomRight" state="frozen"/>
      <selection pane="topRight" activeCell="C1" sqref="C1"/>
      <selection pane="bottomLeft" activeCell="A3" sqref="A3"/>
      <selection pane="bottomRight" sqref="A1:B2"/>
    </sheetView>
  </sheetViews>
  <sheetFormatPr defaultColWidth="8.88671875" defaultRowHeight="15" x14ac:dyDescent="0.25"/>
  <cols>
    <col min="1" max="1" width="7.109375" style="5" customWidth="1"/>
    <col min="2" max="2" width="71.88671875" style="6" customWidth="1"/>
    <col min="3" max="6" width="14.33203125" style="7" customWidth="1"/>
    <col min="7" max="7" width="2.44140625" style="8" customWidth="1"/>
    <col min="8" max="9" width="14.109375" style="126" customWidth="1"/>
    <col min="10" max="10" width="2.44140625" style="98" customWidth="1"/>
    <col min="11" max="12" width="14.109375" style="123" customWidth="1"/>
    <col min="13" max="13" width="2.44140625" style="8" customWidth="1"/>
    <col min="14" max="19" width="5.88671875" style="100" customWidth="1"/>
    <col min="20" max="20" width="2.44140625" style="8" customWidth="1"/>
    <col min="21" max="50" width="5.88671875" style="8" customWidth="1"/>
    <col min="51" max="1063" width="8.88671875" style="8"/>
  </cols>
  <sheetData>
    <row r="1" spans="1:50" x14ac:dyDescent="0.25">
      <c r="A1" s="329" t="s">
        <v>1325</v>
      </c>
      <c r="B1" s="330"/>
      <c r="C1" s="25"/>
      <c r="D1" s="25"/>
      <c r="E1" s="25"/>
      <c r="F1" s="25"/>
      <c r="H1" s="335" t="s">
        <v>1476</v>
      </c>
      <c r="I1" s="336"/>
      <c r="J1" s="307"/>
      <c r="K1" s="335" t="s">
        <v>1477</v>
      </c>
      <c r="L1" s="336"/>
      <c r="M1" s="307"/>
      <c r="N1" s="335" t="s">
        <v>1478</v>
      </c>
      <c r="O1" s="337"/>
      <c r="P1" s="337"/>
      <c r="Q1" s="337"/>
      <c r="R1" s="337"/>
      <c r="S1" s="336"/>
      <c r="T1" s="307"/>
      <c r="U1" s="335" t="s">
        <v>216</v>
      </c>
      <c r="V1" s="337"/>
      <c r="W1" s="337"/>
      <c r="X1" s="337"/>
      <c r="Y1" s="337"/>
      <c r="Z1" s="337"/>
      <c r="AA1" s="337"/>
      <c r="AB1" s="337"/>
      <c r="AC1" s="337"/>
      <c r="AD1" s="337"/>
      <c r="AE1" s="337"/>
      <c r="AF1" s="337"/>
      <c r="AG1" s="337"/>
      <c r="AH1" s="337"/>
      <c r="AI1" s="337"/>
      <c r="AJ1" s="337"/>
      <c r="AK1" s="337"/>
      <c r="AL1" s="337"/>
      <c r="AM1" s="337"/>
      <c r="AN1" s="337"/>
      <c r="AO1" s="337"/>
      <c r="AP1" s="337"/>
      <c r="AQ1" s="337"/>
      <c r="AR1" s="337"/>
      <c r="AS1" s="337"/>
      <c r="AT1" s="337"/>
      <c r="AU1" s="337"/>
      <c r="AV1" s="337"/>
      <c r="AW1" s="337"/>
      <c r="AX1" s="336"/>
    </row>
    <row r="2" spans="1:50" x14ac:dyDescent="0.25">
      <c r="A2" s="331"/>
      <c r="B2" s="332"/>
      <c r="C2" s="26" t="s">
        <v>0</v>
      </c>
      <c r="D2" s="26" t="s">
        <v>1</v>
      </c>
      <c r="E2" s="26" t="s">
        <v>2</v>
      </c>
      <c r="F2" s="26" t="s">
        <v>3</v>
      </c>
      <c r="H2" s="308" t="s">
        <v>1478</v>
      </c>
      <c r="I2" s="309" t="s">
        <v>216</v>
      </c>
      <c r="J2" s="307"/>
      <c r="K2" s="308" t="s">
        <v>1478</v>
      </c>
      <c r="L2" s="310" t="s">
        <v>216</v>
      </c>
      <c r="M2" s="307"/>
      <c r="N2" s="311">
        <v>1</v>
      </c>
      <c r="O2" s="309">
        <v>2</v>
      </c>
      <c r="P2" s="309">
        <v>3</v>
      </c>
      <c r="Q2" s="309">
        <v>4</v>
      </c>
      <c r="R2" s="309">
        <v>5</v>
      </c>
      <c r="S2" s="309">
        <v>6</v>
      </c>
      <c r="T2" s="307"/>
      <c r="U2" s="311">
        <v>1</v>
      </c>
      <c r="V2" s="309">
        <v>2</v>
      </c>
      <c r="W2" s="309">
        <v>3</v>
      </c>
      <c r="X2" s="309">
        <v>4</v>
      </c>
      <c r="Y2" s="309">
        <v>5</v>
      </c>
      <c r="Z2" s="309">
        <v>6</v>
      </c>
      <c r="AA2" s="309">
        <v>7</v>
      </c>
      <c r="AB2" s="309">
        <v>8</v>
      </c>
      <c r="AC2" s="309">
        <v>9</v>
      </c>
      <c r="AD2" s="309">
        <v>10</v>
      </c>
      <c r="AE2" s="309">
        <v>11</v>
      </c>
      <c r="AF2" s="309">
        <v>12</v>
      </c>
      <c r="AG2" s="309">
        <v>13</v>
      </c>
      <c r="AH2" s="309">
        <v>14</v>
      </c>
      <c r="AI2" s="309">
        <v>15</v>
      </c>
      <c r="AJ2" s="309">
        <v>16</v>
      </c>
      <c r="AK2" s="309">
        <v>17</v>
      </c>
      <c r="AL2" s="309">
        <v>18</v>
      </c>
      <c r="AM2" s="309">
        <v>19</v>
      </c>
      <c r="AN2" s="309">
        <v>20</v>
      </c>
      <c r="AO2" s="309">
        <v>21</v>
      </c>
      <c r="AP2" s="309">
        <v>22</v>
      </c>
      <c r="AQ2" s="309">
        <v>23</v>
      </c>
      <c r="AR2" s="309">
        <v>24</v>
      </c>
      <c r="AS2" s="309">
        <v>25</v>
      </c>
      <c r="AT2" s="309">
        <v>26</v>
      </c>
      <c r="AU2" s="309">
        <v>27</v>
      </c>
      <c r="AV2" s="309">
        <v>28</v>
      </c>
      <c r="AW2" s="309">
        <v>29</v>
      </c>
      <c r="AX2" s="309">
        <v>30</v>
      </c>
    </row>
    <row r="3" spans="1:50" s="97" customFormat="1" x14ac:dyDescent="0.25">
      <c r="A3" s="333" t="s">
        <v>532</v>
      </c>
      <c r="B3" s="334"/>
      <c r="C3" s="101"/>
      <c r="D3" s="101"/>
      <c r="E3" s="101"/>
      <c r="F3" s="101"/>
      <c r="H3" s="133">
        <f>+(K3*100)/3</f>
        <v>66.666666666666671</v>
      </c>
      <c r="I3" s="133">
        <f>+(L3*100)/3</f>
        <v>68.518518518518519</v>
      </c>
      <c r="J3" s="99"/>
      <c r="K3" s="133">
        <f>+AVERAGE(K4:K11)</f>
        <v>2</v>
      </c>
      <c r="L3" s="133">
        <f>+AVERAGE(L4:L11)</f>
        <v>2.0555555555555558</v>
      </c>
      <c r="N3" s="134"/>
      <c r="O3" s="134"/>
      <c r="P3" s="134"/>
      <c r="Q3" s="134"/>
      <c r="R3" s="134"/>
      <c r="S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row>
    <row r="4" spans="1:50" ht="91.8" x14ac:dyDescent="0.25">
      <c r="A4" s="89" t="s">
        <v>186</v>
      </c>
      <c r="B4" s="90" t="s">
        <v>1326</v>
      </c>
      <c r="C4" s="91" t="s">
        <v>1327</v>
      </c>
      <c r="D4" s="91" t="s">
        <v>1328</v>
      </c>
      <c r="E4" s="91" t="s">
        <v>1329</v>
      </c>
      <c r="F4" s="91" t="s">
        <v>1330</v>
      </c>
      <c r="H4" s="160">
        <f>+(K4*100)/3</f>
        <v>66.666666666666671</v>
      </c>
      <c r="I4" s="160">
        <f>+(L4*100)/3</f>
        <v>66.666666666666671</v>
      </c>
      <c r="J4" s="113"/>
      <c r="K4" s="160">
        <f>+AVERAGE(N4:S4)</f>
        <v>2</v>
      </c>
      <c r="L4" s="160">
        <f>+AVERAGE(U4:AX4)</f>
        <v>2</v>
      </c>
      <c r="M4" s="104"/>
      <c r="N4" s="161">
        <v>2</v>
      </c>
      <c r="O4" s="161"/>
      <c r="P4" s="161"/>
      <c r="Q4" s="161"/>
      <c r="R4" s="161"/>
      <c r="S4" s="161"/>
      <c r="T4" s="104"/>
      <c r="U4" s="161">
        <v>2</v>
      </c>
      <c r="V4" s="161">
        <v>2</v>
      </c>
      <c r="W4" s="161">
        <v>2</v>
      </c>
      <c r="X4" s="161">
        <v>2</v>
      </c>
      <c r="Y4" s="161">
        <v>2</v>
      </c>
      <c r="Z4" s="161">
        <v>3</v>
      </c>
      <c r="AA4" s="161">
        <v>1</v>
      </c>
      <c r="AB4" s="161">
        <v>2</v>
      </c>
      <c r="AC4" s="161">
        <v>2</v>
      </c>
      <c r="AD4" s="161"/>
      <c r="AE4" s="161"/>
      <c r="AF4" s="161"/>
      <c r="AG4" s="161"/>
      <c r="AH4" s="161"/>
      <c r="AI4" s="161"/>
      <c r="AJ4" s="161"/>
      <c r="AK4" s="161"/>
      <c r="AL4" s="161"/>
      <c r="AM4" s="161"/>
      <c r="AN4" s="161"/>
      <c r="AO4" s="161"/>
      <c r="AP4" s="161"/>
      <c r="AQ4" s="161"/>
      <c r="AR4" s="161"/>
      <c r="AS4" s="161"/>
      <c r="AT4" s="161"/>
      <c r="AU4" s="161"/>
      <c r="AV4" s="161"/>
      <c r="AW4" s="161"/>
      <c r="AX4" s="161"/>
    </row>
    <row r="5" spans="1:50" ht="173.4" x14ac:dyDescent="0.25">
      <c r="A5" s="31" t="s">
        <v>187</v>
      </c>
      <c r="B5" s="95" t="s">
        <v>1331</v>
      </c>
      <c r="C5" s="33" t="s">
        <v>1332</v>
      </c>
      <c r="D5" s="33" t="s">
        <v>1333</v>
      </c>
      <c r="E5" s="33" t="s">
        <v>1334</v>
      </c>
      <c r="F5" s="33" t="s">
        <v>1335</v>
      </c>
      <c r="H5" s="128">
        <f t="shared" ref="H5:I22" si="0">+(K5*100)/3</f>
        <v>100</v>
      </c>
      <c r="I5" s="128">
        <f t="shared" si="0"/>
        <v>92.592592592592595</v>
      </c>
      <c r="J5" s="113"/>
      <c r="K5" s="128">
        <f t="shared" ref="K5:K11" si="1">+AVERAGE(N5:S5)</f>
        <v>3</v>
      </c>
      <c r="L5" s="128">
        <f t="shared" ref="L5:L11" si="2">+AVERAGE(U5:AX5)</f>
        <v>2.7777777777777777</v>
      </c>
      <c r="M5" s="104"/>
      <c r="N5" s="131">
        <v>3</v>
      </c>
      <c r="O5" s="131"/>
      <c r="P5" s="131"/>
      <c r="Q5" s="131"/>
      <c r="R5" s="131"/>
      <c r="S5" s="131"/>
      <c r="T5" s="104"/>
      <c r="U5" s="131">
        <v>3</v>
      </c>
      <c r="V5" s="131">
        <v>3</v>
      </c>
      <c r="W5" s="131">
        <v>2</v>
      </c>
      <c r="X5" s="131">
        <v>3</v>
      </c>
      <c r="Y5" s="131">
        <v>3</v>
      </c>
      <c r="Z5" s="131">
        <v>3</v>
      </c>
      <c r="AA5" s="131">
        <v>2</v>
      </c>
      <c r="AB5" s="131">
        <v>3</v>
      </c>
      <c r="AC5" s="131">
        <v>3</v>
      </c>
      <c r="AD5" s="131"/>
      <c r="AE5" s="131"/>
      <c r="AF5" s="131"/>
      <c r="AG5" s="131"/>
      <c r="AH5" s="131"/>
      <c r="AI5" s="131"/>
      <c r="AJ5" s="131"/>
      <c r="AK5" s="131"/>
      <c r="AL5" s="131"/>
      <c r="AM5" s="131"/>
      <c r="AN5" s="131"/>
      <c r="AO5" s="131"/>
      <c r="AP5" s="131"/>
      <c r="AQ5" s="131"/>
      <c r="AR5" s="131"/>
      <c r="AS5" s="131"/>
      <c r="AT5" s="131"/>
      <c r="AU5" s="131"/>
      <c r="AV5" s="131"/>
      <c r="AW5" s="131"/>
      <c r="AX5" s="131"/>
    </row>
    <row r="6" spans="1:50" s="10" customFormat="1" ht="81.599999999999994" x14ac:dyDescent="0.25">
      <c r="A6" s="92" t="s">
        <v>188</v>
      </c>
      <c r="B6" s="93" t="s">
        <v>1336</v>
      </c>
      <c r="C6" s="91" t="s">
        <v>1337</v>
      </c>
      <c r="D6" s="91" t="s">
        <v>1338</v>
      </c>
      <c r="E6" s="91" t="s">
        <v>1339</v>
      </c>
      <c r="F6" s="91" t="s">
        <v>1340</v>
      </c>
      <c r="G6" s="8"/>
      <c r="H6" s="160">
        <f t="shared" si="0"/>
        <v>100</v>
      </c>
      <c r="I6" s="160">
        <f t="shared" si="0"/>
        <v>88.888888888888872</v>
      </c>
      <c r="J6" s="117"/>
      <c r="K6" s="160">
        <f t="shared" si="1"/>
        <v>3</v>
      </c>
      <c r="L6" s="160">
        <f t="shared" si="2"/>
        <v>2.6666666666666665</v>
      </c>
      <c r="M6" s="118"/>
      <c r="N6" s="161">
        <v>3</v>
      </c>
      <c r="O6" s="161"/>
      <c r="P6" s="161"/>
      <c r="Q6" s="161"/>
      <c r="R6" s="161"/>
      <c r="S6" s="161"/>
      <c r="T6" s="118"/>
      <c r="U6" s="161">
        <v>3</v>
      </c>
      <c r="V6" s="161">
        <v>3</v>
      </c>
      <c r="W6" s="161">
        <v>2</v>
      </c>
      <c r="X6" s="161">
        <v>3</v>
      </c>
      <c r="Y6" s="161">
        <v>2</v>
      </c>
      <c r="Z6" s="161">
        <v>3</v>
      </c>
      <c r="AA6" s="161">
        <v>2</v>
      </c>
      <c r="AB6" s="161">
        <v>3</v>
      </c>
      <c r="AC6" s="161">
        <v>3</v>
      </c>
      <c r="AD6" s="161"/>
      <c r="AE6" s="161"/>
      <c r="AF6" s="161"/>
      <c r="AG6" s="161"/>
      <c r="AH6" s="161"/>
      <c r="AI6" s="161"/>
      <c r="AJ6" s="161"/>
      <c r="AK6" s="161"/>
      <c r="AL6" s="161"/>
      <c r="AM6" s="161"/>
      <c r="AN6" s="161"/>
      <c r="AO6" s="161"/>
      <c r="AP6" s="161"/>
      <c r="AQ6" s="161"/>
      <c r="AR6" s="161"/>
      <c r="AS6" s="161"/>
      <c r="AT6" s="161"/>
      <c r="AU6" s="161"/>
      <c r="AV6" s="161"/>
      <c r="AW6" s="161"/>
      <c r="AX6" s="161"/>
    </row>
    <row r="7" spans="1:50" ht="91.8" x14ac:dyDescent="0.25">
      <c r="A7" s="31" t="s">
        <v>189</v>
      </c>
      <c r="B7" s="32" t="s">
        <v>1341</v>
      </c>
      <c r="C7" s="33" t="s">
        <v>1342</v>
      </c>
      <c r="D7" s="33" t="s">
        <v>1343</v>
      </c>
      <c r="E7" s="33" t="s">
        <v>1344</v>
      </c>
      <c r="F7" s="33" t="s">
        <v>1345</v>
      </c>
      <c r="H7" s="128">
        <f t="shared" si="0"/>
        <v>0</v>
      </c>
      <c r="I7" s="128">
        <f t="shared" si="0"/>
        <v>40.74074074074074</v>
      </c>
      <c r="J7" s="117"/>
      <c r="K7" s="128">
        <f t="shared" si="1"/>
        <v>0</v>
      </c>
      <c r="L7" s="128">
        <f t="shared" si="2"/>
        <v>1.2222222222222223</v>
      </c>
      <c r="M7" s="118"/>
      <c r="N7" s="131">
        <v>0</v>
      </c>
      <c r="O7" s="131"/>
      <c r="P7" s="131"/>
      <c r="Q7" s="131"/>
      <c r="R7" s="131"/>
      <c r="S7" s="131"/>
      <c r="T7" s="118"/>
      <c r="U7" s="131">
        <v>1</v>
      </c>
      <c r="V7" s="131">
        <v>1</v>
      </c>
      <c r="W7" s="131">
        <v>3</v>
      </c>
      <c r="X7" s="131">
        <v>0</v>
      </c>
      <c r="Y7" s="131">
        <v>3</v>
      </c>
      <c r="Z7" s="131">
        <v>2</v>
      </c>
      <c r="AA7" s="131">
        <v>0</v>
      </c>
      <c r="AB7" s="131">
        <v>0</v>
      </c>
      <c r="AC7" s="131">
        <v>1</v>
      </c>
      <c r="AD7" s="131"/>
      <c r="AE7" s="131"/>
      <c r="AF7" s="131"/>
      <c r="AG7" s="131"/>
      <c r="AH7" s="131"/>
      <c r="AI7" s="131"/>
      <c r="AJ7" s="131"/>
      <c r="AK7" s="131"/>
      <c r="AL7" s="131"/>
      <c r="AM7" s="131"/>
      <c r="AN7" s="131"/>
      <c r="AO7" s="131"/>
      <c r="AP7" s="131"/>
      <c r="AQ7" s="131"/>
      <c r="AR7" s="131"/>
      <c r="AS7" s="131"/>
      <c r="AT7" s="131"/>
      <c r="AU7" s="131"/>
      <c r="AV7" s="131"/>
      <c r="AW7" s="131"/>
      <c r="AX7" s="131"/>
    </row>
    <row r="8" spans="1:50" ht="40.799999999999997" x14ac:dyDescent="0.25">
      <c r="A8" s="89" t="s">
        <v>190</v>
      </c>
      <c r="B8" s="90" t="s">
        <v>1346</v>
      </c>
      <c r="C8" s="91" t="s">
        <v>1347</v>
      </c>
      <c r="D8" s="91" t="s">
        <v>1348</v>
      </c>
      <c r="E8" s="91" t="s">
        <v>1349</v>
      </c>
      <c r="F8" s="91" t="s">
        <v>1350</v>
      </c>
      <c r="G8" s="97"/>
      <c r="H8" s="160">
        <f t="shared" si="0"/>
        <v>66.666666666666671</v>
      </c>
      <c r="I8" s="160">
        <f t="shared" si="0"/>
        <v>55.555555555555564</v>
      </c>
      <c r="J8" s="117"/>
      <c r="K8" s="160">
        <f t="shared" si="1"/>
        <v>2</v>
      </c>
      <c r="L8" s="160">
        <f t="shared" si="2"/>
        <v>1.6666666666666667</v>
      </c>
      <c r="M8" s="118"/>
      <c r="N8" s="161">
        <v>2</v>
      </c>
      <c r="O8" s="161"/>
      <c r="P8" s="161"/>
      <c r="Q8" s="161"/>
      <c r="R8" s="161"/>
      <c r="S8" s="161"/>
      <c r="T8" s="118"/>
      <c r="U8" s="161">
        <v>1</v>
      </c>
      <c r="V8" s="161">
        <v>2</v>
      </c>
      <c r="W8" s="161">
        <v>1</v>
      </c>
      <c r="X8" s="161">
        <v>3</v>
      </c>
      <c r="Y8" s="161">
        <v>2</v>
      </c>
      <c r="Z8" s="161">
        <v>2</v>
      </c>
      <c r="AA8" s="161">
        <v>1</v>
      </c>
      <c r="AB8" s="161">
        <v>1</v>
      </c>
      <c r="AC8" s="161">
        <v>2</v>
      </c>
      <c r="AD8" s="161"/>
      <c r="AE8" s="161"/>
      <c r="AF8" s="161"/>
      <c r="AG8" s="161"/>
      <c r="AH8" s="161"/>
      <c r="AI8" s="161"/>
      <c r="AJ8" s="161"/>
      <c r="AK8" s="161"/>
      <c r="AL8" s="161"/>
      <c r="AM8" s="161"/>
      <c r="AN8" s="161"/>
      <c r="AO8" s="161"/>
      <c r="AP8" s="161"/>
      <c r="AQ8" s="161"/>
      <c r="AR8" s="161"/>
      <c r="AS8" s="161"/>
      <c r="AT8" s="161"/>
      <c r="AU8" s="161"/>
      <c r="AV8" s="161"/>
      <c r="AW8" s="161"/>
      <c r="AX8" s="161"/>
    </row>
    <row r="9" spans="1:50" ht="71.400000000000006" x14ac:dyDescent="0.25">
      <c r="A9" s="31" t="s">
        <v>191</v>
      </c>
      <c r="B9" s="32" t="s">
        <v>1351</v>
      </c>
      <c r="C9" s="33" t="s">
        <v>1352</v>
      </c>
      <c r="D9" s="33" t="s">
        <v>1353</v>
      </c>
      <c r="E9" s="33" t="s">
        <v>1354</v>
      </c>
      <c r="F9" s="33" t="s">
        <v>1355</v>
      </c>
      <c r="G9" s="10"/>
      <c r="H9" s="128">
        <f t="shared" si="0"/>
        <v>33.333333333333336</v>
      </c>
      <c r="I9" s="128">
        <f t="shared" si="0"/>
        <v>29.62962962962963</v>
      </c>
      <c r="J9" s="113"/>
      <c r="K9" s="128">
        <f t="shared" si="1"/>
        <v>1</v>
      </c>
      <c r="L9" s="128">
        <f t="shared" si="2"/>
        <v>0.88888888888888884</v>
      </c>
      <c r="M9" s="104"/>
      <c r="N9" s="131">
        <v>1</v>
      </c>
      <c r="O9" s="131"/>
      <c r="P9" s="131"/>
      <c r="Q9" s="131"/>
      <c r="R9" s="131"/>
      <c r="S9" s="131"/>
      <c r="T9" s="104"/>
      <c r="U9" s="131">
        <v>0</v>
      </c>
      <c r="V9" s="131">
        <v>0</v>
      </c>
      <c r="W9" s="131">
        <v>2</v>
      </c>
      <c r="X9" s="131">
        <v>0</v>
      </c>
      <c r="Y9" s="131">
        <v>0</v>
      </c>
      <c r="Z9" s="131">
        <v>3</v>
      </c>
      <c r="AA9" s="131">
        <v>1</v>
      </c>
      <c r="AB9" s="131">
        <v>0</v>
      </c>
      <c r="AC9" s="131">
        <v>2</v>
      </c>
      <c r="AD9" s="131"/>
      <c r="AE9" s="131"/>
      <c r="AF9" s="131"/>
      <c r="AG9" s="131"/>
      <c r="AH9" s="131"/>
      <c r="AI9" s="131"/>
      <c r="AJ9" s="131"/>
      <c r="AK9" s="131"/>
      <c r="AL9" s="131"/>
      <c r="AM9" s="131"/>
      <c r="AN9" s="131"/>
      <c r="AO9" s="131"/>
      <c r="AP9" s="131"/>
      <c r="AQ9" s="131"/>
      <c r="AR9" s="131"/>
      <c r="AS9" s="131"/>
      <c r="AT9" s="131"/>
      <c r="AU9" s="131"/>
      <c r="AV9" s="131"/>
      <c r="AW9" s="131"/>
      <c r="AX9" s="131"/>
    </row>
    <row r="10" spans="1:50" s="10" customFormat="1" ht="71.400000000000006" x14ac:dyDescent="0.25">
      <c r="A10" s="92" t="s">
        <v>192</v>
      </c>
      <c r="B10" s="93" t="s">
        <v>1356</v>
      </c>
      <c r="C10" s="91" t="s">
        <v>1357</v>
      </c>
      <c r="D10" s="91" t="s">
        <v>1358</v>
      </c>
      <c r="E10" s="91" t="s">
        <v>1359</v>
      </c>
      <c r="F10" s="91" t="s">
        <v>1360</v>
      </c>
      <c r="H10" s="160">
        <f t="shared" si="0"/>
        <v>66.666666666666671</v>
      </c>
      <c r="I10" s="160">
        <f t="shared" si="0"/>
        <v>81.481481481481481</v>
      </c>
      <c r="J10" s="116"/>
      <c r="K10" s="160">
        <f t="shared" si="1"/>
        <v>2</v>
      </c>
      <c r="L10" s="160">
        <f t="shared" si="2"/>
        <v>2.4444444444444446</v>
      </c>
      <c r="M10" s="108"/>
      <c r="N10" s="161">
        <v>2</v>
      </c>
      <c r="O10" s="161"/>
      <c r="P10" s="161"/>
      <c r="Q10" s="161"/>
      <c r="R10" s="161"/>
      <c r="S10" s="161"/>
      <c r="T10" s="108"/>
      <c r="U10" s="161">
        <v>3</v>
      </c>
      <c r="V10" s="161">
        <v>3</v>
      </c>
      <c r="W10" s="161">
        <v>2</v>
      </c>
      <c r="X10" s="161">
        <v>3</v>
      </c>
      <c r="Y10" s="161">
        <v>2</v>
      </c>
      <c r="Z10" s="161">
        <v>3</v>
      </c>
      <c r="AA10" s="161">
        <v>2</v>
      </c>
      <c r="AB10" s="161">
        <v>2</v>
      </c>
      <c r="AC10" s="161">
        <v>2</v>
      </c>
      <c r="AD10" s="161"/>
      <c r="AE10" s="161"/>
      <c r="AF10" s="161"/>
      <c r="AG10" s="161"/>
      <c r="AH10" s="161"/>
      <c r="AI10" s="161"/>
      <c r="AJ10" s="161"/>
      <c r="AK10" s="161"/>
      <c r="AL10" s="161"/>
      <c r="AM10" s="161"/>
      <c r="AN10" s="161"/>
      <c r="AO10" s="161"/>
      <c r="AP10" s="161"/>
      <c r="AQ10" s="161"/>
      <c r="AR10" s="161"/>
      <c r="AS10" s="161"/>
      <c r="AT10" s="161"/>
      <c r="AU10" s="161"/>
      <c r="AV10" s="161"/>
      <c r="AW10" s="161"/>
      <c r="AX10" s="161"/>
    </row>
    <row r="11" spans="1:50" ht="51" x14ac:dyDescent="0.25">
      <c r="A11" s="31" t="s">
        <v>193</v>
      </c>
      <c r="B11" s="32" t="s">
        <v>1361</v>
      </c>
      <c r="C11" s="33" t="s">
        <v>1362</v>
      </c>
      <c r="D11" s="33" t="s">
        <v>1363</v>
      </c>
      <c r="E11" s="33" t="s">
        <v>1364</v>
      </c>
      <c r="F11" s="33" t="s">
        <v>1365</v>
      </c>
      <c r="G11" s="151"/>
      <c r="H11" s="128">
        <f t="shared" si="0"/>
        <v>100</v>
      </c>
      <c r="I11" s="128">
        <f t="shared" si="0"/>
        <v>92.592592592592595</v>
      </c>
      <c r="J11" s="117"/>
      <c r="K11" s="128">
        <f t="shared" si="1"/>
        <v>3</v>
      </c>
      <c r="L11" s="128">
        <f t="shared" si="2"/>
        <v>2.7777777777777777</v>
      </c>
      <c r="M11" s="118"/>
      <c r="N11" s="131">
        <v>3</v>
      </c>
      <c r="O11" s="131"/>
      <c r="P11" s="131"/>
      <c r="Q11" s="131"/>
      <c r="R11" s="131"/>
      <c r="S11" s="131"/>
      <c r="T11" s="118"/>
      <c r="U11" s="131">
        <v>3</v>
      </c>
      <c r="V11" s="131">
        <v>3</v>
      </c>
      <c r="W11" s="131">
        <v>2</v>
      </c>
      <c r="X11" s="131">
        <v>3</v>
      </c>
      <c r="Y11" s="131">
        <v>3</v>
      </c>
      <c r="Z11" s="131">
        <v>3</v>
      </c>
      <c r="AA11" s="131">
        <v>2</v>
      </c>
      <c r="AB11" s="131">
        <v>3</v>
      </c>
      <c r="AC11" s="131">
        <v>3</v>
      </c>
      <c r="AD11" s="131"/>
      <c r="AE11" s="131"/>
      <c r="AF11" s="131"/>
      <c r="AG11" s="131"/>
      <c r="AH11" s="131"/>
      <c r="AI11" s="131"/>
      <c r="AJ11" s="131"/>
      <c r="AK11" s="131"/>
      <c r="AL11" s="131"/>
      <c r="AM11" s="131"/>
      <c r="AN11" s="131"/>
      <c r="AO11" s="131"/>
      <c r="AP11" s="131"/>
      <c r="AQ11" s="131"/>
      <c r="AR11" s="131"/>
      <c r="AS11" s="131"/>
      <c r="AT11" s="131"/>
      <c r="AU11" s="131"/>
      <c r="AV11" s="131"/>
      <c r="AW11" s="131"/>
      <c r="AX11" s="131"/>
    </row>
    <row r="12" spans="1:50" s="97" customFormat="1" x14ac:dyDescent="0.25">
      <c r="A12" s="333" t="s">
        <v>566</v>
      </c>
      <c r="B12" s="334"/>
      <c r="C12" s="101"/>
      <c r="D12" s="101"/>
      <c r="E12" s="101"/>
      <c r="F12" s="101"/>
      <c r="G12" s="151"/>
      <c r="H12" s="133">
        <f>+(K12*100)/3</f>
        <v>56.666666666666664</v>
      </c>
      <c r="I12" s="133">
        <f>+(L12*100)/3</f>
        <v>49.814814814814817</v>
      </c>
      <c r="J12" s="117"/>
      <c r="K12" s="133">
        <f>+AVERAGE(K13:K22)</f>
        <v>1.7</v>
      </c>
      <c r="L12" s="133">
        <f>+AVERAGE(L13:L22)</f>
        <v>1.4944444444444447</v>
      </c>
      <c r="M12" s="118"/>
      <c r="N12" s="134"/>
      <c r="O12" s="134"/>
      <c r="P12" s="134"/>
      <c r="Q12" s="134"/>
      <c r="R12" s="134"/>
      <c r="S12" s="134"/>
      <c r="T12" s="118"/>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c r="AW12" s="134"/>
      <c r="AX12" s="134"/>
    </row>
    <row r="13" spans="1:50" ht="71.400000000000006" x14ac:dyDescent="0.25">
      <c r="A13" s="89" t="s">
        <v>194</v>
      </c>
      <c r="B13" s="90" t="s">
        <v>1366</v>
      </c>
      <c r="C13" s="91" t="s">
        <v>1367</v>
      </c>
      <c r="D13" s="91" t="s">
        <v>1368</v>
      </c>
      <c r="E13" s="91" t="s">
        <v>1369</v>
      </c>
      <c r="F13" s="91" t="s">
        <v>1370</v>
      </c>
      <c r="G13" s="10"/>
      <c r="H13" s="160">
        <f t="shared" si="0"/>
        <v>66.666666666666671</v>
      </c>
      <c r="I13" s="160">
        <f t="shared" si="0"/>
        <v>54.166666666666664</v>
      </c>
      <c r="J13" s="99"/>
      <c r="K13" s="160">
        <f t="shared" ref="K13:K22" si="3">+AVERAGE(N13:S13)</f>
        <v>2</v>
      </c>
      <c r="L13" s="160">
        <f t="shared" ref="L13:L22" si="4">+AVERAGE(U13:AX13)</f>
        <v>1.625</v>
      </c>
      <c r="M13" s="97"/>
      <c r="N13" s="161">
        <v>2</v>
      </c>
      <c r="O13" s="161"/>
      <c r="P13" s="161"/>
      <c r="Q13" s="161"/>
      <c r="R13" s="161"/>
      <c r="S13" s="161"/>
      <c r="T13" s="97"/>
      <c r="U13" s="161">
        <v>0</v>
      </c>
      <c r="V13" s="161"/>
      <c r="W13" s="161">
        <v>1</v>
      </c>
      <c r="X13" s="161">
        <v>3</v>
      </c>
      <c r="Y13" s="161">
        <v>2</v>
      </c>
      <c r="Z13" s="161">
        <v>1</v>
      </c>
      <c r="AA13" s="161">
        <v>2</v>
      </c>
      <c r="AB13" s="161">
        <v>2</v>
      </c>
      <c r="AC13" s="161">
        <v>2</v>
      </c>
      <c r="AD13" s="161"/>
      <c r="AE13" s="161"/>
      <c r="AF13" s="161"/>
      <c r="AG13" s="161"/>
      <c r="AH13" s="161"/>
      <c r="AI13" s="161"/>
      <c r="AJ13" s="161"/>
      <c r="AK13" s="161"/>
      <c r="AL13" s="161"/>
      <c r="AM13" s="161"/>
      <c r="AN13" s="161"/>
      <c r="AO13" s="161"/>
      <c r="AP13" s="161"/>
      <c r="AQ13" s="161"/>
      <c r="AR13" s="161"/>
      <c r="AS13" s="161"/>
      <c r="AT13" s="161"/>
      <c r="AU13" s="161"/>
      <c r="AV13" s="161"/>
      <c r="AW13" s="161"/>
      <c r="AX13" s="161"/>
    </row>
    <row r="14" spans="1:50" s="10" customFormat="1" ht="71.400000000000006" x14ac:dyDescent="0.25">
      <c r="A14" s="47" t="s">
        <v>195</v>
      </c>
      <c r="B14" s="39" t="s">
        <v>1371</v>
      </c>
      <c r="C14" s="33" t="s">
        <v>1372</v>
      </c>
      <c r="D14" s="33" t="s">
        <v>1373</v>
      </c>
      <c r="E14" s="33" t="s">
        <v>1374</v>
      </c>
      <c r="F14" s="33" t="s">
        <v>1375</v>
      </c>
      <c r="H14" s="128">
        <f t="shared" si="0"/>
        <v>100</v>
      </c>
      <c r="I14" s="128">
        <f t="shared" si="0"/>
        <v>87.5</v>
      </c>
      <c r="J14" s="117"/>
      <c r="K14" s="128">
        <f t="shared" si="3"/>
        <v>3</v>
      </c>
      <c r="L14" s="128">
        <f t="shared" si="4"/>
        <v>2.625</v>
      </c>
      <c r="M14" s="118"/>
      <c r="N14" s="131">
        <v>3</v>
      </c>
      <c r="O14" s="131"/>
      <c r="P14" s="131"/>
      <c r="Q14" s="131"/>
      <c r="R14" s="131"/>
      <c r="S14" s="131"/>
      <c r="T14" s="118"/>
      <c r="U14" s="131">
        <v>3</v>
      </c>
      <c r="V14" s="131">
        <v>3</v>
      </c>
      <c r="W14" s="131">
        <v>3</v>
      </c>
      <c r="X14" s="131">
        <v>3</v>
      </c>
      <c r="Y14" s="131">
        <v>2</v>
      </c>
      <c r="Z14" s="131">
        <v>2</v>
      </c>
      <c r="AA14" s="131">
        <v>2</v>
      </c>
      <c r="AB14" s="131">
        <v>3</v>
      </c>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row>
    <row r="15" spans="1:50" s="10" customFormat="1" ht="61.2" x14ac:dyDescent="0.25">
      <c r="A15" s="92" t="s">
        <v>196</v>
      </c>
      <c r="B15" s="93" t="s">
        <v>1376</v>
      </c>
      <c r="C15" s="91" t="s">
        <v>1377</v>
      </c>
      <c r="D15" s="91" t="s">
        <v>1378</v>
      </c>
      <c r="E15" s="91" t="s">
        <v>1379</v>
      </c>
      <c r="F15" s="91" t="s">
        <v>1380</v>
      </c>
      <c r="H15" s="160">
        <f t="shared" si="0"/>
        <v>100</v>
      </c>
      <c r="I15" s="160">
        <f t="shared" si="0"/>
        <v>81.481481481481481</v>
      </c>
      <c r="J15" s="117"/>
      <c r="K15" s="160">
        <f t="shared" si="3"/>
        <v>3</v>
      </c>
      <c r="L15" s="160">
        <f t="shared" si="4"/>
        <v>2.4444444444444446</v>
      </c>
      <c r="M15" s="118"/>
      <c r="N15" s="161">
        <v>3</v>
      </c>
      <c r="O15" s="161"/>
      <c r="P15" s="161"/>
      <c r="Q15" s="161"/>
      <c r="R15" s="161"/>
      <c r="S15" s="161"/>
      <c r="T15" s="118"/>
      <c r="U15" s="161">
        <v>3</v>
      </c>
      <c r="V15" s="161">
        <v>3</v>
      </c>
      <c r="W15" s="161">
        <v>2</v>
      </c>
      <c r="X15" s="161">
        <v>3</v>
      </c>
      <c r="Y15" s="161">
        <v>2</v>
      </c>
      <c r="Z15" s="161">
        <v>2</v>
      </c>
      <c r="AA15" s="161">
        <v>2</v>
      </c>
      <c r="AB15" s="161">
        <v>2</v>
      </c>
      <c r="AC15" s="161">
        <v>3</v>
      </c>
      <c r="AD15" s="161"/>
      <c r="AE15" s="161"/>
      <c r="AF15" s="161"/>
      <c r="AG15" s="161"/>
      <c r="AH15" s="161"/>
      <c r="AI15" s="161"/>
      <c r="AJ15" s="161"/>
      <c r="AK15" s="161"/>
      <c r="AL15" s="161"/>
      <c r="AM15" s="161"/>
      <c r="AN15" s="161"/>
      <c r="AO15" s="161"/>
      <c r="AP15" s="161"/>
      <c r="AQ15" s="161"/>
      <c r="AR15" s="161"/>
      <c r="AS15" s="161"/>
      <c r="AT15" s="161"/>
      <c r="AU15" s="161"/>
      <c r="AV15" s="161"/>
      <c r="AW15" s="161"/>
      <c r="AX15" s="161"/>
    </row>
    <row r="16" spans="1:50" ht="91.8" x14ac:dyDescent="0.25">
      <c r="A16" s="31" t="s">
        <v>197</v>
      </c>
      <c r="B16" s="32" t="s">
        <v>1381</v>
      </c>
      <c r="C16" s="33" t="s">
        <v>1382</v>
      </c>
      <c r="D16" s="33" t="s">
        <v>1383</v>
      </c>
      <c r="E16" s="33" t="s">
        <v>1384</v>
      </c>
      <c r="F16" s="33" t="s">
        <v>1385</v>
      </c>
      <c r="G16" s="97"/>
      <c r="H16" s="128">
        <f t="shared" si="0"/>
        <v>33.333333333333336</v>
      </c>
      <c r="I16" s="128">
        <f t="shared" si="0"/>
        <v>40.74074074074074</v>
      </c>
      <c r="J16" s="117"/>
      <c r="K16" s="128">
        <f t="shared" si="3"/>
        <v>1</v>
      </c>
      <c r="L16" s="128">
        <f t="shared" si="4"/>
        <v>1.2222222222222223</v>
      </c>
      <c r="M16" s="118"/>
      <c r="N16" s="131">
        <v>1</v>
      </c>
      <c r="O16" s="131"/>
      <c r="P16" s="131"/>
      <c r="Q16" s="131"/>
      <c r="R16" s="131"/>
      <c r="S16" s="131"/>
      <c r="T16" s="118"/>
      <c r="U16" s="131">
        <v>1</v>
      </c>
      <c r="V16" s="131">
        <v>1</v>
      </c>
      <c r="W16" s="131">
        <v>1</v>
      </c>
      <c r="X16" s="131">
        <v>2</v>
      </c>
      <c r="Y16" s="131">
        <v>2</v>
      </c>
      <c r="Z16" s="131">
        <v>1</v>
      </c>
      <c r="AA16" s="131">
        <v>1</v>
      </c>
      <c r="AB16" s="131">
        <v>1</v>
      </c>
      <c r="AC16" s="131">
        <v>1</v>
      </c>
      <c r="AD16" s="131"/>
      <c r="AE16" s="131"/>
      <c r="AF16" s="131"/>
      <c r="AG16" s="131"/>
      <c r="AH16" s="131"/>
      <c r="AI16" s="131"/>
      <c r="AJ16" s="131"/>
      <c r="AK16" s="131"/>
      <c r="AL16" s="131"/>
      <c r="AM16" s="131"/>
      <c r="AN16" s="131"/>
      <c r="AO16" s="131"/>
      <c r="AP16" s="131"/>
      <c r="AQ16" s="131"/>
      <c r="AR16" s="131"/>
      <c r="AS16" s="131"/>
      <c r="AT16" s="131"/>
      <c r="AU16" s="131"/>
      <c r="AV16" s="131"/>
      <c r="AW16" s="131"/>
      <c r="AX16" s="131"/>
    </row>
    <row r="17" spans="1:50" s="10" customFormat="1" ht="61.2" x14ac:dyDescent="0.25">
      <c r="A17" s="92" t="s">
        <v>198</v>
      </c>
      <c r="B17" s="89" t="s">
        <v>1386</v>
      </c>
      <c r="C17" s="94" t="s">
        <v>1387</v>
      </c>
      <c r="D17" s="94" t="s">
        <v>1388</v>
      </c>
      <c r="E17" s="94" t="s">
        <v>1389</v>
      </c>
      <c r="F17" s="94" t="s">
        <v>1390</v>
      </c>
      <c r="H17" s="160">
        <f t="shared" si="0"/>
        <v>33.333333333333336</v>
      </c>
      <c r="I17" s="160">
        <f t="shared" si="0"/>
        <v>37.037037037037038</v>
      </c>
      <c r="J17" s="113"/>
      <c r="K17" s="160">
        <f t="shared" si="3"/>
        <v>1</v>
      </c>
      <c r="L17" s="160">
        <f t="shared" si="4"/>
        <v>1.1111111111111112</v>
      </c>
      <c r="M17" s="104"/>
      <c r="N17" s="161">
        <v>1</v>
      </c>
      <c r="O17" s="161"/>
      <c r="P17" s="161"/>
      <c r="Q17" s="161"/>
      <c r="R17" s="161"/>
      <c r="S17" s="161"/>
      <c r="T17" s="104"/>
      <c r="U17" s="161">
        <v>1</v>
      </c>
      <c r="V17" s="161">
        <v>1</v>
      </c>
      <c r="W17" s="161">
        <v>2</v>
      </c>
      <c r="X17" s="161">
        <v>1</v>
      </c>
      <c r="Y17" s="161">
        <v>1</v>
      </c>
      <c r="Z17" s="161">
        <v>1</v>
      </c>
      <c r="AA17" s="161">
        <v>1</v>
      </c>
      <c r="AB17" s="161">
        <v>1</v>
      </c>
      <c r="AC17" s="161">
        <v>1</v>
      </c>
      <c r="AD17" s="161"/>
      <c r="AE17" s="161"/>
      <c r="AF17" s="161"/>
      <c r="AG17" s="161"/>
      <c r="AH17" s="161"/>
      <c r="AI17" s="161"/>
      <c r="AJ17" s="161"/>
      <c r="AK17" s="161"/>
      <c r="AL17" s="161"/>
      <c r="AM17" s="161"/>
      <c r="AN17" s="161"/>
      <c r="AO17" s="161"/>
      <c r="AP17" s="161"/>
      <c r="AQ17" s="161"/>
      <c r="AR17" s="161"/>
      <c r="AS17" s="161"/>
      <c r="AT17" s="161"/>
      <c r="AU17" s="161"/>
      <c r="AV17" s="161"/>
      <c r="AW17" s="161"/>
      <c r="AX17" s="161"/>
    </row>
    <row r="18" spans="1:50" s="10" customFormat="1" ht="30.6" x14ac:dyDescent="0.25">
      <c r="A18" s="31" t="s">
        <v>199</v>
      </c>
      <c r="B18" s="32" t="s">
        <v>1391</v>
      </c>
      <c r="C18" s="33" t="s">
        <v>1392</v>
      </c>
      <c r="D18" s="33" t="s">
        <v>1393</v>
      </c>
      <c r="E18" s="33" t="s">
        <v>1394</v>
      </c>
      <c r="F18" s="33" t="s">
        <v>1395</v>
      </c>
      <c r="G18" s="151"/>
      <c r="H18" s="128">
        <f t="shared" si="0"/>
        <v>66.666666666666671</v>
      </c>
      <c r="I18" s="128">
        <f t="shared" si="0"/>
        <v>51.851851851851855</v>
      </c>
      <c r="J18" s="117"/>
      <c r="K18" s="128">
        <f t="shared" si="3"/>
        <v>2</v>
      </c>
      <c r="L18" s="128">
        <f t="shared" si="4"/>
        <v>1.5555555555555556</v>
      </c>
      <c r="M18" s="118"/>
      <c r="N18" s="131">
        <v>2</v>
      </c>
      <c r="O18" s="131"/>
      <c r="P18" s="131"/>
      <c r="Q18" s="131"/>
      <c r="R18" s="131"/>
      <c r="S18" s="131"/>
      <c r="T18" s="118"/>
      <c r="U18" s="131">
        <v>1</v>
      </c>
      <c r="V18" s="131">
        <v>2</v>
      </c>
      <c r="W18" s="131">
        <v>1</v>
      </c>
      <c r="X18" s="131">
        <v>1</v>
      </c>
      <c r="Y18" s="131">
        <v>1</v>
      </c>
      <c r="Z18" s="131">
        <v>2</v>
      </c>
      <c r="AA18" s="131">
        <v>2</v>
      </c>
      <c r="AB18" s="131">
        <v>1</v>
      </c>
      <c r="AC18" s="131">
        <v>3</v>
      </c>
      <c r="AD18" s="131"/>
      <c r="AE18" s="131"/>
      <c r="AF18" s="131"/>
      <c r="AG18" s="131"/>
      <c r="AH18" s="131"/>
      <c r="AI18" s="131"/>
      <c r="AJ18" s="131"/>
      <c r="AK18" s="131"/>
      <c r="AL18" s="131"/>
      <c r="AM18" s="131"/>
      <c r="AN18" s="131"/>
      <c r="AO18" s="131"/>
      <c r="AP18" s="131"/>
      <c r="AQ18" s="131"/>
      <c r="AR18" s="131"/>
      <c r="AS18" s="131"/>
      <c r="AT18" s="131"/>
      <c r="AU18" s="131"/>
      <c r="AV18" s="131"/>
      <c r="AW18" s="131"/>
      <c r="AX18" s="131"/>
    </row>
    <row r="19" spans="1:50" ht="81.599999999999994" x14ac:dyDescent="0.25">
      <c r="A19" s="92" t="s">
        <v>200</v>
      </c>
      <c r="B19" s="89" t="s">
        <v>1396</v>
      </c>
      <c r="C19" s="94" t="s">
        <v>1397</v>
      </c>
      <c r="D19" s="94" t="s">
        <v>1398</v>
      </c>
      <c r="E19" s="94" t="s">
        <v>1399</v>
      </c>
      <c r="F19" s="94" t="s">
        <v>1400</v>
      </c>
      <c r="G19" s="10"/>
      <c r="H19" s="160">
        <f t="shared" si="0"/>
        <v>33.333333333333336</v>
      </c>
      <c r="I19" s="160">
        <f t="shared" si="0"/>
        <v>48.148148148148145</v>
      </c>
      <c r="J19" s="113"/>
      <c r="K19" s="160">
        <f t="shared" si="3"/>
        <v>1</v>
      </c>
      <c r="L19" s="160">
        <f t="shared" si="4"/>
        <v>1.4444444444444444</v>
      </c>
      <c r="M19" s="104"/>
      <c r="N19" s="161">
        <v>1</v>
      </c>
      <c r="O19" s="161"/>
      <c r="P19" s="161"/>
      <c r="Q19" s="161"/>
      <c r="R19" s="161"/>
      <c r="S19" s="161"/>
      <c r="T19" s="104"/>
      <c r="U19" s="161">
        <v>2</v>
      </c>
      <c r="V19" s="161">
        <v>2</v>
      </c>
      <c r="W19" s="161">
        <v>1</v>
      </c>
      <c r="X19" s="161">
        <v>2</v>
      </c>
      <c r="Y19" s="161">
        <v>0</v>
      </c>
      <c r="Z19" s="161">
        <v>2</v>
      </c>
      <c r="AA19" s="161">
        <v>1</v>
      </c>
      <c r="AB19" s="161">
        <v>1</v>
      </c>
      <c r="AC19" s="161">
        <v>2</v>
      </c>
      <c r="AD19" s="161"/>
      <c r="AE19" s="161"/>
      <c r="AF19" s="161"/>
      <c r="AG19" s="161"/>
      <c r="AH19" s="161"/>
      <c r="AI19" s="161"/>
      <c r="AJ19" s="161"/>
      <c r="AK19" s="161"/>
      <c r="AL19" s="161"/>
      <c r="AM19" s="161"/>
      <c r="AN19" s="161"/>
      <c r="AO19" s="161"/>
      <c r="AP19" s="161"/>
      <c r="AQ19" s="161"/>
      <c r="AR19" s="161"/>
      <c r="AS19" s="161"/>
      <c r="AT19" s="161"/>
      <c r="AU19" s="161"/>
      <c r="AV19" s="161"/>
      <c r="AW19" s="161"/>
      <c r="AX19" s="161"/>
    </row>
    <row r="20" spans="1:50" s="10" customFormat="1" ht="61.2" x14ac:dyDescent="0.25">
      <c r="A20" s="31">
        <v>10.16</v>
      </c>
      <c r="B20" s="32" t="s">
        <v>1401</v>
      </c>
      <c r="C20" s="33" t="s">
        <v>1402</v>
      </c>
      <c r="D20" s="33" t="s">
        <v>1403</v>
      </c>
      <c r="E20" s="33" t="s">
        <v>1404</v>
      </c>
      <c r="F20" s="33" t="s">
        <v>1405</v>
      </c>
      <c r="G20" s="151"/>
      <c r="H20" s="128">
        <f t="shared" si="0"/>
        <v>33.333333333333336</v>
      </c>
      <c r="I20" s="128">
        <f t="shared" si="0"/>
        <v>8.3333333333333339</v>
      </c>
      <c r="J20" s="117"/>
      <c r="K20" s="128">
        <f t="shared" si="3"/>
        <v>1</v>
      </c>
      <c r="L20" s="128">
        <f t="shared" si="4"/>
        <v>0.25</v>
      </c>
      <c r="M20" s="118"/>
      <c r="N20" s="131">
        <v>1</v>
      </c>
      <c r="O20" s="131"/>
      <c r="P20" s="131"/>
      <c r="Q20" s="131"/>
      <c r="R20" s="131"/>
      <c r="S20" s="131"/>
      <c r="T20" s="118"/>
      <c r="U20" s="131">
        <v>0</v>
      </c>
      <c r="V20" s="131">
        <v>0</v>
      </c>
      <c r="W20" s="131">
        <v>1</v>
      </c>
      <c r="X20" s="131">
        <v>0</v>
      </c>
      <c r="Y20" s="131">
        <v>0</v>
      </c>
      <c r="Z20" s="131">
        <v>1</v>
      </c>
      <c r="AA20" s="131">
        <v>0</v>
      </c>
      <c r="AB20" s="131">
        <v>0</v>
      </c>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row>
    <row r="21" spans="1:50" s="10" customFormat="1" ht="71.400000000000006" x14ac:dyDescent="0.25">
      <c r="A21" s="92" t="s">
        <v>201</v>
      </c>
      <c r="B21" s="89" t="s">
        <v>1406</v>
      </c>
      <c r="C21" s="94" t="s">
        <v>1407</v>
      </c>
      <c r="D21" s="94" t="s">
        <v>1408</v>
      </c>
      <c r="E21" s="94" t="s">
        <v>1409</v>
      </c>
      <c r="F21" s="94" t="s">
        <v>1410</v>
      </c>
      <c r="G21" s="97"/>
      <c r="H21" s="160">
        <f t="shared" si="0"/>
        <v>33.333333333333336</v>
      </c>
      <c r="I21" s="160">
        <f t="shared" si="0"/>
        <v>14.814814814814815</v>
      </c>
      <c r="J21" s="117"/>
      <c r="K21" s="160">
        <f t="shared" si="3"/>
        <v>1</v>
      </c>
      <c r="L21" s="160">
        <f t="shared" si="4"/>
        <v>0.44444444444444442</v>
      </c>
      <c r="M21" s="118"/>
      <c r="N21" s="161">
        <v>1</v>
      </c>
      <c r="O21" s="161"/>
      <c r="P21" s="161"/>
      <c r="Q21" s="161"/>
      <c r="R21" s="161"/>
      <c r="S21" s="161"/>
      <c r="T21" s="118"/>
      <c r="U21" s="161">
        <v>0</v>
      </c>
      <c r="V21" s="161">
        <v>0</v>
      </c>
      <c r="W21" s="161">
        <v>2</v>
      </c>
      <c r="X21" s="161">
        <v>0</v>
      </c>
      <c r="Y21" s="161">
        <v>0</v>
      </c>
      <c r="Z21" s="161">
        <v>1</v>
      </c>
      <c r="AA21" s="161">
        <v>0</v>
      </c>
      <c r="AB21" s="161">
        <v>0</v>
      </c>
      <c r="AC21" s="161">
        <v>1</v>
      </c>
      <c r="AD21" s="161"/>
      <c r="AE21" s="161"/>
      <c r="AF21" s="161"/>
      <c r="AG21" s="161"/>
      <c r="AH21" s="161"/>
      <c r="AI21" s="161"/>
      <c r="AJ21" s="161"/>
      <c r="AK21" s="161"/>
      <c r="AL21" s="161"/>
      <c r="AM21" s="161"/>
      <c r="AN21" s="161"/>
      <c r="AO21" s="161"/>
      <c r="AP21" s="161"/>
      <c r="AQ21" s="161"/>
      <c r="AR21" s="161"/>
      <c r="AS21" s="161"/>
      <c r="AT21" s="161"/>
      <c r="AU21" s="161"/>
      <c r="AV21" s="161"/>
      <c r="AW21" s="161"/>
      <c r="AX21" s="161"/>
    </row>
    <row r="22" spans="1:50" ht="102" x14ac:dyDescent="0.25">
      <c r="A22" s="31">
        <v>10.18</v>
      </c>
      <c r="B22" s="32" t="s">
        <v>1411</v>
      </c>
      <c r="C22" s="33" t="s">
        <v>1412</v>
      </c>
      <c r="D22" s="33" t="s">
        <v>1413</v>
      </c>
      <c r="E22" s="33" t="s">
        <v>1414</v>
      </c>
      <c r="F22" s="33" t="s">
        <v>1415</v>
      </c>
      <c r="H22" s="128">
        <f t="shared" si="0"/>
        <v>66.666666666666671</v>
      </c>
      <c r="I22" s="128">
        <f t="shared" si="0"/>
        <v>74.074074074074076</v>
      </c>
      <c r="J22" s="99"/>
      <c r="K22" s="128">
        <f t="shared" si="3"/>
        <v>2</v>
      </c>
      <c r="L22" s="128">
        <f t="shared" si="4"/>
        <v>2.2222222222222223</v>
      </c>
      <c r="M22" s="97"/>
      <c r="N22" s="131">
        <v>2</v>
      </c>
      <c r="O22" s="131"/>
      <c r="P22" s="131"/>
      <c r="Q22" s="131"/>
      <c r="R22" s="131"/>
      <c r="S22" s="131"/>
      <c r="T22" s="97"/>
      <c r="U22" s="131">
        <v>3</v>
      </c>
      <c r="V22" s="131">
        <v>2</v>
      </c>
      <c r="W22" s="131">
        <v>3</v>
      </c>
      <c r="X22" s="131">
        <v>1</v>
      </c>
      <c r="Y22" s="131">
        <v>2</v>
      </c>
      <c r="Z22" s="131">
        <v>2</v>
      </c>
      <c r="AA22" s="131">
        <v>2</v>
      </c>
      <c r="AB22" s="131">
        <v>2</v>
      </c>
      <c r="AC22" s="131">
        <v>3</v>
      </c>
      <c r="AD22" s="131"/>
      <c r="AE22" s="131"/>
      <c r="AF22" s="131"/>
      <c r="AG22" s="131"/>
      <c r="AH22" s="131"/>
      <c r="AI22" s="131"/>
      <c r="AJ22" s="131"/>
      <c r="AK22" s="131"/>
      <c r="AL22" s="131"/>
      <c r="AM22" s="131"/>
      <c r="AN22" s="131"/>
      <c r="AO22" s="131"/>
      <c r="AP22" s="131"/>
      <c r="AQ22" s="131"/>
      <c r="AR22" s="131"/>
      <c r="AS22" s="131"/>
      <c r="AT22" s="131"/>
      <c r="AU22" s="131"/>
      <c r="AV22" s="131"/>
      <c r="AW22" s="131"/>
      <c r="AX22" s="131"/>
    </row>
    <row r="23" spans="1:50" s="97" customFormat="1" x14ac:dyDescent="0.25">
      <c r="A23" s="333" t="s">
        <v>597</v>
      </c>
      <c r="B23" s="334"/>
      <c r="C23" s="101"/>
      <c r="D23" s="101"/>
      <c r="E23" s="101"/>
      <c r="F23" s="101"/>
      <c r="G23" s="103"/>
      <c r="H23" s="133">
        <f>+(K23*100)/3</f>
        <v>74.074074074074076</v>
      </c>
      <c r="I23" s="133">
        <f>+(L23*100)/3</f>
        <v>57.325102880658427</v>
      </c>
      <c r="J23" s="152"/>
      <c r="K23" s="133">
        <f>+AVERAGE(K24:K32)</f>
        <v>2.2222222222222223</v>
      </c>
      <c r="L23" s="133">
        <f>+AVERAGE(L24:L32)</f>
        <v>1.719753086419753</v>
      </c>
      <c r="M23" s="103"/>
      <c r="N23" s="134"/>
      <c r="O23" s="134"/>
      <c r="P23" s="134"/>
      <c r="Q23" s="134"/>
      <c r="R23" s="134"/>
      <c r="S23" s="134"/>
      <c r="T23" s="103"/>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row>
    <row r="24" spans="1:50" s="10" customFormat="1" ht="71.400000000000006" x14ac:dyDescent="0.25">
      <c r="A24" s="92" t="s">
        <v>202</v>
      </c>
      <c r="B24" s="93" t="s">
        <v>1416</v>
      </c>
      <c r="C24" s="91" t="s">
        <v>1417</v>
      </c>
      <c r="D24" s="91" t="s">
        <v>1418</v>
      </c>
      <c r="E24" s="91" t="s">
        <v>1419</v>
      </c>
      <c r="F24" s="91" t="s">
        <v>1420</v>
      </c>
      <c r="G24" s="8"/>
      <c r="H24" s="160">
        <f t="shared" ref="H24:H32" si="5">+(K24*100)/3</f>
        <v>0</v>
      </c>
      <c r="I24" s="160">
        <f t="shared" ref="I24:I32" si="6">+(L24*100)/3</f>
        <v>25.925925925925927</v>
      </c>
      <c r="J24" s="98"/>
      <c r="K24" s="160">
        <f t="shared" ref="K24:K32" si="7">+AVERAGE(N24:S24)</f>
        <v>0</v>
      </c>
      <c r="L24" s="160">
        <f t="shared" ref="L24:L32" si="8">+AVERAGE(U24:AX24)</f>
        <v>0.77777777777777779</v>
      </c>
      <c r="M24" s="8"/>
      <c r="N24" s="161">
        <v>0</v>
      </c>
      <c r="O24" s="161"/>
      <c r="P24" s="161"/>
      <c r="Q24" s="161"/>
      <c r="R24" s="161"/>
      <c r="S24" s="161"/>
      <c r="T24" s="8"/>
      <c r="U24" s="161">
        <v>0</v>
      </c>
      <c r="V24" s="161">
        <v>0</v>
      </c>
      <c r="W24" s="161">
        <v>0</v>
      </c>
      <c r="X24" s="161">
        <v>3</v>
      </c>
      <c r="Y24" s="161">
        <v>1</v>
      </c>
      <c r="Z24" s="161">
        <v>0</v>
      </c>
      <c r="AA24" s="161">
        <v>0</v>
      </c>
      <c r="AB24" s="161">
        <v>3</v>
      </c>
      <c r="AC24" s="161">
        <v>0</v>
      </c>
      <c r="AD24" s="161"/>
      <c r="AE24" s="161"/>
      <c r="AF24" s="161"/>
      <c r="AG24" s="161"/>
      <c r="AH24" s="161"/>
      <c r="AI24" s="161"/>
      <c r="AJ24" s="161"/>
      <c r="AK24" s="161"/>
      <c r="AL24" s="161"/>
      <c r="AM24" s="161"/>
      <c r="AN24" s="161"/>
      <c r="AO24" s="161"/>
      <c r="AP24" s="161"/>
      <c r="AQ24" s="161"/>
      <c r="AR24" s="161"/>
      <c r="AS24" s="161"/>
      <c r="AT24" s="161"/>
      <c r="AU24" s="161"/>
      <c r="AV24" s="161"/>
      <c r="AW24" s="161"/>
      <c r="AX24" s="161"/>
    </row>
    <row r="25" spans="1:50" s="10" customFormat="1" ht="61.2" x14ac:dyDescent="0.25">
      <c r="A25" s="31" t="s">
        <v>203</v>
      </c>
      <c r="B25" s="32" t="s">
        <v>1421</v>
      </c>
      <c r="C25" s="33" t="s">
        <v>1422</v>
      </c>
      <c r="D25" s="33" t="s">
        <v>1423</v>
      </c>
      <c r="E25" s="33" t="s">
        <v>1424</v>
      </c>
      <c r="F25" s="33" t="s">
        <v>1425</v>
      </c>
      <c r="G25" s="8"/>
      <c r="H25" s="128">
        <f t="shared" si="5"/>
        <v>100</v>
      </c>
      <c r="I25" s="128">
        <f t="shared" si="6"/>
        <v>59.25925925925926</v>
      </c>
      <c r="J25" s="98"/>
      <c r="K25" s="128">
        <f t="shared" si="7"/>
        <v>3</v>
      </c>
      <c r="L25" s="128">
        <f t="shared" si="8"/>
        <v>1.7777777777777777</v>
      </c>
      <c r="M25" s="8"/>
      <c r="N25" s="131">
        <v>3</v>
      </c>
      <c r="O25" s="131"/>
      <c r="P25" s="131"/>
      <c r="Q25" s="131"/>
      <c r="R25" s="131"/>
      <c r="S25" s="131"/>
      <c r="T25" s="8"/>
      <c r="U25" s="131">
        <v>1</v>
      </c>
      <c r="V25" s="131">
        <v>1</v>
      </c>
      <c r="W25" s="131">
        <v>3</v>
      </c>
      <c r="X25" s="131">
        <v>2</v>
      </c>
      <c r="Y25" s="131">
        <v>2</v>
      </c>
      <c r="Z25" s="131">
        <v>1</v>
      </c>
      <c r="AA25" s="131">
        <v>1</v>
      </c>
      <c r="AB25" s="131">
        <v>2</v>
      </c>
      <c r="AC25" s="131">
        <v>3</v>
      </c>
      <c r="AD25" s="131"/>
      <c r="AE25" s="131"/>
      <c r="AF25" s="131"/>
      <c r="AG25" s="131"/>
      <c r="AH25" s="131"/>
      <c r="AI25" s="131"/>
      <c r="AJ25" s="131"/>
      <c r="AK25" s="131"/>
      <c r="AL25" s="131"/>
      <c r="AM25" s="131"/>
      <c r="AN25" s="131"/>
      <c r="AO25" s="131"/>
      <c r="AP25" s="131"/>
      <c r="AQ25" s="131"/>
      <c r="AR25" s="131"/>
      <c r="AS25" s="131"/>
      <c r="AT25" s="131"/>
      <c r="AU25" s="131"/>
      <c r="AV25" s="131"/>
      <c r="AW25" s="131"/>
      <c r="AX25" s="131"/>
    </row>
    <row r="26" spans="1:50" s="10" customFormat="1" ht="71.400000000000006" x14ac:dyDescent="0.25">
      <c r="A26" s="92" t="s">
        <v>204</v>
      </c>
      <c r="B26" s="93" t="s">
        <v>1426</v>
      </c>
      <c r="C26" s="91" t="s">
        <v>1427</v>
      </c>
      <c r="D26" s="91" t="s">
        <v>1428</v>
      </c>
      <c r="E26" s="91" t="s">
        <v>1429</v>
      </c>
      <c r="F26" s="91" t="s">
        <v>1430</v>
      </c>
      <c r="G26" s="8"/>
      <c r="H26" s="160">
        <f t="shared" si="5"/>
        <v>100</v>
      </c>
      <c r="I26" s="160">
        <f t="shared" si="6"/>
        <v>83.333333333333329</v>
      </c>
      <c r="J26" s="98"/>
      <c r="K26" s="160">
        <f t="shared" si="7"/>
        <v>3</v>
      </c>
      <c r="L26" s="160">
        <f t="shared" si="8"/>
        <v>2.5</v>
      </c>
      <c r="M26" s="8"/>
      <c r="N26" s="161">
        <v>3</v>
      </c>
      <c r="O26" s="161"/>
      <c r="P26" s="161"/>
      <c r="Q26" s="161"/>
      <c r="R26" s="161"/>
      <c r="S26" s="161"/>
      <c r="T26" s="8"/>
      <c r="U26" s="161">
        <v>3</v>
      </c>
      <c r="V26" s="161">
        <v>3</v>
      </c>
      <c r="W26" s="161">
        <v>2</v>
      </c>
      <c r="X26" s="161">
        <v>3</v>
      </c>
      <c r="Y26" s="161">
        <v>2</v>
      </c>
      <c r="Z26" s="161">
        <v>3</v>
      </c>
      <c r="AA26" s="161">
        <v>1</v>
      </c>
      <c r="AB26" s="161">
        <v>3</v>
      </c>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row>
    <row r="27" spans="1:50" s="10" customFormat="1" ht="81.599999999999994" x14ac:dyDescent="0.25">
      <c r="A27" s="31" t="s">
        <v>205</v>
      </c>
      <c r="B27" s="32" t="s">
        <v>1431</v>
      </c>
      <c r="C27" s="33" t="s">
        <v>1432</v>
      </c>
      <c r="D27" s="33" t="s">
        <v>1433</v>
      </c>
      <c r="E27" s="33" t="s">
        <v>1434</v>
      </c>
      <c r="F27" s="33" t="s">
        <v>1435</v>
      </c>
      <c r="G27" s="8"/>
      <c r="H27" s="128">
        <f t="shared" si="5"/>
        <v>100</v>
      </c>
      <c r="I27" s="128">
        <f t="shared" si="6"/>
        <v>59.25925925925926</v>
      </c>
      <c r="J27" s="98"/>
      <c r="K27" s="128">
        <f t="shared" si="7"/>
        <v>3</v>
      </c>
      <c r="L27" s="128">
        <f t="shared" si="8"/>
        <v>1.7777777777777777</v>
      </c>
      <c r="M27" s="8"/>
      <c r="N27" s="131">
        <v>3</v>
      </c>
      <c r="O27" s="131"/>
      <c r="P27" s="131"/>
      <c r="Q27" s="131"/>
      <c r="R27" s="131"/>
      <c r="S27" s="131"/>
      <c r="T27" s="8"/>
      <c r="U27" s="131">
        <v>3</v>
      </c>
      <c r="V27" s="131">
        <v>3</v>
      </c>
      <c r="W27" s="131">
        <v>2</v>
      </c>
      <c r="X27" s="131">
        <v>0</v>
      </c>
      <c r="Y27" s="131">
        <v>1</v>
      </c>
      <c r="Z27" s="131">
        <v>1</v>
      </c>
      <c r="AA27" s="131">
        <v>1</v>
      </c>
      <c r="AB27" s="131">
        <v>2</v>
      </c>
      <c r="AC27" s="131">
        <v>3</v>
      </c>
      <c r="AD27" s="131"/>
      <c r="AE27" s="131"/>
      <c r="AF27" s="131"/>
      <c r="AG27" s="131"/>
      <c r="AH27" s="131"/>
      <c r="AI27" s="131"/>
      <c r="AJ27" s="131"/>
      <c r="AK27" s="131"/>
      <c r="AL27" s="131"/>
      <c r="AM27" s="131"/>
      <c r="AN27" s="131"/>
      <c r="AO27" s="131"/>
      <c r="AP27" s="131"/>
      <c r="AQ27" s="131"/>
      <c r="AR27" s="131"/>
      <c r="AS27" s="131"/>
      <c r="AT27" s="131"/>
      <c r="AU27" s="131"/>
      <c r="AV27" s="131"/>
      <c r="AW27" s="131"/>
      <c r="AX27" s="131"/>
    </row>
    <row r="28" spans="1:50" s="10" customFormat="1" ht="91.8" x14ac:dyDescent="0.25">
      <c r="A28" s="92" t="s">
        <v>206</v>
      </c>
      <c r="B28" s="93" t="s">
        <v>1436</v>
      </c>
      <c r="C28" s="91" t="s">
        <v>1437</v>
      </c>
      <c r="D28" s="91" t="s">
        <v>1438</v>
      </c>
      <c r="E28" s="91" t="s">
        <v>1439</v>
      </c>
      <c r="F28" s="91" t="s">
        <v>1440</v>
      </c>
      <c r="G28" s="8"/>
      <c r="H28" s="160">
        <f t="shared" si="5"/>
        <v>66.666666666666671</v>
      </c>
      <c r="I28" s="160">
        <f t="shared" si="6"/>
        <v>44.444444444444436</v>
      </c>
      <c r="J28" s="98"/>
      <c r="K28" s="160">
        <f t="shared" si="7"/>
        <v>2</v>
      </c>
      <c r="L28" s="160">
        <f t="shared" si="8"/>
        <v>1.3333333333333333</v>
      </c>
      <c r="M28" s="8"/>
      <c r="N28" s="161">
        <v>2</v>
      </c>
      <c r="O28" s="161"/>
      <c r="P28" s="161"/>
      <c r="Q28" s="161"/>
      <c r="R28" s="161"/>
      <c r="S28" s="161"/>
      <c r="T28" s="8"/>
      <c r="U28" s="161">
        <v>2</v>
      </c>
      <c r="V28" s="161">
        <v>1</v>
      </c>
      <c r="W28" s="161">
        <v>2</v>
      </c>
      <c r="X28" s="161"/>
      <c r="Y28" s="161"/>
      <c r="Z28" s="161">
        <v>0</v>
      </c>
      <c r="AA28" s="161">
        <v>1</v>
      </c>
      <c r="AB28" s="161">
        <v>2</v>
      </c>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row>
    <row r="29" spans="1:50" ht="52.8" x14ac:dyDescent="0.25">
      <c r="A29" s="31" t="s">
        <v>207</v>
      </c>
      <c r="B29" s="39" t="s">
        <v>1441</v>
      </c>
      <c r="C29" s="33" t="s">
        <v>1442</v>
      </c>
      <c r="D29" s="33" t="s">
        <v>1443</v>
      </c>
      <c r="E29" s="33" t="s">
        <v>1444</v>
      </c>
      <c r="F29" s="33" t="s">
        <v>1445</v>
      </c>
      <c r="H29" s="128">
        <f t="shared" si="5"/>
        <v>100</v>
      </c>
      <c r="I29" s="128">
        <f t="shared" si="6"/>
        <v>73.333333333333343</v>
      </c>
      <c r="K29" s="128">
        <f t="shared" si="7"/>
        <v>3</v>
      </c>
      <c r="L29" s="128">
        <f t="shared" si="8"/>
        <v>2.2000000000000002</v>
      </c>
      <c r="N29" s="131">
        <v>3</v>
      </c>
      <c r="O29" s="131"/>
      <c r="P29" s="131"/>
      <c r="Q29" s="131"/>
      <c r="R29" s="131"/>
      <c r="S29" s="131"/>
      <c r="U29" s="131"/>
      <c r="V29" s="131"/>
      <c r="W29" s="131">
        <v>3</v>
      </c>
      <c r="X29" s="131"/>
      <c r="Y29" s="131"/>
      <c r="Z29" s="131">
        <v>0</v>
      </c>
      <c r="AA29" s="131">
        <v>2</v>
      </c>
      <c r="AB29" s="131">
        <v>3</v>
      </c>
      <c r="AC29" s="131">
        <v>3</v>
      </c>
      <c r="AD29" s="131"/>
      <c r="AE29" s="131"/>
      <c r="AF29" s="131"/>
      <c r="AG29" s="131"/>
      <c r="AH29" s="131"/>
      <c r="AI29" s="131"/>
      <c r="AJ29" s="131"/>
      <c r="AK29" s="131"/>
      <c r="AL29" s="131"/>
      <c r="AM29" s="131"/>
      <c r="AN29" s="131"/>
      <c r="AO29" s="131"/>
      <c r="AP29" s="131"/>
      <c r="AQ29" s="131"/>
      <c r="AR29" s="131"/>
      <c r="AS29" s="131"/>
      <c r="AT29" s="131"/>
      <c r="AU29" s="131"/>
      <c r="AV29" s="131"/>
      <c r="AW29" s="131"/>
      <c r="AX29" s="131"/>
    </row>
    <row r="30" spans="1:50" s="10" customFormat="1" ht="91.8" x14ac:dyDescent="0.25">
      <c r="A30" s="92" t="s">
        <v>208</v>
      </c>
      <c r="B30" s="93" t="s">
        <v>1446</v>
      </c>
      <c r="C30" s="91" t="s">
        <v>1447</v>
      </c>
      <c r="D30" s="91" t="s">
        <v>1448</v>
      </c>
      <c r="E30" s="91" t="s">
        <v>1449</v>
      </c>
      <c r="F30" s="91" t="s">
        <v>1450</v>
      </c>
      <c r="G30" s="8"/>
      <c r="H30" s="160">
        <f t="shared" si="5"/>
        <v>100</v>
      </c>
      <c r="I30" s="160">
        <f t="shared" si="6"/>
        <v>96.296296296296291</v>
      </c>
      <c r="J30" s="98"/>
      <c r="K30" s="160">
        <f t="shared" si="7"/>
        <v>3</v>
      </c>
      <c r="L30" s="160">
        <f t="shared" si="8"/>
        <v>2.8888888888888888</v>
      </c>
      <c r="M30" s="8"/>
      <c r="N30" s="161">
        <v>3</v>
      </c>
      <c r="O30" s="161"/>
      <c r="P30" s="161"/>
      <c r="Q30" s="161"/>
      <c r="R30" s="161"/>
      <c r="S30" s="161"/>
      <c r="T30" s="8"/>
      <c r="U30" s="161">
        <v>3</v>
      </c>
      <c r="V30" s="161">
        <v>3</v>
      </c>
      <c r="W30" s="161">
        <v>2</v>
      </c>
      <c r="X30" s="161">
        <v>3</v>
      </c>
      <c r="Y30" s="161">
        <v>3</v>
      </c>
      <c r="Z30" s="161">
        <v>3</v>
      </c>
      <c r="AA30" s="161">
        <v>3</v>
      </c>
      <c r="AB30" s="161">
        <v>3</v>
      </c>
      <c r="AC30" s="161">
        <v>3</v>
      </c>
      <c r="AD30" s="161"/>
      <c r="AE30" s="161"/>
      <c r="AF30" s="161"/>
      <c r="AG30" s="161"/>
      <c r="AH30" s="161"/>
      <c r="AI30" s="161"/>
      <c r="AJ30" s="161"/>
      <c r="AK30" s="161"/>
      <c r="AL30" s="161"/>
      <c r="AM30" s="161"/>
      <c r="AN30" s="161"/>
      <c r="AO30" s="161"/>
      <c r="AP30" s="161"/>
      <c r="AQ30" s="161"/>
      <c r="AR30" s="161"/>
      <c r="AS30" s="161"/>
      <c r="AT30" s="161"/>
      <c r="AU30" s="161"/>
      <c r="AV30" s="161"/>
      <c r="AW30" s="161"/>
      <c r="AX30" s="161"/>
    </row>
    <row r="31" spans="1:50" s="10" customFormat="1" ht="52.8" x14ac:dyDescent="0.25">
      <c r="A31" s="47" t="s">
        <v>209</v>
      </c>
      <c r="B31" s="39" t="s">
        <v>1451</v>
      </c>
      <c r="C31" s="33" t="s">
        <v>1452</v>
      </c>
      <c r="D31" s="33" t="s">
        <v>1453</v>
      </c>
      <c r="E31" s="33" t="s">
        <v>1454</v>
      </c>
      <c r="F31" s="33" t="s">
        <v>1455</v>
      </c>
      <c r="G31" s="8"/>
      <c r="H31" s="128">
        <f t="shared" si="5"/>
        <v>33.333333333333336</v>
      </c>
      <c r="I31" s="128">
        <f t="shared" si="6"/>
        <v>40.74074074074074</v>
      </c>
      <c r="J31" s="98"/>
      <c r="K31" s="128">
        <f t="shared" si="7"/>
        <v>1</v>
      </c>
      <c r="L31" s="128">
        <f t="shared" si="8"/>
        <v>1.2222222222222223</v>
      </c>
      <c r="M31" s="8"/>
      <c r="N31" s="131">
        <v>1</v>
      </c>
      <c r="O31" s="131"/>
      <c r="P31" s="131"/>
      <c r="Q31" s="131"/>
      <c r="R31" s="131"/>
      <c r="S31" s="131"/>
      <c r="T31" s="8"/>
      <c r="U31" s="131">
        <v>1</v>
      </c>
      <c r="V31" s="131">
        <v>1</v>
      </c>
      <c r="W31" s="131">
        <v>0</v>
      </c>
      <c r="X31" s="131">
        <v>1</v>
      </c>
      <c r="Y31" s="131">
        <v>1</v>
      </c>
      <c r="Z31" s="131">
        <v>1</v>
      </c>
      <c r="AA31" s="131">
        <v>2</v>
      </c>
      <c r="AB31" s="131">
        <v>1</v>
      </c>
      <c r="AC31" s="131">
        <v>3</v>
      </c>
      <c r="AD31" s="131"/>
      <c r="AE31" s="131"/>
      <c r="AF31" s="131"/>
      <c r="AG31" s="131"/>
      <c r="AH31" s="131"/>
      <c r="AI31" s="131"/>
      <c r="AJ31" s="131"/>
      <c r="AK31" s="131"/>
      <c r="AL31" s="131"/>
      <c r="AM31" s="131"/>
      <c r="AN31" s="131"/>
      <c r="AO31" s="131"/>
      <c r="AP31" s="131"/>
      <c r="AQ31" s="131"/>
      <c r="AR31" s="131"/>
      <c r="AS31" s="131"/>
      <c r="AT31" s="131"/>
      <c r="AU31" s="131"/>
      <c r="AV31" s="131"/>
      <c r="AW31" s="131"/>
      <c r="AX31" s="131"/>
    </row>
    <row r="32" spans="1:50" s="10" customFormat="1" ht="61.2" x14ac:dyDescent="0.25">
      <c r="A32" s="92" t="s">
        <v>210</v>
      </c>
      <c r="B32" s="93" t="s">
        <v>1456</v>
      </c>
      <c r="C32" s="91" t="s">
        <v>1457</v>
      </c>
      <c r="D32" s="91" t="s">
        <v>1458</v>
      </c>
      <c r="E32" s="91" t="s">
        <v>1459</v>
      </c>
      <c r="F32" s="91" t="s">
        <v>1460</v>
      </c>
      <c r="G32" s="8"/>
      <c r="H32" s="160">
        <f t="shared" si="5"/>
        <v>66.666666666666671</v>
      </c>
      <c r="I32" s="160">
        <f t="shared" si="6"/>
        <v>33.333333333333336</v>
      </c>
      <c r="J32" s="98"/>
      <c r="K32" s="160">
        <f t="shared" si="7"/>
        <v>2</v>
      </c>
      <c r="L32" s="160">
        <f t="shared" si="8"/>
        <v>1</v>
      </c>
      <c r="M32" s="8"/>
      <c r="N32" s="161">
        <v>2</v>
      </c>
      <c r="O32" s="161"/>
      <c r="P32" s="161"/>
      <c r="Q32" s="161"/>
      <c r="R32" s="161"/>
      <c r="S32" s="161"/>
      <c r="T32" s="8"/>
      <c r="U32" s="161">
        <v>2</v>
      </c>
      <c r="V32" s="161">
        <v>2</v>
      </c>
      <c r="W32" s="161">
        <v>1</v>
      </c>
      <c r="X32" s="161">
        <v>0</v>
      </c>
      <c r="Y32" s="161">
        <v>0</v>
      </c>
      <c r="Z32" s="161">
        <v>0</v>
      </c>
      <c r="AA32" s="161">
        <v>1</v>
      </c>
      <c r="AB32" s="161">
        <v>2</v>
      </c>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row>
    <row r="33" spans="1:50" s="97" customFormat="1" x14ac:dyDescent="0.25">
      <c r="A33" s="333" t="s">
        <v>613</v>
      </c>
      <c r="B33" s="334"/>
      <c r="C33" s="101"/>
      <c r="D33" s="101"/>
      <c r="E33" s="101"/>
      <c r="F33" s="101"/>
      <c r="G33" s="103"/>
      <c r="H33" s="133">
        <f>+(K33*100)/3</f>
        <v>55.555555555555564</v>
      </c>
      <c r="I33" s="133">
        <f>+(L33*100)/3</f>
        <v>69.312169312169317</v>
      </c>
      <c r="J33" s="152"/>
      <c r="K33" s="133">
        <f>+AVERAGE(K34:K36)</f>
        <v>1.6666666666666667</v>
      </c>
      <c r="L33" s="133">
        <f>+AVERAGE(L34:L36)</f>
        <v>2.0793650793650795</v>
      </c>
      <c r="M33" s="103"/>
      <c r="N33" s="134"/>
      <c r="O33" s="134"/>
      <c r="P33" s="134"/>
      <c r="Q33" s="134"/>
      <c r="R33" s="134"/>
      <c r="S33" s="134"/>
      <c r="T33" s="103"/>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row>
    <row r="34" spans="1:50" ht="71.400000000000006" x14ac:dyDescent="0.25">
      <c r="A34" s="89" t="s">
        <v>211</v>
      </c>
      <c r="B34" s="90" t="s">
        <v>1461</v>
      </c>
      <c r="C34" s="91" t="s">
        <v>1462</v>
      </c>
      <c r="D34" s="91" t="s">
        <v>1463</v>
      </c>
      <c r="E34" s="91" t="s">
        <v>1464</v>
      </c>
      <c r="F34" s="91" t="s">
        <v>1465</v>
      </c>
      <c r="H34" s="160">
        <f t="shared" ref="H34:H36" si="9">+(K34*100)/3</f>
        <v>66.666666666666671</v>
      </c>
      <c r="I34" s="160">
        <f t="shared" ref="I34:I36" si="10">+(L34*100)/3</f>
        <v>62.962962962962962</v>
      </c>
      <c r="K34" s="160">
        <f t="shared" ref="K34:K36" si="11">+AVERAGE(N34:S34)</f>
        <v>2</v>
      </c>
      <c r="L34" s="160">
        <f t="shared" ref="L34:L36" si="12">+AVERAGE(U34:AX34)</f>
        <v>1.8888888888888888</v>
      </c>
      <c r="N34" s="161">
        <v>2</v>
      </c>
      <c r="O34" s="161"/>
      <c r="P34" s="161"/>
      <c r="Q34" s="161"/>
      <c r="R34" s="161"/>
      <c r="S34" s="161"/>
      <c r="U34" s="161">
        <v>2</v>
      </c>
      <c r="V34" s="161">
        <v>2</v>
      </c>
      <c r="W34" s="161">
        <v>2</v>
      </c>
      <c r="X34" s="161">
        <v>2</v>
      </c>
      <c r="Y34" s="161">
        <v>2</v>
      </c>
      <c r="Z34" s="161">
        <v>2</v>
      </c>
      <c r="AA34" s="161">
        <v>1</v>
      </c>
      <c r="AB34" s="161">
        <v>2</v>
      </c>
      <c r="AC34" s="161">
        <v>2</v>
      </c>
      <c r="AD34" s="161"/>
      <c r="AE34" s="161"/>
      <c r="AF34" s="161"/>
      <c r="AG34" s="161"/>
      <c r="AH34" s="161"/>
      <c r="AI34" s="161"/>
      <c r="AJ34" s="161"/>
      <c r="AK34" s="161"/>
      <c r="AL34" s="161"/>
      <c r="AM34" s="161"/>
      <c r="AN34" s="161"/>
      <c r="AO34" s="161"/>
      <c r="AP34" s="161"/>
      <c r="AQ34" s="161"/>
      <c r="AR34" s="161"/>
      <c r="AS34" s="161"/>
      <c r="AT34" s="161"/>
      <c r="AU34" s="161"/>
      <c r="AV34" s="161"/>
      <c r="AW34" s="161"/>
      <c r="AX34" s="161"/>
    </row>
    <row r="35" spans="1:50" ht="66" x14ac:dyDescent="0.25">
      <c r="A35" s="31" t="s">
        <v>212</v>
      </c>
      <c r="B35" s="32" t="s">
        <v>1466</v>
      </c>
      <c r="C35" s="33" t="s">
        <v>1467</v>
      </c>
      <c r="D35" s="33" t="s">
        <v>1468</v>
      </c>
      <c r="E35" s="33" t="s">
        <v>1469</v>
      </c>
      <c r="F35" s="33" t="s">
        <v>1470</v>
      </c>
      <c r="H35" s="128">
        <f t="shared" si="9"/>
        <v>100</v>
      </c>
      <c r="I35" s="128">
        <f t="shared" si="10"/>
        <v>85.714285714285722</v>
      </c>
      <c r="K35" s="128">
        <f t="shared" si="11"/>
        <v>3</v>
      </c>
      <c r="L35" s="128">
        <f t="shared" si="12"/>
        <v>2.5714285714285716</v>
      </c>
      <c r="N35" s="131">
        <v>3</v>
      </c>
      <c r="O35" s="131"/>
      <c r="P35" s="131"/>
      <c r="Q35" s="131"/>
      <c r="R35" s="131"/>
      <c r="S35" s="131"/>
      <c r="U35" s="131"/>
      <c r="V35" s="131"/>
      <c r="W35" s="131">
        <v>2</v>
      </c>
      <c r="X35" s="131">
        <v>3</v>
      </c>
      <c r="Y35" s="131">
        <v>3</v>
      </c>
      <c r="Z35" s="131">
        <v>2</v>
      </c>
      <c r="AA35" s="131">
        <v>2</v>
      </c>
      <c r="AB35" s="131">
        <v>3</v>
      </c>
      <c r="AC35" s="131">
        <v>3</v>
      </c>
      <c r="AD35" s="131"/>
      <c r="AE35" s="131"/>
      <c r="AF35" s="131"/>
      <c r="AG35" s="131"/>
      <c r="AH35" s="131"/>
      <c r="AI35" s="131"/>
      <c r="AJ35" s="131"/>
      <c r="AK35" s="131"/>
      <c r="AL35" s="131"/>
      <c r="AM35" s="131"/>
      <c r="AN35" s="131"/>
      <c r="AO35" s="131"/>
      <c r="AP35" s="131"/>
      <c r="AQ35" s="131"/>
      <c r="AR35" s="131"/>
      <c r="AS35" s="131"/>
      <c r="AT35" s="131"/>
      <c r="AU35" s="131"/>
      <c r="AV35" s="131"/>
      <c r="AW35" s="131"/>
      <c r="AX35" s="131"/>
    </row>
    <row r="36" spans="1:50" ht="40.799999999999997" x14ac:dyDescent="0.25">
      <c r="A36" s="89" t="s">
        <v>213</v>
      </c>
      <c r="B36" s="90" t="s">
        <v>1471</v>
      </c>
      <c r="C36" s="91" t="s">
        <v>1472</v>
      </c>
      <c r="D36" s="91" t="s">
        <v>1473</v>
      </c>
      <c r="E36" s="91" t="s">
        <v>1474</v>
      </c>
      <c r="F36" s="91" t="s">
        <v>1475</v>
      </c>
      <c r="H36" s="160">
        <f t="shared" si="9"/>
        <v>0</v>
      </c>
      <c r="I36" s="160">
        <f t="shared" si="10"/>
        <v>59.25925925925926</v>
      </c>
      <c r="K36" s="160">
        <f t="shared" si="11"/>
        <v>0</v>
      </c>
      <c r="L36" s="160">
        <f t="shared" si="12"/>
        <v>1.7777777777777777</v>
      </c>
      <c r="N36" s="161">
        <v>0</v>
      </c>
      <c r="O36" s="161"/>
      <c r="P36" s="161"/>
      <c r="Q36" s="161"/>
      <c r="R36" s="161"/>
      <c r="S36" s="161"/>
      <c r="U36" s="161">
        <v>3</v>
      </c>
      <c r="V36" s="161">
        <v>3</v>
      </c>
      <c r="W36" s="161">
        <v>2</v>
      </c>
      <c r="X36" s="161">
        <v>1</v>
      </c>
      <c r="Y36" s="161">
        <v>1</v>
      </c>
      <c r="Z36" s="161">
        <v>3</v>
      </c>
      <c r="AA36" s="161">
        <v>2</v>
      </c>
      <c r="AB36" s="161">
        <v>1</v>
      </c>
      <c r="AC36" s="161">
        <v>0</v>
      </c>
      <c r="AD36" s="161"/>
      <c r="AE36" s="161"/>
      <c r="AF36" s="161"/>
      <c r="AG36" s="161"/>
      <c r="AH36" s="161"/>
      <c r="AI36" s="161"/>
      <c r="AJ36" s="161"/>
      <c r="AK36" s="161"/>
      <c r="AL36" s="161"/>
      <c r="AM36" s="161"/>
      <c r="AN36" s="161"/>
      <c r="AO36" s="161"/>
      <c r="AP36" s="161"/>
      <c r="AQ36" s="161"/>
      <c r="AR36" s="161"/>
      <c r="AS36" s="161"/>
      <c r="AT36" s="161"/>
      <c r="AU36" s="161"/>
      <c r="AV36" s="161"/>
      <c r="AW36" s="161"/>
      <c r="AX36" s="161"/>
    </row>
    <row r="37" spans="1:50" x14ac:dyDescent="0.25">
      <c r="H37" s="133">
        <f t="shared" ref="H37" si="13">+(K37*100)/3</f>
        <v>64.444444444444443</v>
      </c>
      <c r="I37" s="133">
        <f t="shared" ref="I37" si="14">+(L37*100)/3</f>
        <v>59.005291005290992</v>
      </c>
      <c r="J37" s="152"/>
      <c r="K37" s="133">
        <f t="shared" ref="K37:L37" si="15">+AVERAGE(K34:K36,K24:K32,K13:K22,K4:K11)</f>
        <v>1.9333333333333333</v>
      </c>
      <c r="L37" s="133">
        <f t="shared" si="15"/>
        <v>1.7701587301587298</v>
      </c>
    </row>
    <row r="38" spans="1:50" x14ac:dyDescent="0.25">
      <c r="U38" s="8">
        <v>52</v>
      </c>
      <c r="V38" s="8">
        <v>53</v>
      </c>
      <c r="W38" s="8">
        <v>54</v>
      </c>
      <c r="X38" s="8">
        <v>55</v>
      </c>
      <c r="Y38" s="8">
        <v>56</v>
      </c>
      <c r="Z38" s="8">
        <v>2</v>
      </c>
      <c r="AA38" s="8">
        <v>15</v>
      </c>
      <c r="AB38" s="8">
        <v>57</v>
      </c>
      <c r="AC38" s="8">
        <v>41</v>
      </c>
    </row>
  </sheetData>
  <mergeCells count="9">
    <mergeCell ref="A33:B33"/>
    <mergeCell ref="H1:I1"/>
    <mergeCell ref="K1:L1"/>
    <mergeCell ref="N1:S1"/>
    <mergeCell ref="U1:AX1"/>
    <mergeCell ref="A1:B2"/>
    <mergeCell ref="A3:B3"/>
    <mergeCell ref="A12:B12"/>
    <mergeCell ref="A23:B23"/>
  </mergeCells>
  <pageMargins left="0.3" right="0.3" top="1" bottom="1" header="0.51180555555555496" footer="0.5"/>
  <pageSetup scale="98" firstPageNumber="0" fitToHeight="342" orientation="landscape" verticalDpi="0"/>
  <headerFooter>
    <oddFooter>&amp;L&amp;P</oddFooter>
  </headerFooter>
  <rowBreaks count="1" manualBreakCount="1">
    <brk id="3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0066"/>
  </sheetPr>
  <dimension ref="A1:N216"/>
  <sheetViews>
    <sheetView showGridLines="0" zoomScale="70" zoomScaleNormal="70" zoomScalePageLayoutView="85" workbookViewId="0">
      <pane xSplit="2" ySplit="5" topLeftCell="C18" activePane="bottomRight" state="frozen"/>
      <selection pane="topRight" activeCell="C1" sqref="C1"/>
      <selection pane="bottomLeft" activeCell="A6" sqref="A6"/>
      <selection pane="bottomRight" activeCell="B4" sqref="B4:F4"/>
    </sheetView>
  </sheetViews>
  <sheetFormatPr defaultColWidth="9.109375" defaultRowHeight="13.2" x14ac:dyDescent="0.25"/>
  <cols>
    <col min="1" max="1" width="2.109375" style="178" customWidth="1"/>
    <col min="2" max="2" width="69" style="178" customWidth="1"/>
    <col min="3" max="6" width="30.6640625" style="178" customWidth="1"/>
    <col min="7" max="7" width="2.88671875" style="178" customWidth="1"/>
    <col min="8" max="9" width="30.6640625" style="178" customWidth="1"/>
    <col min="10" max="16384" width="9.109375" style="178"/>
  </cols>
  <sheetData>
    <row r="1" spans="1:9" s="166" customFormat="1" ht="24.9" customHeight="1" x14ac:dyDescent="0.4">
      <c r="A1" s="162"/>
      <c r="B1" s="163"/>
      <c r="C1" s="164" t="s">
        <v>1480</v>
      </c>
      <c r="D1" s="164"/>
      <c r="E1" s="164" t="s">
        <v>216</v>
      </c>
      <c r="F1" s="164"/>
      <c r="G1" s="163"/>
      <c r="H1" s="165" t="s">
        <v>217</v>
      </c>
      <c r="I1" s="165"/>
    </row>
    <row r="2" spans="1:9" s="166" customFormat="1" ht="41.4" thickBot="1" x14ac:dyDescent="0.4">
      <c r="A2" s="167"/>
      <c r="B2" s="168"/>
      <c r="C2" s="169" t="s">
        <v>1482</v>
      </c>
      <c r="D2" s="170" t="s">
        <v>1481</v>
      </c>
      <c r="E2" s="169" t="s">
        <v>1482</v>
      </c>
      <c r="F2" s="170" t="s">
        <v>1481</v>
      </c>
      <c r="G2" s="171"/>
      <c r="H2" s="169" t="s">
        <v>1482</v>
      </c>
      <c r="I2" s="170" t="s">
        <v>1481</v>
      </c>
    </row>
    <row r="3" spans="1:9" ht="24.9" customHeight="1" thickBot="1" x14ac:dyDescent="0.3">
      <c r="A3" s="172"/>
      <c r="B3" s="173"/>
      <c r="C3" s="174"/>
      <c r="D3" s="175"/>
      <c r="E3" s="176"/>
      <c r="F3" s="177"/>
      <c r="G3" s="177"/>
      <c r="H3" s="177"/>
      <c r="I3" s="177"/>
    </row>
    <row r="4" spans="1:9" ht="24.9" customHeight="1" thickBot="1" x14ac:dyDescent="0.3">
      <c r="A4" s="179"/>
      <c r="B4" s="180" t="s">
        <v>1486</v>
      </c>
      <c r="C4" s="181">
        <f>+C14</f>
        <v>37.735849056603776</v>
      </c>
      <c r="D4" s="182">
        <f>+C94</f>
        <v>58.687952747871314</v>
      </c>
      <c r="E4" s="181">
        <f>+E14</f>
        <v>48.868312757201643</v>
      </c>
      <c r="F4" s="183">
        <f>+E94</f>
        <v>60.648577256427131</v>
      </c>
      <c r="G4" s="184"/>
      <c r="H4" s="185">
        <f>+H14</f>
        <v>43.30208090690271</v>
      </c>
      <c r="I4" s="183">
        <f>+H94</f>
        <v>59.668265002149226</v>
      </c>
    </row>
    <row r="5" spans="1:9" ht="24.9" customHeight="1" thickBot="1" x14ac:dyDescent="0.3">
      <c r="A5" s="186"/>
      <c r="B5" s="187"/>
      <c r="C5" s="187"/>
      <c r="D5" s="187"/>
      <c r="E5" s="187"/>
      <c r="F5" s="187"/>
      <c r="G5" s="187"/>
      <c r="H5" s="187"/>
      <c r="I5" s="187"/>
    </row>
    <row r="6" spans="1:9" ht="24.9" customHeight="1" thickBot="1" x14ac:dyDescent="0.3"/>
    <row r="7" spans="1:9" s="166" customFormat="1" ht="24.9" customHeight="1" thickBot="1" x14ac:dyDescent="0.4">
      <c r="A7" s="188"/>
      <c r="B7" s="189" t="s">
        <v>1488</v>
      </c>
      <c r="C7" s="338" t="s">
        <v>1480</v>
      </c>
      <c r="D7" s="339"/>
      <c r="E7" s="340" t="s">
        <v>216</v>
      </c>
      <c r="F7" s="339"/>
      <c r="H7" s="341" t="s">
        <v>1483</v>
      </c>
      <c r="I7" s="341" t="s">
        <v>219</v>
      </c>
    </row>
    <row r="8" spans="1:9" s="166" customFormat="1" ht="24.9" customHeight="1" x14ac:dyDescent="0.35">
      <c r="A8" s="190"/>
      <c r="B8" s="191" t="s">
        <v>1479</v>
      </c>
      <c r="C8" s="192" t="s">
        <v>1476</v>
      </c>
      <c r="D8" s="193" t="s">
        <v>218</v>
      </c>
      <c r="E8" s="192" t="s">
        <v>1476</v>
      </c>
      <c r="F8" s="193" t="s">
        <v>218</v>
      </c>
      <c r="H8" s="343"/>
      <c r="I8" s="343"/>
    </row>
    <row r="9" spans="1:9" ht="24.9" customHeight="1" x14ac:dyDescent="0.3">
      <c r="A9" s="194"/>
      <c r="B9" s="195" t="s">
        <v>226</v>
      </c>
      <c r="C9" s="268">
        <f>+'Cap Ins'!H3</f>
        <v>44.444444444444436</v>
      </c>
      <c r="D9" s="269">
        <f>+'Cap Ins'!K3</f>
        <v>1.3333333333333333</v>
      </c>
      <c r="E9" s="268">
        <f>+'Cap Ins'!I3</f>
        <v>54.691358024691347</v>
      </c>
      <c r="F9" s="269">
        <f>+'Cap Ins'!L3</f>
        <v>1.6407407407407406</v>
      </c>
      <c r="G9" s="203"/>
      <c r="H9" s="269">
        <f t="shared" ref="H9:I14" si="0">(C9+E9)/2</f>
        <v>49.567901234567891</v>
      </c>
      <c r="I9" s="269">
        <f t="shared" si="0"/>
        <v>1.4870370370370369</v>
      </c>
    </row>
    <row r="10" spans="1:9" ht="24.9" customHeight="1" x14ac:dyDescent="0.3">
      <c r="A10" s="196"/>
      <c r="B10" s="197" t="s">
        <v>270</v>
      </c>
      <c r="C10" s="268">
        <f>+'Cap Ins'!H13</f>
        <v>28.571428571428569</v>
      </c>
      <c r="D10" s="269">
        <f>+'Cap Ins'!K13</f>
        <v>0.8571428571428571</v>
      </c>
      <c r="E10" s="268">
        <f>+'Cap Ins'!I13</f>
        <v>47.222222222222221</v>
      </c>
      <c r="F10" s="269">
        <f>+'Cap Ins'!L13</f>
        <v>1.4166666666666665</v>
      </c>
      <c r="G10" s="203"/>
      <c r="H10" s="269">
        <f t="shared" si="0"/>
        <v>37.896825396825392</v>
      </c>
      <c r="I10" s="269">
        <f t="shared" si="0"/>
        <v>1.1369047619047619</v>
      </c>
    </row>
    <row r="11" spans="1:9" ht="24.9" customHeight="1" x14ac:dyDescent="0.3">
      <c r="A11" s="196"/>
      <c r="B11" s="197" t="s">
        <v>311</v>
      </c>
      <c r="C11" s="268">
        <f>+'Cap Ins'!H22</f>
        <v>35.897435897435898</v>
      </c>
      <c r="D11" s="269">
        <f>+'Cap Ins'!K22</f>
        <v>1.0769230769230769</v>
      </c>
      <c r="E11" s="268">
        <f>+'Cap Ins'!I22</f>
        <v>44.273504273504273</v>
      </c>
      <c r="F11" s="269">
        <f>+'Cap Ins'!L22</f>
        <v>1.3282051282051281</v>
      </c>
      <c r="G11" s="203"/>
      <c r="H11" s="269">
        <f t="shared" si="0"/>
        <v>40.085470085470085</v>
      </c>
      <c r="I11" s="269">
        <f t="shared" si="0"/>
        <v>1.2025641025641025</v>
      </c>
    </row>
    <row r="12" spans="1:9" ht="24.9" customHeight="1" x14ac:dyDescent="0.3">
      <c r="A12" s="196"/>
      <c r="B12" s="197" t="s">
        <v>373</v>
      </c>
      <c r="C12" s="268">
        <f>+'Cap Ins'!H36</f>
        <v>30.76923076923077</v>
      </c>
      <c r="D12" s="269">
        <f>+'Cap Ins'!K36</f>
        <v>0.92307692307692313</v>
      </c>
      <c r="E12" s="268">
        <f>+'Cap Ins'!I36</f>
        <v>43.504273504273499</v>
      </c>
      <c r="F12" s="269">
        <f>+'Cap Ins'!L36</f>
        <v>1.3051282051282049</v>
      </c>
      <c r="G12" s="203"/>
      <c r="H12" s="269">
        <f t="shared" si="0"/>
        <v>37.136752136752136</v>
      </c>
      <c r="I12" s="269">
        <f t="shared" si="0"/>
        <v>1.1141025641025641</v>
      </c>
    </row>
    <row r="13" spans="1:9" ht="24.9" customHeight="1" thickBot="1" x14ac:dyDescent="0.35">
      <c r="A13" s="198"/>
      <c r="B13" s="199" t="s">
        <v>438</v>
      </c>
      <c r="C13" s="268">
        <f>+'Cap Ins'!H50</f>
        <v>0</v>
      </c>
      <c r="D13" s="269">
        <f>+'Cap Ins'!K50</f>
        <v>0</v>
      </c>
      <c r="E13" s="268">
        <f>+'Cap Ins'!I50</f>
        <v>57.07070707070708</v>
      </c>
      <c r="F13" s="269">
        <f>+'Cap Ins'!L50</f>
        <v>1.7121212121212124</v>
      </c>
      <c r="G13" s="203"/>
      <c r="H13" s="269">
        <f t="shared" si="0"/>
        <v>28.53535353535354</v>
      </c>
      <c r="I13" s="269">
        <f t="shared" si="0"/>
        <v>0.85606060606060619</v>
      </c>
    </row>
    <row r="14" spans="1:9" s="203" customFormat="1" ht="24.9" customHeight="1" thickBot="1" x14ac:dyDescent="0.35">
      <c r="A14" s="200"/>
      <c r="B14" s="201" t="s">
        <v>1484</v>
      </c>
      <c r="C14" s="202">
        <f>+'Cap Ins'!H62</f>
        <v>37.735849056603776</v>
      </c>
      <c r="D14" s="202">
        <f>+'Cap Ins'!K62</f>
        <v>1.1320754716981132</v>
      </c>
      <c r="E14" s="202">
        <f>+'Cap Ins'!I62</f>
        <v>48.868312757201643</v>
      </c>
      <c r="F14" s="202">
        <f>+'Cap Ins'!L62</f>
        <v>1.4660493827160495</v>
      </c>
      <c r="H14" s="204">
        <f t="shared" si="0"/>
        <v>43.30208090690271</v>
      </c>
      <c r="I14" s="204">
        <f t="shared" si="0"/>
        <v>1.2990624272070814</v>
      </c>
    </row>
    <row r="15" spans="1:9" ht="24.9" customHeight="1" thickBot="1" x14ac:dyDescent="0.3"/>
    <row r="16" spans="1:9" s="166" customFormat="1" ht="24.9" customHeight="1" thickBot="1" x14ac:dyDescent="0.4">
      <c r="A16" s="188"/>
      <c r="B16" s="189" t="s">
        <v>531</v>
      </c>
      <c r="C16" s="338" t="s">
        <v>1480</v>
      </c>
      <c r="D16" s="339"/>
      <c r="E16" s="340" t="s">
        <v>216</v>
      </c>
      <c r="F16" s="339"/>
      <c r="H16" s="341" t="s">
        <v>1483</v>
      </c>
      <c r="I16" s="341" t="s">
        <v>219</v>
      </c>
    </row>
    <row r="17" spans="1:9" s="166" customFormat="1" ht="24.9" customHeight="1" thickBot="1" x14ac:dyDescent="0.4">
      <c r="A17" s="205"/>
      <c r="B17" s="191" t="s">
        <v>1479</v>
      </c>
      <c r="C17" s="192" t="s">
        <v>1476</v>
      </c>
      <c r="D17" s="193" t="s">
        <v>218</v>
      </c>
      <c r="E17" s="192" t="s">
        <v>1476</v>
      </c>
      <c r="F17" s="193" t="s">
        <v>218</v>
      </c>
      <c r="H17" s="342"/>
      <c r="I17" s="342"/>
    </row>
    <row r="18" spans="1:9" ht="24.9" customHeight="1" x14ac:dyDescent="0.3">
      <c r="A18" s="206"/>
      <c r="B18" s="195" t="s">
        <v>532</v>
      </c>
      <c r="C18" s="270">
        <f>+Planif!H3</f>
        <v>76.19047619047619</v>
      </c>
      <c r="D18" s="271">
        <f>+Planif!K3</f>
        <v>2.2857142857142856</v>
      </c>
      <c r="E18" s="270">
        <f>+Planif!I3</f>
        <v>69.970927765045403</v>
      </c>
      <c r="F18" s="271">
        <f>+Planif!L3</f>
        <v>2.0991278329513623</v>
      </c>
      <c r="G18" s="203"/>
      <c r="H18" s="272">
        <f t="shared" ref="H18:I22" si="1">(C18+E18)/2</f>
        <v>73.080701977760796</v>
      </c>
      <c r="I18" s="272">
        <f t="shared" si="1"/>
        <v>2.1924210593328239</v>
      </c>
    </row>
    <row r="19" spans="1:9" ht="24.9" customHeight="1" x14ac:dyDescent="0.3">
      <c r="A19" s="207"/>
      <c r="B19" s="197" t="s">
        <v>566</v>
      </c>
      <c r="C19" s="270">
        <f>+Planif!H11</f>
        <v>66.666666666666671</v>
      </c>
      <c r="D19" s="271">
        <f>+Planif!K11</f>
        <v>2</v>
      </c>
      <c r="E19" s="270">
        <f>+Planif!I11</f>
        <v>59.407679738562088</v>
      </c>
      <c r="F19" s="271">
        <f>+Planif!L11</f>
        <v>1.7822303921568627</v>
      </c>
      <c r="G19" s="203"/>
      <c r="H19" s="271">
        <f t="shared" si="1"/>
        <v>63.037173202614383</v>
      </c>
      <c r="I19" s="271">
        <f t="shared" si="1"/>
        <v>1.8911151960784314</v>
      </c>
    </row>
    <row r="20" spans="1:9" ht="24.9" customHeight="1" x14ac:dyDescent="0.3">
      <c r="A20" s="207"/>
      <c r="B20" s="197" t="s">
        <v>597</v>
      </c>
      <c r="C20" s="270">
        <f>+Planif!H18</f>
        <v>66.666666666666671</v>
      </c>
      <c r="D20" s="271">
        <f>+Planif!K18</f>
        <v>2</v>
      </c>
      <c r="E20" s="270">
        <f>+Planif!I18</f>
        <v>55.69444444444445</v>
      </c>
      <c r="F20" s="271">
        <f>+Planif!L18</f>
        <v>1.6708333333333334</v>
      </c>
      <c r="G20" s="203"/>
      <c r="H20" s="271">
        <f t="shared" si="1"/>
        <v>61.180555555555557</v>
      </c>
      <c r="I20" s="271">
        <f t="shared" si="1"/>
        <v>1.8354166666666667</v>
      </c>
    </row>
    <row r="21" spans="1:9" ht="24.9" customHeight="1" thickBot="1" x14ac:dyDescent="0.35">
      <c r="A21" s="208"/>
      <c r="B21" s="199" t="s">
        <v>613</v>
      </c>
      <c r="C21" s="270">
        <f>+Planif!H22</f>
        <v>66.666666666666671</v>
      </c>
      <c r="D21" s="271">
        <f>+Planif!K22</f>
        <v>2</v>
      </c>
      <c r="E21" s="270">
        <f>+Planif!I22</f>
        <v>62.023358585858581</v>
      </c>
      <c r="F21" s="271">
        <f>+Planif!L22</f>
        <v>1.8607007575757575</v>
      </c>
      <c r="G21" s="203"/>
      <c r="H21" s="271">
        <f t="shared" si="1"/>
        <v>64.34501262626263</v>
      </c>
      <c r="I21" s="271">
        <f t="shared" si="1"/>
        <v>1.9303503787878786</v>
      </c>
    </row>
    <row r="22" spans="1:9" s="203" customFormat="1" ht="24.9" customHeight="1" thickBot="1" x14ac:dyDescent="0.35">
      <c r="A22" s="209"/>
      <c r="B22" s="210" t="s">
        <v>1484</v>
      </c>
      <c r="C22" s="211">
        <f>+Planif!H27</f>
        <v>70</v>
      </c>
      <c r="D22" s="211">
        <f>+Planif!K27</f>
        <v>2.1</v>
      </c>
      <c r="E22" s="211">
        <f>+Planif!I27</f>
        <v>63.070967023172905</v>
      </c>
      <c r="F22" s="211">
        <f>+Planif!L27</f>
        <v>1.8921290106951871</v>
      </c>
      <c r="H22" s="212">
        <f t="shared" si="1"/>
        <v>66.535483511586449</v>
      </c>
      <c r="I22" s="212">
        <f t="shared" si="1"/>
        <v>1.9960645053475936</v>
      </c>
    </row>
    <row r="23" spans="1:9" ht="24.9" customHeight="1" thickBot="1" x14ac:dyDescent="0.3"/>
    <row r="24" spans="1:9" s="166" customFormat="1" ht="24.9" customHeight="1" thickBot="1" x14ac:dyDescent="0.4">
      <c r="A24" s="188"/>
      <c r="B24" s="189" t="s">
        <v>636</v>
      </c>
      <c r="C24" s="338" t="s">
        <v>1480</v>
      </c>
      <c r="D24" s="339"/>
      <c r="E24" s="340" t="s">
        <v>216</v>
      </c>
      <c r="F24" s="339"/>
      <c r="H24" s="341" t="s">
        <v>1483</v>
      </c>
      <c r="I24" s="341" t="s">
        <v>219</v>
      </c>
    </row>
    <row r="25" spans="1:9" s="166" customFormat="1" ht="24.9" customHeight="1" thickBot="1" x14ac:dyDescent="0.4">
      <c r="A25" s="205"/>
      <c r="B25" s="191" t="s">
        <v>1479</v>
      </c>
      <c r="C25" s="192" t="s">
        <v>1476</v>
      </c>
      <c r="D25" s="193" t="s">
        <v>218</v>
      </c>
      <c r="E25" s="192" t="s">
        <v>1476</v>
      </c>
      <c r="F25" s="193" t="s">
        <v>218</v>
      </c>
      <c r="H25" s="342"/>
      <c r="I25" s="342"/>
    </row>
    <row r="26" spans="1:9" ht="24.9" customHeight="1" x14ac:dyDescent="0.3">
      <c r="A26" s="206"/>
      <c r="B26" s="195" t="s">
        <v>532</v>
      </c>
      <c r="C26" s="273">
        <f>+Carto!H3</f>
        <v>68.518518518518519</v>
      </c>
      <c r="D26" s="274">
        <f>+Carto!K3</f>
        <v>2.0555555555555554</v>
      </c>
      <c r="E26" s="273">
        <f>+Carto!I3</f>
        <v>66.049382716049379</v>
      </c>
      <c r="F26" s="274">
        <f>+Carto!L3</f>
        <v>1.9814814814814814</v>
      </c>
      <c r="G26" s="203"/>
      <c r="H26" s="275">
        <f t="shared" ref="H26:I30" si="2">(C26+E26)/2</f>
        <v>67.283950617283949</v>
      </c>
      <c r="I26" s="275">
        <f t="shared" si="2"/>
        <v>2.0185185185185182</v>
      </c>
    </row>
    <row r="27" spans="1:9" ht="24.9" customHeight="1" x14ac:dyDescent="0.3">
      <c r="A27" s="207"/>
      <c r="B27" s="197" t="s">
        <v>566</v>
      </c>
      <c r="C27" s="273">
        <f>+Carto!H13</f>
        <v>100</v>
      </c>
      <c r="D27" s="274">
        <f>+Carto!K13</f>
        <v>3</v>
      </c>
      <c r="E27" s="273">
        <f>+Carto!I13</f>
        <v>86.1111111111111</v>
      </c>
      <c r="F27" s="274">
        <f>+Carto!L13</f>
        <v>2.583333333333333</v>
      </c>
      <c r="G27" s="203"/>
      <c r="H27" s="274">
        <f t="shared" si="2"/>
        <v>93.055555555555543</v>
      </c>
      <c r="I27" s="274">
        <f t="shared" si="2"/>
        <v>2.7916666666666665</v>
      </c>
    </row>
    <row r="28" spans="1:9" ht="24.9" customHeight="1" x14ac:dyDescent="0.3">
      <c r="A28" s="207"/>
      <c r="B28" s="197" t="s">
        <v>597</v>
      </c>
      <c r="C28" s="273">
        <f>+Carto!H18</f>
        <v>80.555555555555557</v>
      </c>
      <c r="D28" s="274">
        <f>+Carto!K18</f>
        <v>2.4166666666666665</v>
      </c>
      <c r="E28" s="273">
        <f>+Carto!I18</f>
        <v>76.851851851851848</v>
      </c>
      <c r="F28" s="274">
        <f>+Carto!L18</f>
        <v>2.3055555555555554</v>
      </c>
      <c r="G28" s="203"/>
      <c r="H28" s="274">
        <f t="shared" si="2"/>
        <v>78.703703703703695</v>
      </c>
      <c r="I28" s="274">
        <f t="shared" si="2"/>
        <v>2.3611111111111107</v>
      </c>
    </row>
    <row r="29" spans="1:9" ht="24.9" customHeight="1" thickBot="1" x14ac:dyDescent="0.35">
      <c r="A29" s="208"/>
      <c r="B29" s="199" t="s">
        <v>613</v>
      </c>
      <c r="C29" s="273">
        <f>+Carto!H25</f>
        <v>79.166666666666671</v>
      </c>
      <c r="D29" s="274">
        <f>+Carto!K25</f>
        <v>2.375</v>
      </c>
      <c r="E29" s="273">
        <f>+Carto!I25</f>
        <v>79.166666666666671</v>
      </c>
      <c r="F29" s="274">
        <f>+Carto!L25</f>
        <v>2.375</v>
      </c>
      <c r="G29" s="203"/>
      <c r="H29" s="274">
        <f t="shared" si="2"/>
        <v>79.166666666666671</v>
      </c>
      <c r="I29" s="274">
        <f t="shared" si="2"/>
        <v>2.375</v>
      </c>
    </row>
    <row r="30" spans="1:9" s="203" customFormat="1" ht="24.9" customHeight="1" thickBot="1" x14ac:dyDescent="0.35">
      <c r="A30" s="213"/>
      <c r="B30" s="214" t="s">
        <v>1484</v>
      </c>
      <c r="C30" s="215">
        <f>+Carto!H30</f>
        <v>78.985507246376798</v>
      </c>
      <c r="D30" s="215">
        <f>+Carto!K30</f>
        <v>2.3695652173913042</v>
      </c>
      <c r="E30" s="215">
        <f>+Carto!I30</f>
        <v>74.637681159420296</v>
      </c>
      <c r="F30" s="215">
        <f>+Carto!L30</f>
        <v>2.2391304347826089</v>
      </c>
      <c r="H30" s="216">
        <f t="shared" si="2"/>
        <v>76.811594202898547</v>
      </c>
      <c r="I30" s="216">
        <f t="shared" si="2"/>
        <v>2.3043478260869565</v>
      </c>
    </row>
    <row r="31" spans="1:9" ht="24.9" customHeight="1" thickBot="1" x14ac:dyDescent="0.3"/>
    <row r="32" spans="1:9" s="166" customFormat="1" ht="24.9" customHeight="1" thickBot="1" x14ac:dyDescent="0.4">
      <c r="A32" s="188"/>
      <c r="B32" s="189" t="s">
        <v>752</v>
      </c>
      <c r="C32" s="338" t="s">
        <v>1480</v>
      </c>
      <c r="D32" s="339"/>
      <c r="E32" s="340" t="s">
        <v>216</v>
      </c>
      <c r="F32" s="339"/>
      <c r="H32" s="341" t="s">
        <v>1483</v>
      </c>
      <c r="I32" s="341" t="s">
        <v>219</v>
      </c>
    </row>
    <row r="33" spans="1:9" s="166" customFormat="1" ht="24.9" customHeight="1" thickBot="1" x14ac:dyDescent="0.4">
      <c r="A33" s="205"/>
      <c r="B33" s="191" t="s">
        <v>1479</v>
      </c>
      <c r="C33" s="192" t="s">
        <v>1476</v>
      </c>
      <c r="D33" s="193" t="s">
        <v>218</v>
      </c>
      <c r="E33" s="192" t="s">
        <v>1476</v>
      </c>
      <c r="F33" s="193" t="s">
        <v>218</v>
      </c>
      <c r="H33" s="342"/>
      <c r="I33" s="342"/>
    </row>
    <row r="34" spans="1:9" ht="24.9" customHeight="1" x14ac:dyDescent="0.3">
      <c r="A34" s="206"/>
      <c r="B34" s="195" t="s">
        <v>532</v>
      </c>
      <c r="C34" s="276">
        <f>+Muest!H3</f>
        <v>33.333333333333336</v>
      </c>
      <c r="D34" s="277">
        <f>+Muest!K3</f>
        <v>1</v>
      </c>
      <c r="E34" s="276">
        <f>+Muest!I3</f>
        <v>47.222222222222229</v>
      </c>
      <c r="F34" s="277">
        <f>+Muest!L3</f>
        <v>1.4166666666666667</v>
      </c>
      <c r="G34" s="203"/>
      <c r="H34" s="278">
        <f t="shared" ref="H34:I38" si="3">(C34+E34)/2</f>
        <v>40.277777777777786</v>
      </c>
      <c r="I34" s="278">
        <f t="shared" si="3"/>
        <v>1.2083333333333335</v>
      </c>
    </row>
    <row r="35" spans="1:9" ht="24.9" customHeight="1" x14ac:dyDescent="0.3">
      <c r="A35" s="207"/>
      <c r="B35" s="197" t="s">
        <v>566</v>
      </c>
      <c r="C35" s="276">
        <f>+Muest!H7</f>
        <v>66.666666666666671</v>
      </c>
      <c r="D35" s="277">
        <f>+Muest!K7</f>
        <v>2</v>
      </c>
      <c r="E35" s="276">
        <f>+Muest!I7</f>
        <v>65.952380952380949</v>
      </c>
      <c r="F35" s="277">
        <f>+Muest!L7</f>
        <v>1.9785714285714284</v>
      </c>
      <c r="G35" s="203"/>
      <c r="H35" s="277">
        <f t="shared" si="3"/>
        <v>66.30952380952381</v>
      </c>
      <c r="I35" s="277">
        <f t="shared" si="3"/>
        <v>1.9892857142857143</v>
      </c>
    </row>
    <row r="36" spans="1:9" ht="24.9" customHeight="1" x14ac:dyDescent="0.3">
      <c r="A36" s="207"/>
      <c r="B36" s="197" t="s">
        <v>597</v>
      </c>
      <c r="C36" s="276">
        <f>+Muest!H15</f>
        <v>25</v>
      </c>
      <c r="D36" s="277">
        <f>+Muest!K15</f>
        <v>0.75</v>
      </c>
      <c r="E36" s="276">
        <f>+Muest!I15</f>
        <v>51.666666666666664</v>
      </c>
      <c r="F36" s="277">
        <f>+Muest!L15</f>
        <v>1.55</v>
      </c>
      <c r="G36" s="203"/>
      <c r="H36" s="277">
        <f t="shared" si="3"/>
        <v>38.333333333333329</v>
      </c>
      <c r="I36" s="277">
        <f t="shared" si="3"/>
        <v>1.1499999999999999</v>
      </c>
    </row>
    <row r="37" spans="1:9" ht="24.9" customHeight="1" thickBot="1" x14ac:dyDescent="0.35">
      <c r="A37" s="208"/>
      <c r="B37" s="199" t="s">
        <v>613</v>
      </c>
      <c r="C37" s="276">
        <f>+Muest!H20</f>
        <v>33.333333333333336</v>
      </c>
      <c r="D37" s="277">
        <f>+Muest!K20</f>
        <v>1</v>
      </c>
      <c r="E37" s="276">
        <f>+Muest!I20</f>
        <v>51.666666666666664</v>
      </c>
      <c r="F37" s="277">
        <f>+Muest!L20</f>
        <v>1.55</v>
      </c>
      <c r="G37" s="203"/>
      <c r="H37" s="277">
        <f t="shared" si="3"/>
        <v>42.5</v>
      </c>
      <c r="I37" s="277">
        <f t="shared" si="3"/>
        <v>1.2749999999999999</v>
      </c>
    </row>
    <row r="38" spans="1:9" s="203" customFormat="1" ht="24.9" customHeight="1" thickBot="1" x14ac:dyDescent="0.35">
      <c r="A38" s="217"/>
      <c r="B38" s="218" t="s">
        <v>1484</v>
      </c>
      <c r="C38" s="219">
        <f>+Muest!H23</f>
        <v>45.833333333333336</v>
      </c>
      <c r="D38" s="219">
        <f>+Muest!K23</f>
        <v>1.375</v>
      </c>
      <c r="E38" s="219">
        <f>+Muest!I23</f>
        <v>57.083333333333336</v>
      </c>
      <c r="F38" s="219">
        <f>+Muest!L23</f>
        <v>1.7124999999999999</v>
      </c>
      <c r="H38" s="220">
        <f t="shared" si="3"/>
        <v>51.458333333333336</v>
      </c>
      <c r="I38" s="220">
        <f t="shared" si="3"/>
        <v>1.54375</v>
      </c>
    </row>
    <row r="39" spans="1:9" ht="24.9" customHeight="1" thickBot="1" x14ac:dyDescent="0.3"/>
    <row r="40" spans="1:9" s="166" customFormat="1" ht="24.9" customHeight="1" thickBot="1" x14ac:dyDescent="0.4">
      <c r="A40" s="188"/>
      <c r="B40" s="189" t="s">
        <v>831</v>
      </c>
      <c r="C40" s="338" t="s">
        <v>1480</v>
      </c>
      <c r="D40" s="339"/>
      <c r="E40" s="340" t="s">
        <v>216</v>
      </c>
      <c r="F40" s="339"/>
      <c r="H40" s="341" t="s">
        <v>1483</v>
      </c>
      <c r="I40" s="341" t="s">
        <v>219</v>
      </c>
    </row>
    <row r="41" spans="1:9" s="166" customFormat="1" ht="24.9" customHeight="1" thickBot="1" x14ac:dyDescent="0.4">
      <c r="A41" s="205"/>
      <c r="B41" s="191" t="s">
        <v>1479</v>
      </c>
      <c r="C41" s="192" t="s">
        <v>1476</v>
      </c>
      <c r="D41" s="193" t="s">
        <v>218</v>
      </c>
      <c r="E41" s="192" t="s">
        <v>1476</v>
      </c>
      <c r="F41" s="193" t="s">
        <v>218</v>
      </c>
      <c r="H41" s="342"/>
      <c r="I41" s="342"/>
    </row>
    <row r="42" spans="1:9" ht="24.9" customHeight="1" x14ac:dyDescent="0.3">
      <c r="A42" s="206"/>
      <c r="B42" s="195" t="s">
        <v>532</v>
      </c>
      <c r="C42" s="279">
        <f>+Diseño!H3</f>
        <v>83.333333333333329</v>
      </c>
      <c r="D42" s="280">
        <f>+Diseño!K3</f>
        <v>2.5</v>
      </c>
      <c r="E42" s="279">
        <f>+Diseño!I3</f>
        <v>80.952380952380963</v>
      </c>
      <c r="F42" s="280">
        <f>+Diseño!L3</f>
        <v>2.4285714285714288</v>
      </c>
      <c r="G42" s="203"/>
      <c r="H42" s="281">
        <f t="shared" ref="H42:I46" si="4">(C42+E42)/2</f>
        <v>82.142857142857139</v>
      </c>
      <c r="I42" s="281">
        <f t="shared" si="4"/>
        <v>2.4642857142857144</v>
      </c>
    </row>
    <row r="43" spans="1:9" ht="24.9" customHeight="1" x14ac:dyDescent="0.3">
      <c r="A43" s="207"/>
      <c r="B43" s="197" t="s">
        <v>566</v>
      </c>
      <c r="C43" s="279">
        <f>+Diseño!H6</f>
        <v>73.80952380952381</v>
      </c>
      <c r="D43" s="280">
        <f>+Diseño!K6</f>
        <v>2.2142857142857144</v>
      </c>
      <c r="E43" s="279">
        <f>+Diseño!I6</f>
        <v>74.616256759113895</v>
      </c>
      <c r="F43" s="280">
        <f>+Diseño!L6</f>
        <v>2.2384877027734169</v>
      </c>
      <c r="G43" s="203"/>
      <c r="H43" s="280">
        <f t="shared" si="4"/>
        <v>74.21289028431886</v>
      </c>
      <c r="I43" s="280">
        <f t="shared" si="4"/>
        <v>2.2263867085295654</v>
      </c>
    </row>
    <row r="44" spans="1:9" ht="24.9" customHeight="1" x14ac:dyDescent="0.3">
      <c r="A44" s="207"/>
      <c r="B44" s="197" t="s">
        <v>597</v>
      </c>
      <c r="C44" s="279">
        <f>+Diseño!H14</f>
        <v>63.888888888888893</v>
      </c>
      <c r="D44" s="280">
        <f>+Diseño!K14</f>
        <v>1.9166666666666667</v>
      </c>
      <c r="E44" s="279">
        <f>+Diseño!I14</f>
        <v>75.202575202575204</v>
      </c>
      <c r="F44" s="280">
        <f>+Diseño!L14</f>
        <v>2.2560772560772562</v>
      </c>
      <c r="G44" s="203"/>
      <c r="H44" s="280">
        <f t="shared" si="4"/>
        <v>69.545732045732052</v>
      </c>
      <c r="I44" s="280">
        <f t="shared" si="4"/>
        <v>2.0863719613719613</v>
      </c>
    </row>
    <row r="45" spans="1:9" ht="24.9" customHeight="1" thickBot="1" x14ac:dyDescent="0.35">
      <c r="A45" s="208"/>
      <c r="B45" s="199" t="s">
        <v>613</v>
      </c>
      <c r="C45" s="279">
        <f>+Diseño!H21</f>
        <v>91.666666666666671</v>
      </c>
      <c r="D45" s="280">
        <f>+Diseño!K21</f>
        <v>2.75</v>
      </c>
      <c r="E45" s="279">
        <f>+Diseño!I21</f>
        <v>83.07692307692308</v>
      </c>
      <c r="F45" s="280">
        <f>+Diseño!L21</f>
        <v>2.4923076923076923</v>
      </c>
      <c r="G45" s="203"/>
      <c r="H45" s="280">
        <f t="shared" si="4"/>
        <v>87.371794871794876</v>
      </c>
      <c r="I45" s="280">
        <f t="shared" si="4"/>
        <v>2.6211538461538462</v>
      </c>
    </row>
    <row r="46" spans="1:9" s="203" customFormat="1" ht="24.9" customHeight="1" thickBot="1" x14ac:dyDescent="0.35">
      <c r="A46" s="221"/>
      <c r="B46" s="222" t="s">
        <v>1484</v>
      </c>
      <c r="C46" s="223">
        <f>+Diseño!H24</f>
        <v>73.529411764705884</v>
      </c>
      <c r="D46" s="223">
        <f>+Diseño!K24</f>
        <v>2.2058823529411766</v>
      </c>
      <c r="E46" s="223">
        <f>+Diseño!I24</f>
        <v>76.563991563991578</v>
      </c>
      <c r="F46" s="223">
        <f>+Diseño!L24</f>
        <v>2.2969197469197473</v>
      </c>
      <c r="H46" s="224">
        <f t="shared" si="4"/>
        <v>75.046701664348731</v>
      </c>
      <c r="I46" s="224">
        <f t="shared" si="4"/>
        <v>2.251401049930462</v>
      </c>
    </row>
    <row r="47" spans="1:9" ht="24.9" customHeight="1" thickBot="1" x14ac:dyDescent="0.3"/>
    <row r="48" spans="1:9" s="166" customFormat="1" ht="24.9" customHeight="1" thickBot="1" x14ac:dyDescent="0.4">
      <c r="A48" s="188"/>
      <c r="B48" s="189" t="s">
        <v>918</v>
      </c>
      <c r="C48" s="338" t="s">
        <v>1480</v>
      </c>
      <c r="D48" s="339"/>
      <c r="E48" s="340" t="s">
        <v>216</v>
      </c>
      <c r="F48" s="339"/>
      <c r="H48" s="341" t="s">
        <v>1483</v>
      </c>
      <c r="I48" s="341" t="s">
        <v>219</v>
      </c>
    </row>
    <row r="49" spans="1:9" s="166" customFormat="1" ht="24.9" customHeight="1" thickBot="1" x14ac:dyDescent="0.4">
      <c r="A49" s="205"/>
      <c r="B49" s="191" t="s">
        <v>1479</v>
      </c>
      <c r="C49" s="192" t="s">
        <v>1476</v>
      </c>
      <c r="D49" s="193" t="s">
        <v>218</v>
      </c>
      <c r="E49" s="192" t="s">
        <v>1476</v>
      </c>
      <c r="F49" s="193" t="s">
        <v>218</v>
      </c>
      <c r="H49" s="342"/>
      <c r="I49" s="342"/>
    </row>
    <row r="50" spans="1:9" ht="24.9" customHeight="1" x14ac:dyDescent="0.3">
      <c r="A50" s="206"/>
      <c r="B50" s="195" t="s">
        <v>532</v>
      </c>
      <c r="C50" s="282">
        <f>+OpeCam!H3</f>
        <v>75</v>
      </c>
      <c r="D50" s="283">
        <f>+OpeCam!K3</f>
        <v>2.25</v>
      </c>
      <c r="E50" s="282">
        <f>+OpeCam!I3</f>
        <v>75.266400266400268</v>
      </c>
      <c r="F50" s="283">
        <f>+OpeCam!L3</f>
        <v>2.2579920079920082</v>
      </c>
      <c r="G50" s="203"/>
      <c r="H50" s="284">
        <f t="shared" ref="H50:I54" si="5">(C50+E50)/2</f>
        <v>75.133200133200134</v>
      </c>
      <c r="I50" s="284">
        <f t="shared" si="5"/>
        <v>2.2539960039960043</v>
      </c>
    </row>
    <row r="51" spans="1:9" ht="24.9" customHeight="1" x14ac:dyDescent="0.3">
      <c r="A51" s="207"/>
      <c r="B51" s="197" t="s">
        <v>566</v>
      </c>
      <c r="C51" s="282">
        <f>+OpeCam!H8</f>
        <v>66.666666666666671</v>
      </c>
      <c r="D51" s="283">
        <f>+OpeCam!K8</f>
        <v>2</v>
      </c>
      <c r="E51" s="282">
        <f>+OpeCam!I8</f>
        <v>64.125953411667695</v>
      </c>
      <c r="F51" s="283">
        <f>+OpeCam!L8</f>
        <v>1.923778602350031</v>
      </c>
      <c r="G51" s="203"/>
      <c r="H51" s="283">
        <f t="shared" si="5"/>
        <v>65.39631003916719</v>
      </c>
      <c r="I51" s="283">
        <f t="shared" si="5"/>
        <v>1.9618893011750154</v>
      </c>
    </row>
    <row r="52" spans="1:9" ht="24.9" customHeight="1" x14ac:dyDescent="0.3">
      <c r="A52" s="207"/>
      <c r="B52" s="197" t="s">
        <v>597</v>
      </c>
      <c r="C52" s="282">
        <f>+OpeCam!H16</f>
        <v>83.333333333333329</v>
      </c>
      <c r="D52" s="283">
        <f>+OpeCam!K16</f>
        <v>2.5</v>
      </c>
      <c r="E52" s="282">
        <f>+OpeCam!I16</f>
        <v>67.857142857142847</v>
      </c>
      <c r="F52" s="283">
        <f>+OpeCam!L16</f>
        <v>2.0357142857142856</v>
      </c>
      <c r="G52" s="203"/>
      <c r="H52" s="283">
        <f t="shared" si="5"/>
        <v>75.595238095238088</v>
      </c>
      <c r="I52" s="283">
        <f t="shared" si="5"/>
        <v>2.2678571428571428</v>
      </c>
    </row>
    <row r="53" spans="1:9" ht="24.9" customHeight="1" thickBot="1" x14ac:dyDescent="0.35">
      <c r="A53" s="208"/>
      <c r="B53" s="199" t="s">
        <v>613</v>
      </c>
      <c r="C53" s="282">
        <f>+OpeCam!H21</f>
        <v>66.666666666666671</v>
      </c>
      <c r="D53" s="283">
        <f>+OpeCam!K21</f>
        <v>2</v>
      </c>
      <c r="E53" s="282">
        <f>+OpeCam!I21</f>
        <v>75.505050505050505</v>
      </c>
      <c r="F53" s="283">
        <f>+OpeCam!L21</f>
        <v>2.2651515151515151</v>
      </c>
      <c r="G53" s="203"/>
      <c r="H53" s="283">
        <f t="shared" si="5"/>
        <v>71.085858585858588</v>
      </c>
      <c r="I53" s="283">
        <f t="shared" si="5"/>
        <v>2.1325757575757578</v>
      </c>
    </row>
    <row r="54" spans="1:9" s="203" customFormat="1" ht="24.9" customHeight="1" thickBot="1" x14ac:dyDescent="0.35">
      <c r="A54" s="225"/>
      <c r="B54" s="226" t="s">
        <v>1484</v>
      </c>
      <c r="C54" s="227">
        <f>+OpeCam!H24</f>
        <v>72.916666666666671</v>
      </c>
      <c r="D54" s="227">
        <f>+OpeCam!K24</f>
        <v>2.1875</v>
      </c>
      <c r="E54" s="227">
        <f>+OpeCam!I24</f>
        <v>68.963879257996908</v>
      </c>
      <c r="F54" s="227">
        <f>+OpeCam!L24</f>
        <v>2.0689163777399071</v>
      </c>
      <c r="H54" s="228">
        <f t="shared" si="5"/>
        <v>70.94027296233179</v>
      </c>
      <c r="I54" s="228">
        <f t="shared" si="5"/>
        <v>2.1282081888699533</v>
      </c>
    </row>
    <row r="55" spans="1:9" ht="24.9" customHeight="1" thickBot="1" x14ac:dyDescent="0.3"/>
    <row r="56" spans="1:9" s="166" customFormat="1" ht="24.9" customHeight="1" thickBot="1" x14ac:dyDescent="0.4">
      <c r="A56" s="188"/>
      <c r="B56" s="189" t="s">
        <v>1004</v>
      </c>
      <c r="C56" s="338" t="s">
        <v>1480</v>
      </c>
      <c r="D56" s="339"/>
      <c r="E56" s="340" t="s">
        <v>216</v>
      </c>
      <c r="F56" s="339"/>
      <c r="H56" s="341" t="s">
        <v>1483</v>
      </c>
      <c r="I56" s="341" t="s">
        <v>219</v>
      </c>
    </row>
    <row r="57" spans="1:9" s="166" customFormat="1" ht="24.9" customHeight="1" thickBot="1" x14ac:dyDescent="0.4">
      <c r="A57" s="205"/>
      <c r="B57" s="191" t="s">
        <v>1479</v>
      </c>
      <c r="C57" s="192" t="s">
        <v>1476</v>
      </c>
      <c r="D57" s="193" t="s">
        <v>218</v>
      </c>
      <c r="E57" s="192" t="s">
        <v>1476</v>
      </c>
      <c r="F57" s="193" t="s">
        <v>218</v>
      </c>
      <c r="H57" s="342"/>
      <c r="I57" s="342"/>
    </row>
    <row r="58" spans="1:9" ht="24.9" customHeight="1" x14ac:dyDescent="0.3">
      <c r="A58" s="206"/>
      <c r="B58" s="195" t="s">
        <v>532</v>
      </c>
      <c r="C58" s="285">
        <f>+Procesa!H3</f>
        <v>66.666666666666671</v>
      </c>
      <c r="D58" s="286">
        <f>+Procesa!K3</f>
        <v>2</v>
      </c>
      <c r="E58" s="285">
        <f>+Procesa!I3</f>
        <v>69.529822029822029</v>
      </c>
      <c r="F58" s="286">
        <f>+Procesa!L3</f>
        <v>2.0858946608946609</v>
      </c>
      <c r="G58" s="203"/>
      <c r="H58" s="287">
        <f t="shared" ref="H58:I62" si="6">(C58+E58)/2</f>
        <v>68.09824434824435</v>
      </c>
      <c r="I58" s="287">
        <f t="shared" si="6"/>
        <v>2.0429473304473307</v>
      </c>
    </row>
    <row r="59" spans="1:9" ht="24.9" customHeight="1" x14ac:dyDescent="0.3">
      <c r="A59" s="207"/>
      <c r="B59" s="197" t="s">
        <v>566</v>
      </c>
      <c r="C59" s="285">
        <f>+Procesa!H11</f>
        <v>58.333333333333336</v>
      </c>
      <c r="D59" s="286">
        <f>+Procesa!K11</f>
        <v>1.75</v>
      </c>
      <c r="E59" s="285">
        <f>+Procesa!I11</f>
        <v>58.77946127946128</v>
      </c>
      <c r="F59" s="286">
        <f>+Procesa!L11</f>
        <v>1.7633838383838383</v>
      </c>
      <c r="G59" s="203"/>
      <c r="H59" s="286">
        <f t="shared" si="6"/>
        <v>58.556397306397308</v>
      </c>
      <c r="I59" s="286">
        <f t="shared" si="6"/>
        <v>1.756691919191919</v>
      </c>
    </row>
    <row r="60" spans="1:9" ht="24.9" customHeight="1" x14ac:dyDescent="0.3">
      <c r="A60" s="207"/>
      <c r="B60" s="197" t="s">
        <v>597</v>
      </c>
      <c r="C60" s="285">
        <f>+Procesa!H16</f>
        <v>50</v>
      </c>
      <c r="D60" s="286">
        <f>+Procesa!K16</f>
        <v>1.5</v>
      </c>
      <c r="E60" s="285">
        <f>+Procesa!I16</f>
        <v>58.518919352252681</v>
      </c>
      <c r="F60" s="286">
        <f>+Procesa!L16</f>
        <v>1.7555675805675806</v>
      </c>
      <c r="G60" s="203"/>
      <c r="H60" s="286">
        <f t="shared" si="6"/>
        <v>54.25945967612634</v>
      </c>
      <c r="I60" s="286">
        <f t="shared" si="6"/>
        <v>1.6277837902837904</v>
      </c>
    </row>
    <row r="61" spans="1:9" ht="24.9" customHeight="1" thickBot="1" x14ac:dyDescent="0.35">
      <c r="A61" s="208"/>
      <c r="B61" s="199" t="s">
        <v>613</v>
      </c>
      <c r="C61" s="285">
        <f>+Procesa!H29</f>
        <v>16.666666666666668</v>
      </c>
      <c r="D61" s="286">
        <f>+Procesa!K29</f>
        <v>0.5</v>
      </c>
      <c r="E61" s="285">
        <f>+Procesa!I29</f>
        <v>45.858585858585855</v>
      </c>
      <c r="F61" s="286">
        <f>+Procesa!L29</f>
        <v>1.3757575757575757</v>
      </c>
      <c r="G61" s="203"/>
      <c r="H61" s="286">
        <f t="shared" si="6"/>
        <v>31.262626262626263</v>
      </c>
      <c r="I61" s="286">
        <f t="shared" si="6"/>
        <v>0.93787878787878787</v>
      </c>
    </row>
    <row r="62" spans="1:9" s="203" customFormat="1" ht="24.9" customHeight="1" thickBot="1" x14ac:dyDescent="0.35">
      <c r="A62" s="229"/>
      <c r="B62" s="230" t="s">
        <v>1484</v>
      </c>
      <c r="C62" s="231">
        <f>+Procesa!H36</f>
        <v>48.275862068965516</v>
      </c>
      <c r="D62" s="231">
        <f>+Procesa!K36</f>
        <v>1.4482758620689655</v>
      </c>
      <c r="E62" s="231">
        <f>+Procesa!I36</f>
        <v>58.593280920867109</v>
      </c>
      <c r="F62" s="231">
        <f>+Procesa!L36</f>
        <v>1.7577984276260135</v>
      </c>
      <c r="H62" s="232">
        <f t="shared" si="6"/>
        <v>53.434571494916312</v>
      </c>
      <c r="I62" s="232">
        <f t="shared" si="6"/>
        <v>1.6030371448474896</v>
      </c>
    </row>
    <row r="63" spans="1:9" ht="24.9" customHeight="1" thickBot="1" x14ac:dyDescent="0.3"/>
    <row r="64" spans="1:9" s="166" customFormat="1" ht="24.9" customHeight="1" thickBot="1" x14ac:dyDescent="0.4">
      <c r="A64" s="188"/>
      <c r="B64" s="189" t="s">
        <v>1142</v>
      </c>
      <c r="C64" s="338" t="s">
        <v>1480</v>
      </c>
      <c r="D64" s="339"/>
      <c r="E64" s="340" t="s">
        <v>216</v>
      </c>
      <c r="F64" s="339"/>
      <c r="H64" s="341" t="s">
        <v>1483</v>
      </c>
      <c r="I64" s="341" t="s">
        <v>219</v>
      </c>
    </row>
    <row r="65" spans="1:9" s="166" customFormat="1" ht="24.9" customHeight="1" thickBot="1" x14ac:dyDescent="0.4">
      <c r="A65" s="205"/>
      <c r="B65" s="191" t="s">
        <v>1479</v>
      </c>
      <c r="C65" s="192" t="s">
        <v>1476</v>
      </c>
      <c r="D65" s="193" t="s">
        <v>218</v>
      </c>
      <c r="E65" s="192" t="s">
        <v>1476</v>
      </c>
      <c r="F65" s="193" t="s">
        <v>218</v>
      </c>
      <c r="H65" s="342"/>
      <c r="I65" s="342"/>
    </row>
    <row r="66" spans="1:9" ht="24.9" customHeight="1" x14ac:dyDescent="0.3">
      <c r="A66" s="206"/>
      <c r="B66" s="195" t="s">
        <v>532</v>
      </c>
      <c r="C66" s="288">
        <f>+Analisis!H3</f>
        <v>61.904761904761905</v>
      </c>
      <c r="D66" s="289">
        <f>+Analisis!K3</f>
        <v>1.8571428571428572</v>
      </c>
      <c r="E66" s="288">
        <f>+Analisis!I3</f>
        <v>59.450919450919436</v>
      </c>
      <c r="F66" s="289">
        <f>+Analisis!L3</f>
        <v>1.7835275835275832</v>
      </c>
      <c r="G66" s="203"/>
      <c r="H66" s="290">
        <f t="shared" ref="H66:I70" si="7">(C66+E66)/2</f>
        <v>60.67784067784067</v>
      </c>
      <c r="I66" s="290">
        <f t="shared" si="7"/>
        <v>1.8203352203352203</v>
      </c>
    </row>
    <row r="67" spans="1:9" ht="24.9" customHeight="1" x14ac:dyDescent="0.3">
      <c r="A67" s="207"/>
      <c r="B67" s="197" t="s">
        <v>566</v>
      </c>
      <c r="C67" s="288">
        <f>+Analisis!H12</f>
        <v>53.333333333333336</v>
      </c>
      <c r="D67" s="289">
        <f>+Analisis!K12</f>
        <v>1.6</v>
      </c>
      <c r="E67" s="288">
        <f>+Analisis!I12</f>
        <v>66.195286195286215</v>
      </c>
      <c r="F67" s="289">
        <f>+Analisis!L12</f>
        <v>1.9858585858585862</v>
      </c>
      <c r="G67" s="203"/>
      <c r="H67" s="289">
        <f t="shared" si="7"/>
        <v>59.764309764309772</v>
      </c>
      <c r="I67" s="289">
        <f t="shared" si="7"/>
        <v>1.7929292929292933</v>
      </c>
    </row>
    <row r="68" spans="1:9" ht="24.9" customHeight="1" x14ac:dyDescent="0.3">
      <c r="A68" s="207"/>
      <c r="B68" s="197" t="s">
        <v>597</v>
      </c>
      <c r="C68" s="288">
        <f>+Analisis!H18</f>
        <v>33.333333333333336</v>
      </c>
      <c r="D68" s="289">
        <f>+Analisis!K18</f>
        <v>1</v>
      </c>
      <c r="E68" s="288">
        <f>+Analisis!I18</f>
        <v>63.076923076923066</v>
      </c>
      <c r="F68" s="289">
        <f>+Analisis!L18</f>
        <v>1.892307692307692</v>
      </c>
      <c r="G68" s="203"/>
      <c r="H68" s="289">
        <f t="shared" si="7"/>
        <v>48.205128205128204</v>
      </c>
      <c r="I68" s="289">
        <f t="shared" si="7"/>
        <v>1.4461538461538459</v>
      </c>
    </row>
    <row r="69" spans="1:9" ht="24.9" customHeight="1" thickBot="1" x14ac:dyDescent="0.35">
      <c r="A69" s="208"/>
      <c r="B69" s="199" t="s">
        <v>613</v>
      </c>
      <c r="C69" s="288">
        <f>+Analisis!H23</f>
        <v>38.888888888888893</v>
      </c>
      <c r="D69" s="289">
        <f>+Analisis!K23</f>
        <v>1.1666666666666667</v>
      </c>
      <c r="E69" s="288">
        <f>+Analisis!I23</f>
        <v>45.925925925925931</v>
      </c>
      <c r="F69" s="289">
        <f>+Analisis!L23</f>
        <v>1.377777777777778</v>
      </c>
      <c r="G69" s="203"/>
      <c r="H69" s="289">
        <f t="shared" si="7"/>
        <v>42.407407407407412</v>
      </c>
      <c r="I69" s="289">
        <f t="shared" si="7"/>
        <v>1.2722222222222224</v>
      </c>
    </row>
    <row r="70" spans="1:9" s="203" customFormat="1" ht="24.9" customHeight="1" thickBot="1" x14ac:dyDescent="0.35">
      <c r="A70" s="233"/>
      <c r="B70" s="234" t="s">
        <v>1484</v>
      </c>
      <c r="C70" s="235">
        <f>+Analisis!H30</f>
        <v>49.206349206349209</v>
      </c>
      <c r="D70" s="235">
        <f>+Analisis!K30</f>
        <v>1.4761904761904763</v>
      </c>
      <c r="E70" s="235">
        <f>+Analisis!I30</f>
        <v>57.710437710437709</v>
      </c>
      <c r="F70" s="235">
        <f>+Analisis!L30</f>
        <v>1.7313131313131314</v>
      </c>
      <c r="H70" s="236">
        <f t="shared" si="7"/>
        <v>53.458393458393459</v>
      </c>
      <c r="I70" s="236">
        <f t="shared" si="7"/>
        <v>1.6037518037518037</v>
      </c>
    </row>
    <row r="71" spans="1:9" ht="24.9" customHeight="1" thickBot="1" x14ac:dyDescent="0.3"/>
    <row r="72" spans="1:9" s="166" customFormat="1" ht="24.9" customHeight="1" thickBot="1" x14ac:dyDescent="0.4">
      <c r="A72" s="237"/>
      <c r="B72" s="189" t="s">
        <v>1254</v>
      </c>
      <c r="C72" s="338" t="s">
        <v>1480</v>
      </c>
      <c r="D72" s="339"/>
      <c r="E72" s="340" t="s">
        <v>216</v>
      </c>
      <c r="F72" s="339"/>
      <c r="H72" s="341" t="s">
        <v>1483</v>
      </c>
      <c r="I72" s="341" t="s">
        <v>219</v>
      </c>
    </row>
    <row r="73" spans="1:9" s="166" customFormat="1" ht="24.9" customHeight="1" thickBot="1" x14ac:dyDescent="0.4">
      <c r="A73" s="238"/>
      <c r="B73" s="239" t="s">
        <v>1479</v>
      </c>
      <c r="C73" s="192" t="s">
        <v>1476</v>
      </c>
      <c r="D73" s="193" t="s">
        <v>218</v>
      </c>
      <c r="E73" s="192" t="s">
        <v>1476</v>
      </c>
      <c r="F73" s="193" t="s">
        <v>218</v>
      </c>
      <c r="H73" s="342"/>
      <c r="I73" s="342"/>
    </row>
    <row r="74" spans="1:9" ht="24.9" customHeight="1" x14ac:dyDescent="0.25">
      <c r="A74" s="240"/>
      <c r="B74" s="195" t="s">
        <v>532</v>
      </c>
      <c r="C74" s="291">
        <f>+RRAA!H3</f>
        <v>16.666666666666668</v>
      </c>
      <c r="D74" s="292">
        <f>+RRAA!K3</f>
        <v>0.5</v>
      </c>
      <c r="E74" s="291">
        <f>+RRAA!I3</f>
        <v>38.888888888888886</v>
      </c>
      <c r="F74" s="292">
        <f>+RRAA!L3</f>
        <v>1.1666666666666665</v>
      </c>
      <c r="G74" s="241"/>
      <c r="H74" s="295">
        <f t="shared" ref="H74:H78" si="8">(C74+E74)/2</f>
        <v>27.777777777777779</v>
      </c>
      <c r="I74" s="295">
        <f t="shared" ref="I74:I78" si="9">(D74+F74)/2</f>
        <v>0.83333333333333326</v>
      </c>
    </row>
    <row r="75" spans="1:9" ht="24.9" customHeight="1" x14ac:dyDescent="0.25">
      <c r="A75" s="242"/>
      <c r="B75" s="197" t="s">
        <v>566</v>
      </c>
      <c r="C75" s="291">
        <f>+RRAA!H8</f>
        <v>19.047619047619047</v>
      </c>
      <c r="D75" s="292">
        <f>+RRAA!K8</f>
        <v>0.5714285714285714</v>
      </c>
      <c r="E75" s="291">
        <f>+RRAA!I8</f>
        <v>26.984126984126984</v>
      </c>
      <c r="F75" s="292">
        <f>+RRAA!L8</f>
        <v>0.80952380952380942</v>
      </c>
      <c r="G75" s="241"/>
      <c r="H75" s="292">
        <f t="shared" si="8"/>
        <v>23.015873015873016</v>
      </c>
      <c r="I75" s="292">
        <f t="shared" si="9"/>
        <v>0.69047619047619047</v>
      </c>
    </row>
    <row r="76" spans="1:9" ht="24.9" customHeight="1" x14ac:dyDescent="0.25">
      <c r="A76" s="242"/>
      <c r="B76" s="197" t="s">
        <v>597</v>
      </c>
      <c r="C76" s="291">
        <f>+RRAA!H16</f>
        <v>44.444444444444436</v>
      </c>
      <c r="D76" s="292">
        <f>+RRAA!K16</f>
        <v>1.3333333333333333</v>
      </c>
      <c r="E76" s="291">
        <f>+RRAA!I16</f>
        <v>33.333333333333336</v>
      </c>
      <c r="F76" s="292">
        <f>+RRAA!L16</f>
        <v>1</v>
      </c>
      <c r="G76" s="241"/>
      <c r="H76" s="292">
        <f t="shared" si="8"/>
        <v>38.888888888888886</v>
      </c>
      <c r="I76" s="292">
        <f t="shared" si="9"/>
        <v>1.1666666666666665</v>
      </c>
    </row>
    <row r="77" spans="1:9" ht="24.9" customHeight="1" thickBot="1" x14ac:dyDescent="0.3">
      <c r="A77" s="243"/>
      <c r="B77" s="199" t="s">
        <v>613</v>
      </c>
      <c r="C77" s="291">
        <f>+RRAA!H20</f>
        <v>33.333333333333336</v>
      </c>
      <c r="D77" s="292">
        <f>+RRAA!K20</f>
        <v>1</v>
      </c>
      <c r="E77" s="291">
        <f>+RRAA!I20</f>
        <v>19.444444444444443</v>
      </c>
      <c r="F77" s="292">
        <f>+RRAA!L20</f>
        <v>0.58333333333333326</v>
      </c>
      <c r="G77" s="241"/>
      <c r="H77" s="292">
        <f t="shared" si="8"/>
        <v>26.388888888888889</v>
      </c>
      <c r="I77" s="292">
        <f t="shared" si="9"/>
        <v>0.79166666666666663</v>
      </c>
    </row>
    <row r="78" spans="1:9" s="203" customFormat="1" ht="24.9" customHeight="1" thickBot="1" x14ac:dyDescent="0.35">
      <c r="A78" s="244"/>
      <c r="B78" s="245" t="s">
        <v>1484</v>
      </c>
      <c r="C78" s="246">
        <f>+RRAA!H23</f>
        <v>25</v>
      </c>
      <c r="D78" s="246">
        <f>+RRAA!K23</f>
        <v>0.75</v>
      </c>
      <c r="E78" s="246">
        <f>+RRAA!I23</f>
        <v>30.208333333333332</v>
      </c>
      <c r="F78" s="246">
        <f>+RRAA!L23</f>
        <v>0.90625</v>
      </c>
      <c r="G78" s="247"/>
      <c r="H78" s="248">
        <f t="shared" si="8"/>
        <v>27.604166666666664</v>
      </c>
      <c r="I78" s="248">
        <f t="shared" si="9"/>
        <v>0.828125</v>
      </c>
    </row>
    <row r="79" spans="1:9" ht="24.9" customHeight="1" thickBot="1" x14ac:dyDescent="0.3"/>
    <row r="80" spans="1:9" s="166" customFormat="1" ht="24.9" customHeight="1" thickBot="1" x14ac:dyDescent="0.4">
      <c r="A80" s="188"/>
      <c r="B80" s="189" t="s">
        <v>1325</v>
      </c>
      <c r="C80" s="338" t="s">
        <v>1480</v>
      </c>
      <c r="D80" s="339"/>
      <c r="E80" s="340" t="s">
        <v>216</v>
      </c>
      <c r="F80" s="339"/>
      <c r="H80" s="341" t="s">
        <v>1483</v>
      </c>
      <c r="I80" s="341" t="s">
        <v>219</v>
      </c>
    </row>
    <row r="81" spans="1:14" s="166" customFormat="1" ht="24.9" customHeight="1" thickBot="1" x14ac:dyDescent="0.4">
      <c r="A81" s="205"/>
      <c r="B81" s="191" t="s">
        <v>1479</v>
      </c>
      <c r="C81" s="192" t="s">
        <v>1476</v>
      </c>
      <c r="D81" s="193" t="s">
        <v>218</v>
      </c>
      <c r="E81" s="192" t="s">
        <v>1476</v>
      </c>
      <c r="F81" s="193" t="s">
        <v>218</v>
      </c>
      <c r="H81" s="342"/>
      <c r="I81" s="342"/>
    </row>
    <row r="82" spans="1:14" ht="24.9" customHeight="1" x14ac:dyDescent="0.25">
      <c r="A82" s="206"/>
      <c r="B82" s="195" t="s">
        <v>532</v>
      </c>
      <c r="C82" s="293">
        <f>+Difusion!H3</f>
        <v>66.666666666666671</v>
      </c>
      <c r="D82" s="294">
        <f>+Difusion!K3</f>
        <v>2</v>
      </c>
      <c r="E82" s="293">
        <f>+Difusion!I3</f>
        <v>68.518518518518519</v>
      </c>
      <c r="F82" s="294">
        <f>+Difusion!L3</f>
        <v>2.0555555555555558</v>
      </c>
      <c r="H82" s="296">
        <f t="shared" ref="H82:I86" si="10">(C82+E82)/2</f>
        <v>67.592592592592595</v>
      </c>
      <c r="I82" s="296">
        <f t="shared" si="10"/>
        <v>2.0277777777777777</v>
      </c>
    </row>
    <row r="83" spans="1:14" ht="24.9" customHeight="1" x14ac:dyDescent="0.25">
      <c r="A83" s="207"/>
      <c r="B83" s="197" t="s">
        <v>566</v>
      </c>
      <c r="C83" s="293">
        <f>+Difusion!H12</f>
        <v>56.666666666666664</v>
      </c>
      <c r="D83" s="294">
        <f>+Difusion!K12</f>
        <v>1.7</v>
      </c>
      <c r="E83" s="293">
        <f>+Difusion!I12</f>
        <v>49.814814814814817</v>
      </c>
      <c r="F83" s="294">
        <f>+Difusion!L12</f>
        <v>1.4944444444444447</v>
      </c>
      <c r="H83" s="294">
        <f t="shared" si="10"/>
        <v>53.24074074074074</v>
      </c>
      <c r="I83" s="294">
        <f t="shared" si="10"/>
        <v>1.5972222222222223</v>
      </c>
    </row>
    <row r="84" spans="1:14" ht="24.9" customHeight="1" x14ac:dyDescent="0.25">
      <c r="A84" s="207"/>
      <c r="B84" s="197" t="s">
        <v>597</v>
      </c>
      <c r="C84" s="293">
        <f>+Difusion!H23</f>
        <v>74.074074074074076</v>
      </c>
      <c r="D84" s="294">
        <f>+Difusion!K23</f>
        <v>2.2222222222222223</v>
      </c>
      <c r="E84" s="293">
        <f>+Difusion!I23</f>
        <v>57.325102880658427</v>
      </c>
      <c r="F84" s="294">
        <f>+Difusion!L23</f>
        <v>1.719753086419753</v>
      </c>
      <c r="H84" s="294">
        <f t="shared" si="10"/>
        <v>65.699588477366248</v>
      </c>
      <c r="I84" s="294">
        <f t="shared" si="10"/>
        <v>1.9709876543209877</v>
      </c>
    </row>
    <row r="85" spans="1:14" ht="24.9" customHeight="1" thickBot="1" x14ac:dyDescent="0.3">
      <c r="A85" s="208"/>
      <c r="B85" s="199" t="s">
        <v>613</v>
      </c>
      <c r="C85" s="293">
        <f>+Difusion!H33</f>
        <v>55.555555555555564</v>
      </c>
      <c r="D85" s="294">
        <f>+Difusion!K33</f>
        <v>1.6666666666666667</v>
      </c>
      <c r="E85" s="293">
        <f>+Difusion!I33</f>
        <v>69.312169312169317</v>
      </c>
      <c r="F85" s="294">
        <f>+Difusion!L33</f>
        <v>2.0793650793650795</v>
      </c>
      <c r="H85" s="294">
        <f t="shared" si="10"/>
        <v>62.433862433862444</v>
      </c>
      <c r="I85" s="294">
        <f t="shared" si="10"/>
        <v>1.873015873015873</v>
      </c>
    </row>
    <row r="86" spans="1:14" s="203" customFormat="1" ht="24.9" customHeight="1" thickBot="1" x14ac:dyDescent="0.35">
      <c r="A86" s="249"/>
      <c r="B86" s="250" t="s">
        <v>1484</v>
      </c>
      <c r="C86" s="251">
        <f>+Difusion!H37</f>
        <v>64.444444444444443</v>
      </c>
      <c r="D86" s="251">
        <f>+Difusion!K37</f>
        <v>1.9333333333333333</v>
      </c>
      <c r="E86" s="251">
        <f>+Difusion!I37</f>
        <v>59.005291005290992</v>
      </c>
      <c r="F86" s="251">
        <f>+Difusion!L37</f>
        <v>1.7701587301587298</v>
      </c>
      <c r="H86" s="252">
        <f t="shared" si="10"/>
        <v>61.724867724867721</v>
      </c>
      <c r="I86" s="252">
        <f t="shared" si="10"/>
        <v>1.8517460317460315</v>
      </c>
    </row>
    <row r="87" spans="1:14" ht="24.9" customHeight="1" thickBot="1" x14ac:dyDescent="0.3"/>
    <row r="88" spans="1:14" s="166" customFormat="1" ht="24.9" customHeight="1" thickBot="1" x14ac:dyDescent="0.4">
      <c r="A88" s="253"/>
      <c r="B88" s="254" t="s">
        <v>1485</v>
      </c>
      <c r="C88" s="338" t="s">
        <v>1480</v>
      </c>
      <c r="D88" s="339"/>
      <c r="E88" s="340" t="s">
        <v>216</v>
      </c>
      <c r="F88" s="339"/>
      <c r="H88" s="341" t="s">
        <v>1483</v>
      </c>
      <c r="I88" s="341" t="s">
        <v>219</v>
      </c>
    </row>
    <row r="89" spans="1:14" s="166" customFormat="1" ht="24.9" customHeight="1" thickBot="1" x14ac:dyDescent="0.4">
      <c r="A89" s="255"/>
      <c r="B89" s="256" t="s">
        <v>1479</v>
      </c>
      <c r="C89" s="192" t="s">
        <v>1476</v>
      </c>
      <c r="D89" s="193" t="s">
        <v>218</v>
      </c>
      <c r="E89" s="192" t="s">
        <v>1476</v>
      </c>
      <c r="F89" s="193" t="s">
        <v>218</v>
      </c>
      <c r="G89" s="257"/>
      <c r="H89" s="343"/>
      <c r="I89" s="343"/>
    </row>
    <row r="90" spans="1:14" ht="24.9" customHeight="1" x14ac:dyDescent="0.3">
      <c r="A90" s="258"/>
      <c r="B90" s="312" t="s">
        <v>532</v>
      </c>
      <c r="C90" s="297">
        <f>+AVERAGE(C82,C74,C66,C58,C50,C42,C34,C26,C18)</f>
        <v>60.920047031158141</v>
      </c>
      <c r="D90" s="297">
        <f t="shared" ref="D90:F94" si="11">(1/9)*D18+(1/9)*D26+(1/9)*D34+(1/9)*D42+(1/9)*D50+(1/9)*D58+(1/9)*D66+(1/9)*D74+(1/9)*D82</f>
        <v>1.8276014109347445</v>
      </c>
      <c r="E90" s="297">
        <f t="shared" si="11"/>
        <v>63.983273645583012</v>
      </c>
      <c r="F90" s="297">
        <f t="shared" si="11"/>
        <v>1.9194982093674904</v>
      </c>
      <c r="G90" s="241"/>
      <c r="H90" s="297">
        <f t="shared" ref="H90:I94" si="12">(C90+E90)/2</f>
        <v>62.451660338370573</v>
      </c>
      <c r="I90" s="297">
        <f t="shared" si="12"/>
        <v>1.8735498101511174</v>
      </c>
    </row>
    <row r="91" spans="1:14" ht="24.9" customHeight="1" x14ac:dyDescent="0.3">
      <c r="A91" s="259"/>
      <c r="B91" s="312" t="s">
        <v>566</v>
      </c>
      <c r="C91" s="298">
        <f>+AVERAGE(C83,C75,C67,C59,C51,C43,C35,C27,C19)</f>
        <v>62.354497354497347</v>
      </c>
      <c r="D91" s="298">
        <f t="shared" si="11"/>
        <v>1.8706349206349207</v>
      </c>
      <c r="E91" s="298">
        <f t="shared" si="11"/>
        <v>61.331896805169443</v>
      </c>
      <c r="F91" s="298">
        <f t="shared" si="11"/>
        <v>1.8399569041550834</v>
      </c>
      <c r="G91" s="241"/>
      <c r="H91" s="298">
        <f t="shared" si="12"/>
        <v>61.843197079833395</v>
      </c>
      <c r="I91" s="298">
        <f t="shared" si="12"/>
        <v>1.8552959123950021</v>
      </c>
    </row>
    <row r="92" spans="1:14" ht="24.9" customHeight="1" x14ac:dyDescent="0.3">
      <c r="A92" s="259"/>
      <c r="B92" s="312" t="s">
        <v>597</v>
      </c>
      <c r="C92" s="298">
        <f>+AVERAGE(C84,C76,C68,C60,C52,C44,C36,C28,C20)</f>
        <v>57.921810699588477</v>
      </c>
      <c r="D92" s="298">
        <f t="shared" si="11"/>
        <v>1.7376543209876545</v>
      </c>
      <c r="E92" s="298">
        <f t="shared" si="11"/>
        <v>59.947439962872053</v>
      </c>
      <c r="F92" s="298">
        <f t="shared" si="11"/>
        <v>1.7984231988861616</v>
      </c>
      <c r="G92" s="241"/>
      <c r="H92" s="298">
        <f t="shared" si="12"/>
        <v>58.934625331230265</v>
      </c>
      <c r="I92" s="298">
        <f t="shared" si="12"/>
        <v>1.7680387599369081</v>
      </c>
    </row>
    <row r="93" spans="1:14" ht="24.9" customHeight="1" thickBot="1" x14ac:dyDescent="0.35">
      <c r="A93" s="260"/>
      <c r="B93" s="313" t="s">
        <v>613</v>
      </c>
      <c r="C93" s="299">
        <f>+AVERAGE(C85,C77,C69,C61,C53,C45,C37,C29,C21)</f>
        <v>53.549382716049394</v>
      </c>
      <c r="D93" s="299">
        <f t="shared" si="11"/>
        <v>1.6064814814814814</v>
      </c>
      <c r="E93" s="299">
        <f t="shared" si="11"/>
        <v>59.108865671365663</v>
      </c>
      <c r="F93" s="299">
        <f t="shared" si="11"/>
        <v>1.7732659701409701</v>
      </c>
      <c r="G93" s="241"/>
      <c r="H93" s="299">
        <f t="shared" si="12"/>
        <v>56.329124193707528</v>
      </c>
      <c r="I93" s="299">
        <f t="shared" si="12"/>
        <v>1.6898737258112257</v>
      </c>
    </row>
    <row r="94" spans="1:14" s="203" customFormat="1" ht="24.9" customHeight="1" thickBot="1" x14ac:dyDescent="0.35">
      <c r="A94" s="261"/>
      <c r="B94" s="262" t="s">
        <v>1484</v>
      </c>
      <c r="C94" s="263">
        <f t="shared" ref="C94" si="13">+AVERAGE(C86,C78,C70,C62,C54,C46,C38,C30,C22)</f>
        <v>58.687952747871314</v>
      </c>
      <c r="D94" s="263">
        <f t="shared" si="11"/>
        <v>1.7606385824361392</v>
      </c>
      <c r="E94" s="263">
        <f t="shared" si="11"/>
        <v>60.648577256427131</v>
      </c>
      <c r="F94" s="263">
        <f t="shared" si="11"/>
        <v>1.8194573176928139</v>
      </c>
      <c r="H94" s="263">
        <f t="shared" si="12"/>
        <v>59.668265002149226</v>
      </c>
      <c r="I94" s="263">
        <f t="shared" si="12"/>
        <v>1.7900479500644766</v>
      </c>
      <c r="J94" s="247"/>
      <c r="K94" s="247"/>
      <c r="L94" s="247"/>
      <c r="M94" s="247"/>
      <c r="N94" s="247"/>
    </row>
    <row r="95" spans="1:14" ht="24.9" customHeight="1" thickBot="1" x14ac:dyDescent="0.3"/>
    <row r="96" spans="1:14" ht="24.9" customHeight="1" thickBot="1" x14ac:dyDescent="0.3">
      <c r="A96" s="265"/>
      <c r="B96" s="302" t="s">
        <v>217</v>
      </c>
      <c r="C96" s="302" t="s">
        <v>1480</v>
      </c>
      <c r="D96" s="302" t="s">
        <v>216</v>
      </c>
      <c r="E96" s="302" t="s">
        <v>217</v>
      </c>
    </row>
    <row r="97" spans="1:5" ht="24.9" customHeight="1" x14ac:dyDescent="0.3">
      <c r="A97" s="265"/>
      <c r="B97" s="197" t="str">
        <f>+B7</f>
        <v>1. Capacidad Institucional del INDEC</v>
      </c>
      <c r="C97" s="303">
        <f>+C14</f>
        <v>37.735849056603776</v>
      </c>
      <c r="D97" s="303">
        <f>+E14</f>
        <v>48.868312757201643</v>
      </c>
      <c r="E97" s="303">
        <f>+H14</f>
        <v>43.30208090690271</v>
      </c>
    </row>
    <row r="98" spans="1:5" ht="24.9" customHeight="1" x14ac:dyDescent="0.3">
      <c r="A98" s="265"/>
      <c r="B98" s="197" t="str">
        <f>+B16</f>
        <v>2. Planificación y Manejo de Censos / Encuestas</v>
      </c>
      <c r="C98" s="303">
        <f>+C22</f>
        <v>70</v>
      </c>
      <c r="D98" s="303">
        <f>+E22</f>
        <v>63.070967023172905</v>
      </c>
      <c r="E98" s="303">
        <f>+H22</f>
        <v>66.535483511586449</v>
      </c>
    </row>
    <row r="99" spans="1:5" ht="24.9" customHeight="1" x14ac:dyDescent="0.3">
      <c r="A99" s="265"/>
      <c r="B99" s="197" t="str">
        <f>+B24</f>
        <v>3. Cartografía</v>
      </c>
      <c r="C99" s="303">
        <f>+C30</f>
        <v>78.985507246376798</v>
      </c>
      <c r="D99" s="303">
        <f>+E30</f>
        <v>74.637681159420296</v>
      </c>
      <c r="E99" s="303">
        <f>+H30</f>
        <v>76.811594202898547</v>
      </c>
    </row>
    <row r="100" spans="1:5" ht="24.9" customHeight="1" x14ac:dyDescent="0.3">
      <c r="A100" s="264"/>
      <c r="B100" s="197" t="str">
        <f>+B32</f>
        <v>4. Muestreo</v>
      </c>
      <c r="C100" s="303">
        <f>+C38</f>
        <v>45.833333333333336</v>
      </c>
      <c r="D100" s="303">
        <f>+E38</f>
        <v>57.083333333333336</v>
      </c>
      <c r="E100" s="303">
        <f>+H38</f>
        <v>51.458333333333336</v>
      </c>
    </row>
    <row r="101" spans="1:5" ht="24.9" customHeight="1" x14ac:dyDescent="0.3">
      <c r="A101" s="267"/>
      <c r="B101" s="197" t="str">
        <f>+B40</f>
        <v>5. Diseño y Evaluación del Cuestionario</v>
      </c>
      <c r="C101" s="303">
        <f>+C46</f>
        <v>73.529411764705884</v>
      </c>
      <c r="D101" s="303">
        <f>+E46</f>
        <v>76.563991563991578</v>
      </c>
      <c r="E101" s="303">
        <f>+H46</f>
        <v>75.046701664348731</v>
      </c>
    </row>
    <row r="102" spans="1:5" ht="24.9" customHeight="1" x14ac:dyDescent="0.3">
      <c r="A102" s="267"/>
      <c r="B102" s="197" t="str">
        <f>+B48</f>
        <v>6. Operaciones de Campo</v>
      </c>
      <c r="C102" s="303">
        <f>+C54</f>
        <v>72.916666666666671</v>
      </c>
      <c r="D102" s="303">
        <f>+E54</f>
        <v>68.963879257996908</v>
      </c>
      <c r="E102" s="303">
        <f>+H54</f>
        <v>70.94027296233179</v>
      </c>
    </row>
    <row r="103" spans="1:5" ht="24.9" customHeight="1" x14ac:dyDescent="0.3">
      <c r="A103" s="267"/>
      <c r="B103" s="197" t="str">
        <f>+B56</f>
        <v>7. Procesamiento de Datos</v>
      </c>
      <c r="C103" s="303">
        <f>+C62</f>
        <v>48.275862068965516</v>
      </c>
      <c r="D103" s="303">
        <f>+E62</f>
        <v>58.593280920867109</v>
      </c>
      <c r="E103" s="303">
        <f>+H62</f>
        <v>53.434571494916312</v>
      </c>
    </row>
    <row r="104" spans="1:5" ht="24.9" customHeight="1" x14ac:dyDescent="0.3">
      <c r="A104" s="267"/>
      <c r="B104" s="197" t="str">
        <f>+B64</f>
        <v>8. Análisis y Evaluación de Datos</v>
      </c>
      <c r="C104" s="303">
        <f>+C70</f>
        <v>49.206349206349209</v>
      </c>
      <c r="D104" s="303">
        <f>+E70</f>
        <v>57.710437710437709</v>
      </c>
      <c r="E104" s="303">
        <f>+H70</f>
        <v>53.458393458393459</v>
      </c>
    </row>
    <row r="105" spans="1:5" ht="24.9" customHeight="1" x14ac:dyDescent="0.3">
      <c r="B105" s="197" t="str">
        <f>+B72</f>
        <v>9. Sistema de Registros Administrativos</v>
      </c>
      <c r="C105" s="303">
        <f>+C78</f>
        <v>25</v>
      </c>
      <c r="D105" s="303">
        <f>+E78</f>
        <v>30.208333333333332</v>
      </c>
      <c r="E105" s="303">
        <f>+H78</f>
        <v>27.604166666666664</v>
      </c>
    </row>
    <row r="106" spans="1:5" ht="24.9" customHeight="1" x14ac:dyDescent="0.3">
      <c r="B106" s="197" t="str">
        <f>+B80</f>
        <v>10. Difusión de Datos</v>
      </c>
      <c r="C106" s="303">
        <f>+C86</f>
        <v>64.444444444444443</v>
      </c>
      <c r="D106" s="303">
        <f>+E86</f>
        <v>59.005291005290992</v>
      </c>
      <c r="E106" s="303">
        <f>+H86</f>
        <v>61.724867724867721</v>
      </c>
    </row>
    <row r="107" spans="1:5" ht="24.9" customHeight="1" thickBot="1" x14ac:dyDescent="0.3">
      <c r="B107" s="266"/>
    </row>
    <row r="108" spans="1:5" ht="24.9" customHeight="1" thickBot="1" x14ac:dyDescent="0.3">
      <c r="B108" s="302" t="s">
        <v>532</v>
      </c>
      <c r="C108" s="302" t="s">
        <v>1480</v>
      </c>
      <c r="D108" s="302" t="s">
        <v>216</v>
      </c>
      <c r="E108" s="302" t="s">
        <v>217</v>
      </c>
    </row>
    <row r="109" spans="1:5" ht="24.9" customHeight="1" x14ac:dyDescent="0.3">
      <c r="B109" s="197" t="s">
        <v>531</v>
      </c>
      <c r="C109" s="317">
        <f>+C18</f>
        <v>76.19047619047619</v>
      </c>
      <c r="D109" s="317">
        <f>+E18</f>
        <v>69.970927765045403</v>
      </c>
      <c r="E109" s="317">
        <f>+H18</f>
        <v>73.080701977760796</v>
      </c>
    </row>
    <row r="110" spans="1:5" ht="24.9" customHeight="1" x14ac:dyDescent="0.3">
      <c r="B110" s="197" t="s">
        <v>636</v>
      </c>
      <c r="C110" s="317">
        <f>+C26</f>
        <v>68.518518518518519</v>
      </c>
      <c r="D110" s="317">
        <f>+E26</f>
        <v>66.049382716049379</v>
      </c>
      <c r="E110" s="317">
        <f>+H26</f>
        <v>67.283950617283949</v>
      </c>
    </row>
    <row r="111" spans="1:5" ht="24.9" customHeight="1" x14ac:dyDescent="0.3">
      <c r="B111" s="197" t="s">
        <v>752</v>
      </c>
      <c r="C111" s="317">
        <f>+C34</f>
        <v>33.333333333333336</v>
      </c>
      <c r="D111" s="317">
        <f>+E34</f>
        <v>47.222222222222229</v>
      </c>
      <c r="E111" s="317">
        <f>+H34</f>
        <v>40.277777777777786</v>
      </c>
    </row>
    <row r="112" spans="1:5" ht="24.9" customHeight="1" x14ac:dyDescent="0.3">
      <c r="B112" s="197" t="s">
        <v>831</v>
      </c>
      <c r="C112" s="317">
        <f>+C42</f>
        <v>83.333333333333329</v>
      </c>
      <c r="D112" s="317">
        <f>+E42</f>
        <v>80.952380952380963</v>
      </c>
      <c r="E112" s="317">
        <f>+H42</f>
        <v>82.142857142857139</v>
      </c>
    </row>
    <row r="113" spans="2:5" ht="24.9" customHeight="1" x14ac:dyDescent="0.3">
      <c r="B113" s="197" t="s">
        <v>918</v>
      </c>
      <c r="C113" s="317">
        <f>+C50</f>
        <v>75</v>
      </c>
      <c r="D113" s="317">
        <f>+E50</f>
        <v>75.266400266400268</v>
      </c>
      <c r="E113" s="317">
        <f>+H50</f>
        <v>75.133200133200134</v>
      </c>
    </row>
    <row r="114" spans="2:5" ht="24.9" customHeight="1" x14ac:dyDescent="0.3">
      <c r="B114" s="197" t="s">
        <v>1004</v>
      </c>
      <c r="C114" s="317">
        <f>+C58</f>
        <v>66.666666666666671</v>
      </c>
      <c r="D114" s="317">
        <f>+E58</f>
        <v>69.529822029822029</v>
      </c>
      <c r="E114" s="317">
        <f>+H58</f>
        <v>68.09824434824435</v>
      </c>
    </row>
    <row r="115" spans="2:5" ht="24.9" customHeight="1" x14ac:dyDescent="0.3">
      <c r="B115" s="197" t="s">
        <v>1142</v>
      </c>
      <c r="C115" s="317">
        <f>+C66</f>
        <v>61.904761904761905</v>
      </c>
      <c r="D115" s="317">
        <f>+E66</f>
        <v>59.450919450919436</v>
      </c>
      <c r="E115" s="317">
        <f>+H66</f>
        <v>60.67784067784067</v>
      </c>
    </row>
    <row r="116" spans="2:5" ht="24.9" customHeight="1" x14ac:dyDescent="0.3">
      <c r="B116" s="197" t="s">
        <v>1254</v>
      </c>
      <c r="C116" s="317">
        <f>+C74</f>
        <v>16.666666666666668</v>
      </c>
      <c r="D116" s="317">
        <f>+E74</f>
        <v>38.888888888888886</v>
      </c>
      <c r="E116" s="317">
        <f>+H74</f>
        <v>27.777777777777779</v>
      </c>
    </row>
    <row r="117" spans="2:5" ht="24.9" customHeight="1" x14ac:dyDescent="0.3">
      <c r="B117" s="197" t="s">
        <v>1325</v>
      </c>
      <c r="C117" s="317">
        <f>+C82</f>
        <v>66.666666666666671</v>
      </c>
      <c r="D117" s="317">
        <f>+E82</f>
        <v>68.518518518518519</v>
      </c>
      <c r="E117" s="317">
        <f>+H82</f>
        <v>67.592592592592595</v>
      </c>
    </row>
    <row r="118" spans="2:5" ht="24.9" customHeight="1" thickBot="1" x14ac:dyDescent="0.3">
      <c r="B118" s="266"/>
    </row>
    <row r="119" spans="2:5" ht="24.9" customHeight="1" thickBot="1" x14ac:dyDescent="0.3">
      <c r="B119" s="302" t="s">
        <v>566</v>
      </c>
      <c r="C119" s="302" t="s">
        <v>1480</v>
      </c>
      <c r="D119" s="302" t="s">
        <v>216</v>
      </c>
      <c r="E119" s="302" t="s">
        <v>217</v>
      </c>
    </row>
    <row r="120" spans="2:5" ht="24.9" customHeight="1" x14ac:dyDescent="0.3">
      <c r="B120" s="197" t="s">
        <v>531</v>
      </c>
      <c r="C120" s="318">
        <f>+C19</f>
        <v>66.666666666666671</v>
      </c>
      <c r="D120" s="318">
        <f>+E19</f>
        <v>59.407679738562088</v>
      </c>
      <c r="E120" s="318">
        <f>+H19</f>
        <v>63.037173202614383</v>
      </c>
    </row>
    <row r="121" spans="2:5" ht="24.9" customHeight="1" x14ac:dyDescent="0.3">
      <c r="B121" s="197" t="s">
        <v>636</v>
      </c>
      <c r="C121" s="318">
        <f>+C27</f>
        <v>100</v>
      </c>
      <c r="D121" s="318">
        <f>+E27</f>
        <v>86.1111111111111</v>
      </c>
      <c r="E121" s="318">
        <f>+H27</f>
        <v>93.055555555555543</v>
      </c>
    </row>
    <row r="122" spans="2:5" ht="24.9" customHeight="1" x14ac:dyDescent="0.3">
      <c r="B122" s="197" t="s">
        <v>752</v>
      </c>
      <c r="C122" s="318">
        <f>+C35</f>
        <v>66.666666666666671</v>
      </c>
      <c r="D122" s="318">
        <f>+E35</f>
        <v>65.952380952380949</v>
      </c>
      <c r="E122" s="318">
        <f>+H35</f>
        <v>66.30952380952381</v>
      </c>
    </row>
    <row r="123" spans="2:5" ht="24.9" customHeight="1" x14ac:dyDescent="0.3">
      <c r="B123" s="197" t="s">
        <v>831</v>
      </c>
      <c r="C123" s="318">
        <f>+C43</f>
        <v>73.80952380952381</v>
      </c>
      <c r="D123" s="318">
        <f>+E43</f>
        <v>74.616256759113895</v>
      </c>
      <c r="E123" s="318">
        <f>+H43</f>
        <v>74.21289028431886</v>
      </c>
    </row>
    <row r="124" spans="2:5" ht="24.9" customHeight="1" x14ac:dyDescent="0.3">
      <c r="B124" s="197" t="s">
        <v>918</v>
      </c>
      <c r="C124" s="318">
        <f>+C51</f>
        <v>66.666666666666671</v>
      </c>
      <c r="D124" s="318">
        <f>+E51</f>
        <v>64.125953411667695</v>
      </c>
      <c r="E124" s="318">
        <f>+H51</f>
        <v>65.39631003916719</v>
      </c>
    </row>
    <row r="125" spans="2:5" ht="24.9" customHeight="1" x14ac:dyDescent="0.3">
      <c r="B125" s="197" t="s">
        <v>1004</v>
      </c>
      <c r="C125" s="318">
        <f>+C59</f>
        <v>58.333333333333336</v>
      </c>
      <c r="D125" s="318">
        <f>+E59</f>
        <v>58.77946127946128</v>
      </c>
      <c r="E125" s="318">
        <f>+H59</f>
        <v>58.556397306397308</v>
      </c>
    </row>
    <row r="126" spans="2:5" ht="24.9" customHeight="1" x14ac:dyDescent="0.3">
      <c r="B126" s="197" t="s">
        <v>1142</v>
      </c>
      <c r="C126" s="318">
        <f>+C67</f>
        <v>53.333333333333336</v>
      </c>
      <c r="D126" s="318">
        <f>+E67</f>
        <v>66.195286195286215</v>
      </c>
      <c r="E126" s="318">
        <f>+H67</f>
        <v>59.764309764309772</v>
      </c>
    </row>
    <row r="127" spans="2:5" ht="24.9" customHeight="1" x14ac:dyDescent="0.3">
      <c r="B127" s="197" t="s">
        <v>1254</v>
      </c>
      <c r="C127" s="318">
        <f>+C75</f>
        <v>19.047619047619047</v>
      </c>
      <c r="D127" s="318">
        <f>+E75</f>
        <v>26.984126984126984</v>
      </c>
      <c r="E127" s="318">
        <f>+H75</f>
        <v>23.015873015873016</v>
      </c>
    </row>
    <row r="128" spans="2:5" ht="24.9" customHeight="1" x14ac:dyDescent="0.3">
      <c r="B128" s="197" t="s">
        <v>1325</v>
      </c>
      <c r="C128" s="318">
        <f>+C83</f>
        <v>56.666666666666664</v>
      </c>
      <c r="D128" s="318">
        <f>+E83</f>
        <v>49.814814814814817</v>
      </c>
      <c r="E128" s="318">
        <f>+H83</f>
        <v>53.24074074074074</v>
      </c>
    </row>
    <row r="129" spans="2:5" ht="24.9" customHeight="1" thickBot="1" x14ac:dyDescent="0.3"/>
    <row r="130" spans="2:5" ht="24.9" customHeight="1" thickBot="1" x14ac:dyDescent="0.3">
      <c r="B130" s="302" t="s">
        <v>597</v>
      </c>
      <c r="C130" s="302" t="s">
        <v>1480</v>
      </c>
      <c r="D130" s="302" t="s">
        <v>216</v>
      </c>
      <c r="E130" s="302" t="s">
        <v>217</v>
      </c>
    </row>
    <row r="131" spans="2:5" ht="24.9" customHeight="1" x14ac:dyDescent="0.3">
      <c r="B131" s="197" t="s">
        <v>531</v>
      </c>
      <c r="C131" s="319">
        <f>+C20</f>
        <v>66.666666666666671</v>
      </c>
      <c r="D131" s="319">
        <f>+E20</f>
        <v>55.69444444444445</v>
      </c>
      <c r="E131" s="319">
        <f>+H20</f>
        <v>61.180555555555557</v>
      </c>
    </row>
    <row r="132" spans="2:5" ht="24.9" customHeight="1" x14ac:dyDescent="0.3">
      <c r="B132" s="197" t="s">
        <v>636</v>
      </c>
      <c r="C132" s="319">
        <f>+C28</f>
        <v>80.555555555555557</v>
      </c>
      <c r="D132" s="319">
        <f>+E28</f>
        <v>76.851851851851848</v>
      </c>
      <c r="E132" s="319">
        <f>+H28</f>
        <v>78.703703703703695</v>
      </c>
    </row>
    <row r="133" spans="2:5" ht="24.9" customHeight="1" x14ac:dyDescent="0.3">
      <c r="B133" s="197" t="s">
        <v>752</v>
      </c>
      <c r="C133" s="319">
        <f>+C36</f>
        <v>25</v>
      </c>
      <c r="D133" s="319">
        <f>+E36</f>
        <v>51.666666666666664</v>
      </c>
      <c r="E133" s="319">
        <f>+H36</f>
        <v>38.333333333333329</v>
      </c>
    </row>
    <row r="134" spans="2:5" ht="24.9" customHeight="1" x14ac:dyDescent="0.3">
      <c r="B134" s="197" t="s">
        <v>831</v>
      </c>
      <c r="C134" s="319">
        <f>+C44</f>
        <v>63.888888888888893</v>
      </c>
      <c r="D134" s="319">
        <f>+E44</f>
        <v>75.202575202575204</v>
      </c>
      <c r="E134" s="319">
        <f>+H44</f>
        <v>69.545732045732052</v>
      </c>
    </row>
    <row r="135" spans="2:5" ht="24.9" customHeight="1" x14ac:dyDescent="0.3">
      <c r="B135" s="197" t="s">
        <v>918</v>
      </c>
      <c r="C135" s="319">
        <f>+C52</f>
        <v>83.333333333333329</v>
      </c>
      <c r="D135" s="319">
        <f>+E52</f>
        <v>67.857142857142847</v>
      </c>
      <c r="E135" s="319">
        <f>+H52</f>
        <v>75.595238095238088</v>
      </c>
    </row>
    <row r="136" spans="2:5" ht="24.9" customHeight="1" x14ac:dyDescent="0.3">
      <c r="B136" s="197" t="s">
        <v>1004</v>
      </c>
      <c r="C136" s="319">
        <f>+C60</f>
        <v>50</v>
      </c>
      <c r="D136" s="319">
        <f>+E60</f>
        <v>58.518919352252681</v>
      </c>
      <c r="E136" s="319">
        <f>+H60</f>
        <v>54.25945967612634</v>
      </c>
    </row>
    <row r="137" spans="2:5" ht="24.9" customHeight="1" x14ac:dyDescent="0.3">
      <c r="B137" s="197" t="s">
        <v>1142</v>
      </c>
      <c r="C137" s="319">
        <f>+C68</f>
        <v>33.333333333333336</v>
      </c>
      <c r="D137" s="319">
        <f>+E68</f>
        <v>63.076923076923066</v>
      </c>
      <c r="E137" s="319">
        <f>+H68</f>
        <v>48.205128205128204</v>
      </c>
    </row>
    <row r="138" spans="2:5" ht="24.9" customHeight="1" x14ac:dyDescent="0.3">
      <c r="B138" s="197" t="s">
        <v>1254</v>
      </c>
      <c r="C138" s="319">
        <f>+C76</f>
        <v>44.444444444444436</v>
      </c>
      <c r="D138" s="319">
        <f>+E76</f>
        <v>33.333333333333336</v>
      </c>
      <c r="E138" s="319">
        <f>+H76</f>
        <v>38.888888888888886</v>
      </c>
    </row>
    <row r="139" spans="2:5" ht="24.9" customHeight="1" x14ac:dyDescent="0.3">
      <c r="B139" s="197" t="s">
        <v>1325</v>
      </c>
      <c r="C139" s="319">
        <f>+C84</f>
        <v>74.074074074074076</v>
      </c>
      <c r="D139" s="319">
        <f>+E84</f>
        <v>57.325102880658427</v>
      </c>
      <c r="E139" s="319">
        <f>+H84</f>
        <v>65.699588477366248</v>
      </c>
    </row>
    <row r="140" spans="2:5" ht="24.9" customHeight="1" thickBot="1" x14ac:dyDescent="0.3"/>
    <row r="141" spans="2:5" ht="24.9" customHeight="1" thickBot="1" x14ac:dyDescent="0.3">
      <c r="B141" s="302" t="s">
        <v>613</v>
      </c>
      <c r="C141" s="302" t="s">
        <v>1480</v>
      </c>
      <c r="D141" s="302" t="s">
        <v>216</v>
      </c>
      <c r="E141" s="302" t="s">
        <v>217</v>
      </c>
    </row>
    <row r="142" spans="2:5" ht="24.9" customHeight="1" x14ac:dyDescent="0.3">
      <c r="B142" s="197" t="s">
        <v>531</v>
      </c>
      <c r="C142" s="320">
        <f>+C21</f>
        <v>66.666666666666671</v>
      </c>
      <c r="D142" s="320">
        <f>+E21</f>
        <v>62.023358585858581</v>
      </c>
      <c r="E142" s="320">
        <f>+H21</f>
        <v>64.34501262626263</v>
      </c>
    </row>
    <row r="143" spans="2:5" ht="24.9" customHeight="1" x14ac:dyDescent="0.3">
      <c r="B143" s="197" t="s">
        <v>636</v>
      </c>
      <c r="C143" s="320">
        <f>+C29</f>
        <v>79.166666666666671</v>
      </c>
      <c r="D143" s="320">
        <f>+E29</f>
        <v>79.166666666666671</v>
      </c>
      <c r="E143" s="320">
        <f>+H29</f>
        <v>79.166666666666671</v>
      </c>
    </row>
    <row r="144" spans="2:5" ht="24.9" customHeight="1" x14ac:dyDescent="0.3">
      <c r="B144" s="197" t="s">
        <v>752</v>
      </c>
      <c r="C144" s="320">
        <f>+C37</f>
        <v>33.333333333333336</v>
      </c>
      <c r="D144" s="320">
        <f>+E37</f>
        <v>51.666666666666664</v>
      </c>
      <c r="E144" s="320">
        <f>+H37</f>
        <v>42.5</v>
      </c>
    </row>
    <row r="145" spans="2:5" ht="24.9" customHeight="1" x14ac:dyDescent="0.3">
      <c r="B145" s="197" t="s">
        <v>831</v>
      </c>
      <c r="C145" s="320">
        <f>+C45</f>
        <v>91.666666666666671</v>
      </c>
      <c r="D145" s="320">
        <f>+E45</f>
        <v>83.07692307692308</v>
      </c>
      <c r="E145" s="320">
        <f>+H45</f>
        <v>87.371794871794876</v>
      </c>
    </row>
    <row r="146" spans="2:5" ht="24.9" customHeight="1" x14ac:dyDescent="0.3">
      <c r="B146" s="197" t="s">
        <v>918</v>
      </c>
      <c r="C146" s="320">
        <f>+C53</f>
        <v>66.666666666666671</v>
      </c>
      <c r="D146" s="320">
        <f>+E53</f>
        <v>75.505050505050505</v>
      </c>
      <c r="E146" s="320">
        <f>+H53</f>
        <v>71.085858585858588</v>
      </c>
    </row>
    <row r="147" spans="2:5" ht="24.9" customHeight="1" x14ac:dyDescent="0.3">
      <c r="B147" s="197" t="s">
        <v>1004</v>
      </c>
      <c r="C147" s="320">
        <f>+C61</f>
        <v>16.666666666666668</v>
      </c>
      <c r="D147" s="320">
        <f>+E61</f>
        <v>45.858585858585855</v>
      </c>
      <c r="E147" s="320">
        <f>+H61</f>
        <v>31.262626262626263</v>
      </c>
    </row>
    <row r="148" spans="2:5" ht="24.9" customHeight="1" x14ac:dyDescent="0.3">
      <c r="B148" s="197" t="s">
        <v>1142</v>
      </c>
      <c r="C148" s="320">
        <f>+C69</f>
        <v>38.888888888888893</v>
      </c>
      <c r="D148" s="320">
        <f>+E69</f>
        <v>45.925925925925931</v>
      </c>
      <c r="E148" s="320">
        <f>+H69</f>
        <v>42.407407407407412</v>
      </c>
    </row>
    <row r="149" spans="2:5" ht="24.9" customHeight="1" x14ac:dyDescent="0.3">
      <c r="B149" s="197" t="s">
        <v>1254</v>
      </c>
      <c r="C149" s="320">
        <f>+C77</f>
        <v>33.333333333333336</v>
      </c>
      <c r="D149" s="320">
        <f>+E77</f>
        <v>19.444444444444443</v>
      </c>
      <c r="E149" s="320">
        <f>+H77</f>
        <v>26.388888888888889</v>
      </c>
    </row>
    <row r="150" spans="2:5" ht="24.9" customHeight="1" x14ac:dyDescent="0.3">
      <c r="B150" s="197" t="s">
        <v>1325</v>
      </c>
      <c r="C150" s="320">
        <f>+C85</f>
        <v>55.555555555555564</v>
      </c>
      <c r="D150" s="320">
        <f>+E85</f>
        <v>69.312169312169317</v>
      </c>
      <c r="E150" s="320">
        <f>+H85</f>
        <v>62.433862433862444</v>
      </c>
    </row>
    <row r="151" spans="2:5" ht="24.9" customHeight="1" x14ac:dyDescent="0.25"/>
    <row r="152" spans="2:5" ht="24.9" customHeight="1" x14ac:dyDescent="0.25"/>
    <row r="153" spans="2:5" ht="24.9" customHeight="1" x14ac:dyDescent="0.25"/>
    <row r="154" spans="2:5" ht="24.9" customHeight="1" x14ac:dyDescent="0.25"/>
    <row r="155" spans="2:5" ht="24.9" customHeight="1" x14ac:dyDescent="0.25"/>
    <row r="156" spans="2:5" ht="24.9" customHeight="1" x14ac:dyDescent="0.25"/>
    <row r="157" spans="2:5" ht="24.9" customHeight="1" x14ac:dyDescent="0.25"/>
    <row r="158" spans="2:5" ht="24.9" customHeight="1" x14ac:dyDescent="0.25"/>
    <row r="159" spans="2:5" ht="24.9" customHeight="1" x14ac:dyDescent="0.25"/>
    <row r="160" spans="2:5" ht="24.9" customHeight="1" x14ac:dyDescent="0.25"/>
    <row r="161" ht="24.9" customHeight="1" x14ac:dyDescent="0.25"/>
    <row r="162" ht="24.9" customHeight="1" x14ac:dyDescent="0.25"/>
    <row r="163" ht="24.9" customHeight="1" x14ac:dyDescent="0.25"/>
    <row r="164" ht="24.9" customHeight="1" x14ac:dyDescent="0.25"/>
    <row r="165" ht="24.9" customHeight="1" x14ac:dyDescent="0.25"/>
    <row r="166" ht="24.9" customHeight="1" x14ac:dyDescent="0.25"/>
    <row r="167" ht="24.9" customHeight="1" x14ac:dyDescent="0.25"/>
    <row r="168" ht="24.9" customHeight="1" x14ac:dyDescent="0.25"/>
    <row r="169" ht="24.9" customHeight="1" x14ac:dyDescent="0.25"/>
    <row r="170" ht="24.9" customHeight="1" x14ac:dyDescent="0.25"/>
    <row r="171" ht="24.9" customHeight="1" x14ac:dyDescent="0.25"/>
    <row r="172" ht="24.9" customHeight="1" x14ac:dyDescent="0.25"/>
    <row r="173" ht="24.9" customHeight="1" x14ac:dyDescent="0.25"/>
    <row r="174" ht="24.9" customHeight="1" x14ac:dyDescent="0.25"/>
    <row r="175" ht="24.9" customHeight="1" x14ac:dyDescent="0.25"/>
    <row r="176" ht="24.9" customHeight="1" x14ac:dyDescent="0.25"/>
    <row r="177" ht="24.9" customHeight="1" x14ac:dyDescent="0.25"/>
    <row r="178" ht="24.9" customHeight="1" x14ac:dyDescent="0.25"/>
    <row r="179" ht="24.9" customHeight="1" x14ac:dyDescent="0.25"/>
    <row r="180" ht="24.9" customHeight="1" x14ac:dyDescent="0.25"/>
    <row r="181" ht="24.9" customHeight="1" x14ac:dyDescent="0.25"/>
    <row r="182" ht="24.9" customHeight="1" x14ac:dyDescent="0.25"/>
    <row r="183" ht="24.9" customHeight="1" x14ac:dyDescent="0.25"/>
    <row r="184" ht="24.9" customHeight="1" x14ac:dyDescent="0.25"/>
    <row r="185" ht="24.9" customHeight="1" x14ac:dyDescent="0.25"/>
    <row r="186" ht="24.9" customHeight="1" x14ac:dyDescent="0.25"/>
    <row r="187" ht="24.9" customHeight="1" x14ac:dyDescent="0.25"/>
    <row r="188" ht="24.9" customHeight="1" x14ac:dyDescent="0.25"/>
    <row r="189" ht="24.9" customHeight="1" x14ac:dyDescent="0.25"/>
    <row r="190" ht="24.9" customHeight="1" x14ac:dyDescent="0.25"/>
    <row r="191" ht="24.9" customHeight="1" x14ac:dyDescent="0.25"/>
    <row r="192" ht="24.9" customHeight="1" x14ac:dyDescent="0.25"/>
    <row r="193" ht="24.9" customHeight="1" x14ac:dyDescent="0.25"/>
    <row r="194" ht="24.9" customHeight="1" x14ac:dyDescent="0.25"/>
    <row r="195" ht="24.9" customHeight="1" x14ac:dyDescent="0.25"/>
    <row r="196" ht="24.9" customHeight="1" x14ac:dyDescent="0.25"/>
    <row r="197" ht="24.9" customHeight="1" x14ac:dyDescent="0.25"/>
    <row r="198" ht="24.9" customHeight="1" x14ac:dyDescent="0.25"/>
    <row r="199" ht="24.9" customHeight="1" x14ac:dyDescent="0.25"/>
    <row r="200" ht="24.9" customHeight="1" x14ac:dyDescent="0.25"/>
    <row r="201" ht="24.9" customHeight="1" x14ac:dyDescent="0.25"/>
    <row r="202" ht="24.9" customHeight="1" x14ac:dyDescent="0.25"/>
    <row r="203" ht="24.9" customHeight="1" x14ac:dyDescent="0.25"/>
    <row r="204" ht="24.9" customHeight="1" x14ac:dyDescent="0.25"/>
    <row r="205" ht="24.9" customHeight="1" x14ac:dyDescent="0.25"/>
    <row r="206" ht="24.9" customHeight="1" x14ac:dyDescent="0.25"/>
    <row r="207" ht="24.9" customHeight="1" x14ac:dyDescent="0.25"/>
    <row r="208" ht="24.9" customHeight="1" x14ac:dyDescent="0.25"/>
    <row r="209" ht="24.9" customHeight="1" x14ac:dyDescent="0.25"/>
    <row r="210" ht="24.9" customHeight="1" x14ac:dyDescent="0.25"/>
    <row r="211" ht="24.9" customHeight="1" x14ac:dyDescent="0.25"/>
    <row r="212" ht="24.9" customHeight="1" x14ac:dyDescent="0.25"/>
    <row r="213" ht="24.9" customHeight="1" x14ac:dyDescent="0.25"/>
    <row r="214" ht="24.9" customHeight="1" x14ac:dyDescent="0.25"/>
    <row r="215" ht="24.9" customHeight="1" x14ac:dyDescent="0.25"/>
    <row r="216" ht="24.9" customHeight="1" x14ac:dyDescent="0.25"/>
  </sheetData>
  <mergeCells count="44">
    <mergeCell ref="C16:D16"/>
    <mergeCell ref="E16:F16"/>
    <mergeCell ref="I16:I17"/>
    <mergeCell ref="C7:D7"/>
    <mergeCell ref="E7:F7"/>
    <mergeCell ref="I7:I8"/>
    <mergeCell ref="H7:H8"/>
    <mergeCell ref="H16:H17"/>
    <mergeCell ref="C40:D40"/>
    <mergeCell ref="E40:F40"/>
    <mergeCell ref="I40:I41"/>
    <mergeCell ref="C24:D24"/>
    <mergeCell ref="E24:F24"/>
    <mergeCell ref="I24:I25"/>
    <mergeCell ref="C32:D32"/>
    <mergeCell ref="E32:F32"/>
    <mergeCell ref="I32:I33"/>
    <mergeCell ref="H24:H25"/>
    <mergeCell ref="H32:H33"/>
    <mergeCell ref="H40:H41"/>
    <mergeCell ref="C48:D48"/>
    <mergeCell ref="E48:F48"/>
    <mergeCell ref="I48:I49"/>
    <mergeCell ref="C56:D56"/>
    <mergeCell ref="E56:F56"/>
    <mergeCell ref="I56:I57"/>
    <mergeCell ref="H48:H49"/>
    <mergeCell ref="H56:H57"/>
    <mergeCell ref="C64:D64"/>
    <mergeCell ref="E64:F64"/>
    <mergeCell ref="I64:I65"/>
    <mergeCell ref="H88:H89"/>
    <mergeCell ref="C88:D88"/>
    <mergeCell ref="E88:F88"/>
    <mergeCell ref="C72:D72"/>
    <mergeCell ref="E72:F72"/>
    <mergeCell ref="I72:I73"/>
    <mergeCell ref="C80:D80"/>
    <mergeCell ref="E80:F80"/>
    <mergeCell ref="I80:I81"/>
    <mergeCell ref="H80:H81"/>
    <mergeCell ref="I88:I89"/>
    <mergeCell ref="H64:H65"/>
    <mergeCell ref="H72:H73"/>
  </mergeCells>
  <pageMargins left="0.3" right="0.3" top="1" bottom="1" header="0" footer="0.5"/>
  <pageSetup orientation="landscape"/>
  <headerFooter alignWithMargins="0">
    <oddFooter>&amp;L&amp;P</oddFooter>
  </headerFooter>
  <ignoredErrors>
    <ignoredError sqref="C110"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0"/>
  </sheetPr>
  <dimension ref="D1:D8"/>
  <sheetViews>
    <sheetView showGridLines="0" topLeftCell="G1" zoomScale="90" zoomScaleNormal="90" zoomScalePageLayoutView="110" workbookViewId="0">
      <selection activeCell="L41" sqref="L41"/>
    </sheetView>
  </sheetViews>
  <sheetFormatPr defaultColWidth="9.109375" defaultRowHeight="13.2" x14ac:dyDescent="0.25"/>
  <cols>
    <col min="1" max="16384" width="9.109375" style="301"/>
  </cols>
  <sheetData>
    <row r="1" spans="4:4" x14ac:dyDescent="0.25">
      <c r="D1" s="300"/>
    </row>
    <row r="2" spans="4:4" x14ac:dyDescent="0.25">
      <c r="D2" s="300"/>
    </row>
    <row r="3" spans="4:4" x14ac:dyDescent="0.25">
      <c r="D3" s="300"/>
    </row>
    <row r="4" spans="4:4" x14ac:dyDescent="0.25">
      <c r="D4" s="300"/>
    </row>
    <row r="5" spans="4:4" x14ac:dyDescent="0.25">
      <c r="D5" s="300"/>
    </row>
    <row r="7" spans="4:4" x14ac:dyDescent="0.25">
      <c r="D7" s="300"/>
    </row>
    <row r="8" spans="4:4" x14ac:dyDescent="0.25">
      <c r="D8" s="300"/>
    </row>
  </sheetData>
  <pageMargins left="0.7" right="0.7" top="0.75" bottom="0.75" header="0.3" footer="0.3"/>
  <pageSetup orientation="portrait" horizontalDpi="4294967292" verticalDpi="4294967292"/>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0"/>
    <pageSetUpPr fitToPage="1"/>
  </sheetPr>
  <dimension ref="A1"/>
  <sheetViews>
    <sheetView showGridLines="0" topLeftCell="I8" zoomScale="110" zoomScaleNormal="110" zoomScalePageLayoutView="110" workbookViewId="0">
      <selection activeCell="O35" sqref="O35"/>
    </sheetView>
  </sheetViews>
  <sheetFormatPr defaultColWidth="9.109375" defaultRowHeight="13.2" x14ac:dyDescent="0.25"/>
  <cols>
    <col min="1" max="16384" width="9.109375" style="301"/>
  </cols>
  <sheetData/>
  <phoneticPr fontId="7" type="noConversion"/>
  <pageMargins left="0.7" right="0.7" top="0.75" bottom="0.75" header="0.3" footer="0.3"/>
  <pageSetup scale="59" orientation="landscape" horizontalDpi="4294967292" verticalDpi="4294967292"/>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0"/>
  </sheetPr>
  <dimension ref="A1"/>
  <sheetViews>
    <sheetView showGridLines="0" zoomScale="80" zoomScaleNormal="80" zoomScalePageLayoutView="110" workbookViewId="0"/>
  </sheetViews>
  <sheetFormatPr defaultColWidth="11.44140625" defaultRowHeight="13.2" x14ac:dyDescent="0.25"/>
  <sheetData/>
  <pageMargins left="0.75" right="0.75" top="1" bottom="1" header="0.5" footer="0.5"/>
  <pageSetup orientation="portrait" horizontalDpi="4294967292" verticalDpi="4294967292"/>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0"/>
  </sheetPr>
  <dimension ref="A1"/>
  <sheetViews>
    <sheetView showGridLines="0" tabSelected="1" zoomScale="110" zoomScaleNormal="110" zoomScalePageLayoutView="110" workbookViewId="0"/>
  </sheetViews>
  <sheetFormatPr defaultColWidth="11.44140625" defaultRowHeight="13.2" x14ac:dyDescent="0.25"/>
  <sheetData/>
  <pageMargins left="0.75" right="0.75" top="1" bottom="1" header="0.5" footer="0.5"/>
  <pageSetup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00"/>
    <pageSetUpPr fitToPage="1"/>
  </sheetPr>
  <dimension ref="A1:ANA63"/>
  <sheetViews>
    <sheetView showGridLines="0" zoomScale="70" zoomScaleNormal="70" workbookViewId="0">
      <pane xSplit="2" ySplit="2" topLeftCell="C9" activePane="bottomRight" state="frozen"/>
      <selection pane="topRight" activeCell="C1" sqref="C1"/>
      <selection pane="bottomLeft" activeCell="A3" sqref="A3"/>
      <selection pane="bottomRight" activeCell="C9" sqref="C9"/>
    </sheetView>
  </sheetViews>
  <sheetFormatPr defaultColWidth="8.88671875" defaultRowHeight="13.2" x14ac:dyDescent="0.25"/>
  <cols>
    <col min="1" max="1" width="6.109375" style="5" customWidth="1"/>
    <col min="2" max="2" width="71" style="6" customWidth="1"/>
    <col min="3" max="6" width="14.109375" style="7" customWidth="1"/>
    <col min="7" max="7" width="2.44140625" style="8" customWidth="1"/>
    <col min="8" max="9" width="14.109375" style="135" customWidth="1"/>
    <col min="10" max="10" width="2.44140625" style="8" customWidth="1"/>
    <col min="11" max="12" width="14.109375" style="8" customWidth="1"/>
    <col min="13" max="13" width="2.44140625" style="8" customWidth="1"/>
    <col min="14" max="23" width="5.88671875" style="8" customWidth="1"/>
    <col min="24" max="24" width="2.44140625" style="8" customWidth="1"/>
    <col min="25" max="62" width="5.88671875" style="8" customWidth="1"/>
    <col min="63" max="1041" width="8.88671875" style="8"/>
  </cols>
  <sheetData>
    <row r="1" spans="1:62" ht="15" x14ac:dyDescent="0.25">
      <c r="A1" s="329" t="s">
        <v>491</v>
      </c>
      <c r="B1" s="330"/>
      <c r="C1" s="25"/>
      <c r="D1" s="25"/>
      <c r="E1" s="25"/>
      <c r="F1" s="25"/>
      <c r="H1" s="324" t="s">
        <v>1476</v>
      </c>
      <c r="I1" s="326"/>
      <c r="K1" s="324" t="s">
        <v>1477</v>
      </c>
      <c r="L1" s="326"/>
      <c r="N1" s="324" t="s">
        <v>1478</v>
      </c>
      <c r="O1" s="325"/>
      <c r="P1" s="325"/>
      <c r="Q1" s="325"/>
      <c r="R1" s="325"/>
      <c r="S1" s="325"/>
      <c r="T1" s="325"/>
      <c r="U1" s="325"/>
      <c r="V1" s="325"/>
      <c r="W1" s="325"/>
      <c r="Y1" s="324" t="s">
        <v>216</v>
      </c>
      <c r="Z1" s="325"/>
      <c r="AA1" s="325"/>
      <c r="AB1" s="325"/>
      <c r="AC1" s="325"/>
      <c r="AD1" s="325"/>
      <c r="AE1" s="325"/>
      <c r="AF1" s="325"/>
      <c r="AG1" s="325"/>
      <c r="AH1" s="325"/>
      <c r="AI1" s="325"/>
      <c r="AJ1" s="325"/>
      <c r="AK1" s="325"/>
      <c r="AL1" s="325"/>
      <c r="AM1" s="325"/>
      <c r="AN1" s="325"/>
      <c r="AO1" s="325"/>
      <c r="AP1" s="325"/>
      <c r="AQ1" s="325"/>
      <c r="AR1" s="325"/>
      <c r="AS1" s="325"/>
      <c r="AT1" s="325"/>
      <c r="AU1" s="325"/>
      <c r="AV1" s="325"/>
      <c r="AW1" s="325"/>
      <c r="AX1" s="325"/>
      <c r="AY1" s="325"/>
      <c r="AZ1" s="325"/>
      <c r="BA1" s="325"/>
      <c r="BB1" s="325"/>
      <c r="BC1" s="325"/>
      <c r="BD1" s="325"/>
      <c r="BE1" s="325"/>
      <c r="BF1" s="325"/>
      <c r="BG1" s="325"/>
      <c r="BH1" s="325"/>
      <c r="BI1" s="325"/>
      <c r="BJ1" s="325"/>
    </row>
    <row r="2" spans="1:62" ht="15" x14ac:dyDescent="0.25">
      <c r="A2" s="331"/>
      <c r="B2" s="332"/>
      <c r="C2" s="26" t="s">
        <v>0</v>
      </c>
      <c r="D2" s="26" t="s">
        <v>1</v>
      </c>
      <c r="E2" s="26" t="s">
        <v>2</v>
      </c>
      <c r="F2" s="26" t="s">
        <v>3</v>
      </c>
      <c r="H2" s="125" t="s">
        <v>1478</v>
      </c>
      <c r="I2" s="26" t="s">
        <v>216</v>
      </c>
      <c r="K2" s="125" t="s">
        <v>1478</v>
      </c>
      <c r="L2" s="125" t="s">
        <v>216</v>
      </c>
      <c r="N2" s="96">
        <v>1</v>
      </c>
      <c r="O2" s="96">
        <v>2</v>
      </c>
      <c r="P2" s="96">
        <v>3</v>
      </c>
      <c r="Q2" s="96">
        <v>4</v>
      </c>
      <c r="R2" s="96">
        <v>5</v>
      </c>
      <c r="S2" s="96">
        <v>6</v>
      </c>
      <c r="T2" s="96">
        <v>7</v>
      </c>
      <c r="U2" s="96">
        <v>8</v>
      </c>
      <c r="V2" s="96">
        <v>9</v>
      </c>
      <c r="W2" s="96">
        <v>10</v>
      </c>
      <c r="Y2" s="96">
        <v>1</v>
      </c>
      <c r="Z2" s="96">
        <v>2</v>
      </c>
      <c r="AA2" s="96">
        <v>3</v>
      </c>
      <c r="AB2" s="96">
        <v>4</v>
      </c>
      <c r="AC2" s="96">
        <v>5</v>
      </c>
      <c r="AD2" s="96">
        <v>6</v>
      </c>
      <c r="AE2" s="96">
        <v>7</v>
      </c>
      <c r="AF2" s="96">
        <v>8</v>
      </c>
      <c r="AG2" s="96">
        <v>9</v>
      </c>
      <c r="AH2" s="96">
        <v>10</v>
      </c>
      <c r="AI2" s="96">
        <v>11</v>
      </c>
      <c r="AJ2" s="96">
        <v>12</v>
      </c>
      <c r="AK2" s="96">
        <v>13</v>
      </c>
      <c r="AL2" s="96">
        <v>14</v>
      </c>
      <c r="AM2" s="96">
        <v>15</v>
      </c>
      <c r="AN2" s="96">
        <v>16</v>
      </c>
      <c r="AO2" s="96">
        <v>17</v>
      </c>
      <c r="AP2" s="96">
        <v>18</v>
      </c>
      <c r="AQ2" s="96">
        <v>19</v>
      </c>
      <c r="AR2" s="96">
        <v>20</v>
      </c>
      <c r="AS2" s="96">
        <v>21</v>
      </c>
      <c r="AT2" s="96">
        <v>22</v>
      </c>
      <c r="AU2" s="96">
        <v>23</v>
      </c>
      <c r="AV2" s="96">
        <v>24</v>
      </c>
      <c r="AW2" s="96">
        <v>25</v>
      </c>
      <c r="AX2" s="96">
        <v>26</v>
      </c>
      <c r="AY2" s="96">
        <v>27</v>
      </c>
      <c r="AZ2" s="96">
        <v>28</v>
      </c>
      <c r="BA2" s="96">
        <v>29</v>
      </c>
      <c r="BB2" s="96">
        <v>30</v>
      </c>
      <c r="BC2" s="96">
        <v>31</v>
      </c>
      <c r="BD2" s="96">
        <v>32</v>
      </c>
      <c r="BE2" s="96">
        <v>33</v>
      </c>
      <c r="BF2" s="96">
        <v>34</v>
      </c>
      <c r="BG2" s="96">
        <v>35</v>
      </c>
      <c r="BH2" s="96">
        <v>36</v>
      </c>
      <c r="BI2" s="96">
        <v>37</v>
      </c>
      <c r="BJ2" s="96">
        <v>38</v>
      </c>
    </row>
    <row r="3" spans="1:62" s="9" customFormat="1" ht="15" x14ac:dyDescent="0.25">
      <c r="A3" s="327" t="s">
        <v>226</v>
      </c>
      <c r="B3" s="328"/>
      <c r="C3" s="27"/>
      <c r="D3" s="27"/>
      <c r="E3" s="27"/>
      <c r="F3" s="27"/>
      <c r="H3" s="136">
        <f>+(K3*100)/3</f>
        <v>44.444444444444436</v>
      </c>
      <c r="I3" s="136">
        <f>+(L3*100)/3</f>
        <v>54.691358024691347</v>
      </c>
      <c r="J3" s="97"/>
      <c r="K3" s="141">
        <f>+AVERAGE(K4:K12)</f>
        <v>1.3333333333333333</v>
      </c>
      <c r="L3" s="141">
        <f>+AVERAGE(L4:L12)</f>
        <v>1.6407407407407406</v>
      </c>
      <c r="N3" s="27"/>
      <c r="O3" s="27"/>
      <c r="P3" s="27"/>
      <c r="Q3" s="27"/>
      <c r="R3" s="27"/>
      <c r="S3" s="27"/>
      <c r="T3" s="27"/>
      <c r="U3" s="27"/>
      <c r="V3" s="27"/>
      <c r="W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row>
    <row r="4" spans="1:62" ht="51" x14ac:dyDescent="0.25">
      <c r="A4" s="28" t="s">
        <v>492</v>
      </c>
      <c r="B4" s="29" t="s">
        <v>227</v>
      </c>
      <c r="C4" s="30" t="s">
        <v>228</v>
      </c>
      <c r="D4" s="30" t="s">
        <v>229</v>
      </c>
      <c r="E4" s="30" t="s">
        <v>230</v>
      </c>
      <c r="F4" s="30" t="s">
        <v>231</v>
      </c>
      <c r="H4" s="137">
        <f>+(K4*100)/3</f>
        <v>33.333333333333336</v>
      </c>
      <c r="I4" s="137">
        <f>+(L4*100)/3</f>
        <v>66.666666666666671</v>
      </c>
      <c r="J4" s="104"/>
      <c r="K4" s="142">
        <f t="shared" ref="K4:K12" si="0">+AVERAGE(N4:W4)</f>
        <v>1</v>
      </c>
      <c r="L4" s="142">
        <f t="shared" ref="L4:L12" si="1">+AVERAGE(Y4:BJ4)</f>
        <v>2</v>
      </c>
      <c r="M4" s="104"/>
      <c r="N4" s="105">
        <v>1</v>
      </c>
      <c r="O4" s="105"/>
      <c r="P4" s="105"/>
      <c r="Q4" s="105"/>
      <c r="R4" s="105"/>
      <c r="S4" s="105"/>
      <c r="T4" s="105"/>
      <c r="U4" s="105"/>
      <c r="V4" s="105"/>
      <c r="W4" s="105"/>
      <c r="X4" s="104"/>
      <c r="Y4" s="105">
        <v>1</v>
      </c>
      <c r="Z4" s="105">
        <v>3</v>
      </c>
      <c r="AA4" s="105">
        <v>3</v>
      </c>
      <c r="AB4" s="105">
        <v>1</v>
      </c>
      <c r="AC4" s="105">
        <v>1</v>
      </c>
      <c r="AD4" s="105">
        <v>3</v>
      </c>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row>
    <row r="5" spans="1:62" ht="71.400000000000006" x14ac:dyDescent="0.25">
      <c r="A5" s="31" t="s">
        <v>493</v>
      </c>
      <c r="B5" s="32" t="s">
        <v>232</v>
      </c>
      <c r="C5" s="33" t="s">
        <v>233</v>
      </c>
      <c r="D5" s="33" t="s">
        <v>234</v>
      </c>
      <c r="E5" s="33" t="s">
        <v>235</v>
      </c>
      <c r="F5" s="33" t="s">
        <v>236</v>
      </c>
      <c r="H5" s="138">
        <f t="shared" ref="H5:H36" si="2">+(K5*100)/3</f>
        <v>100</v>
      </c>
      <c r="I5" s="138">
        <f t="shared" ref="I5:I61" si="3">+(L5*100)/3</f>
        <v>100</v>
      </c>
      <c r="J5" s="104"/>
      <c r="K5" s="143">
        <f t="shared" si="0"/>
        <v>3</v>
      </c>
      <c r="L5" s="143">
        <f t="shared" si="1"/>
        <v>3</v>
      </c>
      <c r="M5" s="104"/>
      <c r="N5" s="106">
        <v>3</v>
      </c>
      <c r="O5" s="106"/>
      <c r="P5" s="106"/>
      <c r="Q5" s="106"/>
      <c r="R5" s="106"/>
      <c r="S5" s="106"/>
      <c r="T5" s="106"/>
      <c r="U5" s="106"/>
      <c r="V5" s="106"/>
      <c r="W5" s="106"/>
      <c r="X5" s="104"/>
      <c r="Y5" s="106">
        <v>3</v>
      </c>
      <c r="Z5" s="106">
        <v>3</v>
      </c>
      <c r="AA5" s="106">
        <v>3</v>
      </c>
      <c r="AB5" s="106">
        <v>3</v>
      </c>
      <c r="AC5" s="106">
        <v>3</v>
      </c>
      <c r="AD5" s="106">
        <v>3</v>
      </c>
      <c r="AE5" s="106"/>
      <c r="AF5" s="106"/>
      <c r="AG5" s="106"/>
      <c r="AH5" s="106"/>
      <c r="AI5" s="106"/>
      <c r="AJ5" s="106"/>
      <c r="AK5" s="106"/>
      <c r="AL5" s="106"/>
      <c r="AM5" s="106"/>
      <c r="AN5" s="106"/>
      <c r="AO5" s="106"/>
      <c r="AP5" s="106"/>
      <c r="AQ5" s="106"/>
      <c r="AR5" s="106"/>
      <c r="AS5" s="106"/>
      <c r="AT5" s="106"/>
      <c r="AU5" s="106"/>
      <c r="AV5" s="106"/>
      <c r="AW5" s="106"/>
      <c r="AX5" s="106"/>
      <c r="AY5" s="106"/>
      <c r="AZ5" s="106"/>
      <c r="BA5" s="106"/>
      <c r="BB5" s="106"/>
      <c r="BC5" s="106"/>
      <c r="BD5" s="106"/>
      <c r="BE5" s="106"/>
      <c r="BF5" s="106"/>
      <c r="BG5" s="106"/>
      <c r="BH5" s="106"/>
      <c r="BI5" s="106"/>
      <c r="BJ5" s="106"/>
    </row>
    <row r="6" spans="1:62" ht="39.6" x14ac:dyDescent="0.25">
      <c r="A6" s="28" t="s">
        <v>494</v>
      </c>
      <c r="B6" s="29" t="s">
        <v>237</v>
      </c>
      <c r="C6" s="30" t="s">
        <v>238</v>
      </c>
      <c r="D6" s="30" t="s">
        <v>239</v>
      </c>
      <c r="E6" s="30" t="s">
        <v>240</v>
      </c>
      <c r="F6" s="30" t="s">
        <v>241</v>
      </c>
      <c r="H6" s="137">
        <f t="shared" si="2"/>
        <v>66.666666666666671</v>
      </c>
      <c r="I6" s="137">
        <f t="shared" si="3"/>
        <v>83.333333333333329</v>
      </c>
      <c r="J6" s="104"/>
      <c r="K6" s="142">
        <f t="shared" si="0"/>
        <v>2</v>
      </c>
      <c r="L6" s="142">
        <f t="shared" si="1"/>
        <v>2.5</v>
      </c>
      <c r="M6" s="104"/>
      <c r="N6" s="105">
        <v>2</v>
      </c>
      <c r="O6" s="105"/>
      <c r="P6" s="105"/>
      <c r="Q6" s="105"/>
      <c r="R6" s="105"/>
      <c r="S6" s="105"/>
      <c r="T6" s="105"/>
      <c r="U6" s="105"/>
      <c r="V6" s="105"/>
      <c r="W6" s="105"/>
      <c r="X6" s="104"/>
      <c r="Y6" s="105">
        <v>3</v>
      </c>
      <c r="Z6" s="105">
        <v>2</v>
      </c>
      <c r="AA6" s="105">
        <v>3</v>
      </c>
      <c r="AB6" s="105">
        <v>2</v>
      </c>
      <c r="AC6" s="105">
        <v>2</v>
      </c>
      <c r="AD6" s="105">
        <v>3</v>
      </c>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5"/>
    </row>
    <row r="7" spans="1:62" ht="52.8" x14ac:dyDescent="0.25">
      <c r="A7" s="31" t="s">
        <v>495</v>
      </c>
      <c r="B7" s="32" t="s">
        <v>242</v>
      </c>
      <c r="C7" s="33" t="s">
        <v>243</v>
      </c>
      <c r="D7" s="33" t="s">
        <v>244</v>
      </c>
      <c r="E7" s="33" t="s">
        <v>245</v>
      </c>
      <c r="F7" s="33" t="s">
        <v>246</v>
      </c>
      <c r="H7" s="138">
        <f t="shared" si="2"/>
        <v>0</v>
      </c>
      <c r="I7" s="138">
        <f t="shared" si="3"/>
        <v>33.333333333333336</v>
      </c>
      <c r="J7" s="104"/>
      <c r="K7" s="143">
        <f t="shared" si="0"/>
        <v>0</v>
      </c>
      <c r="L7" s="143">
        <f t="shared" si="1"/>
        <v>1</v>
      </c>
      <c r="M7" s="104"/>
      <c r="N7" s="106">
        <v>0</v>
      </c>
      <c r="O7" s="106"/>
      <c r="P7" s="106"/>
      <c r="Q7" s="106"/>
      <c r="R7" s="106"/>
      <c r="S7" s="106"/>
      <c r="T7" s="106"/>
      <c r="U7" s="106"/>
      <c r="V7" s="106"/>
      <c r="W7" s="106"/>
      <c r="X7" s="104"/>
      <c r="Y7" s="106">
        <v>2</v>
      </c>
      <c r="Z7" s="106"/>
      <c r="AA7" s="106">
        <v>2</v>
      </c>
      <c r="AB7" s="106">
        <v>0</v>
      </c>
      <c r="AC7" s="106">
        <v>0</v>
      </c>
      <c r="AD7" s="106">
        <v>1</v>
      </c>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106"/>
      <c r="BI7" s="106"/>
      <c r="BJ7" s="106"/>
    </row>
    <row r="8" spans="1:62" ht="91.8" x14ac:dyDescent="0.25">
      <c r="A8" s="28" t="s">
        <v>4</v>
      </c>
      <c r="B8" s="29" t="s">
        <v>247</v>
      </c>
      <c r="C8" s="30" t="s">
        <v>248</v>
      </c>
      <c r="D8" s="30" t="s">
        <v>249</v>
      </c>
      <c r="E8" s="30" t="s">
        <v>250</v>
      </c>
      <c r="F8" s="30" t="s">
        <v>251</v>
      </c>
      <c r="H8" s="137">
        <f t="shared" si="2"/>
        <v>33.333333333333336</v>
      </c>
      <c r="I8" s="137">
        <f t="shared" si="3"/>
        <v>46.666666666666664</v>
      </c>
      <c r="J8" s="104"/>
      <c r="K8" s="142">
        <f t="shared" si="0"/>
        <v>1</v>
      </c>
      <c r="L8" s="142">
        <f t="shared" si="1"/>
        <v>1.4</v>
      </c>
      <c r="M8" s="104"/>
      <c r="N8" s="105">
        <v>1</v>
      </c>
      <c r="O8" s="105"/>
      <c r="P8" s="105"/>
      <c r="Q8" s="105"/>
      <c r="R8" s="105"/>
      <c r="S8" s="105"/>
      <c r="T8" s="105"/>
      <c r="U8" s="105"/>
      <c r="V8" s="105"/>
      <c r="W8" s="105"/>
      <c r="X8" s="104"/>
      <c r="Y8" s="105">
        <v>2</v>
      </c>
      <c r="Z8" s="105">
        <v>1</v>
      </c>
      <c r="AA8" s="105">
        <v>1</v>
      </c>
      <c r="AB8" s="105">
        <v>1</v>
      </c>
      <c r="AC8" s="105">
        <v>2</v>
      </c>
      <c r="AD8" s="105"/>
      <c r="AE8" s="105"/>
      <c r="AF8" s="105"/>
      <c r="AG8" s="105"/>
      <c r="AH8" s="105"/>
      <c r="AI8" s="105"/>
      <c r="AJ8" s="105"/>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105"/>
    </row>
    <row r="9" spans="1:62" ht="40.799999999999997" x14ac:dyDescent="0.25">
      <c r="A9" s="31" t="s">
        <v>496</v>
      </c>
      <c r="B9" s="34" t="s">
        <v>252</v>
      </c>
      <c r="C9" s="35" t="s">
        <v>253</v>
      </c>
      <c r="D9" s="35" t="s">
        <v>254</v>
      </c>
      <c r="E9" s="35" t="s">
        <v>255</v>
      </c>
      <c r="F9" s="35" t="s">
        <v>256</v>
      </c>
      <c r="H9" s="139">
        <f t="shared" si="2"/>
        <v>0</v>
      </c>
      <c r="I9" s="139">
        <f t="shared" si="3"/>
        <v>33.333333333333336</v>
      </c>
      <c r="J9" s="104"/>
      <c r="K9" s="144">
        <f t="shared" si="0"/>
        <v>0</v>
      </c>
      <c r="L9" s="144">
        <f t="shared" si="1"/>
        <v>1</v>
      </c>
      <c r="M9" s="104"/>
      <c r="N9" s="107">
        <v>0</v>
      </c>
      <c r="O9" s="107"/>
      <c r="P9" s="107"/>
      <c r="Q9" s="107"/>
      <c r="R9" s="107"/>
      <c r="S9" s="107"/>
      <c r="T9" s="107"/>
      <c r="U9" s="107"/>
      <c r="V9" s="107"/>
      <c r="W9" s="107"/>
      <c r="X9" s="104"/>
      <c r="Y9" s="107">
        <v>2</v>
      </c>
      <c r="Z9" s="107">
        <v>1</v>
      </c>
      <c r="AA9" s="107">
        <v>2</v>
      </c>
      <c r="AB9" s="107">
        <v>0</v>
      </c>
      <c r="AC9" s="107">
        <v>0</v>
      </c>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row>
    <row r="10" spans="1:62" s="10" customFormat="1" ht="52.8" x14ac:dyDescent="0.25">
      <c r="A10" s="28" t="s">
        <v>497</v>
      </c>
      <c r="B10" s="29" t="s">
        <v>257</v>
      </c>
      <c r="C10" s="30" t="s">
        <v>258</v>
      </c>
      <c r="D10" s="30" t="s">
        <v>259</v>
      </c>
      <c r="E10" s="30" t="s">
        <v>260</v>
      </c>
      <c r="F10" s="30" t="s">
        <v>261</v>
      </c>
      <c r="H10" s="137">
        <f t="shared" si="2"/>
        <v>0</v>
      </c>
      <c r="I10" s="137">
        <f t="shared" si="3"/>
        <v>5.5555555555555545</v>
      </c>
      <c r="J10" s="108"/>
      <c r="K10" s="142">
        <f t="shared" si="0"/>
        <v>0</v>
      </c>
      <c r="L10" s="142">
        <f t="shared" si="1"/>
        <v>0.16666666666666666</v>
      </c>
      <c r="M10" s="108"/>
      <c r="N10" s="105">
        <v>0</v>
      </c>
      <c r="O10" s="105"/>
      <c r="P10" s="105"/>
      <c r="Q10" s="105"/>
      <c r="R10" s="105"/>
      <c r="S10" s="105"/>
      <c r="T10" s="105"/>
      <c r="U10" s="105"/>
      <c r="V10" s="105"/>
      <c r="W10" s="105"/>
      <c r="X10" s="108"/>
      <c r="Y10" s="105">
        <v>0</v>
      </c>
      <c r="Z10" s="105">
        <v>0</v>
      </c>
      <c r="AA10" s="105">
        <v>0</v>
      </c>
      <c r="AB10" s="105">
        <v>0</v>
      </c>
      <c r="AC10" s="105">
        <v>1</v>
      </c>
      <c r="AD10" s="105">
        <v>0</v>
      </c>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105"/>
    </row>
    <row r="11" spans="1:62" ht="40.799999999999997" x14ac:dyDescent="0.25">
      <c r="A11" s="31" t="s">
        <v>5</v>
      </c>
      <c r="B11" s="34" t="s">
        <v>498</v>
      </c>
      <c r="C11" s="35" t="s">
        <v>262</v>
      </c>
      <c r="D11" s="35" t="s">
        <v>263</v>
      </c>
      <c r="E11" s="35" t="s">
        <v>264</v>
      </c>
      <c r="F11" s="35" t="s">
        <v>241</v>
      </c>
      <c r="H11" s="139">
        <f t="shared" si="2"/>
        <v>100</v>
      </c>
      <c r="I11" s="139">
        <f t="shared" si="3"/>
        <v>83.333333333333329</v>
      </c>
      <c r="J11" s="104"/>
      <c r="K11" s="144">
        <f t="shared" si="0"/>
        <v>3</v>
      </c>
      <c r="L11" s="144">
        <f t="shared" si="1"/>
        <v>2.5</v>
      </c>
      <c r="M11" s="104"/>
      <c r="N11" s="107">
        <v>3</v>
      </c>
      <c r="O11" s="107"/>
      <c r="P11" s="107"/>
      <c r="Q11" s="107"/>
      <c r="R11" s="107"/>
      <c r="S11" s="107"/>
      <c r="T11" s="107"/>
      <c r="U11" s="107"/>
      <c r="V11" s="107"/>
      <c r="W11" s="107"/>
      <c r="X11" s="104"/>
      <c r="Y11" s="107">
        <v>3</v>
      </c>
      <c r="Z11" s="107">
        <v>2</v>
      </c>
      <c r="AA11" s="107">
        <v>3</v>
      </c>
      <c r="AB11" s="107">
        <v>3</v>
      </c>
      <c r="AC11" s="107">
        <v>2</v>
      </c>
      <c r="AD11" s="107">
        <v>2</v>
      </c>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107"/>
    </row>
    <row r="12" spans="1:62" ht="40.799999999999997" x14ac:dyDescent="0.25">
      <c r="A12" s="28" t="s">
        <v>6</v>
      </c>
      <c r="B12" s="29" t="s">
        <v>265</v>
      </c>
      <c r="C12" s="30" t="s">
        <v>266</v>
      </c>
      <c r="D12" s="30" t="s">
        <v>267</v>
      </c>
      <c r="E12" s="30" t="s">
        <v>268</v>
      </c>
      <c r="F12" s="30" t="s">
        <v>269</v>
      </c>
      <c r="H12" s="137">
        <f t="shared" si="2"/>
        <v>66.666666666666671</v>
      </c>
      <c r="I12" s="137">
        <f t="shared" si="3"/>
        <v>40</v>
      </c>
      <c r="J12" s="104"/>
      <c r="K12" s="142">
        <f t="shared" si="0"/>
        <v>2</v>
      </c>
      <c r="L12" s="142">
        <f t="shared" si="1"/>
        <v>1.2</v>
      </c>
      <c r="M12" s="104"/>
      <c r="N12" s="105">
        <v>2</v>
      </c>
      <c r="O12" s="105"/>
      <c r="P12" s="105"/>
      <c r="Q12" s="105"/>
      <c r="R12" s="105"/>
      <c r="S12" s="105"/>
      <c r="T12" s="105"/>
      <c r="U12" s="105"/>
      <c r="V12" s="105"/>
      <c r="W12" s="105"/>
      <c r="X12" s="104"/>
      <c r="Y12" s="105">
        <v>2</v>
      </c>
      <c r="Z12" s="105">
        <v>2</v>
      </c>
      <c r="AA12" s="105">
        <v>0</v>
      </c>
      <c r="AB12" s="105">
        <v>2</v>
      </c>
      <c r="AC12" s="105">
        <v>0</v>
      </c>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c r="BA12" s="105"/>
      <c r="BB12" s="105"/>
      <c r="BC12" s="105"/>
      <c r="BD12" s="105"/>
      <c r="BE12" s="105"/>
      <c r="BF12" s="105"/>
      <c r="BG12" s="105"/>
      <c r="BH12" s="105"/>
      <c r="BI12" s="105"/>
      <c r="BJ12" s="105"/>
    </row>
    <row r="13" spans="1:62" s="9" customFormat="1" ht="15" x14ac:dyDescent="0.25">
      <c r="A13" s="327" t="s">
        <v>270</v>
      </c>
      <c r="B13" s="328"/>
      <c r="C13" s="27"/>
      <c r="D13" s="27"/>
      <c r="E13" s="27"/>
      <c r="F13" s="27"/>
      <c r="H13" s="136">
        <f t="shared" si="2"/>
        <v>28.571428571428569</v>
      </c>
      <c r="I13" s="136">
        <f t="shared" si="3"/>
        <v>47.222222222222221</v>
      </c>
      <c r="J13" s="97"/>
      <c r="K13" s="141">
        <f>+AVERAGE(K14:K21)</f>
        <v>0.8571428571428571</v>
      </c>
      <c r="L13" s="141">
        <f>+AVERAGE(L14:L21)</f>
        <v>1.4166666666666665</v>
      </c>
      <c r="N13" s="27"/>
      <c r="O13" s="27"/>
      <c r="P13" s="27"/>
      <c r="Q13" s="27"/>
      <c r="R13" s="27"/>
      <c r="S13" s="27"/>
      <c r="T13" s="27"/>
      <c r="U13" s="27"/>
      <c r="V13" s="27"/>
      <c r="W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row>
    <row r="14" spans="1:62" ht="71.400000000000006" x14ac:dyDescent="0.25">
      <c r="A14" s="36" t="s">
        <v>499</v>
      </c>
      <c r="B14" s="37" t="s">
        <v>271</v>
      </c>
      <c r="C14" s="30" t="s">
        <v>272</v>
      </c>
      <c r="D14" s="30" t="s">
        <v>273</v>
      </c>
      <c r="E14" s="30" t="s">
        <v>274</v>
      </c>
      <c r="F14" s="30" t="s">
        <v>275</v>
      </c>
      <c r="H14" s="137">
        <f t="shared" si="2"/>
        <v>33.333333333333336</v>
      </c>
      <c r="I14" s="137">
        <f t="shared" si="3"/>
        <v>61.111111111111107</v>
      </c>
      <c r="J14" s="104"/>
      <c r="K14" s="142">
        <f t="shared" ref="K14:K21" si="4">+AVERAGE(N14:W14)</f>
        <v>1</v>
      </c>
      <c r="L14" s="142">
        <f t="shared" ref="L14:L21" si="5">+AVERAGE(Y14:BJ14)</f>
        <v>1.8333333333333333</v>
      </c>
      <c r="M14" s="104"/>
      <c r="N14" s="105">
        <v>1</v>
      </c>
      <c r="O14" s="105"/>
      <c r="P14" s="105"/>
      <c r="Q14" s="105"/>
      <c r="R14" s="105"/>
      <c r="S14" s="105"/>
      <c r="T14" s="105"/>
      <c r="U14" s="105"/>
      <c r="V14" s="105"/>
      <c r="W14" s="105"/>
      <c r="X14" s="104"/>
      <c r="Y14" s="105">
        <v>3</v>
      </c>
      <c r="Z14" s="105">
        <v>2</v>
      </c>
      <c r="AA14" s="105">
        <v>3</v>
      </c>
      <c r="AB14" s="105">
        <v>1</v>
      </c>
      <c r="AC14" s="105">
        <v>1</v>
      </c>
      <c r="AD14" s="105">
        <v>1</v>
      </c>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row>
    <row r="15" spans="1:62" ht="61.2" x14ac:dyDescent="0.25">
      <c r="A15" s="38" t="s">
        <v>500</v>
      </c>
      <c r="B15" s="39" t="s">
        <v>276</v>
      </c>
      <c r="C15" s="33" t="s">
        <v>277</v>
      </c>
      <c r="D15" s="33" t="s">
        <v>278</v>
      </c>
      <c r="E15" s="33" t="s">
        <v>279</v>
      </c>
      <c r="F15" s="33" t="s">
        <v>280</v>
      </c>
      <c r="H15" s="138">
        <f t="shared" si="2"/>
        <v>0</v>
      </c>
      <c r="I15" s="138">
        <f t="shared" si="3"/>
        <v>44.444444444444436</v>
      </c>
      <c r="J15" s="104"/>
      <c r="K15" s="143">
        <f t="shared" si="4"/>
        <v>0</v>
      </c>
      <c r="L15" s="143">
        <f t="shared" si="5"/>
        <v>1.3333333333333333</v>
      </c>
      <c r="M15" s="104"/>
      <c r="N15" s="106">
        <v>0</v>
      </c>
      <c r="O15" s="106"/>
      <c r="P15" s="106"/>
      <c r="Q15" s="106"/>
      <c r="R15" s="106"/>
      <c r="S15" s="106"/>
      <c r="T15" s="106"/>
      <c r="U15" s="106"/>
      <c r="V15" s="106"/>
      <c r="W15" s="106"/>
      <c r="X15" s="104"/>
      <c r="Y15" s="106">
        <v>2</v>
      </c>
      <c r="Z15" s="106">
        <v>1</v>
      </c>
      <c r="AA15" s="106">
        <v>2</v>
      </c>
      <c r="AB15" s="106">
        <v>1</v>
      </c>
      <c r="AC15" s="106">
        <v>1</v>
      </c>
      <c r="AD15" s="106">
        <v>1</v>
      </c>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row>
    <row r="16" spans="1:62" ht="112.2" x14ac:dyDescent="0.25">
      <c r="A16" s="28" t="s">
        <v>7</v>
      </c>
      <c r="B16" s="29" t="s">
        <v>281</v>
      </c>
      <c r="C16" s="30" t="s">
        <v>282</v>
      </c>
      <c r="D16" s="30" t="s">
        <v>283</v>
      </c>
      <c r="E16" s="30" t="s">
        <v>284</v>
      </c>
      <c r="F16" s="30" t="s">
        <v>285</v>
      </c>
      <c r="H16" s="137">
        <f t="shared" si="2"/>
        <v>33.333333333333336</v>
      </c>
      <c r="I16" s="137">
        <f t="shared" si="3"/>
        <v>16.666666666666668</v>
      </c>
      <c r="J16" s="104"/>
      <c r="K16" s="142">
        <f t="shared" si="4"/>
        <v>1</v>
      </c>
      <c r="L16" s="142">
        <f t="shared" si="5"/>
        <v>0.5</v>
      </c>
      <c r="M16" s="104"/>
      <c r="N16" s="105">
        <v>1</v>
      </c>
      <c r="O16" s="105"/>
      <c r="P16" s="105"/>
      <c r="Q16" s="105"/>
      <c r="R16" s="105"/>
      <c r="S16" s="105"/>
      <c r="T16" s="105"/>
      <c r="U16" s="105"/>
      <c r="V16" s="105"/>
      <c r="W16" s="105"/>
      <c r="X16" s="104"/>
      <c r="Y16" s="105">
        <v>1</v>
      </c>
      <c r="Z16" s="105">
        <v>0</v>
      </c>
      <c r="AA16" s="105">
        <v>1</v>
      </c>
      <c r="AB16" s="105">
        <v>0</v>
      </c>
      <c r="AC16" s="105">
        <v>0</v>
      </c>
      <c r="AD16" s="105">
        <v>1</v>
      </c>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row>
    <row r="17" spans="1:62" ht="91.8" x14ac:dyDescent="0.25">
      <c r="A17" s="38" t="s">
        <v>501</v>
      </c>
      <c r="B17" s="39" t="s">
        <v>286</v>
      </c>
      <c r="C17" s="33" t="s">
        <v>287</v>
      </c>
      <c r="D17" s="33" t="s">
        <v>288</v>
      </c>
      <c r="E17" s="33" t="s">
        <v>289</v>
      </c>
      <c r="F17" s="33" t="s">
        <v>290</v>
      </c>
      <c r="H17" s="138">
        <f t="shared" si="2"/>
        <v>66.666666666666671</v>
      </c>
      <c r="I17" s="138">
        <f t="shared" si="3"/>
        <v>61.111111111111107</v>
      </c>
      <c r="J17" s="104"/>
      <c r="K17" s="143">
        <f t="shared" si="4"/>
        <v>2</v>
      </c>
      <c r="L17" s="143">
        <f t="shared" si="5"/>
        <v>1.8333333333333333</v>
      </c>
      <c r="M17" s="104"/>
      <c r="N17" s="106">
        <v>2</v>
      </c>
      <c r="O17" s="106"/>
      <c r="P17" s="106"/>
      <c r="Q17" s="106"/>
      <c r="R17" s="106"/>
      <c r="S17" s="106"/>
      <c r="T17" s="106"/>
      <c r="U17" s="106"/>
      <c r="V17" s="106"/>
      <c r="W17" s="106"/>
      <c r="X17" s="104"/>
      <c r="Y17" s="106">
        <v>3</v>
      </c>
      <c r="Z17" s="106">
        <v>0</v>
      </c>
      <c r="AA17" s="106">
        <v>3</v>
      </c>
      <c r="AB17" s="106">
        <v>2</v>
      </c>
      <c r="AC17" s="106">
        <v>1</v>
      </c>
      <c r="AD17" s="106">
        <v>2</v>
      </c>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row>
    <row r="18" spans="1:62" ht="112.2" x14ac:dyDescent="0.25">
      <c r="A18" s="28" t="s">
        <v>502</v>
      </c>
      <c r="B18" s="29" t="s">
        <v>291</v>
      </c>
      <c r="C18" s="30" t="s">
        <v>292</v>
      </c>
      <c r="D18" s="30" t="s">
        <v>293</v>
      </c>
      <c r="E18" s="30" t="s">
        <v>294</v>
      </c>
      <c r="F18" s="30" t="s">
        <v>295</v>
      </c>
      <c r="H18" s="137">
        <f t="shared" si="2"/>
        <v>33.333333333333336</v>
      </c>
      <c r="I18" s="137">
        <f t="shared" si="3"/>
        <v>61.111111111111107</v>
      </c>
      <c r="J18" s="104"/>
      <c r="K18" s="142">
        <f t="shared" si="4"/>
        <v>1</v>
      </c>
      <c r="L18" s="142">
        <f t="shared" si="5"/>
        <v>1.8333333333333333</v>
      </c>
      <c r="M18" s="104"/>
      <c r="N18" s="105">
        <v>1</v>
      </c>
      <c r="O18" s="105"/>
      <c r="P18" s="105"/>
      <c r="Q18" s="105"/>
      <c r="R18" s="105"/>
      <c r="S18" s="105"/>
      <c r="T18" s="105"/>
      <c r="U18" s="105"/>
      <c r="V18" s="105"/>
      <c r="W18" s="105"/>
      <c r="X18" s="104"/>
      <c r="Y18" s="105">
        <v>3</v>
      </c>
      <c r="Z18" s="105">
        <v>1</v>
      </c>
      <c r="AA18" s="105">
        <v>3</v>
      </c>
      <c r="AB18" s="105">
        <v>2</v>
      </c>
      <c r="AC18" s="105">
        <v>1</v>
      </c>
      <c r="AD18" s="105">
        <v>1</v>
      </c>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c r="BA18" s="105"/>
      <c r="BB18" s="105"/>
      <c r="BC18" s="105"/>
      <c r="BD18" s="105"/>
      <c r="BE18" s="105"/>
      <c r="BF18" s="105"/>
      <c r="BG18" s="105"/>
      <c r="BH18" s="105"/>
      <c r="BI18" s="105"/>
      <c r="BJ18" s="105"/>
    </row>
    <row r="19" spans="1:62" ht="81.599999999999994" x14ac:dyDescent="0.25">
      <c r="A19" s="40" t="s">
        <v>503</v>
      </c>
      <c r="B19" s="41" t="s">
        <v>296</v>
      </c>
      <c r="C19" s="42" t="s">
        <v>297</v>
      </c>
      <c r="D19" s="42" t="s">
        <v>298</v>
      </c>
      <c r="E19" s="42" t="s">
        <v>299</v>
      </c>
      <c r="F19" s="42" t="s">
        <v>300</v>
      </c>
      <c r="H19" s="140">
        <f t="shared" si="2"/>
        <v>33.333333333333336</v>
      </c>
      <c r="I19" s="140">
        <f t="shared" si="3"/>
        <v>41.666666666666664</v>
      </c>
      <c r="J19" s="104"/>
      <c r="K19" s="145">
        <f t="shared" si="4"/>
        <v>1</v>
      </c>
      <c r="L19" s="145">
        <f t="shared" si="5"/>
        <v>1.25</v>
      </c>
      <c r="M19" s="104"/>
      <c r="N19" s="109">
        <v>1</v>
      </c>
      <c r="O19" s="109"/>
      <c r="P19" s="109"/>
      <c r="Q19" s="109"/>
      <c r="R19" s="109"/>
      <c r="S19" s="109"/>
      <c r="T19" s="109"/>
      <c r="U19" s="109"/>
      <c r="V19" s="109"/>
      <c r="W19" s="109"/>
      <c r="X19" s="104"/>
      <c r="Y19" s="109"/>
      <c r="Z19" s="109">
        <v>1</v>
      </c>
      <c r="AA19" s="109">
        <v>2</v>
      </c>
      <c r="AB19" s="109">
        <v>1</v>
      </c>
      <c r="AC19" s="109">
        <v>1</v>
      </c>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c r="BD19" s="109"/>
      <c r="BE19" s="109"/>
      <c r="BF19" s="109"/>
      <c r="BG19" s="109"/>
      <c r="BH19" s="109"/>
      <c r="BI19" s="109"/>
      <c r="BJ19" s="109"/>
    </row>
    <row r="20" spans="1:62" ht="81.599999999999994" x14ac:dyDescent="0.25">
      <c r="A20" s="28" t="s">
        <v>504</v>
      </c>
      <c r="B20" s="29" t="s">
        <v>301</v>
      </c>
      <c r="C20" s="30" t="s">
        <v>302</v>
      </c>
      <c r="D20" s="30" t="s">
        <v>303</v>
      </c>
      <c r="E20" s="30" t="s">
        <v>304</v>
      </c>
      <c r="F20" s="30" t="s">
        <v>305</v>
      </c>
      <c r="H20" s="137"/>
      <c r="I20" s="137">
        <f t="shared" si="3"/>
        <v>66.666666666666671</v>
      </c>
      <c r="J20" s="104"/>
      <c r="K20" s="142"/>
      <c r="L20" s="142">
        <f t="shared" si="5"/>
        <v>2</v>
      </c>
      <c r="M20" s="104"/>
      <c r="N20" s="105"/>
      <c r="O20" s="105"/>
      <c r="P20" s="105"/>
      <c r="Q20" s="105"/>
      <c r="R20" s="105"/>
      <c r="S20" s="105"/>
      <c r="T20" s="105"/>
      <c r="U20" s="105"/>
      <c r="V20" s="105"/>
      <c r="W20" s="105"/>
      <c r="X20" s="104"/>
      <c r="Y20" s="105"/>
      <c r="Z20" s="105"/>
      <c r="AA20" s="105">
        <v>3</v>
      </c>
      <c r="AB20" s="105"/>
      <c r="AC20" s="105">
        <v>1</v>
      </c>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c r="BA20" s="105"/>
      <c r="BB20" s="105"/>
      <c r="BC20" s="105"/>
      <c r="BD20" s="105"/>
      <c r="BE20" s="105"/>
      <c r="BF20" s="105"/>
      <c r="BG20" s="105"/>
      <c r="BH20" s="105"/>
      <c r="BI20" s="105"/>
      <c r="BJ20" s="105"/>
    </row>
    <row r="21" spans="1:62" ht="71.400000000000006" x14ac:dyDescent="0.25">
      <c r="A21" s="40" t="s">
        <v>8</v>
      </c>
      <c r="B21" s="41" t="s">
        <v>306</v>
      </c>
      <c r="C21" s="42" t="s">
        <v>307</v>
      </c>
      <c r="D21" s="42" t="s">
        <v>308</v>
      </c>
      <c r="E21" s="42" t="s">
        <v>309</v>
      </c>
      <c r="F21" s="42" t="s">
        <v>310</v>
      </c>
      <c r="H21" s="140">
        <f t="shared" si="2"/>
        <v>0</v>
      </c>
      <c r="I21" s="140">
        <f t="shared" si="3"/>
        <v>25</v>
      </c>
      <c r="J21" s="104"/>
      <c r="K21" s="145">
        <f t="shared" si="4"/>
        <v>0</v>
      </c>
      <c r="L21" s="145">
        <f t="shared" si="5"/>
        <v>0.75</v>
      </c>
      <c r="M21" s="104"/>
      <c r="N21" s="109">
        <v>0</v>
      </c>
      <c r="O21" s="109"/>
      <c r="P21" s="109"/>
      <c r="Q21" s="109"/>
      <c r="R21" s="109"/>
      <c r="S21" s="109"/>
      <c r="T21" s="109"/>
      <c r="U21" s="109"/>
      <c r="V21" s="109"/>
      <c r="W21" s="109"/>
      <c r="X21" s="104"/>
      <c r="Y21" s="109">
        <v>0</v>
      </c>
      <c r="Z21" s="109"/>
      <c r="AA21" s="109">
        <v>3</v>
      </c>
      <c r="AB21" s="109">
        <v>0</v>
      </c>
      <c r="AC21" s="109">
        <v>0</v>
      </c>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c r="BA21" s="109"/>
      <c r="BB21" s="109"/>
      <c r="BC21" s="109"/>
      <c r="BD21" s="109"/>
      <c r="BE21" s="109"/>
      <c r="BF21" s="109"/>
      <c r="BG21" s="109"/>
      <c r="BH21" s="109"/>
      <c r="BI21" s="109"/>
      <c r="BJ21" s="109"/>
    </row>
    <row r="22" spans="1:62" s="9" customFormat="1" ht="15" x14ac:dyDescent="0.25">
      <c r="A22" s="327" t="s">
        <v>311</v>
      </c>
      <c r="B22" s="328"/>
      <c r="C22" s="27"/>
      <c r="D22" s="27"/>
      <c r="E22" s="27"/>
      <c r="F22" s="27"/>
      <c r="H22" s="136">
        <f t="shared" si="2"/>
        <v>35.897435897435898</v>
      </c>
      <c r="I22" s="136">
        <f t="shared" si="3"/>
        <v>44.273504273504273</v>
      </c>
      <c r="J22" s="97"/>
      <c r="K22" s="141">
        <f>+AVERAGE(K23:K35)</f>
        <v>1.0769230769230769</v>
      </c>
      <c r="L22" s="141">
        <f>+AVERAGE(L23:L35)</f>
        <v>1.3282051282051281</v>
      </c>
      <c r="N22" s="27"/>
      <c r="O22" s="27"/>
      <c r="P22" s="27"/>
      <c r="Q22" s="27"/>
      <c r="R22" s="27"/>
      <c r="S22" s="27"/>
      <c r="T22" s="27"/>
      <c r="U22" s="27"/>
      <c r="V22" s="27"/>
      <c r="W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row>
    <row r="23" spans="1:62" ht="52.8" x14ac:dyDescent="0.25">
      <c r="A23" s="28" t="s">
        <v>9</v>
      </c>
      <c r="B23" s="29" t="s">
        <v>312</v>
      </c>
      <c r="C23" s="30" t="s">
        <v>313</v>
      </c>
      <c r="D23" s="30" t="s">
        <v>314</v>
      </c>
      <c r="E23" s="30" t="s">
        <v>315</v>
      </c>
      <c r="F23" s="30" t="s">
        <v>316</v>
      </c>
      <c r="H23" s="137">
        <f t="shared" si="2"/>
        <v>0</v>
      </c>
      <c r="I23" s="137">
        <f t="shared" si="3"/>
        <v>33.333333333333336</v>
      </c>
      <c r="J23" s="104"/>
      <c r="K23" s="142">
        <v>0</v>
      </c>
      <c r="L23" s="142">
        <f t="shared" ref="L23:L35" si="6">+AVERAGE(Y23:BJ23)</f>
        <v>1</v>
      </c>
      <c r="M23" s="104"/>
      <c r="N23" s="105"/>
      <c r="O23" s="105"/>
      <c r="P23" s="105"/>
      <c r="Q23" s="105"/>
      <c r="R23" s="105"/>
      <c r="S23" s="105"/>
      <c r="T23" s="105"/>
      <c r="U23" s="105"/>
      <c r="V23" s="105"/>
      <c r="W23" s="105"/>
      <c r="X23" s="104"/>
      <c r="Y23" s="105"/>
      <c r="Z23" s="105">
        <v>0</v>
      </c>
      <c r="AA23" s="105">
        <v>3</v>
      </c>
      <c r="AB23" s="105">
        <v>0</v>
      </c>
      <c r="AC23" s="105">
        <v>1</v>
      </c>
      <c r="AD23" s="105">
        <v>1</v>
      </c>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row>
    <row r="24" spans="1:62" ht="122.4" x14ac:dyDescent="0.25">
      <c r="A24" s="31" t="s">
        <v>505</v>
      </c>
      <c r="B24" s="43" t="s">
        <v>317</v>
      </c>
      <c r="C24" s="42" t="s">
        <v>318</v>
      </c>
      <c r="D24" s="42" t="s">
        <v>319</v>
      </c>
      <c r="E24" s="42" t="s">
        <v>320</v>
      </c>
      <c r="F24" s="42" t="s">
        <v>321</v>
      </c>
      <c r="H24" s="140">
        <f t="shared" si="2"/>
        <v>100</v>
      </c>
      <c r="I24" s="140">
        <f t="shared" si="3"/>
        <v>88.888888888888872</v>
      </c>
      <c r="J24" s="104"/>
      <c r="K24" s="145">
        <v>3</v>
      </c>
      <c r="L24" s="145">
        <f t="shared" si="6"/>
        <v>2.6666666666666665</v>
      </c>
      <c r="M24" s="104"/>
      <c r="N24" s="109"/>
      <c r="O24" s="109"/>
      <c r="P24" s="109"/>
      <c r="Q24" s="109"/>
      <c r="R24" s="109"/>
      <c r="S24" s="109"/>
      <c r="T24" s="109"/>
      <c r="U24" s="109"/>
      <c r="V24" s="109"/>
      <c r="W24" s="109"/>
      <c r="X24" s="104"/>
      <c r="Y24" s="109">
        <v>3</v>
      </c>
      <c r="Z24" s="109">
        <v>2</v>
      </c>
      <c r="AA24" s="109">
        <v>3</v>
      </c>
      <c r="AB24" s="109">
        <v>3</v>
      </c>
      <c r="AC24" s="109">
        <v>3</v>
      </c>
      <c r="AD24" s="109">
        <v>2</v>
      </c>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row>
    <row r="25" spans="1:62" ht="39.6" x14ac:dyDescent="0.25">
      <c r="A25" s="28" t="s">
        <v>506</v>
      </c>
      <c r="B25" s="29" t="s">
        <v>322</v>
      </c>
      <c r="C25" s="30" t="s">
        <v>323</v>
      </c>
      <c r="D25" s="30" t="s">
        <v>324</v>
      </c>
      <c r="E25" s="30" t="s">
        <v>325</v>
      </c>
      <c r="F25" s="30" t="s">
        <v>326</v>
      </c>
      <c r="H25" s="137">
        <f t="shared" si="2"/>
        <v>0</v>
      </c>
      <c r="I25" s="137">
        <f t="shared" si="3"/>
        <v>0</v>
      </c>
      <c r="J25" s="104"/>
      <c r="K25" s="142">
        <v>0</v>
      </c>
      <c r="L25" s="142">
        <f t="shared" si="6"/>
        <v>0</v>
      </c>
      <c r="M25" s="104"/>
      <c r="N25" s="105"/>
      <c r="O25" s="105"/>
      <c r="P25" s="105"/>
      <c r="Q25" s="105"/>
      <c r="R25" s="105"/>
      <c r="S25" s="105"/>
      <c r="T25" s="105"/>
      <c r="U25" s="105"/>
      <c r="V25" s="105"/>
      <c r="W25" s="105"/>
      <c r="X25" s="104"/>
      <c r="Y25" s="105">
        <v>0</v>
      </c>
      <c r="Z25" s="105">
        <v>0</v>
      </c>
      <c r="AA25" s="105">
        <v>0</v>
      </c>
      <c r="AB25" s="105">
        <v>0</v>
      </c>
      <c r="AC25" s="105">
        <v>0</v>
      </c>
      <c r="AD25" s="105">
        <v>0</v>
      </c>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row>
    <row r="26" spans="1:62" ht="71.400000000000006" x14ac:dyDescent="0.25">
      <c r="A26" s="31" t="s">
        <v>507</v>
      </c>
      <c r="B26" s="32" t="s">
        <v>508</v>
      </c>
      <c r="C26" s="33" t="s">
        <v>327</v>
      </c>
      <c r="D26" s="33" t="s">
        <v>328</v>
      </c>
      <c r="E26" s="33" t="s">
        <v>329</v>
      </c>
      <c r="F26" s="33" t="s">
        <v>330</v>
      </c>
      <c r="H26" s="138">
        <f t="shared" si="2"/>
        <v>0</v>
      </c>
      <c r="I26" s="138">
        <f t="shared" si="3"/>
        <v>16.666666666666668</v>
      </c>
      <c r="J26" s="104"/>
      <c r="K26" s="143">
        <v>0</v>
      </c>
      <c r="L26" s="143">
        <f t="shared" si="6"/>
        <v>0.5</v>
      </c>
      <c r="M26" s="104"/>
      <c r="N26" s="106"/>
      <c r="O26" s="106"/>
      <c r="P26" s="106"/>
      <c r="Q26" s="106"/>
      <c r="R26" s="106"/>
      <c r="S26" s="106"/>
      <c r="T26" s="106"/>
      <c r="U26" s="106"/>
      <c r="V26" s="106"/>
      <c r="W26" s="106"/>
      <c r="X26" s="104"/>
      <c r="Y26" s="106">
        <v>0</v>
      </c>
      <c r="Z26" s="106">
        <v>1</v>
      </c>
      <c r="AA26" s="106">
        <v>0</v>
      </c>
      <c r="AB26" s="106">
        <v>0</v>
      </c>
      <c r="AC26" s="106">
        <v>1</v>
      </c>
      <c r="AD26" s="106">
        <v>1</v>
      </c>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row>
    <row r="27" spans="1:62" ht="81.599999999999994" x14ac:dyDescent="0.25">
      <c r="A27" s="28" t="s">
        <v>509</v>
      </c>
      <c r="B27" s="37" t="s">
        <v>510</v>
      </c>
      <c r="C27" s="30" t="s">
        <v>331</v>
      </c>
      <c r="D27" s="30" t="s">
        <v>332</v>
      </c>
      <c r="E27" s="30" t="s">
        <v>333</v>
      </c>
      <c r="F27" s="30" t="s">
        <v>334</v>
      </c>
      <c r="H27" s="137">
        <f t="shared" si="2"/>
        <v>66.666666666666671</v>
      </c>
      <c r="I27" s="137">
        <f t="shared" si="3"/>
        <v>66.666666666666671</v>
      </c>
      <c r="J27" s="104"/>
      <c r="K27" s="142">
        <v>2</v>
      </c>
      <c r="L27" s="142">
        <f t="shared" si="6"/>
        <v>2</v>
      </c>
      <c r="M27" s="104"/>
      <c r="N27" s="105"/>
      <c r="O27" s="105"/>
      <c r="P27" s="105"/>
      <c r="Q27" s="105"/>
      <c r="R27" s="105"/>
      <c r="S27" s="105"/>
      <c r="T27" s="105"/>
      <c r="U27" s="105"/>
      <c r="V27" s="105"/>
      <c r="W27" s="105"/>
      <c r="X27" s="104"/>
      <c r="Y27" s="105">
        <v>2</v>
      </c>
      <c r="Z27" s="105">
        <v>2</v>
      </c>
      <c r="AA27" s="105">
        <v>2</v>
      </c>
      <c r="AB27" s="105">
        <v>2</v>
      </c>
      <c r="AC27" s="105">
        <v>2</v>
      </c>
      <c r="AD27" s="105">
        <v>2</v>
      </c>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c r="BA27" s="105"/>
      <c r="BB27" s="105"/>
      <c r="BC27" s="105"/>
      <c r="BD27" s="105"/>
      <c r="BE27" s="105"/>
      <c r="BF27" s="105"/>
      <c r="BG27" s="105"/>
      <c r="BH27" s="105"/>
      <c r="BI27" s="105"/>
      <c r="BJ27" s="105"/>
    </row>
    <row r="28" spans="1:62" s="11" customFormat="1" ht="51" x14ac:dyDescent="0.25">
      <c r="A28" s="31" t="s">
        <v>511</v>
      </c>
      <c r="B28" s="32" t="s">
        <v>335</v>
      </c>
      <c r="C28" s="33" t="s">
        <v>336</v>
      </c>
      <c r="D28" s="33" t="s">
        <v>337</v>
      </c>
      <c r="E28" s="33" t="s">
        <v>338</v>
      </c>
      <c r="F28" s="33" t="s">
        <v>339</v>
      </c>
      <c r="H28" s="138">
        <f t="shared" si="2"/>
        <v>66.666666666666671</v>
      </c>
      <c r="I28" s="138">
        <f t="shared" si="3"/>
        <v>44.444444444444436</v>
      </c>
      <c r="J28" s="110"/>
      <c r="K28" s="143">
        <v>2</v>
      </c>
      <c r="L28" s="143">
        <f t="shared" si="6"/>
        <v>1.3333333333333333</v>
      </c>
      <c r="M28" s="110"/>
      <c r="N28" s="106"/>
      <c r="O28" s="106"/>
      <c r="P28" s="106"/>
      <c r="Q28" s="106"/>
      <c r="R28" s="106"/>
      <c r="S28" s="106"/>
      <c r="T28" s="106"/>
      <c r="U28" s="106"/>
      <c r="V28" s="106"/>
      <c r="W28" s="106"/>
      <c r="X28" s="110"/>
      <c r="Y28" s="106">
        <v>1</v>
      </c>
      <c r="Z28" s="106">
        <v>0</v>
      </c>
      <c r="AA28" s="106">
        <v>2</v>
      </c>
      <c r="AB28" s="106">
        <v>3</v>
      </c>
      <c r="AC28" s="106">
        <v>1</v>
      </c>
      <c r="AD28" s="106">
        <v>1</v>
      </c>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row>
    <row r="29" spans="1:62" s="10" customFormat="1" ht="81.599999999999994" x14ac:dyDescent="0.25">
      <c r="A29" s="28" t="s">
        <v>512</v>
      </c>
      <c r="B29" s="37" t="s">
        <v>340</v>
      </c>
      <c r="C29" s="30" t="s">
        <v>340</v>
      </c>
      <c r="D29" s="30" t="s">
        <v>341</v>
      </c>
      <c r="E29" s="30" t="s">
        <v>342</v>
      </c>
      <c r="F29" s="30" t="s">
        <v>513</v>
      </c>
      <c r="H29" s="137">
        <f t="shared" si="2"/>
        <v>100</v>
      </c>
      <c r="I29" s="137">
        <f t="shared" si="3"/>
        <v>100</v>
      </c>
      <c r="J29" s="108"/>
      <c r="K29" s="142">
        <v>3</v>
      </c>
      <c r="L29" s="142">
        <f t="shared" si="6"/>
        <v>3</v>
      </c>
      <c r="M29" s="108"/>
      <c r="N29" s="105"/>
      <c r="O29" s="105"/>
      <c r="P29" s="105"/>
      <c r="Q29" s="105"/>
      <c r="R29" s="105"/>
      <c r="S29" s="105"/>
      <c r="T29" s="105"/>
      <c r="U29" s="105"/>
      <c r="V29" s="105"/>
      <c r="W29" s="105"/>
      <c r="X29" s="108"/>
      <c r="Y29" s="105">
        <v>3</v>
      </c>
      <c r="Z29" s="105">
        <v>3</v>
      </c>
      <c r="AA29" s="105">
        <v>3</v>
      </c>
      <c r="AB29" s="105">
        <v>3</v>
      </c>
      <c r="AC29" s="105">
        <v>3</v>
      </c>
      <c r="AD29" s="105">
        <v>3</v>
      </c>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05"/>
      <c r="BG29" s="105"/>
      <c r="BH29" s="105"/>
      <c r="BI29" s="105"/>
      <c r="BJ29" s="105"/>
    </row>
    <row r="30" spans="1:62" ht="81.599999999999994" x14ac:dyDescent="0.25">
      <c r="A30" s="31" t="s">
        <v>214</v>
      </c>
      <c r="B30" s="32" t="s">
        <v>343</v>
      </c>
      <c r="C30" s="33" t="s">
        <v>344</v>
      </c>
      <c r="D30" s="33" t="s">
        <v>345</v>
      </c>
      <c r="E30" s="33" t="s">
        <v>346</v>
      </c>
      <c r="F30" s="33" t="s">
        <v>347</v>
      </c>
      <c r="H30" s="138">
        <f t="shared" si="2"/>
        <v>33.333333333333336</v>
      </c>
      <c r="I30" s="138">
        <f t="shared" si="3"/>
        <v>22.222222222222218</v>
      </c>
      <c r="J30" s="104"/>
      <c r="K30" s="143">
        <v>1</v>
      </c>
      <c r="L30" s="143">
        <f t="shared" si="6"/>
        <v>0.66666666666666663</v>
      </c>
      <c r="M30" s="104"/>
      <c r="N30" s="106"/>
      <c r="O30" s="106"/>
      <c r="P30" s="106"/>
      <c r="Q30" s="106"/>
      <c r="R30" s="106"/>
      <c r="S30" s="106"/>
      <c r="T30" s="106"/>
      <c r="U30" s="106"/>
      <c r="V30" s="106"/>
      <c r="W30" s="106"/>
      <c r="X30" s="104"/>
      <c r="Y30" s="106">
        <v>0</v>
      </c>
      <c r="Z30" s="106">
        <v>1</v>
      </c>
      <c r="AA30" s="106">
        <v>0</v>
      </c>
      <c r="AB30" s="106">
        <v>1</v>
      </c>
      <c r="AC30" s="106">
        <v>1</v>
      </c>
      <c r="AD30" s="106">
        <v>1</v>
      </c>
      <c r="AE30" s="106"/>
      <c r="AF30" s="106"/>
      <c r="AG30" s="106"/>
      <c r="AH30" s="106"/>
      <c r="AI30" s="106"/>
      <c r="AJ30" s="106"/>
      <c r="AK30" s="106"/>
      <c r="AL30" s="106"/>
      <c r="AM30" s="106"/>
      <c r="AN30" s="106"/>
      <c r="AO30" s="106"/>
      <c r="AP30" s="106"/>
      <c r="AQ30" s="106"/>
      <c r="AR30" s="106"/>
      <c r="AS30" s="106"/>
      <c r="AT30" s="106"/>
      <c r="AU30" s="106"/>
      <c r="AV30" s="106"/>
      <c r="AW30" s="106"/>
      <c r="AX30" s="106"/>
      <c r="AY30" s="106"/>
      <c r="AZ30" s="106"/>
      <c r="BA30" s="106"/>
      <c r="BB30" s="106"/>
      <c r="BC30" s="106"/>
      <c r="BD30" s="106"/>
      <c r="BE30" s="106"/>
      <c r="BF30" s="106"/>
      <c r="BG30" s="106"/>
      <c r="BH30" s="106"/>
      <c r="BI30" s="106"/>
      <c r="BJ30" s="106"/>
    </row>
    <row r="31" spans="1:62" ht="71.400000000000006" x14ac:dyDescent="0.25">
      <c r="A31" s="28" t="s">
        <v>215</v>
      </c>
      <c r="B31" s="29" t="s">
        <v>348</v>
      </c>
      <c r="C31" s="30" t="s">
        <v>349</v>
      </c>
      <c r="D31" s="30" t="s">
        <v>350</v>
      </c>
      <c r="E31" s="30" t="s">
        <v>351</v>
      </c>
      <c r="F31" s="30" t="s">
        <v>352</v>
      </c>
      <c r="H31" s="137">
        <f t="shared" si="2"/>
        <v>100</v>
      </c>
      <c r="I31" s="137">
        <f t="shared" si="3"/>
        <v>88.888888888888872</v>
      </c>
      <c r="J31" s="104"/>
      <c r="K31" s="142">
        <v>3</v>
      </c>
      <c r="L31" s="142">
        <f t="shared" si="6"/>
        <v>2.6666666666666665</v>
      </c>
      <c r="M31" s="104"/>
      <c r="N31" s="105"/>
      <c r="O31" s="105"/>
      <c r="P31" s="105"/>
      <c r="Q31" s="105"/>
      <c r="R31" s="105"/>
      <c r="S31" s="105"/>
      <c r="T31" s="105"/>
      <c r="U31" s="105"/>
      <c r="V31" s="105"/>
      <c r="W31" s="105"/>
      <c r="X31" s="104"/>
      <c r="Y31" s="105">
        <v>3</v>
      </c>
      <c r="Z31" s="105">
        <v>3</v>
      </c>
      <c r="AA31" s="105">
        <v>3</v>
      </c>
      <c r="AB31" s="105">
        <v>3</v>
      </c>
      <c r="AC31" s="105">
        <v>1</v>
      </c>
      <c r="AD31" s="105">
        <v>3</v>
      </c>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c r="BA31" s="105"/>
      <c r="BB31" s="105"/>
      <c r="BC31" s="105"/>
      <c r="BD31" s="105"/>
      <c r="BE31" s="105"/>
      <c r="BF31" s="105"/>
      <c r="BG31" s="105"/>
      <c r="BH31" s="105"/>
      <c r="BI31" s="105"/>
      <c r="BJ31" s="105"/>
    </row>
    <row r="32" spans="1:62" s="10" customFormat="1" ht="81.599999999999994" x14ac:dyDescent="0.25">
      <c r="A32" s="40" t="s">
        <v>10</v>
      </c>
      <c r="B32" s="41" t="s">
        <v>353</v>
      </c>
      <c r="C32" s="42" t="s">
        <v>354</v>
      </c>
      <c r="D32" s="42" t="s">
        <v>355</v>
      </c>
      <c r="E32" s="42" t="s">
        <v>356</v>
      </c>
      <c r="F32" s="42" t="s">
        <v>357</v>
      </c>
      <c r="H32" s="140">
        <f t="shared" si="2"/>
        <v>0</v>
      </c>
      <c r="I32" s="140">
        <f t="shared" si="3"/>
        <v>60</v>
      </c>
      <c r="J32" s="108"/>
      <c r="K32" s="145">
        <v>0</v>
      </c>
      <c r="L32" s="145">
        <f t="shared" si="6"/>
        <v>1.8</v>
      </c>
      <c r="M32" s="108"/>
      <c r="N32" s="109"/>
      <c r="O32" s="109"/>
      <c r="P32" s="109"/>
      <c r="Q32" s="109"/>
      <c r="R32" s="109"/>
      <c r="S32" s="109"/>
      <c r="T32" s="109"/>
      <c r="U32" s="109"/>
      <c r="V32" s="109"/>
      <c r="W32" s="109"/>
      <c r="X32" s="108"/>
      <c r="Y32" s="109"/>
      <c r="Z32" s="109">
        <v>2</v>
      </c>
      <c r="AA32" s="109">
        <v>3</v>
      </c>
      <c r="AB32" s="109">
        <v>0</v>
      </c>
      <c r="AC32" s="109">
        <v>2</v>
      </c>
      <c r="AD32" s="109">
        <v>2</v>
      </c>
      <c r="AE32" s="109"/>
      <c r="AF32" s="109"/>
      <c r="AG32" s="109"/>
      <c r="AH32" s="109"/>
      <c r="AI32" s="109"/>
      <c r="AJ32" s="109"/>
      <c r="AK32" s="109"/>
      <c r="AL32" s="109"/>
      <c r="AM32" s="109"/>
      <c r="AN32" s="109"/>
      <c r="AO32" s="109"/>
      <c r="AP32" s="109"/>
      <c r="AQ32" s="109"/>
      <c r="AR32" s="109"/>
      <c r="AS32" s="109"/>
      <c r="AT32" s="109"/>
      <c r="AU32" s="109"/>
      <c r="AV32" s="109"/>
      <c r="AW32" s="109"/>
      <c r="AX32" s="109"/>
      <c r="AY32" s="109"/>
      <c r="AZ32" s="109"/>
      <c r="BA32" s="109"/>
      <c r="BB32" s="109"/>
      <c r="BC32" s="109"/>
      <c r="BD32" s="109"/>
      <c r="BE32" s="109"/>
      <c r="BF32" s="109"/>
      <c r="BG32" s="109"/>
      <c r="BH32" s="109"/>
      <c r="BI32" s="109"/>
      <c r="BJ32" s="109"/>
    </row>
    <row r="33" spans="1:62" ht="51" x14ac:dyDescent="0.25">
      <c r="A33" s="28" t="s">
        <v>11</v>
      </c>
      <c r="B33" s="29" t="s">
        <v>358</v>
      </c>
      <c r="C33" s="30" t="s">
        <v>359</v>
      </c>
      <c r="D33" s="30" t="s">
        <v>360</v>
      </c>
      <c r="E33" s="30" t="s">
        <v>361</v>
      </c>
      <c r="F33" s="30" t="s">
        <v>362</v>
      </c>
      <c r="H33" s="137">
        <f t="shared" si="2"/>
        <v>0</v>
      </c>
      <c r="I33" s="137">
        <f t="shared" si="3"/>
        <v>5.5555555555555545</v>
      </c>
      <c r="J33" s="104"/>
      <c r="K33" s="142">
        <v>0</v>
      </c>
      <c r="L33" s="142">
        <f t="shared" si="6"/>
        <v>0.16666666666666666</v>
      </c>
      <c r="M33" s="104"/>
      <c r="N33" s="105"/>
      <c r="O33" s="105"/>
      <c r="P33" s="105"/>
      <c r="Q33" s="105"/>
      <c r="R33" s="105"/>
      <c r="S33" s="105"/>
      <c r="T33" s="105"/>
      <c r="U33" s="105"/>
      <c r="V33" s="105"/>
      <c r="W33" s="105"/>
      <c r="X33" s="104"/>
      <c r="Y33" s="105">
        <v>0</v>
      </c>
      <c r="Z33" s="105">
        <v>0</v>
      </c>
      <c r="AA33" s="105">
        <v>0</v>
      </c>
      <c r="AB33" s="105">
        <v>0</v>
      </c>
      <c r="AC33" s="105">
        <v>1</v>
      </c>
      <c r="AD33" s="105">
        <v>0</v>
      </c>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row>
    <row r="34" spans="1:62" ht="122.4" x14ac:dyDescent="0.25">
      <c r="A34" s="40" t="s">
        <v>12</v>
      </c>
      <c r="B34" s="43" t="s">
        <v>363</v>
      </c>
      <c r="C34" s="42" t="s">
        <v>364</v>
      </c>
      <c r="D34" s="42" t="s">
        <v>365</v>
      </c>
      <c r="E34" s="42" t="s">
        <v>366</v>
      </c>
      <c r="F34" s="42" t="s">
        <v>367</v>
      </c>
      <c r="H34" s="140">
        <f t="shared" si="2"/>
        <v>0</v>
      </c>
      <c r="I34" s="140">
        <f t="shared" si="3"/>
        <v>26.666666666666668</v>
      </c>
      <c r="J34" s="104"/>
      <c r="K34" s="145">
        <v>0</v>
      </c>
      <c r="L34" s="145">
        <f t="shared" si="6"/>
        <v>0.8</v>
      </c>
      <c r="M34" s="104"/>
      <c r="N34" s="109"/>
      <c r="O34" s="109"/>
      <c r="P34" s="109"/>
      <c r="Q34" s="109"/>
      <c r="R34" s="109"/>
      <c r="S34" s="109"/>
      <c r="T34" s="109"/>
      <c r="U34" s="109"/>
      <c r="V34" s="109"/>
      <c r="W34" s="109"/>
      <c r="X34" s="104"/>
      <c r="Y34" s="109">
        <v>0</v>
      </c>
      <c r="Z34" s="109">
        <v>0</v>
      </c>
      <c r="AA34" s="109">
        <v>2</v>
      </c>
      <c r="AB34" s="109">
        <v>0</v>
      </c>
      <c r="AC34" s="109">
        <v>2</v>
      </c>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9"/>
      <c r="BE34" s="109"/>
      <c r="BF34" s="109"/>
      <c r="BG34" s="109"/>
      <c r="BH34" s="109"/>
      <c r="BI34" s="109"/>
      <c r="BJ34" s="109"/>
    </row>
    <row r="35" spans="1:62" ht="51" x14ac:dyDescent="0.25">
      <c r="A35" s="28" t="s">
        <v>13</v>
      </c>
      <c r="B35" s="29" t="s">
        <v>368</v>
      </c>
      <c r="C35" s="30" t="s">
        <v>369</v>
      </c>
      <c r="D35" s="30" t="s">
        <v>370</v>
      </c>
      <c r="E35" s="30" t="s">
        <v>371</v>
      </c>
      <c r="F35" s="30" t="s">
        <v>372</v>
      </c>
      <c r="H35" s="137">
        <f t="shared" si="2"/>
        <v>0</v>
      </c>
      <c r="I35" s="137">
        <f t="shared" si="3"/>
        <v>22.222222222222218</v>
      </c>
      <c r="J35" s="104"/>
      <c r="K35" s="142">
        <v>0</v>
      </c>
      <c r="L35" s="142">
        <f t="shared" si="6"/>
        <v>0.66666666666666663</v>
      </c>
      <c r="M35" s="104"/>
      <c r="N35" s="111"/>
      <c r="O35" s="111"/>
      <c r="P35" s="111"/>
      <c r="Q35" s="111"/>
      <c r="R35" s="111"/>
      <c r="S35" s="111"/>
      <c r="T35" s="111"/>
      <c r="U35" s="111"/>
      <c r="V35" s="111"/>
      <c r="W35" s="111"/>
      <c r="X35" s="104"/>
      <c r="Y35" s="105">
        <v>0</v>
      </c>
      <c r="Z35" s="105">
        <v>0</v>
      </c>
      <c r="AA35" s="105">
        <v>2</v>
      </c>
      <c r="AB35" s="105">
        <v>0</v>
      </c>
      <c r="AC35" s="105">
        <v>2</v>
      </c>
      <c r="AD35" s="105">
        <v>0</v>
      </c>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c r="BA35" s="105"/>
      <c r="BB35" s="105"/>
      <c r="BC35" s="105"/>
      <c r="BD35" s="105"/>
      <c r="BE35" s="105"/>
      <c r="BF35" s="105"/>
      <c r="BG35" s="105"/>
      <c r="BH35" s="105"/>
      <c r="BI35" s="105"/>
      <c r="BJ35" s="105"/>
    </row>
    <row r="36" spans="1:62" s="9" customFormat="1" ht="15" x14ac:dyDescent="0.25">
      <c r="A36" s="327" t="s">
        <v>373</v>
      </c>
      <c r="B36" s="328"/>
      <c r="C36" s="27"/>
      <c r="D36" s="27"/>
      <c r="E36" s="27"/>
      <c r="F36" s="27"/>
      <c r="H36" s="136">
        <f t="shared" si="2"/>
        <v>30.76923076923077</v>
      </c>
      <c r="I36" s="136">
        <f t="shared" si="3"/>
        <v>43.504273504273499</v>
      </c>
      <c r="J36" s="97"/>
      <c r="K36" s="141">
        <f>+AVERAGE(K37:K49)</f>
        <v>0.92307692307692313</v>
      </c>
      <c r="L36" s="141">
        <f>+AVERAGE(L37:L49)</f>
        <v>1.3051282051282049</v>
      </c>
      <c r="N36" s="27"/>
      <c r="O36" s="27"/>
      <c r="P36" s="27"/>
      <c r="Q36" s="27"/>
      <c r="R36" s="27"/>
      <c r="S36" s="27"/>
      <c r="T36" s="27"/>
      <c r="U36" s="27"/>
      <c r="V36" s="27"/>
      <c r="W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row>
    <row r="37" spans="1:62" ht="61.2" x14ac:dyDescent="0.25">
      <c r="A37" s="31" t="s">
        <v>514</v>
      </c>
      <c r="B37" s="32" t="s">
        <v>374</v>
      </c>
      <c r="C37" s="33" t="s">
        <v>375</v>
      </c>
      <c r="D37" s="33" t="s">
        <v>376</v>
      </c>
      <c r="E37" s="33" t="s">
        <v>377</v>
      </c>
      <c r="F37" s="33" t="s">
        <v>378</v>
      </c>
      <c r="H37" s="138">
        <f t="shared" ref="H37:H61" si="7">+(K37*100)/3</f>
        <v>66.666666666666671</v>
      </c>
      <c r="I37" s="138">
        <f t="shared" si="3"/>
        <v>50</v>
      </c>
      <c r="J37" s="104"/>
      <c r="K37" s="143">
        <v>2</v>
      </c>
      <c r="L37" s="143">
        <f t="shared" ref="L37:L49" si="8">+AVERAGE(Y37:BJ37)</f>
        <v>1.5</v>
      </c>
      <c r="M37" s="104"/>
      <c r="N37" s="106"/>
      <c r="O37" s="106"/>
      <c r="P37" s="106"/>
      <c r="Q37" s="106"/>
      <c r="R37" s="106"/>
      <c r="S37" s="106"/>
      <c r="T37" s="106"/>
      <c r="U37" s="106"/>
      <c r="V37" s="106"/>
      <c r="W37" s="106"/>
      <c r="X37" s="104"/>
      <c r="Y37" s="106">
        <v>2</v>
      </c>
      <c r="Z37" s="106">
        <v>1</v>
      </c>
      <c r="AA37" s="106">
        <v>2</v>
      </c>
      <c r="AB37" s="106">
        <v>3</v>
      </c>
      <c r="AC37" s="106">
        <v>1</v>
      </c>
      <c r="AD37" s="106">
        <v>0</v>
      </c>
      <c r="AE37" s="106"/>
      <c r="AF37" s="106"/>
      <c r="AG37" s="106"/>
      <c r="AH37" s="106"/>
      <c r="AI37" s="106"/>
      <c r="AJ37" s="106"/>
      <c r="AK37" s="106"/>
      <c r="AL37" s="106"/>
      <c r="AM37" s="106"/>
      <c r="AN37" s="106"/>
      <c r="AO37" s="106"/>
      <c r="AP37" s="106"/>
      <c r="AQ37" s="106"/>
      <c r="AR37" s="106"/>
      <c r="AS37" s="106"/>
      <c r="AT37" s="106"/>
      <c r="AU37" s="106"/>
      <c r="AV37" s="106"/>
      <c r="AW37" s="106"/>
      <c r="AX37" s="106"/>
      <c r="AY37" s="106"/>
      <c r="AZ37" s="106"/>
      <c r="BA37" s="106"/>
      <c r="BB37" s="106"/>
      <c r="BC37" s="106"/>
      <c r="BD37" s="106"/>
      <c r="BE37" s="106"/>
      <c r="BF37" s="106"/>
      <c r="BG37" s="106"/>
      <c r="BH37" s="106"/>
      <c r="BI37" s="106"/>
      <c r="BJ37" s="106"/>
    </row>
    <row r="38" spans="1:62" s="12" customFormat="1" ht="66" x14ac:dyDescent="0.25">
      <c r="A38" s="28" t="s">
        <v>515</v>
      </c>
      <c r="B38" s="29" t="s">
        <v>379</v>
      </c>
      <c r="C38" s="30" t="s">
        <v>380</v>
      </c>
      <c r="D38" s="30" t="s">
        <v>381</v>
      </c>
      <c r="E38" s="30" t="s">
        <v>382</v>
      </c>
      <c r="F38" s="30" t="s">
        <v>383</v>
      </c>
      <c r="H38" s="137">
        <f t="shared" si="7"/>
        <v>0</v>
      </c>
      <c r="I38" s="137">
        <f t="shared" si="3"/>
        <v>44.444444444444436</v>
      </c>
      <c r="J38" s="108"/>
      <c r="K38" s="142">
        <v>0</v>
      </c>
      <c r="L38" s="142">
        <f t="shared" si="8"/>
        <v>1.3333333333333333</v>
      </c>
      <c r="M38" s="108"/>
      <c r="N38" s="105"/>
      <c r="O38" s="105"/>
      <c r="P38" s="105"/>
      <c r="Q38" s="105"/>
      <c r="R38" s="105"/>
      <c r="S38" s="105"/>
      <c r="T38" s="105"/>
      <c r="U38" s="105"/>
      <c r="V38" s="105"/>
      <c r="W38" s="105"/>
      <c r="X38" s="108"/>
      <c r="Y38" s="105">
        <v>1</v>
      </c>
      <c r="Z38" s="105">
        <v>1</v>
      </c>
      <c r="AA38" s="105">
        <v>2</v>
      </c>
      <c r="AB38" s="105">
        <v>1</v>
      </c>
      <c r="AC38" s="105">
        <v>2</v>
      </c>
      <c r="AD38" s="105">
        <v>1</v>
      </c>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c r="BA38" s="105"/>
      <c r="BB38" s="105"/>
      <c r="BC38" s="105"/>
      <c r="BD38" s="105"/>
      <c r="BE38" s="105"/>
      <c r="BF38" s="105"/>
      <c r="BG38" s="105"/>
      <c r="BH38" s="105"/>
      <c r="BI38" s="105"/>
      <c r="BJ38" s="105"/>
    </row>
    <row r="39" spans="1:62" ht="81.599999999999994" x14ac:dyDescent="0.25">
      <c r="A39" s="31" t="s">
        <v>516</v>
      </c>
      <c r="B39" s="32" t="s">
        <v>384</v>
      </c>
      <c r="C39" s="33" t="s">
        <v>385</v>
      </c>
      <c r="D39" s="33" t="s">
        <v>386</v>
      </c>
      <c r="E39" s="33" t="s">
        <v>387</v>
      </c>
      <c r="F39" s="33" t="s">
        <v>388</v>
      </c>
      <c r="H39" s="138">
        <f t="shared" si="7"/>
        <v>33.333333333333336</v>
      </c>
      <c r="I39" s="138">
        <f t="shared" si="3"/>
        <v>44.444444444444436</v>
      </c>
      <c r="J39" s="104"/>
      <c r="K39" s="143">
        <v>1</v>
      </c>
      <c r="L39" s="143">
        <f t="shared" si="8"/>
        <v>1.3333333333333333</v>
      </c>
      <c r="M39" s="104"/>
      <c r="N39" s="106"/>
      <c r="O39" s="106"/>
      <c r="P39" s="106"/>
      <c r="Q39" s="106"/>
      <c r="R39" s="106"/>
      <c r="S39" s="106"/>
      <c r="T39" s="106"/>
      <c r="U39" s="106"/>
      <c r="V39" s="106"/>
      <c r="W39" s="106"/>
      <c r="X39" s="104"/>
      <c r="Y39" s="106">
        <v>1</v>
      </c>
      <c r="Z39" s="106">
        <v>2</v>
      </c>
      <c r="AA39" s="106">
        <v>2</v>
      </c>
      <c r="AB39" s="106">
        <v>1</v>
      </c>
      <c r="AC39" s="106">
        <v>1</v>
      </c>
      <c r="AD39" s="106">
        <v>1</v>
      </c>
      <c r="AE39" s="106"/>
      <c r="AF39" s="106"/>
      <c r="AG39" s="106"/>
      <c r="AH39" s="106"/>
      <c r="AI39" s="106"/>
      <c r="AJ39" s="106"/>
      <c r="AK39" s="106"/>
      <c r="AL39" s="106"/>
      <c r="AM39" s="106"/>
      <c r="AN39" s="106"/>
      <c r="AO39" s="106"/>
      <c r="AP39" s="106"/>
      <c r="AQ39" s="106"/>
      <c r="AR39" s="106"/>
      <c r="AS39" s="106"/>
      <c r="AT39" s="106"/>
      <c r="AU39" s="106"/>
      <c r="AV39" s="106"/>
      <c r="AW39" s="106"/>
      <c r="AX39" s="106"/>
      <c r="AY39" s="106"/>
      <c r="AZ39" s="106"/>
      <c r="BA39" s="106"/>
      <c r="BB39" s="106"/>
      <c r="BC39" s="106"/>
      <c r="BD39" s="106"/>
      <c r="BE39" s="106"/>
      <c r="BF39" s="106"/>
      <c r="BG39" s="106"/>
      <c r="BH39" s="106"/>
      <c r="BI39" s="106"/>
      <c r="BJ39" s="106"/>
    </row>
    <row r="40" spans="1:62" s="11" customFormat="1" ht="81.599999999999994" x14ac:dyDescent="0.25">
      <c r="A40" s="28" t="s">
        <v>517</v>
      </c>
      <c r="B40" s="29" t="s">
        <v>389</v>
      </c>
      <c r="C40" s="30" t="s">
        <v>390</v>
      </c>
      <c r="D40" s="30" t="s">
        <v>391</v>
      </c>
      <c r="E40" s="30" t="s">
        <v>392</v>
      </c>
      <c r="F40" s="30" t="s">
        <v>393</v>
      </c>
      <c r="H40" s="137">
        <f t="shared" si="7"/>
        <v>0</v>
      </c>
      <c r="I40" s="137">
        <f t="shared" si="3"/>
        <v>27.777777777777782</v>
      </c>
      <c r="J40" s="110"/>
      <c r="K40" s="142">
        <v>0</v>
      </c>
      <c r="L40" s="142">
        <f t="shared" si="8"/>
        <v>0.83333333333333337</v>
      </c>
      <c r="M40" s="110"/>
      <c r="N40" s="105"/>
      <c r="O40" s="105"/>
      <c r="P40" s="105"/>
      <c r="Q40" s="105"/>
      <c r="R40" s="105"/>
      <c r="S40" s="105"/>
      <c r="T40" s="105"/>
      <c r="U40" s="105"/>
      <c r="V40" s="105"/>
      <c r="W40" s="105"/>
      <c r="X40" s="110"/>
      <c r="Y40" s="105">
        <v>0</v>
      </c>
      <c r="Z40" s="105">
        <v>2</v>
      </c>
      <c r="AA40" s="105">
        <v>2</v>
      </c>
      <c r="AB40" s="105">
        <v>0</v>
      </c>
      <c r="AC40" s="105">
        <v>0</v>
      </c>
      <c r="AD40" s="105">
        <v>1</v>
      </c>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c r="BA40" s="105"/>
      <c r="BB40" s="105"/>
      <c r="BC40" s="105"/>
      <c r="BD40" s="105"/>
      <c r="BE40" s="105"/>
      <c r="BF40" s="105"/>
      <c r="BG40" s="105"/>
      <c r="BH40" s="105"/>
      <c r="BI40" s="105"/>
      <c r="BJ40" s="105"/>
    </row>
    <row r="41" spans="1:62" s="13" customFormat="1" ht="71.400000000000006" x14ac:dyDescent="0.25">
      <c r="A41" s="31" t="s">
        <v>518</v>
      </c>
      <c r="B41" s="32" t="s">
        <v>394</v>
      </c>
      <c r="C41" s="33" t="s">
        <v>395</v>
      </c>
      <c r="D41" s="33" t="s">
        <v>396</v>
      </c>
      <c r="E41" s="33" t="s">
        <v>397</v>
      </c>
      <c r="F41" s="33" t="s">
        <v>398</v>
      </c>
      <c r="H41" s="138">
        <f t="shared" si="7"/>
        <v>33.333333333333336</v>
      </c>
      <c r="I41" s="138">
        <f t="shared" si="3"/>
        <v>27.777777777777782</v>
      </c>
      <c r="J41" s="112"/>
      <c r="K41" s="143">
        <v>1</v>
      </c>
      <c r="L41" s="143">
        <f t="shared" si="8"/>
        <v>0.83333333333333337</v>
      </c>
      <c r="M41" s="112"/>
      <c r="N41" s="106"/>
      <c r="O41" s="106"/>
      <c r="P41" s="106"/>
      <c r="Q41" s="106"/>
      <c r="R41" s="106"/>
      <c r="S41" s="106"/>
      <c r="T41" s="106"/>
      <c r="U41" s="106"/>
      <c r="V41" s="106"/>
      <c r="W41" s="106"/>
      <c r="X41" s="112"/>
      <c r="Y41" s="106">
        <v>1</v>
      </c>
      <c r="Z41" s="106">
        <v>0</v>
      </c>
      <c r="AA41" s="106">
        <v>2</v>
      </c>
      <c r="AB41" s="106">
        <v>1</v>
      </c>
      <c r="AC41" s="106">
        <v>1</v>
      </c>
      <c r="AD41" s="106">
        <v>0</v>
      </c>
      <c r="AE41" s="106"/>
      <c r="AF41" s="106"/>
      <c r="AG41" s="106"/>
      <c r="AH41" s="106"/>
      <c r="AI41" s="106"/>
      <c r="AJ41" s="106"/>
      <c r="AK41" s="106"/>
      <c r="AL41" s="106"/>
      <c r="AM41" s="106"/>
      <c r="AN41" s="106"/>
      <c r="AO41" s="106"/>
      <c r="AP41" s="106"/>
      <c r="AQ41" s="106"/>
      <c r="AR41" s="106"/>
      <c r="AS41" s="106"/>
      <c r="AT41" s="106"/>
      <c r="AU41" s="106"/>
      <c r="AV41" s="106"/>
      <c r="AW41" s="106"/>
      <c r="AX41" s="106"/>
      <c r="AY41" s="106"/>
      <c r="AZ41" s="106"/>
      <c r="BA41" s="106"/>
      <c r="BB41" s="106"/>
      <c r="BC41" s="106"/>
      <c r="BD41" s="106"/>
      <c r="BE41" s="106"/>
      <c r="BF41" s="106"/>
      <c r="BG41" s="106"/>
      <c r="BH41" s="106"/>
      <c r="BI41" s="106"/>
      <c r="BJ41" s="106"/>
    </row>
    <row r="42" spans="1:62" s="13" customFormat="1" ht="39.6" x14ac:dyDescent="0.25">
      <c r="A42" s="28" t="s">
        <v>519</v>
      </c>
      <c r="B42" s="29" t="s">
        <v>399</v>
      </c>
      <c r="C42" s="30" t="s">
        <v>400</v>
      </c>
      <c r="D42" s="30" t="s">
        <v>401</v>
      </c>
      <c r="E42" s="30" t="s">
        <v>402</v>
      </c>
      <c r="F42" s="30" t="s">
        <v>403</v>
      </c>
      <c r="H42" s="137">
        <f t="shared" si="7"/>
        <v>33.333333333333336</v>
      </c>
      <c r="I42" s="137">
        <f t="shared" si="3"/>
        <v>77.777777777777786</v>
      </c>
      <c r="J42" s="112"/>
      <c r="K42" s="142">
        <v>1</v>
      </c>
      <c r="L42" s="142">
        <f t="shared" si="8"/>
        <v>2.3333333333333335</v>
      </c>
      <c r="M42" s="112"/>
      <c r="N42" s="105"/>
      <c r="O42" s="105"/>
      <c r="P42" s="105"/>
      <c r="Q42" s="105"/>
      <c r="R42" s="105"/>
      <c r="S42" s="105"/>
      <c r="T42" s="105"/>
      <c r="U42" s="105"/>
      <c r="V42" s="105"/>
      <c r="W42" s="105"/>
      <c r="X42" s="112"/>
      <c r="Y42" s="105">
        <v>1</v>
      </c>
      <c r="Z42" s="105">
        <v>3</v>
      </c>
      <c r="AA42" s="105">
        <v>3</v>
      </c>
      <c r="AB42" s="105">
        <v>1</v>
      </c>
      <c r="AC42" s="105">
        <v>3</v>
      </c>
      <c r="AD42" s="105">
        <v>3</v>
      </c>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row>
    <row r="43" spans="1:62" ht="81.599999999999994" x14ac:dyDescent="0.25">
      <c r="A43" s="31" t="s">
        <v>520</v>
      </c>
      <c r="B43" s="32" t="s">
        <v>404</v>
      </c>
      <c r="C43" s="33" t="s">
        <v>405</v>
      </c>
      <c r="D43" s="33" t="s">
        <v>406</v>
      </c>
      <c r="E43" s="33" t="s">
        <v>407</v>
      </c>
      <c r="F43" s="33" t="s">
        <v>408</v>
      </c>
      <c r="H43" s="138">
        <f t="shared" si="7"/>
        <v>100</v>
      </c>
      <c r="I43" s="138">
        <f t="shared" si="3"/>
        <v>66.666666666666671</v>
      </c>
      <c r="J43" s="104"/>
      <c r="K43" s="143">
        <v>3</v>
      </c>
      <c r="L43" s="143">
        <f t="shared" si="8"/>
        <v>2</v>
      </c>
      <c r="M43" s="104"/>
      <c r="N43" s="106"/>
      <c r="O43" s="106"/>
      <c r="P43" s="106"/>
      <c r="Q43" s="106"/>
      <c r="R43" s="106"/>
      <c r="S43" s="106"/>
      <c r="T43" s="106"/>
      <c r="U43" s="106"/>
      <c r="V43" s="106"/>
      <c r="W43" s="106"/>
      <c r="X43" s="104"/>
      <c r="Y43" s="106">
        <v>3</v>
      </c>
      <c r="Z43" s="106">
        <v>1</v>
      </c>
      <c r="AA43" s="106">
        <v>2</v>
      </c>
      <c r="AB43" s="106">
        <v>3</v>
      </c>
      <c r="AC43" s="106">
        <v>2</v>
      </c>
      <c r="AD43" s="106">
        <v>1</v>
      </c>
      <c r="AE43" s="106"/>
      <c r="AF43" s="106"/>
      <c r="AG43" s="106"/>
      <c r="AH43" s="106"/>
      <c r="AI43" s="106"/>
      <c r="AJ43" s="106"/>
      <c r="AK43" s="106"/>
      <c r="AL43" s="106"/>
      <c r="AM43" s="106"/>
      <c r="AN43" s="315"/>
      <c r="AO43" s="106"/>
      <c r="AP43" s="106"/>
      <c r="AQ43" s="106"/>
      <c r="AR43" s="106"/>
      <c r="AS43" s="106"/>
      <c r="AT43" s="106"/>
      <c r="AU43" s="106"/>
      <c r="AV43" s="106"/>
      <c r="AW43" s="106"/>
      <c r="AX43" s="106"/>
      <c r="AY43" s="106"/>
      <c r="AZ43" s="106"/>
      <c r="BA43" s="106"/>
      <c r="BB43" s="106"/>
      <c r="BC43" s="106"/>
      <c r="BD43" s="106"/>
      <c r="BE43" s="106"/>
      <c r="BF43" s="106"/>
      <c r="BG43" s="106"/>
      <c r="BH43" s="106"/>
      <c r="BI43" s="106"/>
      <c r="BJ43" s="106"/>
    </row>
    <row r="44" spans="1:62" ht="61.2" x14ac:dyDescent="0.25">
      <c r="A44" s="28" t="s">
        <v>14</v>
      </c>
      <c r="B44" s="29" t="s">
        <v>521</v>
      </c>
      <c r="C44" s="30" t="s">
        <v>409</v>
      </c>
      <c r="D44" s="30" t="s">
        <v>410</v>
      </c>
      <c r="E44" s="30" t="s">
        <v>411</v>
      </c>
      <c r="F44" s="30" t="s">
        <v>412</v>
      </c>
      <c r="H44" s="137">
        <f t="shared" si="7"/>
        <v>33.333333333333336</v>
      </c>
      <c r="I44" s="137">
        <f t="shared" si="3"/>
        <v>55.555555555555564</v>
      </c>
      <c r="J44" s="104"/>
      <c r="K44" s="142">
        <v>1</v>
      </c>
      <c r="L44" s="142">
        <f t="shared" si="8"/>
        <v>1.6666666666666667</v>
      </c>
      <c r="M44" s="104"/>
      <c r="N44" s="105"/>
      <c r="O44" s="105"/>
      <c r="P44" s="105"/>
      <c r="Q44" s="105"/>
      <c r="R44" s="105"/>
      <c r="S44" s="105"/>
      <c r="T44" s="105"/>
      <c r="U44" s="105"/>
      <c r="V44" s="105"/>
      <c r="W44" s="105"/>
      <c r="X44" s="104"/>
      <c r="Y44" s="105">
        <v>2</v>
      </c>
      <c r="Z44" s="105">
        <v>2</v>
      </c>
      <c r="AA44" s="105">
        <v>2</v>
      </c>
      <c r="AB44" s="105">
        <v>2</v>
      </c>
      <c r="AC44" s="105">
        <v>1</v>
      </c>
      <c r="AD44" s="105">
        <v>1</v>
      </c>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c r="BF44" s="105"/>
      <c r="BG44" s="105"/>
      <c r="BH44" s="105"/>
      <c r="BI44" s="105"/>
      <c r="BJ44" s="105"/>
    </row>
    <row r="45" spans="1:62" ht="61.2" x14ac:dyDescent="0.25">
      <c r="A45" s="38" t="s">
        <v>15</v>
      </c>
      <c r="B45" s="32" t="s">
        <v>413</v>
      </c>
      <c r="C45" s="33" t="s">
        <v>414</v>
      </c>
      <c r="D45" s="33" t="s">
        <v>415</v>
      </c>
      <c r="E45" s="33" t="s">
        <v>416</v>
      </c>
      <c r="F45" s="33" t="s">
        <v>417</v>
      </c>
      <c r="H45" s="138">
        <f t="shared" si="7"/>
        <v>0</v>
      </c>
      <c r="I45" s="138">
        <f t="shared" si="3"/>
        <v>16.666666666666668</v>
      </c>
      <c r="J45" s="104"/>
      <c r="K45" s="143">
        <v>0</v>
      </c>
      <c r="L45" s="143">
        <f t="shared" si="8"/>
        <v>0.5</v>
      </c>
      <c r="M45" s="104"/>
      <c r="N45" s="106"/>
      <c r="O45" s="106"/>
      <c r="P45" s="106"/>
      <c r="Q45" s="106"/>
      <c r="R45" s="106"/>
      <c r="S45" s="106"/>
      <c r="T45" s="106"/>
      <c r="U45" s="106"/>
      <c r="V45" s="106"/>
      <c r="W45" s="106"/>
      <c r="X45" s="104"/>
      <c r="Y45" s="106">
        <v>0</v>
      </c>
      <c r="Z45" s="106">
        <v>0</v>
      </c>
      <c r="AA45" s="106">
        <v>2</v>
      </c>
      <c r="AB45" s="106">
        <v>0</v>
      </c>
      <c r="AC45" s="106">
        <v>1</v>
      </c>
      <c r="AD45" s="106">
        <v>0</v>
      </c>
      <c r="AE45" s="106"/>
      <c r="AF45" s="106"/>
      <c r="AG45" s="106"/>
      <c r="AH45" s="106"/>
      <c r="AI45" s="106"/>
      <c r="AJ45" s="106"/>
      <c r="AK45" s="106"/>
      <c r="AL45" s="106"/>
      <c r="AM45" s="106"/>
      <c r="AN45" s="106"/>
      <c r="AO45" s="106"/>
      <c r="AP45" s="106"/>
      <c r="AQ45" s="106"/>
      <c r="AR45" s="106"/>
      <c r="AS45" s="106"/>
      <c r="AT45" s="106"/>
      <c r="AU45" s="106"/>
      <c r="AV45" s="106"/>
      <c r="AW45" s="106"/>
      <c r="AX45" s="106"/>
      <c r="AY45" s="106"/>
      <c r="AZ45" s="106"/>
      <c r="BA45" s="106"/>
      <c r="BB45" s="106"/>
      <c r="BC45" s="106"/>
      <c r="BD45" s="106"/>
      <c r="BE45" s="106"/>
      <c r="BF45" s="106"/>
      <c r="BG45" s="106"/>
      <c r="BH45" s="106"/>
      <c r="BI45" s="106"/>
      <c r="BJ45" s="106"/>
    </row>
    <row r="46" spans="1:62" ht="81.599999999999994" x14ac:dyDescent="0.25">
      <c r="A46" s="28" t="s">
        <v>16</v>
      </c>
      <c r="B46" s="29" t="s">
        <v>418</v>
      </c>
      <c r="C46" s="30" t="s">
        <v>419</v>
      </c>
      <c r="D46" s="30" t="s">
        <v>420</v>
      </c>
      <c r="E46" s="30" t="s">
        <v>421</v>
      </c>
      <c r="F46" s="30" t="s">
        <v>422</v>
      </c>
      <c r="H46" s="137">
        <f t="shared" si="7"/>
        <v>0</v>
      </c>
      <c r="I46" s="137">
        <f t="shared" si="3"/>
        <v>11.111111111111109</v>
      </c>
      <c r="J46" s="104"/>
      <c r="K46" s="142">
        <v>0</v>
      </c>
      <c r="L46" s="142">
        <f t="shared" si="8"/>
        <v>0.33333333333333331</v>
      </c>
      <c r="M46" s="104"/>
      <c r="N46" s="105"/>
      <c r="O46" s="105"/>
      <c r="P46" s="105"/>
      <c r="Q46" s="105"/>
      <c r="R46" s="105"/>
      <c r="S46" s="105"/>
      <c r="T46" s="105"/>
      <c r="U46" s="105"/>
      <c r="V46" s="105"/>
      <c r="W46" s="105"/>
      <c r="X46" s="104"/>
      <c r="Y46" s="105">
        <v>0</v>
      </c>
      <c r="Z46" s="105">
        <v>0</v>
      </c>
      <c r="AA46" s="105">
        <v>2</v>
      </c>
      <c r="AB46" s="105">
        <v>0</v>
      </c>
      <c r="AC46" s="105">
        <v>0</v>
      </c>
      <c r="AD46" s="105">
        <v>0</v>
      </c>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105"/>
      <c r="BI46" s="105"/>
      <c r="BJ46" s="105"/>
    </row>
    <row r="47" spans="1:62" s="11" customFormat="1" ht="81.599999999999994" x14ac:dyDescent="0.25">
      <c r="A47" s="31" t="s">
        <v>17</v>
      </c>
      <c r="B47" s="32" t="s">
        <v>423</v>
      </c>
      <c r="C47" s="33" t="s">
        <v>424</v>
      </c>
      <c r="D47" s="33" t="s">
        <v>425</v>
      </c>
      <c r="E47" s="33" t="s">
        <v>426</v>
      </c>
      <c r="F47" s="33" t="s">
        <v>427</v>
      </c>
      <c r="H47" s="138">
        <f t="shared" si="7"/>
        <v>33.333333333333336</v>
      </c>
      <c r="I47" s="138">
        <f t="shared" si="3"/>
        <v>55.555555555555564</v>
      </c>
      <c r="J47" s="110"/>
      <c r="K47" s="143">
        <v>1</v>
      </c>
      <c r="L47" s="143">
        <f t="shared" si="8"/>
        <v>1.6666666666666667</v>
      </c>
      <c r="M47" s="110"/>
      <c r="N47" s="106"/>
      <c r="O47" s="106"/>
      <c r="P47" s="106"/>
      <c r="Q47" s="106"/>
      <c r="R47" s="106"/>
      <c r="S47" s="106"/>
      <c r="T47" s="106"/>
      <c r="U47" s="106"/>
      <c r="V47" s="106"/>
      <c r="W47" s="106"/>
      <c r="X47" s="110"/>
      <c r="Y47" s="106">
        <v>1</v>
      </c>
      <c r="Z47" s="106">
        <v>2</v>
      </c>
      <c r="AA47" s="106">
        <v>2</v>
      </c>
      <c r="AB47" s="106">
        <v>1</v>
      </c>
      <c r="AC47" s="106">
        <v>2</v>
      </c>
      <c r="AD47" s="106">
        <v>2</v>
      </c>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C47" s="106"/>
      <c r="BD47" s="106"/>
      <c r="BE47" s="106"/>
      <c r="BF47" s="106"/>
      <c r="BG47" s="106"/>
      <c r="BH47" s="106"/>
      <c r="BI47" s="106"/>
      <c r="BJ47" s="106"/>
    </row>
    <row r="48" spans="1:62" s="11" customFormat="1" ht="81.599999999999994" x14ac:dyDescent="0.25">
      <c r="A48" s="28" t="s">
        <v>18</v>
      </c>
      <c r="B48" s="29" t="s">
        <v>428</v>
      </c>
      <c r="C48" s="30" t="s">
        <v>429</v>
      </c>
      <c r="D48" s="30" t="s">
        <v>430</v>
      </c>
      <c r="E48" s="30" t="s">
        <v>431</v>
      </c>
      <c r="F48" s="30" t="s">
        <v>432</v>
      </c>
      <c r="H48" s="137">
        <f t="shared" si="7"/>
        <v>0</v>
      </c>
      <c r="I48" s="137">
        <f t="shared" si="3"/>
        <v>26.666666666666668</v>
      </c>
      <c r="J48" s="110"/>
      <c r="K48" s="142">
        <v>0</v>
      </c>
      <c r="L48" s="142">
        <f t="shared" si="8"/>
        <v>0.8</v>
      </c>
      <c r="M48" s="110"/>
      <c r="N48" s="105"/>
      <c r="O48" s="105"/>
      <c r="P48" s="105"/>
      <c r="Q48" s="105"/>
      <c r="R48" s="105"/>
      <c r="S48" s="105"/>
      <c r="T48" s="105"/>
      <c r="U48" s="105"/>
      <c r="V48" s="105"/>
      <c r="W48" s="105"/>
      <c r="X48" s="110"/>
      <c r="Y48" s="105">
        <v>0</v>
      </c>
      <c r="Z48" s="105"/>
      <c r="AA48" s="105">
        <v>2</v>
      </c>
      <c r="AB48" s="105">
        <v>0</v>
      </c>
      <c r="AC48" s="105">
        <v>2</v>
      </c>
      <c r="AD48" s="105">
        <v>0</v>
      </c>
      <c r="AE48" s="105"/>
      <c r="AF48" s="105"/>
      <c r="AG48" s="105"/>
      <c r="AH48" s="105"/>
      <c r="AI48" s="105"/>
      <c r="AJ48" s="105"/>
      <c r="AK48" s="105"/>
      <c r="AL48" s="314"/>
      <c r="AM48" s="105"/>
      <c r="AN48" s="105"/>
      <c r="AO48" s="105"/>
      <c r="AP48" s="105"/>
      <c r="AQ48" s="105"/>
      <c r="AR48" s="105"/>
      <c r="AS48" s="105"/>
      <c r="AT48" s="105"/>
      <c r="AU48" s="105"/>
      <c r="AV48" s="105"/>
      <c r="AW48" s="105"/>
      <c r="AX48" s="105"/>
      <c r="AY48" s="105"/>
      <c r="AZ48" s="105"/>
      <c r="BA48" s="105"/>
      <c r="BB48" s="105"/>
      <c r="BC48" s="105"/>
      <c r="BD48" s="105"/>
      <c r="BE48" s="105"/>
      <c r="BF48" s="105"/>
      <c r="BG48" s="105"/>
      <c r="BH48" s="105"/>
      <c r="BI48" s="105"/>
      <c r="BJ48" s="105"/>
    </row>
    <row r="49" spans="1:62" ht="71.400000000000006" x14ac:dyDescent="0.25">
      <c r="A49" s="31" t="s">
        <v>19</v>
      </c>
      <c r="B49" s="32" t="s">
        <v>433</v>
      </c>
      <c r="C49" s="33" t="s">
        <v>434</v>
      </c>
      <c r="D49" s="33" t="s">
        <v>435</v>
      </c>
      <c r="E49" s="33" t="s">
        <v>436</v>
      </c>
      <c r="F49" s="33" t="s">
        <v>437</v>
      </c>
      <c r="H49" s="138">
        <f t="shared" si="7"/>
        <v>66.666666666666671</v>
      </c>
      <c r="I49" s="138">
        <f t="shared" si="3"/>
        <v>61.111111111111107</v>
      </c>
      <c r="J49" s="104"/>
      <c r="K49" s="143">
        <v>2</v>
      </c>
      <c r="L49" s="143">
        <f t="shared" si="8"/>
        <v>1.8333333333333333</v>
      </c>
      <c r="M49" s="104"/>
      <c r="N49" s="106"/>
      <c r="O49" s="106"/>
      <c r="P49" s="106"/>
      <c r="Q49" s="106"/>
      <c r="R49" s="106"/>
      <c r="S49" s="106"/>
      <c r="T49" s="106"/>
      <c r="U49" s="106"/>
      <c r="V49" s="106"/>
      <c r="W49" s="106"/>
      <c r="X49" s="104"/>
      <c r="Y49" s="106">
        <v>2</v>
      </c>
      <c r="Z49" s="106">
        <v>1</v>
      </c>
      <c r="AA49" s="106">
        <v>3</v>
      </c>
      <c r="AB49" s="106">
        <v>2</v>
      </c>
      <c r="AC49" s="106">
        <v>2</v>
      </c>
      <c r="AD49" s="106">
        <v>1</v>
      </c>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c r="BA49" s="106"/>
      <c r="BB49" s="106"/>
      <c r="BC49" s="106"/>
      <c r="BD49" s="106"/>
      <c r="BE49" s="106"/>
      <c r="BF49" s="106"/>
      <c r="BG49" s="106"/>
      <c r="BH49" s="106"/>
      <c r="BI49" s="106"/>
      <c r="BJ49" s="106"/>
    </row>
    <row r="50" spans="1:62" s="9" customFormat="1" ht="15" x14ac:dyDescent="0.25">
      <c r="A50" s="327" t="s">
        <v>438</v>
      </c>
      <c r="B50" s="328"/>
      <c r="C50" s="27"/>
      <c r="D50" s="27"/>
      <c r="E50" s="27"/>
      <c r="F50" s="27"/>
      <c r="H50" s="136">
        <f t="shared" si="7"/>
        <v>0</v>
      </c>
      <c r="I50" s="136">
        <f t="shared" si="3"/>
        <v>57.07070707070708</v>
      </c>
      <c r="J50" s="97"/>
      <c r="K50" s="141"/>
      <c r="L50" s="141">
        <f>+AVERAGE(L51:L61)</f>
        <v>1.7121212121212124</v>
      </c>
      <c r="N50" s="27"/>
      <c r="O50" s="27"/>
      <c r="P50" s="27"/>
      <c r="Q50" s="27"/>
      <c r="R50" s="27"/>
      <c r="S50" s="27"/>
      <c r="T50" s="27"/>
      <c r="U50" s="27"/>
      <c r="V50" s="27"/>
      <c r="W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row>
    <row r="51" spans="1:62" ht="112.2" x14ac:dyDescent="0.25">
      <c r="A51" s="28" t="s">
        <v>522</v>
      </c>
      <c r="B51" s="29" t="s">
        <v>439</v>
      </c>
      <c r="C51" s="30" t="s">
        <v>440</v>
      </c>
      <c r="D51" s="30" t="s">
        <v>441</v>
      </c>
      <c r="E51" s="30" t="s">
        <v>442</v>
      </c>
      <c r="F51" s="30" t="s">
        <v>443</v>
      </c>
      <c r="H51" s="137">
        <f t="shared" si="7"/>
        <v>33.333333333333336</v>
      </c>
      <c r="I51" s="137">
        <f t="shared" si="3"/>
        <v>55.555555555555564</v>
      </c>
      <c r="J51" s="104"/>
      <c r="K51" s="142">
        <v>1</v>
      </c>
      <c r="L51" s="142">
        <f t="shared" ref="L51:L61" si="9">+AVERAGE(Y51:BJ51)</f>
        <v>1.6666666666666667</v>
      </c>
      <c r="M51" s="104"/>
      <c r="N51" s="105"/>
      <c r="O51" s="105"/>
      <c r="P51" s="105"/>
      <c r="Q51" s="105"/>
      <c r="R51" s="105"/>
      <c r="S51" s="105"/>
      <c r="T51" s="105"/>
      <c r="U51" s="105"/>
      <c r="V51" s="105"/>
      <c r="W51" s="105"/>
      <c r="X51" s="104"/>
      <c r="Y51" s="105">
        <v>2</v>
      </c>
      <c r="Z51" s="105">
        <v>1</v>
      </c>
      <c r="AA51" s="105">
        <v>2</v>
      </c>
      <c r="AB51" s="105">
        <v>2</v>
      </c>
      <c r="AC51" s="105">
        <v>2</v>
      </c>
      <c r="AD51" s="105">
        <v>1</v>
      </c>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c r="BB51" s="105"/>
      <c r="BC51" s="105"/>
      <c r="BD51" s="105"/>
      <c r="BE51" s="105"/>
      <c r="BF51" s="105"/>
      <c r="BG51" s="105"/>
      <c r="BH51" s="105"/>
      <c r="BI51" s="105"/>
      <c r="BJ51" s="105"/>
    </row>
    <row r="52" spans="1:62" s="11" customFormat="1" ht="122.4" x14ac:dyDescent="0.25">
      <c r="A52" s="31" t="s">
        <v>523</v>
      </c>
      <c r="B52" s="32" t="s">
        <v>444</v>
      </c>
      <c r="C52" s="33" t="s">
        <v>445</v>
      </c>
      <c r="D52" s="33" t="s">
        <v>446</v>
      </c>
      <c r="E52" s="33" t="s">
        <v>447</v>
      </c>
      <c r="F52" s="33" t="s">
        <v>448</v>
      </c>
      <c r="H52" s="138">
        <f t="shared" si="7"/>
        <v>66.666666666666671</v>
      </c>
      <c r="I52" s="138">
        <f t="shared" si="3"/>
        <v>66.666666666666671</v>
      </c>
      <c r="J52" s="110"/>
      <c r="K52" s="143">
        <v>2</v>
      </c>
      <c r="L52" s="143">
        <f t="shared" si="9"/>
        <v>2</v>
      </c>
      <c r="M52" s="110"/>
      <c r="N52" s="106"/>
      <c r="O52" s="106"/>
      <c r="P52" s="106"/>
      <c r="Q52" s="106"/>
      <c r="R52" s="106"/>
      <c r="S52" s="106"/>
      <c r="T52" s="106"/>
      <c r="U52" s="106"/>
      <c r="V52" s="106"/>
      <c r="W52" s="106"/>
      <c r="X52" s="110"/>
      <c r="Y52" s="106">
        <v>2</v>
      </c>
      <c r="Z52" s="106">
        <v>3</v>
      </c>
      <c r="AA52" s="106">
        <v>3</v>
      </c>
      <c r="AB52" s="106">
        <v>2</v>
      </c>
      <c r="AC52" s="106">
        <v>2</v>
      </c>
      <c r="AD52" s="106">
        <v>0</v>
      </c>
      <c r="AE52" s="106"/>
      <c r="AF52" s="106"/>
      <c r="AG52" s="106"/>
      <c r="AH52" s="106"/>
      <c r="AI52" s="106"/>
      <c r="AJ52" s="106"/>
      <c r="AK52" s="106"/>
      <c r="AL52" s="106"/>
      <c r="AM52" s="106"/>
      <c r="AN52" s="106"/>
      <c r="AO52" s="106"/>
      <c r="AP52" s="106"/>
      <c r="AQ52" s="106"/>
      <c r="AR52" s="106"/>
      <c r="AS52" s="106"/>
      <c r="AT52" s="106"/>
      <c r="AU52" s="106"/>
      <c r="AV52" s="106"/>
      <c r="AW52" s="106"/>
      <c r="AX52" s="106"/>
      <c r="AY52" s="106"/>
      <c r="AZ52" s="106"/>
      <c r="BA52" s="106"/>
      <c r="BB52" s="106"/>
      <c r="BC52" s="106"/>
      <c r="BD52" s="106"/>
      <c r="BE52" s="106"/>
      <c r="BF52" s="106"/>
      <c r="BG52" s="106"/>
      <c r="BH52" s="106"/>
      <c r="BI52" s="106"/>
      <c r="BJ52" s="106"/>
    </row>
    <row r="53" spans="1:62" s="11" customFormat="1" ht="71.400000000000006" x14ac:dyDescent="0.25">
      <c r="A53" s="28" t="s">
        <v>524</v>
      </c>
      <c r="B53" s="29" t="s">
        <v>449</v>
      </c>
      <c r="C53" s="30" t="s">
        <v>450</v>
      </c>
      <c r="D53" s="30" t="s">
        <v>451</v>
      </c>
      <c r="E53" s="30" t="s">
        <v>452</v>
      </c>
      <c r="F53" s="30" t="s">
        <v>453</v>
      </c>
      <c r="H53" s="137">
        <f t="shared" si="7"/>
        <v>33.333333333333336</v>
      </c>
      <c r="I53" s="137">
        <f t="shared" si="3"/>
        <v>61.111111111111107</v>
      </c>
      <c r="J53" s="110"/>
      <c r="K53" s="142">
        <v>1</v>
      </c>
      <c r="L53" s="142">
        <f t="shared" si="9"/>
        <v>1.8333333333333333</v>
      </c>
      <c r="M53" s="110"/>
      <c r="N53" s="105"/>
      <c r="O53" s="105"/>
      <c r="P53" s="105"/>
      <c r="Q53" s="105"/>
      <c r="R53" s="105"/>
      <c r="S53" s="105"/>
      <c r="T53" s="105"/>
      <c r="U53" s="105"/>
      <c r="V53" s="105"/>
      <c r="W53" s="105"/>
      <c r="X53" s="110"/>
      <c r="Y53" s="105">
        <v>1</v>
      </c>
      <c r="Z53" s="105">
        <v>2</v>
      </c>
      <c r="AA53" s="105">
        <v>3</v>
      </c>
      <c r="AB53" s="105">
        <v>2</v>
      </c>
      <c r="AC53" s="105">
        <v>2</v>
      </c>
      <c r="AD53" s="105">
        <v>1</v>
      </c>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row>
    <row r="54" spans="1:62" ht="61.2" x14ac:dyDescent="0.25">
      <c r="A54" s="31" t="s">
        <v>525</v>
      </c>
      <c r="B54" s="32" t="s">
        <v>454</v>
      </c>
      <c r="C54" s="33" t="s">
        <v>455</v>
      </c>
      <c r="D54" s="33" t="s">
        <v>456</v>
      </c>
      <c r="E54" s="33" t="s">
        <v>457</v>
      </c>
      <c r="F54" s="33" t="s">
        <v>458</v>
      </c>
      <c r="H54" s="138">
        <f t="shared" si="7"/>
        <v>33.333333333333336</v>
      </c>
      <c r="I54" s="138">
        <f t="shared" si="3"/>
        <v>50</v>
      </c>
      <c r="J54" s="104"/>
      <c r="K54" s="143">
        <v>1</v>
      </c>
      <c r="L54" s="143">
        <f t="shared" si="9"/>
        <v>1.5</v>
      </c>
      <c r="M54" s="104"/>
      <c r="N54" s="106"/>
      <c r="O54" s="106"/>
      <c r="P54" s="106"/>
      <c r="Q54" s="106"/>
      <c r="R54" s="106"/>
      <c r="S54" s="106"/>
      <c r="T54" s="106"/>
      <c r="U54" s="106"/>
      <c r="V54" s="106"/>
      <c r="W54" s="106"/>
      <c r="X54" s="104"/>
      <c r="Y54" s="106">
        <v>2</v>
      </c>
      <c r="Z54" s="106">
        <v>1</v>
      </c>
      <c r="AA54" s="106">
        <v>2</v>
      </c>
      <c r="AB54" s="106">
        <v>1</v>
      </c>
      <c r="AC54" s="106">
        <v>2</v>
      </c>
      <c r="AD54" s="106">
        <v>1</v>
      </c>
      <c r="AE54" s="106"/>
      <c r="AF54" s="106"/>
      <c r="AG54" s="106"/>
      <c r="AH54" s="106"/>
      <c r="AI54" s="106"/>
      <c r="AJ54" s="106"/>
      <c r="AK54" s="106"/>
      <c r="AL54" s="106"/>
      <c r="AM54" s="106"/>
      <c r="AN54" s="106"/>
      <c r="AO54" s="106"/>
      <c r="AP54" s="106"/>
      <c r="AQ54" s="106"/>
      <c r="AR54" s="106"/>
      <c r="AS54" s="106"/>
      <c r="AT54" s="106"/>
      <c r="AU54" s="106"/>
      <c r="AV54" s="106"/>
      <c r="AW54" s="106"/>
      <c r="AX54" s="106"/>
      <c r="AY54" s="106"/>
      <c r="AZ54" s="106"/>
      <c r="BA54" s="106"/>
      <c r="BB54" s="106"/>
      <c r="BC54" s="106"/>
      <c r="BD54" s="106"/>
      <c r="BE54" s="106"/>
      <c r="BF54" s="106"/>
      <c r="BG54" s="106"/>
      <c r="BH54" s="106"/>
      <c r="BI54" s="106"/>
      <c r="BJ54" s="106"/>
    </row>
    <row r="55" spans="1:62" ht="71.400000000000006" x14ac:dyDescent="0.25">
      <c r="A55" s="28" t="s">
        <v>526</v>
      </c>
      <c r="B55" s="29" t="s">
        <v>459</v>
      </c>
      <c r="C55" s="30" t="s">
        <v>460</v>
      </c>
      <c r="D55" s="30" t="s">
        <v>461</v>
      </c>
      <c r="E55" s="30" t="s">
        <v>462</v>
      </c>
      <c r="F55" s="30" t="s">
        <v>463</v>
      </c>
      <c r="H55" s="137">
        <f t="shared" si="7"/>
        <v>66.666666666666671</v>
      </c>
      <c r="I55" s="137">
        <f t="shared" si="3"/>
        <v>58.333333333333336</v>
      </c>
      <c r="J55" s="104"/>
      <c r="K55" s="142">
        <v>2</v>
      </c>
      <c r="L55" s="142">
        <f t="shared" si="9"/>
        <v>1.75</v>
      </c>
      <c r="M55" s="104"/>
      <c r="N55" s="105"/>
      <c r="O55" s="105"/>
      <c r="P55" s="105"/>
      <c r="Q55" s="105"/>
      <c r="R55" s="105"/>
      <c r="S55" s="105"/>
      <c r="T55" s="105"/>
      <c r="U55" s="105"/>
      <c r="V55" s="105"/>
      <c r="W55" s="105"/>
      <c r="X55" s="104"/>
      <c r="Y55" s="105"/>
      <c r="Z55" s="105"/>
      <c r="AA55" s="105">
        <v>2</v>
      </c>
      <c r="AB55" s="105">
        <v>2</v>
      </c>
      <c r="AC55" s="105">
        <v>2</v>
      </c>
      <c r="AD55" s="105">
        <v>1</v>
      </c>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c r="BA55" s="105"/>
      <c r="BB55" s="105"/>
      <c r="BC55" s="105"/>
      <c r="BD55" s="105"/>
      <c r="BE55" s="105"/>
      <c r="BF55" s="105"/>
      <c r="BG55" s="105"/>
      <c r="BH55" s="105"/>
      <c r="BI55" s="105"/>
      <c r="BJ55" s="105"/>
    </row>
    <row r="56" spans="1:62" ht="71.400000000000006" x14ac:dyDescent="0.25">
      <c r="A56" s="31" t="s">
        <v>527</v>
      </c>
      <c r="B56" s="32" t="s">
        <v>464</v>
      </c>
      <c r="C56" s="33" t="s">
        <v>465</v>
      </c>
      <c r="D56" s="33" t="s">
        <v>466</v>
      </c>
      <c r="E56" s="33" t="s">
        <v>467</v>
      </c>
      <c r="F56" s="33" t="s">
        <v>403</v>
      </c>
      <c r="H56" s="138">
        <f t="shared" si="7"/>
        <v>0</v>
      </c>
      <c r="I56" s="138">
        <f t="shared" si="3"/>
        <v>25</v>
      </c>
      <c r="J56" s="104"/>
      <c r="K56" s="143">
        <v>0</v>
      </c>
      <c r="L56" s="143">
        <f t="shared" si="9"/>
        <v>0.75</v>
      </c>
      <c r="M56" s="104"/>
      <c r="N56" s="106"/>
      <c r="O56" s="106"/>
      <c r="P56" s="106"/>
      <c r="Q56" s="106"/>
      <c r="R56" s="106"/>
      <c r="S56" s="106"/>
      <c r="T56" s="106"/>
      <c r="U56" s="106"/>
      <c r="V56" s="106"/>
      <c r="W56" s="106"/>
      <c r="X56" s="104"/>
      <c r="Y56" s="106"/>
      <c r="Z56" s="106"/>
      <c r="AA56" s="106">
        <v>2</v>
      </c>
      <c r="AB56" s="106">
        <v>0</v>
      </c>
      <c r="AC56" s="106">
        <v>1</v>
      </c>
      <c r="AD56" s="106">
        <v>0</v>
      </c>
      <c r="AE56" s="106"/>
      <c r="AF56" s="106"/>
      <c r="AG56" s="106"/>
      <c r="AH56" s="106"/>
      <c r="AI56" s="106"/>
      <c r="AJ56" s="106"/>
      <c r="AK56" s="106"/>
      <c r="AL56" s="106"/>
      <c r="AM56" s="106"/>
      <c r="AN56" s="106"/>
      <c r="AO56" s="106"/>
      <c r="AP56" s="106"/>
      <c r="AQ56" s="106"/>
      <c r="AR56" s="106"/>
      <c r="AS56" s="106"/>
      <c r="AT56" s="106"/>
      <c r="AU56" s="106"/>
      <c r="AV56" s="106"/>
      <c r="AW56" s="106"/>
      <c r="AX56" s="106"/>
      <c r="AY56" s="106"/>
      <c r="AZ56" s="106"/>
      <c r="BA56" s="106"/>
      <c r="BB56" s="106"/>
      <c r="BC56" s="106"/>
      <c r="BD56" s="106"/>
      <c r="BE56" s="106"/>
      <c r="BF56" s="106"/>
      <c r="BG56" s="106"/>
      <c r="BH56" s="106"/>
      <c r="BI56" s="106"/>
      <c r="BJ56" s="106"/>
    </row>
    <row r="57" spans="1:62" ht="51" x14ac:dyDescent="0.25">
      <c r="A57" s="28" t="s">
        <v>20</v>
      </c>
      <c r="B57" s="29" t="s">
        <v>468</v>
      </c>
      <c r="C57" s="30" t="s">
        <v>469</v>
      </c>
      <c r="D57" s="30" t="s">
        <v>470</v>
      </c>
      <c r="E57" s="30" t="s">
        <v>471</v>
      </c>
      <c r="F57" s="30" t="s">
        <v>472</v>
      </c>
      <c r="H57" s="137">
        <f t="shared" si="7"/>
        <v>33.333333333333336</v>
      </c>
      <c r="I57" s="137">
        <f t="shared" si="3"/>
        <v>66.666666666666671</v>
      </c>
      <c r="J57" s="104"/>
      <c r="K57" s="142">
        <v>1</v>
      </c>
      <c r="L57" s="142">
        <f t="shared" si="9"/>
        <v>2</v>
      </c>
      <c r="M57" s="104"/>
      <c r="N57" s="105"/>
      <c r="O57" s="105"/>
      <c r="P57" s="105"/>
      <c r="Q57" s="105"/>
      <c r="R57" s="105"/>
      <c r="S57" s="105"/>
      <c r="T57" s="105"/>
      <c r="U57" s="105"/>
      <c r="V57" s="105"/>
      <c r="W57" s="105"/>
      <c r="X57" s="104"/>
      <c r="Y57" s="105">
        <v>1</v>
      </c>
      <c r="Z57" s="105">
        <v>1</v>
      </c>
      <c r="AA57" s="105">
        <v>3</v>
      </c>
      <c r="AB57" s="105">
        <v>3</v>
      </c>
      <c r="AC57" s="105">
        <v>3</v>
      </c>
      <c r="AD57" s="105">
        <v>1</v>
      </c>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c r="BA57" s="105"/>
      <c r="BB57" s="105"/>
      <c r="BC57" s="105"/>
      <c r="BD57" s="105"/>
      <c r="BE57" s="105"/>
      <c r="BF57" s="105"/>
      <c r="BG57" s="105"/>
      <c r="BH57" s="105"/>
      <c r="BI57" s="105"/>
      <c r="BJ57" s="105"/>
    </row>
    <row r="58" spans="1:62" ht="132.6" x14ac:dyDescent="0.25">
      <c r="A58" s="31" t="s">
        <v>21</v>
      </c>
      <c r="B58" s="32" t="s">
        <v>528</v>
      </c>
      <c r="C58" s="33" t="s">
        <v>473</v>
      </c>
      <c r="D58" s="33" t="s">
        <v>474</v>
      </c>
      <c r="E58" s="33" t="s">
        <v>475</v>
      </c>
      <c r="F58" s="33" t="s">
        <v>476</v>
      </c>
      <c r="H58" s="138">
        <f t="shared" si="7"/>
        <v>66.666666666666671</v>
      </c>
      <c r="I58" s="138">
        <f t="shared" si="3"/>
        <v>77.777777777777786</v>
      </c>
      <c r="J58" s="104"/>
      <c r="K58" s="143">
        <v>2</v>
      </c>
      <c r="L58" s="143">
        <f t="shared" si="9"/>
        <v>2.3333333333333335</v>
      </c>
      <c r="M58" s="104"/>
      <c r="N58" s="106"/>
      <c r="O58" s="106"/>
      <c r="P58" s="106"/>
      <c r="Q58" s="106"/>
      <c r="R58" s="106"/>
      <c r="S58" s="106"/>
      <c r="T58" s="106"/>
      <c r="U58" s="106"/>
      <c r="V58" s="106"/>
      <c r="W58" s="106"/>
      <c r="X58" s="104"/>
      <c r="Y58" s="106"/>
      <c r="Z58" s="106"/>
      <c r="AA58" s="106">
        <v>2</v>
      </c>
      <c r="AB58" s="106">
        <v>3</v>
      </c>
      <c r="AC58" s="106">
        <v>2</v>
      </c>
      <c r="AD58" s="106"/>
      <c r="AE58" s="106"/>
      <c r="AF58" s="106"/>
      <c r="AG58" s="106"/>
      <c r="AH58" s="106"/>
      <c r="AI58" s="106"/>
      <c r="AJ58" s="106"/>
      <c r="AK58" s="106"/>
      <c r="AL58" s="106"/>
      <c r="AM58" s="106"/>
      <c r="AN58" s="106"/>
      <c r="AO58" s="106"/>
      <c r="AP58" s="106"/>
      <c r="AQ58" s="106"/>
      <c r="AR58" s="106"/>
      <c r="AS58" s="315"/>
      <c r="AT58" s="106"/>
      <c r="AU58" s="106"/>
      <c r="AV58" s="106"/>
      <c r="AW58" s="106"/>
      <c r="AX58" s="106"/>
      <c r="AY58" s="106"/>
      <c r="AZ58" s="106"/>
      <c r="BA58" s="106"/>
      <c r="BB58" s="106"/>
      <c r="BC58" s="106"/>
      <c r="BD58" s="106"/>
      <c r="BE58" s="106"/>
      <c r="BF58" s="106"/>
      <c r="BG58" s="106"/>
      <c r="BH58" s="106"/>
      <c r="BI58" s="106"/>
      <c r="BJ58" s="106"/>
    </row>
    <row r="59" spans="1:62" ht="112.2" x14ac:dyDescent="0.25">
      <c r="A59" s="28" t="s">
        <v>22</v>
      </c>
      <c r="B59" s="29" t="s">
        <v>529</v>
      </c>
      <c r="C59" s="30" t="s">
        <v>477</v>
      </c>
      <c r="D59" s="30" t="s">
        <v>478</v>
      </c>
      <c r="E59" s="30" t="s">
        <v>479</v>
      </c>
      <c r="F59" s="30" t="s">
        <v>480</v>
      </c>
      <c r="H59" s="137">
        <f t="shared" si="7"/>
        <v>66.666666666666671</v>
      </c>
      <c r="I59" s="137">
        <f t="shared" si="3"/>
        <v>66.666666666666671</v>
      </c>
      <c r="J59" s="104"/>
      <c r="K59" s="142">
        <v>2</v>
      </c>
      <c r="L59" s="142">
        <f t="shared" si="9"/>
        <v>2</v>
      </c>
      <c r="M59" s="104"/>
      <c r="N59" s="105"/>
      <c r="O59" s="105"/>
      <c r="P59" s="105"/>
      <c r="Q59" s="105"/>
      <c r="R59" s="105"/>
      <c r="S59" s="105"/>
      <c r="T59" s="105"/>
      <c r="U59" s="105"/>
      <c r="V59" s="105"/>
      <c r="W59" s="105"/>
      <c r="X59" s="104"/>
      <c r="Y59" s="105"/>
      <c r="Z59" s="105"/>
      <c r="AA59" s="105">
        <v>2</v>
      </c>
      <c r="AB59" s="105">
        <v>2</v>
      </c>
      <c r="AC59" s="105">
        <v>2</v>
      </c>
      <c r="AD59" s="105"/>
      <c r="AE59" s="105"/>
      <c r="AF59" s="105"/>
      <c r="AG59" s="105"/>
      <c r="AH59" s="105"/>
      <c r="AI59" s="105"/>
      <c r="AJ59" s="105"/>
      <c r="AK59" s="105"/>
      <c r="AL59" s="105"/>
      <c r="AM59" s="105"/>
      <c r="AN59" s="105"/>
      <c r="AO59" s="105"/>
      <c r="AP59" s="105"/>
      <c r="AQ59" s="105"/>
      <c r="AR59" s="105"/>
      <c r="AS59" s="105"/>
      <c r="AT59" s="105"/>
      <c r="AU59" s="105"/>
      <c r="AV59" s="105"/>
      <c r="AW59" s="105"/>
      <c r="AX59" s="105"/>
      <c r="AY59" s="105"/>
      <c r="AZ59" s="105"/>
      <c r="BA59" s="105"/>
      <c r="BB59" s="105"/>
      <c r="BC59" s="105"/>
      <c r="BD59" s="105"/>
      <c r="BE59" s="105"/>
      <c r="BF59" s="105"/>
      <c r="BG59" s="105"/>
      <c r="BH59" s="105"/>
      <c r="BI59" s="105"/>
      <c r="BJ59" s="105"/>
    </row>
    <row r="60" spans="1:62" ht="40.799999999999997" x14ac:dyDescent="0.25">
      <c r="A60" s="31" t="s">
        <v>23</v>
      </c>
      <c r="B60" s="32" t="s">
        <v>481</v>
      </c>
      <c r="C60" s="33" t="s">
        <v>482</v>
      </c>
      <c r="D60" s="33" t="s">
        <v>483</v>
      </c>
      <c r="E60" s="33" t="s">
        <v>484</v>
      </c>
      <c r="F60" s="33" t="s">
        <v>485</v>
      </c>
      <c r="H60" s="138">
        <f t="shared" si="7"/>
        <v>100</v>
      </c>
      <c r="I60" s="138">
        <f t="shared" si="3"/>
        <v>66.666666666666671</v>
      </c>
      <c r="J60" s="104"/>
      <c r="K60" s="143">
        <v>3</v>
      </c>
      <c r="L60" s="143">
        <f t="shared" si="9"/>
        <v>2</v>
      </c>
      <c r="M60" s="104"/>
      <c r="N60" s="106"/>
      <c r="O60" s="106"/>
      <c r="P60" s="106"/>
      <c r="Q60" s="106"/>
      <c r="R60" s="106"/>
      <c r="S60" s="106"/>
      <c r="T60" s="106"/>
      <c r="U60" s="106"/>
      <c r="V60" s="106"/>
      <c r="W60" s="106"/>
      <c r="X60" s="104"/>
      <c r="Y60" s="106">
        <v>2</v>
      </c>
      <c r="Z60" s="106"/>
      <c r="AA60" s="106">
        <v>2</v>
      </c>
      <c r="AB60" s="106">
        <v>3</v>
      </c>
      <c r="AC60" s="106">
        <v>2</v>
      </c>
      <c r="AD60" s="106">
        <v>1</v>
      </c>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row>
    <row r="61" spans="1:62" ht="61.2" x14ac:dyDescent="0.25">
      <c r="A61" s="28" t="s">
        <v>24</v>
      </c>
      <c r="B61" s="29" t="s">
        <v>486</v>
      </c>
      <c r="C61" s="30" t="s">
        <v>487</v>
      </c>
      <c r="D61" s="30" t="s">
        <v>488</v>
      </c>
      <c r="E61" s="30" t="s">
        <v>489</v>
      </c>
      <c r="F61" s="30" t="s">
        <v>490</v>
      </c>
      <c r="H61" s="137">
        <f t="shared" si="7"/>
        <v>33.333333333333336</v>
      </c>
      <c r="I61" s="137">
        <f t="shared" si="3"/>
        <v>33.333333333333336</v>
      </c>
      <c r="J61" s="104"/>
      <c r="K61" s="142">
        <v>1</v>
      </c>
      <c r="L61" s="142">
        <f t="shared" si="9"/>
        <v>1</v>
      </c>
      <c r="M61" s="104"/>
      <c r="N61" s="105"/>
      <c r="O61" s="105"/>
      <c r="P61" s="105"/>
      <c r="Q61" s="105"/>
      <c r="R61" s="105"/>
      <c r="S61" s="105"/>
      <c r="T61" s="105"/>
      <c r="U61" s="105"/>
      <c r="V61" s="105"/>
      <c r="W61" s="105"/>
      <c r="X61" s="104"/>
      <c r="Y61" s="105">
        <v>1</v>
      </c>
      <c r="Z61" s="105"/>
      <c r="AA61" s="105">
        <v>2</v>
      </c>
      <c r="AB61" s="105">
        <v>1</v>
      </c>
      <c r="AC61" s="105">
        <v>1</v>
      </c>
      <c r="AD61" s="105">
        <v>0</v>
      </c>
      <c r="AE61" s="105"/>
      <c r="AF61" s="105"/>
      <c r="AG61" s="105"/>
      <c r="AH61" s="105"/>
      <c r="AI61" s="105"/>
      <c r="AJ61" s="105"/>
      <c r="AK61" s="105"/>
      <c r="AL61" s="105"/>
      <c r="AM61" s="105"/>
      <c r="AN61" s="105"/>
      <c r="AO61" s="105"/>
      <c r="AP61" s="105"/>
      <c r="AQ61" s="105"/>
      <c r="AR61" s="105"/>
      <c r="AS61" s="105"/>
      <c r="AT61" s="105"/>
      <c r="AU61" s="105"/>
      <c r="AV61" s="105"/>
      <c r="AW61" s="105"/>
      <c r="AX61" s="105"/>
      <c r="AY61" s="105"/>
      <c r="AZ61" s="105"/>
      <c r="BA61" s="105"/>
      <c r="BB61" s="105"/>
      <c r="BC61" s="105"/>
      <c r="BD61" s="105"/>
      <c r="BE61" s="105"/>
      <c r="BF61" s="105"/>
      <c r="BG61" s="105"/>
      <c r="BH61" s="105"/>
      <c r="BI61" s="105"/>
      <c r="BJ61" s="105"/>
    </row>
    <row r="62" spans="1:62" ht="26.4" x14ac:dyDescent="0.25">
      <c r="B62" s="6" t="s">
        <v>530</v>
      </c>
      <c r="H62" s="136">
        <f t="shared" ref="H62" si="10">+(K62*100)/3</f>
        <v>37.735849056603776</v>
      </c>
      <c r="I62" s="136">
        <f t="shared" ref="I62" si="11">+(L62*100)/3</f>
        <v>48.868312757201643</v>
      </c>
      <c r="J62" s="97"/>
      <c r="K62" s="136">
        <f>+AVERAGE(K51:K61,K37:K49,K23:K35,K14:K21,K4:K12)</f>
        <v>1.1320754716981132</v>
      </c>
      <c r="L62" s="136">
        <f>+AVERAGE(L51:L61,L37:L49,L23:L35,L14:L21,L4:L12)</f>
        <v>1.4660493827160495</v>
      </c>
    </row>
    <row r="63" spans="1:62" x14ac:dyDescent="0.25">
      <c r="B63" s="14"/>
      <c r="C63" s="15"/>
      <c r="Y63" s="8">
        <v>15</v>
      </c>
      <c r="Z63" s="8">
        <v>16</v>
      </c>
      <c r="AA63" s="8">
        <v>36</v>
      </c>
      <c r="AB63" s="8">
        <v>38</v>
      </c>
      <c r="AC63" s="8">
        <v>42</v>
      </c>
      <c r="AD63" s="8">
        <v>43</v>
      </c>
    </row>
  </sheetData>
  <mergeCells count="10">
    <mergeCell ref="N1:W1"/>
    <mergeCell ref="Y1:BJ1"/>
    <mergeCell ref="H1:I1"/>
    <mergeCell ref="K1:L1"/>
    <mergeCell ref="A50:B50"/>
    <mergeCell ref="A1:B2"/>
    <mergeCell ref="A3:B3"/>
    <mergeCell ref="A13:B13"/>
    <mergeCell ref="A22:B22"/>
    <mergeCell ref="A36:B36"/>
  </mergeCells>
  <printOptions horizontalCentered="1"/>
  <pageMargins left="0.3" right="0.3" top="1" bottom="1" header="0.51180555555555496" footer="0.5"/>
  <pageSetup scale="99" firstPageNumber="0" fitToHeight="12" orientation="landscape"/>
  <headerFooter>
    <oddFooter>&amp;L&amp;P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OE28"/>
  <sheetViews>
    <sheetView showGridLines="0" zoomScale="70" zoomScaleNormal="70" workbookViewId="0">
      <pane xSplit="2" ySplit="2" topLeftCell="C21" activePane="bottomRight" state="frozen"/>
      <selection pane="topRight" activeCell="C1" sqref="C1"/>
      <selection pane="bottomLeft" activeCell="A3" sqref="A3"/>
      <selection pane="bottomRight" activeCell="A21" sqref="A21"/>
    </sheetView>
  </sheetViews>
  <sheetFormatPr defaultColWidth="8.88671875" defaultRowHeight="13.2" x14ac:dyDescent="0.25"/>
  <cols>
    <col min="1" max="1" width="6.44140625" style="5" customWidth="1"/>
    <col min="2" max="2" width="75.6640625" style="6" customWidth="1"/>
    <col min="3" max="6" width="15.109375" style="7" customWidth="1"/>
    <col min="7" max="7" width="2.44140625" style="8" customWidth="1"/>
    <col min="8" max="9" width="14.109375" style="98" customWidth="1"/>
    <col min="10" max="10" width="2.44140625" style="98" customWidth="1"/>
    <col min="11" max="12" width="14.109375" style="98" customWidth="1"/>
    <col min="13" max="13" width="2.44140625" style="8" customWidth="1"/>
    <col min="14" max="21" width="5.88671875" style="100" customWidth="1"/>
    <col min="22" max="22" width="2.6640625" style="8" customWidth="1"/>
    <col min="23" max="52" width="5.88671875" style="8" customWidth="1"/>
    <col min="53" max="1071" width="8.88671875" style="8"/>
  </cols>
  <sheetData>
    <row r="1" spans="1:52" ht="15" x14ac:dyDescent="0.25">
      <c r="A1" s="329" t="s">
        <v>531</v>
      </c>
      <c r="B1" s="330"/>
      <c r="C1" s="25"/>
      <c r="D1" s="25"/>
      <c r="E1" s="25"/>
      <c r="F1" s="25"/>
      <c r="H1" s="324" t="s">
        <v>1476</v>
      </c>
      <c r="I1" s="326"/>
      <c r="J1" s="8"/>
      <c r="K1" s="324" t="s">
        <v>1477</v>
      </c>
      <c r="L1" s="326"/>
      <c r="N1" s="324" t="s">
        <v>1478</v>
      </c>
      <c r="O1" s="325"/>
      <c r="P1" s="325"/>
      <c r="Q1" s="325"/>
      <c r="R1" s="325"/>
      <c r="S1" s="325"/>
      <c r="T1" s="325"/>
      <c r="U1" s="326"/>
      <c r="W1" s="324" t="s">
        <v>216</v>
      </c>
      <c r="X1" s="325"/>
      <c r="Y1" s="325"/>
      <c r="Z1" s="325"/>
      <c r="AA1" s="325"/>
      <c r="AB1" s="325"/>
      <c r="AC1" s="325"/>
      <c r="AD1" s="325"/>
      <c r="AE1" s="325"/>
      <c r="AF1" s="325"/>
      <c r="AG1" s="325"/>
      <c r="AH1" s="325"/>
      <c r="AI1" s="325"/>
      <c r="AJ1" s="325"/>
      <c r="AK1" s="325"/>
      <c r="AL1" s="325"/>
      <c r="AM1" s="325"/>
      <c r="AN1" s="325"/>
      <c r="AO1" s="325"/>
      <c r="AP1" s="325"/>
      <c r="AQ1" s="325"/>
      <c r="AR1" s="325"/>
      <c r="AS1" s="325"/>
      <c r="AT1" s="325"/>
      <c r="AU1" s="325"/>
      <c r="AV1" s="325"/>
      <c r="AW1" s="325"/>
      <c r="AX1" s="325"/>
      <c r="AY1" s="325"/>
      <c r="AZ1" s="326"/>
    </row>
    <row r="2" spans="1:52" ht="15" x14ac:dyDescent="0.25">
      <c r="A2" s="331"/>
      <c r="B2" s="332"/>
      <c r="C2" s="26" t="s">
        <v>0</v>
      </c>
      <c r="D2" s="26" t="s">
        <v>1</v>
      </c>
      <c r="E2" s="26" t="s">
        <v>2</v>
      </c>
      <c r="F2" s="26" t="s">
        <v>3</v>
      </c>
      <c r="H2" s="125" t="s">
        <v>1478</v>
      </c>
      <c r="I2" s="26" t="s">
        <v>216</v>
      </c>
      <c r="J2" s="8"/>
      <c r="K2" s="125" t="s">
        <v>1478</v>
      </c>
      <c r="L2" s="125" t="s">
        <v>216</v>
      </c>
      <c r="N2" s="96">
        <v>1</v>
      </c>
      <c r="O2" s="96">
        <v>2</v>
      </c>
      <c r="P2" s="96">
        <v>3</v>
      </c>
      <c r="Q2" s="96">
        <v>4</v>
      </c>
      <c r="R2" s="96">
        <v>5</v>
      </c>
      <c r="S2" s="96">
        <v>6</v>
      </c>
      <c r="T2" s="96">
        <v>7</v>
      </c>
      <c r="U2" s="96">
        <v>8</v>
      </c>
      <c r="W2" s="96">
        <v>1</v>
      </c>
      <c r="X2" s="96">
        <v>2</v>
      </c>
      <c r="Y2" s="96">
        <v>3</v>
      </c>
      <c r="Z2" s="96">
        <v>4</v>
      </c>
      <c r="AA2" s="96">
        <v>5</v>
      </c>
      <c r="AB2" s="96">
        <v>6</v>
      </c>
      <c r="AC2" s="96">
        <v>7</v>
      </c>
      <c r="AD2" s="96">
        <v>8</v>
      </c>
      <c r="AE2" s="96">
        <v>9</v>
      </c>
      <c r="AF2" s="96">
        <v>10</v>
      </c>
      <c r="AG2" s="96">
        <v>11</v>
      </c>
      <c r="AH2" s="96">
        <v>12</v>
      </c>
      <c r="AI2" s="96">
        <v>13</v>
      </c>
      <c r="AJ2" s="96">
        <v>14</v>
      </c>
      <c r="AK2" s="96">
        <v>15</v>
      </c>
      <c r="AL2" s="96">
        <v>16</v>
      </c>
      <c r="AM2" s="96">
        <v>17</v>
      </c>
      <c r="AN2" s="96">
        <v>18</v>
      </c>
      <c r="AO2" s="96">
        <v>19</v>
      </c>
      <c r="AP2" s="96">
        <v>20</v>
      </c>
      <c r="AQ2" s="96">
        <v>21</v>
      </c>
      <c r="AR2" s="96">
        <v>22</v>
      </c>
      <c r="AS2" s="96">
        <v>23</v>
      </c>
      <c r="AT2" s="96">
        <v>24</v>
      </c>
      <c r="AU2" s="96">
        <v>25</v>
      </c>
      <c r="AV2" s="96">
        <v>26</v>
      </c>
      <c r="AW2" s="96">
        <v>27</v>
      </c>
      <c r="AX2" s="96">
        <v>28</v>
      </c>
      <c r="AY2" s="96">
        <v>29</v>
      </c>
      <c r="AZ2" s="96">
        <v>30</v>
      </c>
    </row>
    <row r="3" spans="1:52" s="97" customFormat="1" ht="15" x14ac:dyDescent="0.25">
      <c r="A3" s="333" t="s">
        <v>532</v>
      </c>
      <c r="B3" s="334"/>
      <c r="C3" s="101"/>
      <c r="D3" s="101"/>
      <c r="E3" s="101"/>
      <c r="F3" s="101"/>
      <c r="H3" s="136">
        <f>+(K3*100)/3</f>
        <v>76.19047619047619</v>
      </c>
      <c r="I3" s="136">
        <f>+(L3*100)/3</f>
        <v>69.970927765045403</v>
      </c>
      <c r="J3" s="99"/>
      <c r="K3" s="136">
        <f>+AVERAGE(K4:K10)</f>
        <v>2.2857142857142856</v>
      </c>
      <c r="L3" s="136">
        <f>+AVERAGE(L4:L10)</f>
        <v>2.0991278329513623</v>
      </c>
      <c r="N3" s="102"/>
      <c r="O3" s="102"/>
      <c r="P3" s="102"/>
      <c r="Q3" s="102"/>
      <c r="R3" s="102"/>
      <c r="S3" s="102"/>
      <c r="T3" s="102"/>
      <c r="U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c r="AZ3" s="102"/>
    </row>
    <row r="4" spans="1:52" ht="102" x14ac:dyDescent="0.25">
      <c r="A4" s="44" t="s">
        <v>25</v>
      </c>
      <c r="B4" s="45" t="s">
        <v>533</v>
      </c>
      <c r="C4" s="46" t="s">
        <v>534</v>
      </c>
      <c r="D4" s="46" t="s">
        <v>535</v>
      </c>
      <c r="E4" s="46" t="s">
        <v>536</v>
      </c>
      <c r="F4" s="46" t="s">
        <v>537</v>
      </c>
      <c r="H4" s="146">
        <f>+(K4*100)/3</f>
        <v>66.666666666666671</v>
      </c>
      <c r="I4" s="146">
        <f>+(L4*100)/3</f>
        <v>60.784313725490193</v>
      </c>
      <c r="J4" s="113"/>
      <c r="K4" s="146">
        <f>+AVERAGE(N4:U4)</f>
        <v>2</v>
      </c>
      <c r="L4" s="146">
        <f>+AVERAGE(W4:AZ4)</f>
        <v>1.8235294117647058</v>
      </c>
      <c r="M4" s="104"/>
      <c r="N4" s="114">
        <v>2</v>
      </c>
      <c r="O4" s="114"/>
      <c r="P4" s="114"/>
      <c r="Q4" s="114"/>
      <c r="R4" s="114"/>
      <c r="S4" s="114"/>
      <c r="T4" s="114"/>
      <c r="U4" s="114"/>
      <c r="V4" s="104"/>
      <c r="W4" s="114">
        <v>1</v>
      </c>
      <c r="X4" s="114">
        <v>2</v>
      </c>
      <c r="Y4" s="114">
        <v>1</v>
      </c>
      <c r="Z4" s="114">
        <v>1</v>
      </c>
      <c r="AA4" s="114">
        <v>3</v>
      </c>
      <c r="AB4" s="114">
        <v>3</v>
      </c>
      <c r="AC4" s="114">
        <v>1</v>
      </c>
      <c r="AD4" s="114">
        <v>2</v>
      </c>
      <c r="AE4" s="114">
        <v>2</v>
      </c>
      <c r="AF4" s="114">
        <v>2</v>
      </c>
      <c r="AG4" s="114">
        <v>2</v>
      </c>
      <c r="AH4" s="114">
        <v>1</v>
      </c>
      <c r="AI4" s="114">
        <v>3</v>
      </c>
      <c r="AJ4" s="114">
        <v>1</v>
      </c>
      <c r="AK4" s="114">
        <v>1</v>
      </c>
      <c r="AL4" s="114">
        <v>3</v>
      </c>
      <c r="AM4" s="114">
        <v>2</v>
      </c>
      <c r="AN4" s="114"/>
      <c r="AO4" s="114"/>
      <c r="AP4" s="114"/>
      <c r="AQ4" s="114"/>
      <c r="AR4" s="114"/>
      <c r="AS4" s="114"/>
      <c r="AT4" s="114"/>
      <c r="AU4" s="114"/>
      <c r="AV4" s="114"/>
      <c r="AW4" s="114"/>
      <c r="AX4" s="114"/>
      <c r="AY4" s="114"/>
      <c r="AZ4" s="114"/>
    </row>
    <row r="5" spans="1:52" ht="81.599999999999994" x14ac:dyDescent="0.25">
      <c r="A5" s="31" t="s">
        <v>26</v>
      </c>
      <c r="B5" s="32" t="s">
        <v>538</v>
      </c>
      <c r="C5" s="33" t="s">
        <v>539</v>
      </c>
      <c r="D5" s="33" t="s">
        <v>540</v>
      </c>
      <c r="E5" s="33" t="s">
        <v>541</v>
      </c>
      <c r="F5" s="33" t="s">
        <v>542</v>
      </c>
      <c r="H5" s="138">
        <f t="shared" ref="H5:I26" si="0">+(K5*100)/3</f>
        <v>100</v>
      </c>
      <c r="I5" s="138">
        <f t="shared" si="0"/>
        <v>75.757575757575765</v>
      </c>
      <c r="J5" s="113"/>
      <c r="K5" s="138">
        <f t="shared" ref="K5:K12" si="1">+AVERAGE(N5:U5)</f>
        <v>3</v>
      </c>
      <c r="L5" s="138">
        <f t="shared" ref="L5:L12" si="2">+AVERAGE(W5:AZ5)</f>
        <v>2.2727272727272729</v>
      </c>
      <c r="M5" s="104"/>
      <c r="N5" s="115">
        <v>3</v>
      </c>
      <c r="O5" s="115"/>
      <c r="P5" s="115"/>
      <c r="Q5" s="115"/>
      <c r="R5" s="115"/>
      <c r="S5" s="115"/>
      <c r="T5" s="115"/>
      <c r="U5" s="115"/>
      <c r="V5" s="104"/>
      <c r="W5" s="115">
        <v>2</v>
      </c>
      <c r="X5" s="115">
        <v>2</v>
      </c>
      <c r="Y5" s="115">
        <v>3</v>
      </c>
      <c r="Z5" s="115">
        <v>3</v>
      </c>
      <c r="AA5" s="115">
        <v>2</v>
      </c>
      <c r="AB5" s="115">
        <v>3</v>
      </c>
      <c r="AC5" s="115">
        <v>1</v>
      </c>
      <c r="AD5" s="115">
        <v>2</v>
      </c>
      <c r="AE5" s="115"/>
      <c r="AF5" s="115">
        <v>3</v>
      </c>
      <c r="AG5" s="115"/>
      <c r="AH5" s="115">
        <v>2</v>
      </c>
      <c r="AI5" s="115">
        <v>2</v>
      </c>
      <c r="AJ5" s="115"/>
      <c r="AK5" s="115"/>
      <c r="AL5" s="115"/>
      <c r="AM5" s="115"/>
      <c r="AN5" s="115"/>
      <c r="AO5" s="115"/>
      <c r="AP5" s="115"/>
      <c r="AQ5" s="115"/>
      <c r="AR5" s="115"/>
      <c r="AS5" s="115"/>
      <c r="AT5" s="115"/>
      <c r="AU5" s="115"/>
      <c r="AV5" s="115"/>
      <c r="AW5" s="115"/>
      <c r="AX5" s="115"/>
      <c r="AY5" s="115"/>
      <c r="AZ5" s="115"/>
    </row>
    <row r="6" spans="1:52" ht="91.8" x14ac:dyDescent="0.25">
      <c r="A6" s="44" t="s">
        <v>27</v>
      </c>
      <c r="B6" s="45" t="s">
        <v>634</v>
      </c>
      <c r="C6" s="46" t="s">
        <v>543</v>
      </c>
      <c r="D6" s="46" t="s">
        <v>544</v>
      </c>
      <c r="E6" s="46" t="s">
        <v>545</v>
      </c>
      <c r="F6" s="46" t="s">
        <v>546</v>
      </c>
      <c r="H6" s="146">
        <f t="shared" si="0"/>
        <v>100</v>
      </c>
      <c r="I6" s="146">
        <f t="shared" si="0"/>
        <v>79.166666666666671</v>
      </c>
      <c r="J6" s="113"/>
      <c r="K6" s="146">
        <f t="shared" si="1"/>
        <v>3</v>
      </c>
      <c r="L6" s="146">
        <f t="shared" si="2"/>
        <v>2.375</v>
      </c>
      <c r="M6" s="104"/>
      <c r="N6" s="114">
        <v>3</v>
      </c>
      <c r="O6" s="114"/>
      <c r="P6" s="114"/>
      <c r="Q6" s="114"/>
      <c r="R6" s="114"/>
      <c r="S6" s="114"/>
      <c r="T6" s="114"/>
      <c r="U6" s="114"/>
      <c r="V6" s="104"/>
      <c r="W6" s="114">
        <v>2</v>
      </c>
      <c r="X6" s="114">
        <v>2</v>
      </c>
      <c r="Y6" s="114">
        <v>3</v>
      </c>
      <c r="Z6" s="114">
        <v>3</v>
      </c>
      <c r="AA6" s="114">
        <v>3</v>
      </c>
      <c r="AB6" s="114">
        <v>2</v>
      </c>
      <c r="AC6" s="114">
        <v>1</v>
      </c>
      <c r="AD6" s="114">
        <v>2</v>
      </c>
      <c r="AE6" s="114">
        <v>2</v>
      </c>
      <c r="AF6" s="114">
        <v>3</v>
      </c>
      <c r="AG6" s="114">
        <v>2</v>
      </c>
      <c r="AH6" s="114">
        <v>2</v>
      </c>
      <c r="AI6" s="114">
        <v>3</v>
      </c>
      <c r="AJ6" s="114"/>
      <c r="AK6" s="114">
        <v>2</v>
      </c>
      <c r="AL6" s="114">
        <v>3</v>
      </c>
      <c r="AM6" s="114">
        <v>3</v>
      </c>
      <c r="AN6" s="114"/>
      <c r="AO6" s="114"/>
      <c r="AP6" s="114"/>
      <c r="AQ6" s="114"/>
      <c r="AR6" s="114"/>
      <c r="AS6" s="114"/>
      <c r="AT6" s="114"/>
      <c r="AU6" s="114"/>
      <c r="AV6" s="114"/>
      <c r="AW6" s="114"/>
      <c r="AX6" s="114"/>
      <c r="AY6" s="114"/>
      <c r="AZ6" s="114"/>
    </row>
    <row r="7" spans="1:52" ht="51" x14ac:dyDescent="0.25">
      <c r="A7" s="31" t="s">
        <v>28</v>
      </c>
      <c r="B7" s="32" t="s">
        <v>547</v>
      </c>
      <c r="C7" s="33" t="s">
        <v>548</v>
      </c>
      <c r="D7" s="33" t="s">
        <v>549</v>
      </c>
      <c r="E7" s="33" t="s">
        <v>550</v>
      </c>
      <c r="F7" s="33" t="s">
        <v>551</v>
      </c>
      <c r="H7" s="138">
        <f t="shared" si="0"/>
        <v>100</v>
      </c>
      <c r="I7" s="138">
        <f t="shared" si="0"/>
        <v>87.878787878787875</v>
      </c>
      <c r="J7" s="113"/>
      <c r="K7" s="138">
        <f t="shared" si="1"/>
        <v>3</v>
      </c>
      <c r="L7" s="138">
        <f t="shared" si="2"/>
        <v>2.6363636363636362</v>
      </c>
      <c r="M7" s="104"/>
      <c r="N7" s="115">
        <v>3</v>
      </c>
      <c r="O7" s="115"/>
      <c r="P7" s="115"/>
      <c r="Q7" s="115"/>
      <c r="R7" s="115"/>
      <c r="S7" s="115"/>
      <c r="T7" s="115"/>
      <c r="U7" s="115"/>
      <c r="V7" s="104"/>
      <c r="W7" s="115">
        <v>2</v>
      </c>
      <c r="X7" s="115">
        <v>2</v>
      </c>
      <c r="Y7" s="115">
        <v>3</v>
      </c>
      <c r="Z7" s="115">
        <v>3</v>
      </c>
      <c r="AA7" s="115">
        <v>3</v>
      </c>
      <c r="AB7" s="115">
        <v>3</v>
      </c>
      <c r="AC7" s="115">
        <v>1</v>
      </c>
      <c r="AD7" s="115">
        <v>3</v>
      </c>
      <c r="AE7" s="115"/>
      <c r="AF7" s="115">
        <v>3</v>
      </c>
      <c r="AG7" s="115"/>
      <c r="AH7" s="115">
        <v>3</v>
      </c>
      <c r="AI7" s="115">
        <v>3</v>
      </c>
      <c r="AJ7" s="115"/>
      <c r="AK7" s="115"/>
      <c r="AL7" s="115"/>
      <c r="AM7" s="115"/>
      <c r="AN7" s="115"/>
      <c r="AO7" s="115"/>
      <c r="AP7" s="115"/>
      <c r="AQ7" s="115"/>
      <c r="AR7" s="115"/>
      <c r="AS7" s="115"/>
      <c r="AT7" s="115"/>
      <c r="AU7" s="115"/>
      <c r="AV7" s="115"/>
      <c r="AW7" s="115"/>
      <c r="AX7" s="115"/>
      <c r="AY7" s="115"/>
      <c r="AZ7" s="115"/>
    </row>
    <row r="8" spans="1:52" ht="51" x14ac:dyDescent="0.25">
      <c r="A8" s="44" t="s">
        <v>29</v>
      </c>
      <c r="B8" s="45" t="s">
        <v>635</v>
      </c>
      <c r="C8" s="46" t="s">
        <v>552</v>
      </c>
      <c r="D8" s="46" t="s">
        <v>553</v>
      </c>
      <c r="E8" s="46" t="s">
        <v>554</v>
      </c>
      <c r="F8" s="46" t="s">
        <v>555</v>
      </c>
      <c r="H8" s="146">
        <f t="shared" si="0"/>
        <v>100</v>
      </c>
      <c r="I8" s="146">
        <f t="shared" si="0"/>
        <v>78.431372549019613</v>
      </c>
      <c r="J8" s="113"/>
      <c r="K8" s="146">
        <f t="shared" si="1"/>
        <v>3</v>
      </c>
      <c r="L8" s="146">
        <f t="shared" si="2"/>
        <v>2.3529411764705883</v>
      </c>
      <c r="M8" s="104"/>
      <c r="N8" s="114">
        <v>3</v>
      </c>
      <c r="O8" s="114"/>
      <c r="P8" s="114"/>
      <c r="Q8" s="114"/>
      <c r="R8" s="114"/>
      <c r="S8" s="114"/>
      <c r="T8" s="114"/>
      <c r="U8" s="114"/>
      <c r="V8" s="104"/>
      <c r="W8" s="114">
        <v>2</v>
      </c>
      <c r="X8" s="114">
        <v>2</v>
      </c>
      <c r="Y8" s="114">
        <v>3</v>
      </c>
      <c r="Z8" s="114">
        <v>3</v>
      </c>
      <c r="AA8" s="114">
        <v>2</v>
      </c>
      <c r="AB8" s="114">
        <v>3</v>
      </c>
      <c r="AC8" s="114">
        <v>1</v>
      </c>
      <c r="AD8" s="114">
        <v>2</v>
      </c>
      <c r="AE8" s="114">
        <v>2</v>
      </c>
      <c r="AF8" s="114">
        <v>3</v>
      </c>
      <c r="AG8" s="114">
        <v>3</v>
      </c>
      <c r="AH8" s="114">
        <v>1</v>
      </c>
      <c r="AI8" s="114">
        <v>3</v>
      </c>
      <c r="AJ8" s="114">
        <v>1</v>
      </c>
      <c r="AK8" s="114">
        <v>3</v>
      </c>
      <c r="AL8" s="114">
        <v>3</v>
      </c>
      <c r="AM8" s="114">
        <v>3</v>
      </c>
      <c r="AN8" s="114"/>
      <c r="AO8" s="114"/>
      <c r="AP8" s="114"/>
      <c r="AQ8" s="114"/>
      <c r="AR8" s="114"/>
      <c r="AS8" s="114"/>
      <c r="AT8" s="114"/>
      <c r="AU8" s="114"/>
      <c r="AV8" s="114"/>
      <c r="AW8" s="114"/>
      <c r="AX8" s="114"/>
      <c r="AY8" s="114"/>
      <c r="AZ8" s="114"/>
    </row>
    <row r="9" spans="1:52" ht="112.2" x14ac:dyDescent="0.25">
      <c r="A9" s="31" t="s">
        <v>30</v>
      </c>
      <c r="B9" s="32" t="s">
        <v>556</v>
      </c>
      <c r="C9" s="33" t="s">
        <v>557</v>
      </c>
      <c r="D9" s="33" t="s">
        <v>558</v>
      </c>
      <c r="E9" s="33" t="s">
        <v>559</v>
      </c>
      <c r="F9" s="33" t="s">
        <v>560</v>
      </c>
      <c r="H9" s="138">
        <f t="shared" si="0"/>
        <v>0</v>
      </c>
      <c r="I9" s="138">
        <f t="shared" si="0"/>
        <v>37.777777777777779</v>
      </c>
      <c r="J9" s="113"/>
      <c r="K9" s="138">
        <f t="shared" si="1"/>
        <v>0</v>
      </c>
      <c r="L9" s="138">
        <f t="shared" si="2"/>
        <v>1.1333333333333333</v>
      </c>
      <c r="M9" s="104"/>
      <c r="N9" s="115">
        <v>0</v>
      </c>
      <c r="O9" s="115"/>
      <c r="P9" s="115"/>
      <c r="Q9" s="115"/>
      <c r="R9" s="115"/>
      <c r="S9" s="115"/>
      <c r="T9" s="115"/>
      <c r="U9" s="115"/>
      <c r="V9" s="104"/>
      <c r="W9" s="115">
        <v>1</v>
      </c>
      <c r="X9" s="115">
        <v>1</v>
      </c>
      <c r="Y9" s="115">
        <v>1</v>
      </c>
      <c r="Z9" s="304">
        <v>1</v>
      </c>
      <c r="AA9" s="115">
        <v>0</v>
      </c>
      <c r="AB9" s="115">
        <v>2</v>
      </c>
      <c r="AC9" s="115">
        <v>1</v>
      </c>
      <c r="AD9" s="115"/>
      <c r="AE9" s="115">
        <v>0</v>
      </c>
      <c r="AF9" s="115">
        <v>2</v>
      </c>
      <c r="AG9" s="115">
        <v>2</v>
      </c>
      <c r="AH9" s="115">
        <v>2</v>
      </c>
      <c r="AI9" s="115">
        <v>3</v>
      </c>
      <c r="AJ9" s="115">
        <v>1</v>
      </c>
      <c r="AK9" s="115"/>
      <c r="AL9" s="115">
        <v>0</v>
      </c>
      <c r="AM9" s="115">
        <v>0</v>
      </c>
      <c r="AN9" s="115"/>
      <c r="AO9" s="115"/>
      <c r="AP9" s="115"/>
      <c r="AQ9" s="115"/>
      <c r="AR9" s="115"/>
      <c r="AS9" s="115"/>
      <c r="AT9" s="115"/>
      <c r="AU9" s="115"/>
      <c r="AV9" s="115"/>
      <c r="AW9" s="115"/>
      <c r="AX9" s="115"/>
      <c r="AY9" s="115"/>
      <c r="AZ9" s="115"/>
    </row>
    <row r="10" spans="1:52" ht="61.2" x14ac:dyDescent="0.25">
      <c r="A10" s="44" t="s">
        <v>31</v>
      </c>
      <c r="B10" s="45" t="s">
        <v>561</v>
      </c>
      <c r="C10" s="46" t="s">
        <v>562</v>
      </c>
      <c r="D10" s="46" t="s">
        <v>563</v>
      </c>
      <c r="E10" s="46" t="s">
        <v>564</v>
      </c>
      <c r="F10" s="46" t="s">
        <v>565</v>
      </c>
      <c r="G10" s="10"/>
      <c r="H10" s="146">
        <f t="shared" si="0"/>
        <v>66.666666666666671</v>
      </c>
      <c r="I10" s="146">
        <f t="shared" si="0"/>
        <v>70</v>
      </c>
      <c r="J10" s="116"/>
      <c r="K10" s="146">
        <f t="shared" si="1"/>
        <v>2</v>
      </c>
      <c r="L10" s="146">
        <f t="shared" si="2"/>
        <v>2.1</v>
      </c>
      <c r="M10" s="108"/>
      <c r="N10" s="114">
        <v>2</v>
      </c>
      <c r="O10" s="114"/>
      <c r="P10" s="114"/>
      <c r="Q10" s="114"/>
      <c r="R10" s="114"/>
      <c r="S10" s="114"/>
      <c r="T10" s="114"/>
      <c r="U10" s="114"/>
      <c r="V10" s="108"/>
      <c r="W10" s="114">
        <v>2</v>
      </c>
      <c r="X10" s="114"/>
      <c r="Y10" s="114">
        <v>3</v>
      </c>
      <c r="Z10" s="114">
        <v>3</v>
      </c>
      <c r="AA10" s="114">
        <v>1</v>
      </c>
      <c r="AB10" s="114"/>
      <c r="AC10" s="114">
        <v>1</v>
      </c>
      <c r="AD10" s="114">
        <v>2</v>
      </c>
      <c r="AE10" s="114">
        <v>3</v>
      </c>
      <c r="AF10" s="114"/>
      <c r="AG10" s="114">
        <v>3</v>
      </c>
      <c r="AH10" s="114">
        <v>1</v>
      </c>
      <c r="AI10" s="114">
        <v>2</v>
      </c>
      <c r="AJ10" s="114"/>
      <c r="AK10" s="114"/>
      <c r="AL10" s="114"/>
      <c r="AM10" s="114"/>
      <c r="AN10" s="114"/>
      <c r="AO10" s="114"/>
      <c r="AP10" s="114"/>
      <c r="AQ10" s="114"/>
      <c r="AR10" s="114"/>
      <c r="AS10" s="114"/>
      <c r="AT10" s="114"/>
      <c r="AU10" s="114"/>
      <c r="AV10" s="114"/>
      <c r="AW10" s="114"/>
      <c r="AX10" s="114"/>
      <c r="AY10" s="114"/>
      <c r="AZ10" s="114"/>
    </row>
    <row r="11" spans="1:52" s="97" customFormat="1" ht="15" x14ac:dyDescent="0.25">
      <c r="A11" s="333" t="s">
        <v>566</v>
      </c>
      <c r="B11" s="334"/>
      <c r="C11" s="101"/>
      <c r="D11" s="101"/>
      <c r="E11" s="101"/>
      <c r="F11" s="101"/>
      <c r="G11" s="103"/>
      <c r="H11" s="136">
        <f t="shared" si="0"/>
        <v>66.666666666666671</v>
      </c>
      <c r="I11" s="136">
        <f t="shared" si="0"/>
        <v>59.407679738562088</v>
      </c>
      <c r="J11" s="117"/>
      <c r="K11" s="136">
        <f>+AVERAGE(K12:K17)</f>
        <v>2</v>
      </c>
      <c r="L11" s="136">
        <f>+AVERAGE(L12:L17)</f>
        <v>1.7822303921568627</v>
      </c>
      <c r="M11" s="118"/>
      <c r="N11" s="102"/>
      <c r="O11" s="102"/>
      <c r="P11" s="102"/>
      <c r="Q11" s="102"/>
      <c r="R11" s="102"/>
      <c r="S11" s="102"/>
      <c r="T11" s="102"/>
      <c r="U11" s="102"/>
      <c r="V11" s="118"/>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row>
    <row r="12" spans="1:52" ht="91.8" x14ac:dyDescent="0.25">
      <c r="A12" s="31" t="s">
        <v>32</v>
      </c>
      <c r="B12" s="32" t="s">
        <v>567</v>
      </c>
      <c r="C12" s="33" t="s">
        <v>568</v>
      </c>
      <c r="D12" s="33" t="s">
        <v>569</v>
      </c>
      <c r="E12" s="33" t="s">
        <v>570</v>
      </c>
      <c r="F12" s="33" t="s">
        <v>571</v>
      </c>
      <c r="H12" s="138">
        <f t="shared" si="0"/>
        <v>100</v>
      </c>
      <c r="I12" s="138">
        <f t="shared" si="0"/>
        <v>60</v>
      </c>
      <c r="J12" s="113"/>
      <c r="K12" s="138">
        <f t="shared" si="1"/>
        <v>3</v>
      </c>
      <c r="L12" s="138">
        <f t="shared" si="2"/>
        <v>1.8</v>
      </c>
      <c r="M12" s="104"/>
      <c r="N12" s="115">
        <v>3</v>
      </c>
      <c r="O12" s="115"/>
      <c r="P12" s="115"/>
      <c r="Q12" s="115"/>
      <c r="R12" s="115"/>
      <c r="S12" s="115"/>
      <c r="T12" s="115"/>
      <c r="U12" s="115"/>
      <c r="V12" s="104"/>
      <c r="W12" s="115">
        <v>2</v>
      </c>
      <c r="X12" s="115">
        <v>1</v>
      </c>
      <c r="Y12" s="115">
        <v>3</v>
      </c>
      <c r="Z12" s="115">
        <v>3</v>
      </c>
      <c r="AA12" s="115">
        <v>2</v>
      </c>
      <c r="AB12" s="115">
        <v>1</v>
      </c>
      <c r="AC12" s="115"/>
      <c r="AD12" s="115">
        <v>3</v>
      </c>
      <c r="AE12" s="115"/>
      <c r="AF12" s="115">
        <v>0</v>
      </c>
      <c r="AG12" s="115"/>
      <c r="AH12" s="115">
        <v>1</v>
      </c>
      <c r="AI12" s="115">
        <v>2</v>
      </c>
      <c r="AJ12" s="115"/>
      <c r="AK12" s="115"/>
      <c r="AL12" s="115"/>
      <c r="AM12" s="115"/>
      <c r="AN12" s="115"/>
      <c r="AO12" s="115"/>
      <c r="AP12" s="115"/>
      <c r="AQ12" s="115"/>
      <c r="AR12" s="115"/>
      <c r="AS12" s="115"/>
      <c r="AT12" s="115"/>
      <c r="AU12" s="115"/>
      <c r="AV12" s="115"/>
      <c r="AW12" s="115"/>
      <c r="AX12" s="115"/>
      <c r="AY12" s="115"/>
      <c r="AZ12" s="115"/>
    </row>
    <row r="13" spans="1:52" ht="81.599999999999994" x14ac:dyDescent="0.25">
      <c r="A13" s="44" t="s">
        <v>33</v>
      </c>
      <c r="B13" s="45" t="s">
        <v>572</v>
      </c>
      <c r="C13" s="46" t="s">
        <v>573</v>
      </c>
      <c r="D13" s="46" t="s">
        <v>574</v>
      </c>
      <c r="E13" s="46" t="s">
        <v>575</v>
      </c>
      <c r="F13" s="46" t="s">
        <v>576</v>
      </c>
      <c r="G13" s="9"/>
      <c r="H13" s="146">
        <f t="shared" ref="H13" si="3">+(K13*100)/3</f>
        <v>100</v>
      </c>
      <c r="I13" s="146">
        <f t="shared" ref="I13" si="4">+(L13*100)/3</f>
        <v>81.25</v>
      </c>
      <c r="J13" s="99"/>
      <c r="K13" s="146">
        <f t="shared" ref="K13" si="5">+AVERAGE(N13:U13)</f>
        <v>3</v>
      </c>
      <c r="L13" s="146">
        <f t="shared" ref="L13" si="6">+AVERAGE(W13:AZ13)</f>
        <v>2.4375</v>
      </c>
      <c r="M13" s="9"/>
      <c r="N13" s="114">
        <v>3</v>
      </c>
      <c r="O13" s="114"/>
      <c r="P13" s="114"/>
      <c r="Q13" s="114"/>
      <c r="R13" s="114"/>
      <c r="S13" s="114"/>
      <c r="T13" s="114"/>
      <c r="U13" s="114"/>
      <c r="V13" s="9"/>
      <c r="W13" s="114">
        <v>2</v>
      </c>
      <c r="X13" s="114">
        <v>3</v>
      </c>
      <c r="Y13" s="114">
        <v>3</v>
      </c>
      <c r="Z13" s="114">
        <v>3</v>
      </c>
      <c r="AA13" s="114">
        <v>3</v>
      </c>
      <c r="AB13" s="114">
        <v>3</v>
      </c>
      <c r="AC13" s="114">
        <v>1</v>
      </c>
      <c r="AD13" s="114">
        <v>3</v>
      </c>
      <c r="AE13" s="114">
        <v>1</v>
      </c>
      <c r="AF13" s="114">
        <v>3</v>
      </c>
      <c r="AG13" s="114">
        <v>1</v>
      </c>
      <c r="AH13" s="114">
        <v>3</v>
      </c>
      <c r="AI13" s="114">
        <v>2</v>
      </c>
      <c r="AJ13" s="114">
        <v>2</v>
      </c>
      <c r="AK13" s="114"/>
      <c r="AL13" s="114">
        <v>3</v>
      </c>
      <c r="AM13" s="114">
        <v>3</v>
      </c>
      <c r="AN13" s="114"/>
      <c r="AO13" s="114"/>
      <c r="AP13" s="114"/>
      <c r="AQ13" s="114"/>
      <c r="AR13" s="114"/>
      <c r="AS13" s="114"/>
      <c r="AT13" s="114"/>
      <c r="AU13" s="114"/>
      <c r="AV13" s="114"/>
      <c r="AW13" s="114"/>
      <c r="AX13" s="114"/>
      <c r="AY13" s="114"/>
      <c r="AZ13" s="114"/>
    </row>
    <row r="14" spans="1:52" s="10" customFormat="1" ht="112.2" x14ac:dyDescent="0.25">
      <c r="A14" s="47" t="s">
        <v>34</v>
      </c>
      <c r="B14" s="39" t="s">
        <v>577</v>
      </c>
      <c r="C14" s="33" t="s">
        <v>578</v>
      </c>
      <c r="D14" s="33" t="s">
        <v>579</v>
      </c>
      <c r="E14" s="33" t="s">
        <v>580</v>
      </c>
      <c r="F14" s="33" t="s">
        <v>581</v>
      </c>
      <c r="G14" s="8"/>
      <c r="H14" s="138">
        <f t="shared" si="0"/>
        <v>33.333333333333336</v>
      </c>
      <c r="I14" s="138">
        <f t="shared" si="0"/>
        <v>58.333333333333336</v>
      </c>
      <c r="J14" s="113"/>
      <c r="K14" s="138">
        <f t="shared" ref="K14:K21" si="7">+AVERAGE(N14:U14)</f>
        <v>1</v>
      </c>
      <c r="L14" s="138">
        <f t="shared" ref="L14:L21" si="8">+AVERAGE(W14:AZ14)</f>
        <v>1.75</v>
      </c>
      <c r="M14" s="104"/>
      <c r="N14" s="115">
        <v>1</v>
      </c>
      <c r="O14" s="115"/>
      <c r="P14" s="115"/>
      <c r="Q14" s="115"/>
      <c r="R14" s="115"/>
      <c r="S14" s="115"/>
      <c r="T14" s="115"/>
      <c r="U14" s="115"/>
      <c r="V14" s="104"/>
      <c r="W14" s="115">
        <v>1</v>
      </c>
      <c r="X14" s="115">
        <v>2</v>
      </c>
      <c r="Y14" s="115">
        <v>3</v>
      </c>
      <c r="Z14" s="115">
        <v>3</v>
      </c>
      <c r="AA14" s="115">
        <v>3</v>
      </c>
      <c r="AB14" s="115">
        <v>1</v>
      </c>
      <c r="AC14" s="115"/>
      <c r="AD14" s="115">
        <v>3</v>
      </c>
      <c r="AE14" s="115">
        <v>0</v>
      </c>
      <c r="AF14" s="115">
        <v>3</v>
      </c>
      <c r="AG14" s="115">
        <v>2</v>
      </c>
      <c r="AH14" s="115">
        <v>3</v>
      </c>
      <c r="AI14" s="115">
        <v>2</v>
      </c>
      <c r="AJ14" s="115">
        <v>1</v>
      </c>
      <c r="AK14" s="115">
        <v>1</v>
      </c>
      <c r="AL14" s="115">
        <v>0</v>
      </c>
      <c r="AM14" s="115">
        <v>0</v>
      </c>
      <c r="AN14" s="115"/>
      <c r="AO14" s="115"/>
      <c r="AP14" s="115"/>
      <c r="AQ14" s="115"/>
      <c r="AR14" s="115"/>
      <c r="AS14" s="115"/>
      <c r="AT14" s="115"/>
      <c r="AU14" s="115"/>
      <c r="AV14" s="115"/>
      <c r="AW14" s="115"/>
      <c r="AX14" s="115"/>
      <c r="AY14" s="115"/>
      <c r="AZ14" s="115"/>
    </row>
    <row r="15" spans="1:52" ht="51" x14ac:dyDescent="0.25">
      <c r="A15" s="44" t="s">
        <v>35</v>
      </c>
      <c r="B15" s="45" t="s">
        <v>582</v>
      </c>
      <c r="C15" s="46" t="s">
        <v>583</v>
      </c>
      <c r="D15" s="46" t="s">
        <v>584</v>
      </c>
      <c r="E15" s="46" t="s">
        <v>585</v>
      </c>
      <c r="F15" s="46" t="s">
        <v>586</v>
      </c>
      <c r="H15" s="146">
        <f t="shared" si="0"/>
        <v>33.333333333333336</v>
      </c>
      <c r="I15" s="146">
        <f t="shared" si="0"/>
        <v>56.86274509803922</v>
      </c>
      <c r="J15" s="113"/>
      <c r="K15" s="146">
        <f t="shared" si="7"/>
        <v>1</v>
      </c>
      <c r="L15" s="146">
        <f t="shared" si="8"/>
        <v>1.7058823529411764</v>
      </c>
      <c r="M15" s="104"/>
      <c r="N15" s="114">
        <v>1</v>
      </c>
      <c r="O15" s="114"/>
      <c r="P15" s="114"/>
      <c r="Q15" s="114"/>
      <c r="R15" s="114"/>
      <c r="S15" s="114"/>
      <c r="T15" s="114"/>
      <c r="U15" s="114"/>
      <c r="V15" s="104"/>
      <c r="W15" s="114">
        <v>2</v>
      </c>
      <c r="X15" s="114">
        <v>0</v>
      </c>
      <c r="Y15" s="114">
        <v>3</v>
      </c>
      <c r="Z15" s="114">
        <v>3</v>
      </c>
      <c r="AA15" s="114">
        <v>0</v>
      </c>
      <c r="AB15" s="114">
        <v>1</v>
      </c>
      <c r="AC15" s="114">
        <v>1</v>
      </c>
      <c r="AD15" s="114">
        <v>2</v>
      </c>
      <c r="AE15" s="114">
        <v>3</v>
      </c>
      <c r="AF15" s="114">
        <v>3</v>
      </c>
      <c r="AG15" s="114">
        <v>2</v>
      </c>
      <c r="AH15" s="114">
        <v>1</v>
      </c>
      <c r="AI15" s="114">
        <v>2</v>
      </c>
      <c r="AJ15" s="114">
        <v>1</v>
      </c>
      <c r="AK15" s="114">
        <v>3</v>
      </c>
      <c r="AL15" s="114">
        <v>1</v>
      </c>
      <c r="AM15" s="114">
        <v>1</v>
      </c>
      <c r="AN15" s="114"/>
      <c r="AO15" s="114"/>
      <c r="AP15" s="114"/>
      <c r="AQ15" s="114"/>
      <c r="AR15" s="114"/>
      <c r="AS15" s="114"/>
      <c r="AT15" s="114"/>
      <c r="AU15" s="114"/>
      <c r="AV15" s="114"/>
      <c r="AW15" s="114"/>
      <c r="AX15" s="114"/>
      <c r="AY15" s="114"/>
      <c r="AZ15" s="114"/>
    </row>
    <row r="16" spans="1:52" ht="52.8" x14ac:dyDescent="0.25">
      <c r="A16" s="31" t="s">
        <v>36</v>
      </c>
      <c r="B16" s="32" t="s">
        <v>587</v>
      </c>
      <c r="C16" s="33" t="s">
        <v>588</v>
      </c>
      <c r="D16" s="33" t="s">
        <v>589</v>
      </c>
      <c r="E16" s="33" t="s">
        <v>590</v>
      </c>
      <c r="F16" s="33" t="s">
        <v>591</v>
      </c>
      <c r="H16" s="138">
        <f t="shared" si="0"/>
        <v>66.666666666666671</v>
      </c>
      <c r="I16" s="138">
        <f t="shared" si="0"/>
        <v>53.333333333333336</v>
      </c>
      <c r="J16" s="113"/>
      <c r="K16" s="138">
        <f t="shared" si="7"/>
        <v>2</v>
      </c>
      <c r="L16" s="138">
        <f t="shared" si="8"/>
        <v>1.6</v>
      </c>
      <c r="M16" s="104"/>
      <c r="N16" s="115">
        <v>2</v>
      </c>
      <c r="O16" s="115"/>
      <c r="P16" s="115"/>
      <c r="Q16" s="115"/>
      <c r="R16" s="115"/>
      <c r="S16" s="115"/>
      <c r="T16" s="115"/>
      <c r="U16" s="115"/>
      <c r="V16" s="104"/>
      <c r="W16" s="115">
        <v>2</v>
      </c>
      <c r="X16" s="115">
        <v>1</v>
      </c>
      <c r="Y16" s="115">
        <v>2</v>
      </c>
      <c r="Z16" s="115">
        <v>2</v>
      </c>
      <c r="AA16" s="115">
        <v>1</v>
      </c>
      <c r="AB16" s="115">
        <v>1</v>
      </c>
      <c r="AC16" s="115"/>
      <c r="AD16" s="115">
        <v>2</v>
      </c>
      <c r="AE16" s="115"/>
      <c r="AF16" s="115">
        <v>1</v>
      </c>
      <c r="AG16" s="115"/>
      <c r="AH16" s="115">
        <v>1</v>
      </c>
      <c r="AI16" s="115">
        <v>3</v>
      </c>
      <c r="AJ16" s="115"/>
      <c r="AK16" s="115"/>
      <c r="AL16" s="115"/>
      <c r="AM16" s="115"/>
      <c r="AN16" s="115"/>
      <c r="AO16" s="115"/>
      <c r="AP16" s="115"/>
      <c r="AQ16" s="115"/>
      <c r="AR16" s="115"/>
      <c r="AS16" s="115"/>
      <c r="AT16" s="115"/>
      <c r="AU16" s="115"/>
      <c r="AV16" s="115"/>
      <c r="AW16" s="115"/>
      <c r="AX16" s="115"/>
      <c r="AY16" s="115"/>
      <c r="AZ16" s="115"/>
    </row>
    <row r="17" spans="1:52" ht="71.400000000000006" x14ac:dyDescent="0.25">
      <c r="A17" s="44" t="s">
        <v>37</v>
      </c>
      <c r="B17" s="45" t="s">
        <v>592</v>
      </c>
      <c r="C17" s="46" t="s">
        <v>593</v>
      </c>
      <c r="D17" s="46" t="s">
        <v>594</v>
      </c>
      <c r="E17" s="46" t="s">
        <v>595</v>
      </c>
      <c r="F17" s="46" t="s">
        <v>596</v>
      </c>
      <c r="H17" s="146">
        <f t="shared" si="0"/>
        <v>66.666666666666671</v>
      </c>
      <c r="I17" s="146">
        <f t="shared" si="0"/>
        <v>46.666666666666664</v>
      </c>
      <c r="J17" s="113"/>
      <c r="K17" s="146">
        <f t="shared" si="7"/>
        <v>2</v>
      </c>
      <c r="L17" s="146">
        <f t="shared" si="8"/>
        <v>1.4</v>
      </c>
      <c r="M17" s="104"/>
      <c r="N17" s="114">
        <v>2</v>
      </c>
      <c r="O17" s="114"/>
      <c r="P17" s="114"/>
      <c r="Q17" s="114"/>
      <c r="R17" s="114"/>
      <c r="S17" s="114"/>
      <c r="T17" s="114"/>
      <c r="U17" s="114"/>
      <c r="V17" s="104"/>
      <c r="W17" s="114">
        <v>1</v>
      </c>
      <c r="X17" s="114">
        <v>1</v>
      </c>
      <c r="Y17" s="114">
        <v>2</v>
      </c>
      <c r="Z17" s="114">
        <v>2</v>
      </c>
      <c r="AA17" s="114">
        <v>0</v>
      </c>
      <c r="AB17" s="114">
        <v>1</v>
      </c>
      <c r="AC17" s="114"/>
      <c r="AD17" s="114">
        <v>2</v>
      </c>
      <c r="AE17" s="114">
        <v>2</v>
      </c>
      <c r="AF17" s="114">
        <v>2</v>
      </c>
      <c r="AG17" s="114">
        <v>1</v>
      </c>
      <c r="AH17" s="114">
        <v>1</v>
      </c>
      <c r="AI17" s="114">
        <v>3</v>
      </c>
      <c r="AJ17" s="114"/>
      <c r="AK17" s="114">
        <v>1</v>
      </c>
      <c r="AL17" s="114">
        <v>1</v>
      </c>
      <c r="AM17" s="114">
        <v>1</v>
      </c>
      <c r="AN17" s="114"/>
      <c r="AO17" s="114"/>
      <c r="AP17" s="114"/>
      <c r="AQ17" s="114"/>
      <c r="AR17" s="114"/>
      <c r="AS17" s="114"/>
      <c r="AT17" s="114"/>
      <c r="AU17" s="114"/>
      <c r="AV17" s="114"/>
      <c r="AW17" s="114"/>
      <c r="AX17" s="114"/>
      <c r="AY17" s="114"/>
      <c r="AZ17" s="114"/>
    </row>
    <row r="18" spans="1:52" s="97" customFormat="1" ht="15" x14ac:dyDescent="0.25">
      <c r="A18" s="333" t="s">
        <v>597</v>
      </c>
      <c r="B18" s="334"/>
      <c r="C18" s="101"/>
      <c r="D18" s="101"/>
      <c r="E18" s="101"/>
      <c r="F18" s="101"/>
      <c r="G18" s="103"/>
      <c r="H18" s="136">
        <f t="shared" si="0"/>
        <v>66.666666666666671</v>
      </c>
      <c r="I18" s="136">
        <f t="shared" si="0"/>
        <v>55.69444444444445</v>
      </c>
      <c r="J18" s="117"/>
      <c r="K18" s="136">
        <f>+AVERAGE(K19:K21)</f>
        <v>2</v>
      </c>
      <c r="L18" s="136">
        <f>+AVERAGE(L19:L21)</f>
        <v>1.6708333333333334</v>
      </c>
      <c r="M18" s="118"/>
      <c r="N18" s="102"/>
      <c r="O18" s="102"/>
      <c r="P18" s="102"/>
      <c r="Q18" s="102"/>
      <c r="R18" s="102"/>
      <c r="S18" s="102"/>
      <c r="T18" s="102"/>
      <c r="U18" s="102"/>
      <c r="V18" s="118"/>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row>
    <row r="19" spans="1:52" ht="112.2" x14ac:dyDescent="0.25">
      <c r="A19" s="31" t="s">
        <v>38</v>
      </c>
      <c r="B19" s="32" t="s">
        <v>598</v>
      </c>
      <c r="C19" s="33" t="s">
        <v>599</v>
      </c>
      <c r="D19" s="33" t="s">
        <v>600</v>
      </c>
      <c r="E19" s="33" t="s">
        <v>601</v>
      </c>
      <c r="F19" s="33" t="s">
        <v>602</v>
      </c>
      <c r="H19" s="138">
        <f t="shared" si="0"/>
        <v>33.333333333333336</v>
      </c>
      <c r="I19" s="138">
        <f t="shared" si="0"/>
        <v>33.333333333333336</v>
      </c>
      <c r="J19" s="113"/>
      <c r="K19" s="138">
        <f t="shared" si="7"/>
        <v>1</v>
      </c>
      <c r="L19" s="138">
        <f t="shared" si="8"/>
        <v>1</v>
      </c>
      <c r="M19" s="104"/>
      <c r="N19" s="115">
        <v>1</v>
      </c>
      <c r="O19" s="115"/>
      <c r="P19" s="115"/>
      <c r="Q19" s="115"/>
      <c r="R19" s="115"/>
      <c r="S19" s="115"/>
      <c r="T19" s="115"/>
      <c r="U19" s="115"/>
      <c r="V19" s="104"/>
      <c r="W19" s="115">
        <v>1</v>
      </c>
      <c r="X19" s="115">
        <v>1</v>
      </c>
      <c r="Y19" s="115">
        <v>1</v>
      </c>
      <c r="Z19" s="115">
        <v>1</v>
      </c>
      <c r="AA19" s="115">
        <v>3</v>
      </c>
      <c r="AB19" s="115">
        <v>1</v>
      </c>
      <c r="AC19" s="115">
        <v>0</v>
      </c>
      <c r="AD19" s="115">
        <v>2</v>
      </c>
      <c r="AE19" s="115">
        <v>0</v>
      </c>
      <c r="AF19" s="115">
        <v>1</v>
      </c>
      <c r="AG19" s="115">
        <v>2</v>
      </c>
      <c r="AH19" s="115"/>
      <c r="AI19" s="115">
        <v>1</v>
      </c>
      <c r="AJ19" s="115">
        <v>1</v>
      </c>
      <c r="AK19" s="115"/>
      <c r="AL19" s="115">
        <v>0</v>
      </c>
      <c r="AM19" s="115">
        <v>0</v>
      </c>
      <c r="AN19" s="115"/>
      <c r="AO19" s="115"/>
      <c r="AP19" s="115"/>
      <c r="AQ19" s="115"/>
      <c r="AR19" s="115"/>
      <c r="AS19" s="115"/>
      <c r="AT19" s="115"/>
      <c r="AU19" s="115"/>
      <c r="AV19" s="115"/>
      <c r="AW19" s="115"/>
      <c r="AX19" s="115"/>
      <c r="AY19" s="115"/>
      <c r="AZ19" s="115"/>
    </row>
    <row r="20" spans="1:52" ht="112.2" x14ac:dyDescent="0.25">
      <c r="A20" s="44" t="s">
        <v>39</v>
      </c>
      <c r="B20" s="45" t="s">
        <v>603</v>
      </c>
      <c r="C20" s="46" t="s">
        <v>604</v>
      </c>
      <c r="D20" s="46" t="s">
        <v>605</v>
      </c>
      <c r="E20" s="46" t="s">
        <v>606</v>
      </c>
      <c r="F20" s="46" t="s">
        <v>607</v>
      </c>
      <c r="H20" s="146">
        <f t="shared" si="0"/>
        <v>66.666666666666671</v>
      </c>
      <c r="I20" s="146">
        <f t="shared" si="0"/>
        <v>77.083333333333329</v>
      </c>
      <c r="J20" s="113"/>
      <c r="K20" s="146">
        <f t="shared" si="7"/>
        <v>2</v>
      </c>
      <c r="L20" s="146">
        <f t="shared" si="8"/>
        <v>2.3125</v>
      </c>
      <c r="M20" s="104"/>
      <c r="N20" s="114">
        <v>2</v>
      </c>
      <c r="O20" s="114"/>
      <c r="P20" s="114"/>
      <c r="Q20" s="114"/>
      <c r="R20" s="114"/>
      <c r="S20" s="114"/>
      <c r="T20" s="114"/>
      <c r="U20" s="114"/>
      <c r="V20" s="104"/>
      <c r="W20" s="114">
        <v>1</v>
      </c>
      <c r="X20" s="114">
        <v>2</v>
      </c>
      <c r="Y20" s="114">
        <v>3</v>
      </c>
      <c r="Z20" s="114">
        <v>3</v>
      </c>
      <c r="AA20" s="114">
        <v>2</v>
      </c>
      <c r="AB20" s="114">
        <v>2</v>
      </c>
      <c r="AC20" s="114">
        <v>2</v>
      </c>
      <c r="AD20" s="114">
        <v>2</v>
      </c>
      <c r="AE20" s="114">
        <v>3</v>
      </c>
      <c r="AF20" s="114">
        <v>2</v>
      </c>
      <c r="AG20" s="114">
        <v>3</v>
      </c>
      <c r="AH20" s="114"/>
      <c r="AI20" s="114">
        <v>2</v>
      </c>
      <c r="AJ20" s="114">
        <v>2</v>
      </c>
      <c r="AK20" s="114">
        <v>2</v>
      </c>
      <c r="AL20" s="114">
        <v>3</v>
      </c>
      <c r="AM20" s="114">
        <v>3</v>
      </c>
      <c r="AN20" s="114"/>
      <c r="AO20" s="114"/>
      <c r="AP20" s="114"/>
      <c r="AQ20" s="114"/>
      <c r="AR20" s="114"/>
      <c r="AS20" s="114"/>
      <c r="AT20" s="114"/>
      <c r="AU20" s="114"/>
      <c r="AV20" s="114"/>
      <c r="AW20" s="114"/>
      <c r="AX20" s="114"/>
      <c r="AY20" s="114"/>
      <c r="AZ20" s="114"/>
    </row>
    <row r="21" spans="1:52" ht="79.2" x14ac:dyDescent="0.25">
      <c r="A21" s="31" t="s">
        <v>40</v>
      </c>
      <c r="B21" s="32" t="s">
        <v>608</v>
      </c>
      <c r="C21" s="33" t="s">
        <v>609</v>
      </c>
      <c r="D21" s="33" t="s">
        <v>610</v>
      </c>
      <c r="E21" s="33" t="s">
        <v>611</v>
      </c>
      <c r="F21" s="33" t="s">
        <v>612</v>
      </c>
      <c r="H21" s="138">
        <f t="shared" si="0"/>
        <v>100</v>
      </c>
      <c r="I21" s="138">
        <f t="shared" si="0"/>
        <v>56.666666666666664</v>
      </c>
      <c r="J21" s="113"/>
      <c r="K21" s="138">
        <f t="shared" si="7"/>
        <v>3</v>
      </c>
      <c r="L21" s="138">
        <f t="shared" si="8"/>
        <v>1.7</v>
      </c>
      <c r="M21" s="104"/>
      <c r="N21" s="115">
        <v>3</v>
      </c>
      <c r="O21" s="115"/>
      <c r="P21" s="115"/>
      <c r="Q21" s="115"/>
      <c r="R21" s="115"/>
      <c r="S21" s="115"/>
      <c r="T21" s="115"/>
      <c r="U21" s="115"/>
      <c r="V21" s="104"/>
      <c r="W21" s="115">
        <v>1</v>
      </c>
      <c r="X21" s="115">
        <v>2</v>
      </c>
      <c r="Y21" s="115">
        <v>3</v>
      </c>
      <c r="Z21" s="115">
        <v>2</v>
      </c>
      <c r="AA21" s="115">
        <v>1</v>
      </c>
      <c r="AB21" s="115">
        <v>1</v>
      </c>
      <c r="AC21" s="115"/>
      <c r="AD21" s="115">
        <v>3</v>
      </c>
      <c r="AE21" s="115"/>
      <c r="AF21" s="115">
        <v>1</v>
      </c>
      <c r="AG21" s="115"/>
      <c r="AH21" s="115">
        <v>1</v>
      </c>
      <c r="AI21" s="115">
        <v>2</v>
      </c>
      <c r="AJ21" s="115"/>
      <c r="AK21" s="115"/>
      <c r="AL21" s="115"/>
      <c r="AM21" s="115"/>
      <c r="AN21" s="115"/>
      <c r="AO21" s="115"/>
      <c r="AP21" s="115"/>
      <c r="AQ21" s="115"/>
      <c r="AR21" s="115"/>
      <c r="AS21" s="115"/>
      <c r="AT21" s="115"/>
      <c r="AU21" s="115"/>
      <c r="AV21" s="115"/>
      <c r="AW21" s="115"/>
      <c r="AX21" s="115"/>
      <c r="AY21" s="115"/>
      <c r="AZ21" s="115"/>
    </row>
    <row r="22" spans="1:52" s="97" customFormat="1" ht="15" x14ac:dyDescent="0.25">
      <c r="A22" s="333" t="s">
        <v>613</v>
      </c>
      <c r="B22" s="334"/>
      <c r="C22" s="101"/>
      <c r="D22" s="101"/>
      <c r="E22" s="101"/>
      <c r="F22" s="101"/>
      <c r="H22" s="136">
        <f t="shared" si="0"/>
        <v>66.666666666666671</v>
      </c>
      <c r="I22" s="136">
        <f t="shared" si="0"/>
        <v>62.023358585858581</v>
      </c>
      <c r="J22" s="99"/>
      <c r="K22" s="136">
        <f>+AVERAGE(K23:K26)</f>
        <v>2</v>
      </c>
      <c r="L22" s="136">
        <f>+AVERAGE(L23:L26)</f>
        <v>1.8607007575757575</v>
      </c>
      <c r="N22" s="102"/>
      <c r="O22" s="102"/>
      <c r="P22" s="102"/>
      <c r="Q22" s="102"/>
      <c r="R22" s="102"/>
      <c r="S22" s="102"/>
      <c r="T22" s="102"/>
      <c r="U22" s="102"/>
      <c r="W22" s="102"/>
      <c r="X22" s="102"/>
      <c r="Y22" s="102"/>
      <c r="Z22" s="102"/>
      <c r="AA22" s="102"/>
      <c r="AB22" s="102"/>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row>
    <row r="23" spans="1:52" ht="81.599999999999994" x14ac:dyDescent="0.25">
      <c r="A23" s="44" t="s">
        <v>41</v>
      </c>
      <c r="B23" s="45" t="s">
        <v>614</v>
      </c>
      <c r="C23" s="46" t="s">
        <v>615</v>
      </c>
      <c r="D23" s="46" t="s">
        <v>616</v>
      </c>
      <c r="E23" s="46" t="s">
        <v>617</v>
      </c>
      <c r="F23" s="46" t="s">
        <v>618</v>
      </c>
      <c r="H23" s="146">
        <f t="shared" si="0"/>
        <v>66.666666666666671</v>
      </c>
      <c r="I23" s="146">
        <f t="shared" si="0"/>
        <v>66.666666666666671</v>
      </c>
      <c r="J23" s="113"/>
      <c r="K23" s="146">
        <f t="shared" ref="K23:K26" si="9">+AVERAGE(N23:U23)</f>
        <v>2</v>
      </c>
      <c r="L23" s="146">
        <f t="shared" ref="L23:L26" si="10">+AVERAGE(W23:AZ23)</f>
        <v>2</v>
      </c>
      <c r="M23" s="104"/>
      <c r="N23" s="114">
        <v>2</v>
      </c>
      <c r="O23" s="114"/>
      <c r="P23" s="114"/>
      <c r="Q23" s="114"/>
      <c r="R23" s="114"/>
      <c r="S23" s="114"/>
      <c r="T23" s="114"/>
      <c r="U23" s="114"/>
      <c r="V23" s="104"/>
      <c r="W23" s="114">
        <v>1</v>
      </c>
      <c r="X23" s="114">
        <v>1</v>
      </c>
      <c r="Y23" s="114">
        <v>3</v>
      </c>
      <c r="Z23" s="114">
        <v>3</v>
      </c>
      <c r="AA23" s="114">
        <v>1</v>
      </c>
      <c r="AB23" s="114">
        <v>1</v>
      </c>
      <c r="AC23" s="114"/>
      <c r="AD23" s="114">
        <v>3</v>
      </c>
      <c r="AE23" s="114"/>
      <c r="AF23" s="114">
        <v>2</v>
      </c>
      <c r="AG23" s="114"/>
      <c r="AH23" s="114">
        <v>3</v>
      </c>
      <c r="AI23" s="114">
        <v>3</v>
      </c>
      <c r="AJ23" s="114">
        <v>1</v>
      </c>
      <c r="AK23" s="114"/>
      <c r="AL23" s="114"/>
      <c r="AM23" s="114"/>
      <c r="AN23" s="114"/>
      <c r="AO23" s="114"/>
      <c r="AP23" s="114"/>
      <c r="AQ23" s="114"/>
      <c r="AR23" s="114"/>
      <c r="AS23" s="114"/>
      <c r="AT23" s="114"/>
      <c r="AU23" s="114"/>
      <c r="AV23" s="114"/>
      <c r="AW23" s="114"/>
      <c r="AX23" s="114"/>
      <c r="AY23" s="114"/>
      <c r="AZ23" s="114"/>
    </row>
    <row r="24" spans="1:52" ht="91.8" x14ac:dyDescent="0.25">
      <c r="A24" s="31" t="s">
        <v>42</v>
      </c>
      <c r="B24" s="32" t="s">
        <v>619</v>
      </c>
      <c r="C24" s="33" t="s">
        <v>620</v>
      </c>
      <c r="D24" s="33" t="s">
        <v>621</v>
      </c>
      <c r="E24" s="33" t="s">
        <v>622</v>
      </c>
      <c r="F24" s="33" t="s">
        <v>623</v>
      </c>
      <c r="H24" s="138">
        <f t="shared" si="0"/>
        <v>66.666666666666671</v>
      </c>
      <c r="I24" s="138">
        <f t="shared" si="0"/>
        <v>60.416666666666664</v>
      </c>
      <c r="J24" s="113"/>
      <c r="K24" s="138">
        <f t="shared" si="9"/>
        <v>2</v>
      </c>
      <c r="L24" s="138">
        <f t="shared" si="10"/>
        <v>1.8125</v>
      </c>
      <c r="M24" s="104"/>
      <c r="N24" s="115">
        <v>2</v>
      </c>
      <c r="O24" s="115"/>
      <c r="P24" s="115"/>
      <c r="Q24" s="115"/>
      <c r="R24" s="115"/>
      <c r="S24" s="115"/>
      <c r="T24" s="115"/>
      <c r="U24" s="115"/>
      <c r="V24" s="104"/>
      <c r="W24" s="115">
        <v>1</v>
      </c>
      <c r="X24" s="115">
        <v>2</v>
      </c>
      <c r="Y24" s="115">
        <v>3</v>
      </c>
      <c r="Z24" s="115">
        <v>3</v>
      </c>
      <c r="AA24" s="115">
        <v>1</v>
      </c>
      <c r="AB24" s="115">
        <v>2</v>
      </c>
      <c r="AC24" s="115">
        <v>0</v>
      </c>
      <c r="AD24" s="115"/>
      <c r="AE24" s="115">
        <v>0</v>
      </c>
      <c r="AF24" s="115">
        <v>2</v>
      </c>
      <c r="AG24" s="115">
        <v>2</v>
      </c>
      <c r="AH24" s="115">
        <v>3</v>
      </c>
      <c r="AI24" s="115">
        <v>3</v>
      </c>
      <c r="AJ24" s="115">
        <v>1</v>
      </c>
      <c r="AK24" s="115">
        <v>0</v>
      </c>
      <c r="AL24" s="115">
        <v>3</v>
      </c>
      <c r="AM24" s="115">
        <v>3</v>
      </c>
      <c r="AN24" s="115"/>
      <c r="AO24" s="115"/>
      <c r="AP24" s="115"/>
      <c r="AQ24" s="115"/>
      <c r="AR24" s="115"/>
      <c r="AS24" s="115"/>
      <c r="AT24" s="115"/>
      <c r="AU24" s="115"/>
      <c r="AV24" s="115"/>
      <c r="AW24" s="115"/>
      <c r="AX24" s="115"/>
      <c r="AY24" s="115"/>
      <c r="AZ24" s="115"/>
    </row>
    <row r="25" spans="1:52" ht="81.599999999999994" x14ac:dyDescent="0.25">
      <c r="A25" s="44" t="s">
        <v>43</v>
      </c>
      <c r="B25" s="45" t="s">
        <v>624</v>
      </c>
      <c r="C25" s="46" t="s">
        <v>625</v>
      </c>
      <c r="D25" s="46" t="s">
        <v>626</v>
      </c>
      <c r="E25" s="46" t="s">
        <v>627</v>
      </c>
      <c r="F25" s="46" t="s">
        <v>628</v>
      </c>
      <c r="H25" s="146">
        <f t="shared" si="0"/>
        <v>100</v>
      </c>
      <c r="I25" s="146">
        <f t="shared" si="0"/>
        <v>78.787878787878796</v>
      </c>
      <c r="J25" s="113"/>
      <c r="K25" s="146">
        <f t="shared" si="9"/>
        <v>3</v>
      </c>
      <c r="L25" s="146">
        <f t="shared" si="10"/>
        <v>2.3636363636363638</v>
      </c>
      <c r="M25" s="104"/>
      <c r="N25" s="114">
        <v>3</v>
      </c>
      <c r="O25" s="114"/>
      <c r="P25" s="114"/>
      <c r="Q25" s="114"/>
      <c r="R25" s="114"/>
      <c r="S25" s="114"/>
      <c r="T25" s="114"/>
      <c r="U25" s="114"/>
      <c r="V25" s="104"/>
      <c r="W25" s="114">
        <v>2</v>
      </c>
      <c r="X25" s="114">
        <v>2</v>
      </c>
      <c r="Y25" s="114">
        <v>3</v>
      </c>
      <c r="Z25" s="114">
        <v>3</v>
      </c>
      <c r="AA25" s="114">
        <v>3</v>
      </c>
      <c r="AB25" s="114">
        <v>3</v>
      </c>
      <c r="AC25" s="114"/>
      <c r="AD25" s="114">
        <v>2</v>
      </c>
      <c r="AE25" s="114"/>
      <c r="AF25" s="114">
        <v>1</v>
      </c>
      <c r="AG25" s="114"/>
      <c r="AH25" s="114">
        <v>2</v>
      </c>
      <c r="AI25" s="114">
        <v>2</v>
      </c>
      <c r="AJ25" s="114">
        <v>3</v>
      </c>
      <c r="AK25" s="114"/>
      <c r="AL25" s="114"/>
      <c r="AM25" s="114"/>
      <c r="AN25" s="114"/>
      <c r="AO25" s="114"/>
      <c r="AP25" s="114"/>
      <c r="AQ25" s="114"/>
      <c r="AR25" s="114"/>
      <c r="AS25" s="114"/>
      <c r="AT25" s="114"/>
      <c r="AU25" s="114"/>
      <c r="AV25" s="114"/>
      <c r="AW25" s="114"/>
      <c r="AX25" s="114"/>
      <c r="AY25" s="114"/>
      <c r="AZ25" s="114"/>
    </row>
    <row r="26" spans="1:52" ht="91.8" x14ac:dyDescent="0.25">
      <c r="A26" s="31" t="s">
        <v>44</v>
      </c>
      <c r="B26" s="32" t="s">
        <v>629</v>
      </c>
      <c r="C26" s="33" t="s">
        <v>630</v>
      </c>
      <c r="D26" s="33" t="s">
        <v>631</v>
      </c>
      <c r="E26" s="33" t="s">
        <v>632</v>
      </c>
      <c r="F26" s="33" t="s">
        <v>633</v>
      </c>
      <c r="H26" s="138">
        <f t="shared" si="0"/>
        <v>33.333333333333336</v>
      </c>
      <c r="I26" s="138">
        <f t="shared" si="0"/>
        <v>42.222222222222221</v>
      </c>
      <c r="J26" s="113"/>
      <c r="K26" s="138">
        <f t="shared" si="9"/>
        <v>1</v>
      </c>
      <c r="L26" s="138">
        <f t="shared" si="10"/>
        <v>1.2666666666666666</v>
      </c>
      <c r="M26" s="104"/>
      <c r="N26" s="115">
        <v>1</v>
      </c>
      <c r="O26" s="115"/>
      <c r="P26" s="115"/>
      <c r="Q26" s="115"/>
      <c r="R26" s="115"/>
      <c r="S26" s="115"/>
      <c r="T26" s="115"/>
      <c r="U26" s="115"/>
      <c r="V26" s="104"/>
      <c r="W26" s="115">
        <v>2</v>
      </c>
      <c r="X26" s="115">
        <v>0</v>
      </c>
      <c r="Y26" s="115">
        <v>3</v>
      </c>
      <c r="Z26" s="115">
        <v>3</v>
      </c>
      <c r="AA26" s="115">
        <v>1</v>
      </c>
      <c r="AB26" s="115">
        <v>0</v>
      </c>
      <c r="AC26" s="115"/>
      <c r="AD26" s="115">
        <v>2</v>
      </c>
      <c r="AE26" s="115">
        <v>0</v>
      </c>
      <c r="AF26" s="115">
        <v>1</v>
      </c>
      <c r="AG26" s="115">
        <v>1</v>
      </c>
      <c r="AH26" s="115">
        <v>1</v>
      </c>
      <c r="AI26" s="115">
        <v>3</v>
      </c>
      <c r="AJ26" s="115"/>
      <c r="AK26" s="115">
        <v>0</v>
      </c>
      <c r="AL26" s="115">
        <v>1</v>
      </c>
      <c r="AM26" s="115">
        <v>1</v>
      </c>
      <c r="AN26" s="115"/>
      <c r="AO26" s="115"/>
      <c r="AP26" s="115"/>
      <c r="AQ26" s="115"/>
      <c r="AR26" s="115"/>
      <c r="AS26" s="115"/>
      <c r="AT26" s="115"/>
      <c r="AU26" s="115"/>
      <c r="AV26" s="115"/>
      <c r="AW26" s="115"/>
      <c r="AX26" s="115"/>
      <c r="AY26" s="115"/>
      <c r="AZ26" s="115"/>
    </row>
    <row r="27" spans="1:52" ht="15" x14ac:dyDescent="0.25">
      <c r="H27" s="136">
        <f t="shared" ref="H27" si="11">+(K27*100)/3</f>
        <v>70</v>
      </c>
      <c r="I27" s="136">
        <f t="shared" ref="I27" si="12">+(L27*100)/3</f>
        <v>63.070967023172905</v>
      </c>
      <c r="J27" s="99"/>
      <c r="K27" s="136">
        <f>+AVERAGE(K23:K26,K19:K21,K12:K17,K4:K10)</f>
        <v>2.1</v>
      </c>
      <c r="L27" s="136">
        <f>+AVERAGE(L23:L26,L19:L21,L12:L17,L4:L10)</f>
        <v>1.8921290106951871</v>
      </c>
    </row>
    <row r="28" spans="1:52" x14ac:dyDescent="0.25">
      <c r="W28" s="8">
        <v>1</v>
      </c>
      <c r="X28" s="8">
        <v>2</v>
      </c>
      <c r="Y28" s="8">
        <v>3</v>
      </c>
      <c r="Z28" s="8">
        <v>4</v>
      </c>
      <c r="AA28" s="8">
        <v>5</v>
      </c>
      <c r="AB28" s="8">
        <v>6</v>
      </c>
      <c r="AC28" s="8">
        <v>7</v>
      </c>
      <c r="AD28" s="8">
        <v>8</v>
      </c>
      <c r="AE28" s="8">
        <v>9</v>
      </c>
      <c r="AF28" s="8">
        <v>10</v>
      </c>
      <c r="AG28" s="8">
        <v>11</v>
      </c>
      <c r="AH28" s="8">
        <v>16</v>
      </c>
      <c r="AI28" s="8">
        <v>36</v>
      </c>
      <c r="AJ28" s="8">
        <v>37</v>
      </c>
      <c r="AK28" s="8">
        <v>39</v>
      </c>
      <c r="AL28" s="8">
        <v>40</v>
      </c>
      <c r="AM28" s="8">
        <v>41</v>
      </c>
    </row>
  </sheetData>
  <mergeCells count="9">
    <mergeCell ref="A22:B22"/>
    <mergeCell ref="H1:I1"/>
    <mergeCell ref="K1:L1"/>
    <mergeCell ref="N1:U1"/>
    <mergeCell ref="W1:AZ1"/>
    <mergeCell ref="A1:B2"/>
    <mergeCell ref="A3:B3"/>
    <mergeCell ref="A11:B11"/>
    <mergeCell ref="A18:B18"/>
  </mergeCells>
  <pageMargins left="0.3" right="0.3" top="1" bottom="1" header="0.51180555555555496" footer="0.5"/>
  <pageSetup scale="30" firstPageNumber="0" fitToHeight="20" orientation="landscape" r:id="rId1"/>
  <headerFooter>
    <oddFooter>&amp;L&amp;P</oddFooter>
  </headerFooter>
  <rowBreaks count="1" manualBreakCount="1">
    <brk id="1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OC31"/>
  <sheetViews>
    <sheetView showGridLines="0" zoomScale="70" zoomScaleNormal="70" workbookViewId="0">
      <pane xSplit="2" ySplit="2" topLeftCell="C18" activePane="bottomRight" state="frozen"/>
      <selection pane="topRight" activeCell="C1" sqref="C1"/>
      <selection pane="bottomLeft" activeCell="A3" sqref="A3"/>
      <selection pane="bottomRight" activeCell="F11" sqref="F11"/>
    </sheetView>
  </sheetViews>
  <sheetFormatPr defaultColWidth="8.88671875" defaultRowHeight="13.2" x14ac:dyDescent="0.25"/>
  <cols>
    <col min="1" max="1" width="6.109375" style="5" customWidth="1"/>
    <col min="2" max="2" width="71" style="6" customWidth="1"/>
    <col min="3" max="6" width="14.109375" style="7" customWidth="1"/>
    <col min="7" max="7" width="2.44140625" style="8" customWidth="1"/>
    <col min="8" max="9" width="14.109375" style="98" customWidth="1"/>
    <col min="10" max="10" width="2.44140625" style="98" customWidth="1"/>
    <col min="11" max="12" width="14.109375" style="121" customWidth="1"/>
    <col min="13" max="13" width="3.33203125" style="8" customWidth="1"/>
    <col min="14" max="19" width="5.88671875" style="100" customWidth="1"/>
    <col min="20" max="20" width="2.44140625" style="8" customWidth="1"/>
    <col min="21" max="50" width="5.88671875" style="8" customWidth="1"/>
    <col min="51" max="259" width="8.88671875" style="16"/>
    <col min="260" max="1069" width="8.88671875" style="8"/>
  </cols>
  <sheetData>
    <row r="1" spans="1:259" ht="15" x14ac:dyDescent="0.25">
      <c r="A1" s="329" t="s">
        <v>636</v>
      </c>
      <c r="B1" s="330"/>
      <c r="C1" s="25"/>
      <c r="D1" s="25"/>
      <c r="E1" s="25"/>
      <c r="F1" s="25"/>
      <c r="H1" s="324" t="s">
        <v>1476</v>
      </c>
      <c r="I1" s="326"/>
      <c r="J1" s="8"/>
      <c r="K1" s="324" t="s">
        <v>1477</v>
      </c>
      <c r="L1" s="326"/>
      <c r="N1" s="324" t="s">
        <v>1478</v>
      </c>
      <c r="O1" s="325"/>
      <c r="P1" s="325"/>
      <c r="Q1" s="325"/>
      <c r="R1" s="325"/>
      <c r="S1" s="326"/>
      <c r="U1" s="324" t="s">
        <v>216</v>
      </c>
      <c r="V1" s="325"/>
      <c r="W1" s="325"/>
      <c r="X1" s="325"/>
      <c r="Y1" s="325"/>
      <c r="Z1" s="325"/>
      <c r="AA1" s="325"/>
      <c r="AB1" s="325"/>
      <c r="AC1" s="325"/>
      <c r="AD1" s="325"/>
      <c r="AE1" s="325"/>
      <c r="AF1" s="325"/>
      <c r="AG1" s="325"/>
      <c r="AH1" s="325"/>
      <c r="AI1" s="325"/>
      <c r="AJ1" s="325"/>
      <c r="AK1" s="325"/>
      <c r="AL1" s="325"/>
      <c r="AM1" s="325"/>
      <c r="AN1" s="325"/>
      <c r="AO1" s="325"/>
      <c r="AP1" s="325"/>
      <c r="AQ1" s="325"/>
      <c r="AR1" s="325"/>
      <c r="AS1" s="325"/>
      <c r="AT1" s="325"/>
      <c r="AU1" s="325"/>
      <c r="AV1" s="325"/>
      <c r="AW1" s="325"/>
      <c r="AX1" s="326"/>
    </row>
    <row r="2" spans="1:259" ht="15" x14ac:dyDescent="0.25">
      <c r="A2" s="331"/>
      <c r="B2" s="332"/>
      <c r="C2" s="26" t="s">
        <v>0</v>
      </c>
      <c r="D2" s="26" t="s">
        <v>1</v>
      </c>
      <c r="E2" s="26" t="s">
        <v>2</v>
      </c>
      <c r="F2" s="26" t="s">
        <v>3</v>
      </c>
      <c r="H2" s="125" t="s">
        <v>1478</v>
      </c>
      <c r="I2" s="26" t="s">
        <v>216</v>
      </c>
      <c r="J2" s="8"/>
      <c r="K2" s="125" t="s">
        <v>1478</v>
      </c>
      <c r="L2" s="125" t="s">
        <v>216</v>
      </c>
      <c r="N2" s="96">
        <v>1</v>
      </c>
      <c r="O2" s="96">
        <v>2</v>
      </c>
      <c r="P2" s="96">
        <v>3</v>
      </c>
      <c r="Q2" s="96">
        <v>4</v>
      </c>
      <c r="R2" s="96">
        <v>5</v>
      </c>
      <c r="S2" s="96">
        <v>6</v>
      </c>
      <c r="U2" s="96">
        <v>1</v>
      </c>
      <c r="V2" s="96">
        <v>2</v>
      </c>
      <c r="W2" s="96">
        <v>3</v>
      </c>
      <c r="X2" s="96">
        <v>4</v>
      </c>
      <c r="Y2" s="96">
        <v>5</v>
      </c>
      <c r="Z2" s="96">
        <v>6</v>
      </c>
      <c r="AA2" s="96">
        <v>7</v>
      </c>
      <c r="AB2" s="96">
        <v>8</v>
      </c>
      <c r="AC2" s="96">
        <v>9</v>
      </c>
      <c r="AD2" s="96">
        <v>10</v>
      </c>
      <c r="AE2" s="96">
        <v>11</v>
      </c>
      <c r="AF2" s="96">
        <v>12</v>
      </c>
      <c r="AG2" s="96">
        <v>13</v>
      </c>
      <c r="AH2" s="96">
        <v>14</v>
      </c>
      <c r="AI2" s="96">
        <v>15</v>
      </c>
      <c r="AJ2" s="96">
        <v>16</v>
      </c>
      <c r="AK2" s="96">
        <v>17</v>
      </c>
      <c r="AL2" s="96">
        <v>18</v>
      </c>
      <c r="AM2" s="96">
        <v>19</v>
      </c>
      <c r="AN2" s="96">
        <v>20</v>
      </c>
      <c r="AO2" s="96">
        <v>21</v>
      </c>
      <c r="AP2" s="96">
        <v>22</v>
      </c>
      <c r="AQ2" s="96">
        <v>23</v>
      </c>
      <c r="AR2" s="96">
        <v>24</v>
      </c>
      <c r="AS2" s="96">
        <v>25</v>
      </c>
      <c r="AT2" s="96">
        <v>26</v>
      </c>
      <c r="AU2" s="96">
        <v>27</v>
      </c>
      <c r="AV2" s="96">
        <v>28</v>
      </c>
      <c r="AW2" s="96">
        <v>29</v>
      </c>
      <c r="AX2" s="96">
        <v>30</v>
      </c>
    </row>
    <row r="3" spans="1:259" s="97" customFormat="1" ht="15" x14ac:dyDescent="0.25">
      <c r="A3" s="327" t="s">
        <v>532</v>
      </c>
      <c r="B3" s="328"/>
      <c r="C3" s="101"/>
      <c r="D3" s="101"/>
      <c r="E3" s="101"/>
      <c r="F3" s="101"/>
      <c r="H3" s="136">
        <f>+(K3*100)/3</f>
        <v>68.518518518518519</v>
      </c>
      <c r="I3" s="136">
        <f>+(L3*100)/3</f>
        <v>66.049382716049379</v>
      </c>
      <c r="J3" s="99"/>
      <c r="K3" s="136">
        <f>+AVERAGE(K4:K12)</f>
        <v>2.0555555555555554</v>
      </c>
      <c r="L3" s="136">
        <f>+AVERAGE(L4:L12)</f>
        <v>1.9814814814814814</v>
      </c>
      <c r="N3" s="102"/>
      <c r="O3" s="102"/>
      <c r="P3" s="102"/>
      <c r="Q3" s="102"/>
      <c r="R3" s="102"/>
      <c r="S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19"/>
      <c r="AZ3" s="119"/>
      <c r="BA3" s="119"/>
      <c r="BB3" s="119"/>
      <c r="BC3" s="119"/>
      <c r="BD3" s="119"/>
      <c r="BE3" s="119"/>
      <c r="BF3" s="119"/>
      <c r="BG3" s="119"/>
      <c r="BH3" s="119"/>
      <c r="BI3" s="119"/>
      <c r="BJ3" s="119"/>
      <c r="BK3" s="119"/>
      <c r="BL3" s="119"/>
      <c r="BM3" s="119"/>
      <c r="BN3" s="119"/>
      <c r="BO3" s="119"/>
      <c r="BP3" s="119"/>
      <c r="BQ3" s="119"/>
      <c r="BR3" s="119"/>
      <c r="BS3" s="119"/>
      <c r="BT3" s="119"/>
      <c r="BU3" s="119"/>
      <c r="BV3" s="119"/>
      <c r="BW3" s="119"/>
      <c r="BX3" s="119"/>
      <c r="BY3" s="119"/>
      <c r="BZ3" s="119"/>
      <c r="CA3" s="119"/>
      <c r="CB3" s="119"/>
      <c r="CC3" s="119"/>
      <c r="CD3" s="119"/>
      <c r="CE3" s="119"/>
      <c r="CF3" s="119"/>
      <c r="CG3" s="119"/>
      <c r="CH3" s="119"/>
      <c r="CI3" s="119"/>
      <c r="CJ3" s="119"/>
      <c r="CK3" s="119"/>
      <c r="CL3" s="119"/>
      <c r="CM3" s="119"/>
      <c r="CN3" s="119"/>
      <c r="CO3" s="119"/>
      <c r="CP3" s="119"/>
      <c r="CQ3" s="119"/>
      <c r="CR3" s="119"/>
      <c r="CS3" s="119"/>
      <c r="CT3" s="119"/>
      <c r="CU3" s="119"/>
      <c r="CV3" s="119"/>
      <c r="CW3" s="119"/>
      <c r="CX3" s="119"/>
      <c r="CY3" s="119"/>
      <c r="CZ3" s="119"/>
      <c r="DA3" s="119"/>
      <c r="DB3" s="119"/>
      <c r="DC3" s="119"/>
      <c r="DD3" s="119"/>
      <c r="DE3" s="119"/>
      <c r="DF3" s="119"/>
      <c r="DG3" s="119"/>
      <c r="DH3" s="119"/>
      <c r="DI3" s="119"/>
      <c r="DJ3" s="119"/>
      <c r="DK3" s="119"/>
      <c r="DL3" s="119"/>
      <c r="DM3" s="119"/>
      <c r="DN3" s="119"/>
      <c r="DO3" s="119"/>
      <c r="DP3" s="119"/>
      <c r="DQ3" s="119"/>
      <c r="DR3" s="119"/>
      <c r="DS3" s="119"/>
      <c r="DT3" s="119"/>
      <c r="DU3" s="119"/>
      <c r="DV3" s="119"/>
      <c r="DW3" s="119"/>
      <c r="DX3" s="119"/>
      <c r="DY3" s="119"/>
      <c r="DZ3" s="119"/>
      <c r="EA3" s="119"/>
      <c r="EB3" s="119"/>
      <c r="EC3" s="119"/>
      <c r="ED3" s="119"/>
      <c r="EE3" s="119"/>
      <c r="EF3" s="119"/>
      <c r="EG3" s="119"/>
      <c r="EH3" s="119"/>
      <c r="EI3" s="119"/>
      <c r="EJ3" s="119"/>
      <c r="EK3" s="119"/>
      <c r="EL3" s="119"/>
      <c r="EM3" s="119"/>
      <c r="EN3" s="119"/>
      <c r="EO3" s="119"/>
      <c r="EP3" s="119"/>
      <c r="EQ3" s="119"/>
      <c r="ER3" s="119"/>
      <c r="ES3" s="119"/>
      <c r="ET3" s="119"/>
      <c r="EU3" s="119"/>
      <c r="EV3" s="119"/>
      <c r="EW3" s="119"/>
      <c r="EX3" s="119"/>
      <c r="EY3" s="119"/>
      <c r="EZ3" s="119"/>
      <c r="FA3" s="119"/>
      <c r="FB3" s="119"/>
      <c r="FC3" s="119"/>
      <c r="FD3" s="119"/>
      <c r="FE3" s="119"/>
      <c r="FF3" s="119"/>
      <c r="FG3" s="119"/>
      <c r="FH3" s="119"/>
      <c r="FI3" s="119"/>
      <c r="FJ3" s="119"/>
      <c r="FK3" s="119"/>
      <c r="FL3" s="119"/>
      <c r="FM3" s="119"/>
      <c r="FN3" s="119"/>
      <c r="FO3" s="119"/>
      <c r="FP3" s="119"/>
      <c r="FQ3" s="119"/>
      <c r="FR3" s="119"/>
      <c r="FS3" s="119"/>
      <c r="FT3" s="119"/>
      <c r="FU3" s="119"/>
      <c r="FV3" s="119"/>
      <c r="FW3" s="119"/>
      <c r="FX3" s="119"/>
      <c r="FY3" s="119"/>
      <c r="FZ3" s="119"/>
      <c r="GA3" s="119"/>
      <c r="GB3" s="119"/>
      <c r="GC3" s="119"/>
      <c r="GD3" s="119"/>
      <c r="GE3" s="119"/>
      <c r="GF3" s="119"/>
      <c r="GG3" s="119"/>
      <c r="GH3" s="119"/>
      <c r="GI3" s="119"/>
      <c r="GJ3" s="119"/>
      <c r="GK3" s="119"/>
      <c r="GL3" s="119"/>
      <c r="GM3" s="119"/>
      <c r="GN3" s="119"/>
      <c r="GO3" s="119"/>
      <c r="GP3" s="119"/>
      <c r="GQ3" s="119"/>
      <c r="GR3" s="119"/>
      <c r="GS3" s="119"/>
      <c r="GT3" s="119"/>
      <c r="GU3" s="119"/>
      <c r="GV3" s="119"/>
      <c r="GW3" s="119"/>
      <c r="GX3" s="119"/>
      <c r="GY3" s="119"/>
      <c r="GZ3" s="119"/>
      <c r="HA3" s="119"/>
      <c r="HB3" s="119"/>
      <c r="HC3" s="119"/>
      <c r="HD3" s="119"/>
      <c r="HE3" s="119"/>
      <c r="HF3" s="119"/>
      <c r="HG3" s="119"/>
      <c r="HH3" s="119"/>
      <c r="HI3" s="119"/>
      <c r="HJ3" s="119"/>
      <c r="HK3" s="119"/>
      <c r="HL3" s="119"/>
      <c r="HM3" s="119"/>
      <c r="HN3" s="119"/>
      <c r="HO3" s="119"/>
      <c r="HP3" s="119"/>
      <c r="HQ3" s="119"/>
      <c r="HR3" s="119"/>
      <c r="HS3" s="119"/>
      <c r="HT3" s="119"/>
      <c r="HU3" s="119"/>
      <c r="HV3" s="119"/>
      <c r="HW3" s="119"/>
      <c r="HX3" s="119"/>
      <c r="HY3" s="119"/>
      <c r="HZ3" s="119"/>
      <c r="IA3" s="119"/>
      <c r="IB3" s="119"/>
      <c r="IC3" s="119"/>
      <c r="ID3" s="119"/>
      <c r="IE3" s="119"/>
      <c r="IF3" s="119"/>
      <c r="IG3" s="119"/>
      <c r="IH3" s="119"/>
      <c r="II3" s="119"/>
      <c r="IJ3" s="119"/>
      <c r="IK3" s="119"/>
      <c r="IL3" s="119"/>
      <c r="IM3" s="119"/>
      <c r="IN3" s="119"/>
      <c r="IO3" s="119"/>
      <c r="IP3" s="119"/>
      <c r="IQ3" s="119"/>
      <c r="IR3" s="119"/>
      <c r="IS3" s="119"/>
      <c r="IT3" s="119"/>
      <c r="IU3" s="119"/>
      <c r="IV3" s="119"/>
      <c r="IW3" s="119"/>
      <c r="IX3" s="119"/>
      <c r="IY3" s="119"/>
    </row>
    <row r="4" spans="1:259" ht="122.4" x14ac:dyDescent="0.25">
      <c r="A4" s="48" t="s">
        <v>45</v>
      </c>
      <c r="B4" s="49" t="s">
        <v>637</v>
      </c>
      <c r="C4" s="50" t="s">
        <v>638</v>
      </c>
      <c r="D4" s="50" t="s">
        <v>639</v>
      </c>
      <c r="E4" s="50" t="s">
        <v>640</v>
      </c>
      <c r="F4" s="50" t="s">
        <v>641</v>
      </c>
      <c r="H4" s="147">
        <f>+(K4*100)/3</f>
        <v>83.333333333333329</v>
      </c>
      <c r="I4" s="147">
        <f>+(L4*100)/3</f>
        <v>88.888888888888872</v>
      </c>
      <c r="J4" s="113"/>
      <c r="K4" s="147">
        <f>+AVERAGE(N4:S4)</f>
        <v>2.5</v>
      </c>
      <c r="L4" s="147">
        <f>+AVERAGE(U4:AX4)</f>
        <v>2.6666666666666665</v>
      </c>
      <c r="M4" s="104"/>
      <c r="N4" s="120">
        <v>2.5</v>
      </c>
      <c r="O4" s="120"/>
      <c r="P4" s="120"/>
      <c r="Q4" s="120"/>
      <c r="R4" s="120"/>
      <c r="S4" s="120"/>
      <c r="T4" s="104"/>
      <c r="U4" s="120">
        <v>3</v>
      </c>
      <c r="V4" s="120">
        <v>3</v>
      </c>
      <c r="W4" s="120">
        <v>2</v>
      </c>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row>
    <row r="5" spans="1:259" ht="61.2" x14ac:dyDescent="0.25">
      <c r="A5" s="47" t="s">
        <v>46</v>
      </c>
      <c r="B5" s="32" t="s">
        <v>642</v>
      </c>
      <c r="C5" s="33" t="s">
        <v>643</v>
      </c>
      <c r="D5" s="33" t="s">
        <v>644</v>
      </c>
      <c r="E5" s="33" t="s">
        <v>645</v>
      </c>
      <c r="F5" s="33" t="s">
        <v>646</v>
      </c>
      <c r="H5" s="138">
        <f t="shared" ref="H5:I26" si="0">+(K5*100)/3</f>
        <v>83.333333333333329</v>
      </c>
      <c r="I5" s="138">
        <f t="shared" si="0"/>
        <v>77.777777777777786</v>
      </c>
      <c r="J5" s="113"/>
      <c r="K5" s="138">
        <f t="shared" ref="K5:K21" si="1">+AVERAGE(N5:S5)</f>
        <v>2.5</v>
      </c>
      <c r="L5" s="138">
        <f t="shared" ref="L5:L21" si="2">+AVERAGE(U5:AX5)</f>
        <v>2.3333333333333335</v>
      </c>
      <c r="M5" s="104"/>
      <c r="N5" s="115">
        <v>2.5</v>
      </c>
      <c r="O5" s="115"/>
      <c r="P5" s="115"/>
      <c r="Q5" s="115"/>
      <c r="R5" s="115"/>
      <c r="S5" s="115"/>
      <c r="T5" s="104"/>
      <c r="U5" s="115">
        <v>2</v>
      </c>
      <c r="V5" s="115">
        <v>3</v>
      </c>
      <c r="W5" s="115">
        <v>2</v>
      </c>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row>
    <row r="6" spans="1:259" ht="61.2" x14ac:dyDescent="0.25">
      <c r="A6" s="48" t="s">
        <v>47</v>
      </c>
      <c r="B6" s="49" t="s">
        <v>647</v>
      </c>
      <c r="C6" s="50" t="s">
        <v>648</v>
      </c>
      <c r="D6" s="50" t="s">
        <v>649</v>
      </c>
      <c r="E6" s="50" t="s">
        <v>650</v>
      </c>
      <c r="F6" s="50" t="s">
        <v>651</v>
      </c>
      <c r="H6" s="147">
        <f t="shared" si="0"/>
        <v>83.333333333333329</v>
      </c>
      <c r="I6" s="147">
        <f t="shared" si="0"/>
        <v>88.888888888888872</v>
      </c>
      <c r="J6" s="113"/>
      <c r="K6" s="147">
        <f t="shared" si="1"/>
        <v>2.5</v>
      </c>
      <c r="L6" s="147">
        <f t="shared" si="2"/>
        <v>2.6666666666666665</v>
      </c>
      <c r="M6" s="104"/>
      <c r="N6" s="120">
        <v>2.5</v>
      </c>
      <c r="O6" s="120"/>
      <c r="P6" s="120"/>
      <c r="Q6" s="120"/>
      <c r="R6" s="120"/>
      <c r="S6" s="120"/>
      <c r="T6" s="104"/>
      <c r="U6" s="120">
        <v>2</v>
      </c>
      <c r="V6" s="120">
        <v>3</v>
      </c>
      <c r="W6" s="120">
        <v>3</v>
      </c>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row>
    <row r="7" spans="1:259" s="10" customFormat="1" ht="81.599999999999994" x14ac:dyDescent="0.25">
      <c r="A7" s="47" t="s">
        <v>48</v>
      </c>
      <c r="B7" s="32" t="s">
        <v>652</v>
      </c>
      <c r="C7" s="33" t="s">
        <v>653</v>
      </c>
      <c r="D7" s="33" t="s">
        <v>654</v>
      </c>
      <c r="E7" s="33" t="s">
        <v>655</v>
      </c>
      <c r="F7" s="33" t="s">
        <v>656</v>
      </c>
      <c r="G7" s="8"/>
      <c r="H7" s="138">
        <f t="shared" si="0"/>
        <v>100</v>
      </c>
      <c r="I7" s="138">
        <f t="shared" si="0"/>
        <v>83.333333333333329</v>
      </c>
      <c r="J7" s="113"/>
      <c r="K7" s="138">
        <f t="shared" si="1"/>
        <v>3</v>
      </c>
      <c r="L7" s="138">
        <f t="shared" si="2"/>
        <v>2.5</v>
      </c>
      <c r="M7" s="104"/>
      <c r="N7" s="115">
        <v>3</v>
      </c>
      <c r="O7" s="115"/>
      <c r="P7" s="115"/>
      <c r="Q7" s="115"/>
      <c r="R7" s="115"/>
      <c r="S7" s="115"/>
      <c r="T7" s="104"/>
      <c r="U7" s="115">
        <v>2</v>
      </c>
      <c r="V7" s="115">
        <v>3</v>
      </c>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5"/>
      <c r="AU7" s="115"/>
      <c r="AV7" s="115"/>
      <c r="AW7" s="115"/>
      <c r="AX7" s="115"/>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18"/>
      <c r="FZ7" s="18"/>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18"/>
      <c r="HS7" s="18"/>
      <c r="HT7" s="18"/>
      <c r="HU7" s="18"/>
      <c r="HV7" s="18"/>
      <c r="HW7" s="18"/>
      <c r="HX7" s="18"/>
      <c r="HY7" s="18"/>
      <c r="HZ7" s="18"/>
      <c r="IA7" s="18"/>
      <c r="IB7" s="18"/>
      <c r="IC7" s="18"/>
      <c r="ID7" s="18"/>
      <c r="IE7" s="18"/>
      <c r="IF7" s="18"/>
      <c r="IG7" s="18"/>
      <c r="IH7" s="18"/>
      <c r="II7" s="18"/>
      <c r="IJ7" s="18"/>
      <c r="IK7" s="18"/>
      <c r="IL7" s="18"/>
      <c r="IM7" s="18"/>
      <c r="IN7" s="18"/>
      <c r="IO7" s="18"/>
      <c r="IP7" s="18"/>
      <c r="IQ7" s="18"/>
      <c r="IR7" s="18"/>
      <c r="IS7" s="18"/>
      <c r="IT7" s="18"/>
      <c r="IU7" s="18"/>
      <c r="IV7" s="18"/>
      <c r="IW7" s="18"/>
      <c r="IX7" s="18"/>
      <c r="IY7" s="18"/>
    </row>
    <row r="8" spans="1:259" s="20" customFormat="1" ht="71.400000000000006" x14ac:dyDescent="0.25">
      <c r="A8" s="51" t="s">
        <v>49</v>
      </c>
      <c r="B8" s="49" t="s">
        <v>657</v>
      </c>
      <c r="C8" s="50" t="s">
        <v>658</v>
      </c>
      <c r="D8" s="50" t="s">
        <v>659</v>
      </c>
      <c r="E8" s="50" t="s">
        <v>660</v>
      </c>
      <c r="F8" s="50" t="s">
        <v>661</v>
      </c>
      <c r="G8" s="8"/>
      <c r="H8" s="147">
        <f t="shared" si="0"/>
        <v>100</v>
      </c>
      <c r="I8" s="147">
        <f t="shared" si="0"/>
        <v>100</v>
      </c>
      <c r="J8" s="113"/>
      <c r="K8" s="147">
        <f t="shared" si="1"/>
        <v>3</v>
      </c>
      <c r="L8" s="147">
        <f t="shared" si="2"/>
        <v>3</v>
      </c>
      <c r="M8" s="104"/>
      <c r="N8" s="120">
        <v>3</v>
      </c>
      <c r="O8" s="120"/>
      <c r="P8" s="120"/>
      <c r="Q8" s="120"/>
      <c r="R8" s="120"/>
      <c r="S8" s="120"/>
      <c r="T8" s="104"/>
      <c r="U8" s="120"/>
      <c r="V8" s="120">
        <v>3</v>
      </c>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c r="IW8" s="19"/>
      <c r="IX8" s="19"/>
      <c r="IY8" s="19"/>
    </row>
    <row r="9" spans="1:259" ht="91.8" x14ac:dyDescent="0.25">
      <c r="A9" s="31" t="s">
        <v>50</v>
      </c>
      <c r="B9" s="32" t="s">
        <v>662</v>
      </c>
      <c r="C9" s="33" t="s">
        <v>663</v>
      </c>
      <c r="D9" s="33" t="s">
        <v>664</v>
      </c>
      <c r="E9" s="33" t="s">
        <v>665</v>
      </c>
      <c r="F9" s="33" t="s">
        <v>666</v>
      </c>
      <c r="H9" s="138">
        <f t="shared" si="0"/>
        <v>100</v>
      </c>
      <c r="I9" s="138">
        <f t="shared" si="0"/>
        <v>88.888888888888872</v>
      </c>
      <c r="J9" s="113"/>
      <c r="K9" s="138">
        <f t="shared" si="1"/>
        <v>3</v>
      </c>
      <c r="L9" s="138">
        <f t="shared" si="2"/>
        <v>2.6666666666666665</v>
      </c>
      <c r="M9" s="104"/>
      <c r="N9" s="115">
        <v>3</v>
      </c>
      <c r="O9" s="115"/>
      <c r="P9" s="115"/>
      <c r="Q9" s="115"/>
      <c r="R9" s="115"/>
      <c r="S9" s="115"/>
      <c r="T9" s="104"/>
      <c r="U9" s="115">
        <v>2</v>
      </c>
      <c r="V9" s="115">
        <v>3</v>
      </c>
      <c r="W9" s="115">
        <v>3</v>
      </c>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row>
    <row r="10" spans="1:259" ht="91.8" x14ac:dyDescent="0.25">
      <c r="A10" s="48" t="s">
        <v>51</v>
      </c>
      <c r="B10" s="49" t="s">
        <v>667</v>
      </c>
      <c r="C10" s="50" t="s">
        <v>668</v>
      </c>
      <c r="D10" s="50" t="s">
        <v>669</v>
      </c>
      <c r="E10" s="50" t="s">
        <v>670</v>
      </c>
      <c r="F10" s="50" t="s">
        <v>671</v>
      </c>
      <c r="G10" s="10"/>
      <c r="H10" s="147">
        <f t="shared" si="0"/>
        <v>50</v>
      </c>
      <c r="I10" s="147">
        <f t="shared" si="0"/>
        <v>50</v>
      </c>
      <c r="J10" s="116"/>
      <c r="K10" s="147">
        <f t="shared" si="1"/>
        <v>1.5</v>
      </c>
      <c r="L10" s="147">
        <f t="shared" si="2"/>
        <v>1.5</v>
      </c>
      <c r="M10" s="108"/>
      <c r="N10" s="120">
        <v>1.5</v>
      </c>
      <c r="O10" s="120"/>
      <c r="P10" s="120"/>
      <c r="Q10" s="120"/>
      <c r="R10" s="120"/>
      <c r="S10" s="120"/>
      <c r="T10" s="108"/>
      <c r="U10" s="120"/>
      <c r="V10" s="120">
        <v>2</v>
      </c>
      <c r="W10" s="120">
        <v>1</v>
      </c>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row>
    <row r="11" spans="1:259" ht="71.400000000000006" x14ac:dyDescent="0.25">
      <c r="A11" s="31" t="s">
        <v>52</v>
      </c>
      <c r="B11" s="32" t="s">
        <v>672</v>
      </c>
      <c r="C11" s="52" t="s">
        <v>673</v>
      </c>
      <c r="D11" s="52" t="s">
        <v>674</v>
      </c>
      <c r="E11" s="52" t="s">
        <v>675</v>
      </c>
      <c r="F11" s="33" t="s">
        <v>676</v>
      </c>
      <c r="G11" s="103"/>
      <c r="H11" s="138">
        <f t="shared" si="0"/>
        <v>16.666666666666668</v>
      </c>
      <c r="I11" s="138">
        <f t="shared" si="0"/>
        <v>16.666666666666668</v>
      </c>
      <c r="J11" s="117"/>
      <c r="K11" s="138">
        <f t="shared" ref="K11" si="3">+AVERAGE(N11:S11)</f>
        <v>0.5</v>
      </c>
      <c r="L11" s="138">
        <f t="shared" ref="L11" si="4">+AVERAGE(U11:AX11)</f>
        <v>0.5</v>
      </c>
      <c r="M11" s="104" t="s">
        <v>220</v>
      </c>
      <c r="N11" s="115">
        <v>0.5</v>
      </c>
      <c r="O11" s="115"/>
      <c r="P11" s="115"/>
      <c r="Q11" s="115"/>
      <c r="R11" s="115"/>
      <c r="S11" s="115"/>
      <c r="T11" s="118"/>
      <c r="U11" s="115"/>
      <c r="V11" s="115">
        <v>0</v>
      </c>
      <c r="W11" s="115">
        <v>1</v>
      </c>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row>
    <row r="12" spans="1:259" ht="91.8" x14ac:dyDescent="0.25">
      <c r="A12" s="48" t="s">
        <v>53</v>
      </c>
      <c r="B12" s="49" t="s">
        <v>677</v>
      </c>
      <c r="C12" s="53" t="s">
        <v>678</v>
      </c>
      <c r="D12" s="53" t="s">
        <v>679</v>
      </c>
      <c r="E12" s="53" t="s">
        <v>680</v>
      </c>
      <c r="F12" s="50" t="s">
        <v>681</v>
      </c>
      <c r="H12" s="147">
        <f t="shared" si="0"/>
        <v>0</v>
      </c>
      <c r="I12" s="147">
        <f t="shared" si="0"/>
        <v>0</v>
      </c>
      <c r="J12" s="113"/>
      <c r="K12" s="147">
        <f t="shared" si="1"/>
        <v>0</v>
      </c>
      <c r="L12" s="147">
        <f t="shared" si="2"/>
        <v>0</v>
      </c>
      <c r="M12" s="104" t="s">
        <v>220</v>
      </c>
      <c r="N12" s="120">
        <v>0</v>
      </c>
      <c r="O12" s="120"/>
      <c r="P12" s="120"/>
      <c r="Q12" s="120"/>
      <c r="R12" s="120"/>
      <c r="S12" s="120"/>
      <c r="T12" s="104"/>
      <c r="U12" s="120"/>
      <c r="V12" s="120">
        <v>0</v>
      </c>
      <c r="W12" s="120">
        <v>0</v>
      </c>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row>
    <row r="13" spans="1:259" s="97" customFormat="1" ht="15" x14ac:dyDescent="0.25">
      <c r="A13" s="327" t="s">
        <v>566</v>
      </c>
      <c r="B13" s="328"/>
      <c r="C13" s="101"/>
      <c r="D13" s="101"/>
      <c r="E13" s="101"/>
      <c r="F13" s="101"/>
      <c r="H13" s="136">
        <f t="shared" si="0"/>
        <v>100</v>
      </c>
      <c r="I13" s="136">
        <f t="shared" si="0"/>
        <v>86.1111111111111</v>
      </c>
      <c r="J13" s="99"/>
      <c r="K13" s="136">
        <f>+AVERAGE(K14:K17)</f>
        <v>3</v>
      </c>
      <c r="L13" s="136">
        <f>+AVERAGE(L14:L17)</f>
        <v>2.583333333333333</v>
      </c>
      <c r="N13" s="102"/>
      <c r="O13" s="102"/>
      <c r="P13" s="102"/>
      <c r="Q13" s="102"/>
      <c r="R13" s="102"/>
      <c r="S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19"/>
      <c r="AZ13" s="119"/>
      <c r="BA13" s="119"/>
      <c r="BB13" s="119"/>
      <c r="BC13" s="119"/>
      <c r="BD13" s="119"/>
      <c r="BE13" s="119"/>
      <c r="BF13" s="119"/>
      <c r="BG13" s="119"/>
      <c r="BH13" s="119"/>
      <c r="BI13" s="119"/>
      <c r="BJ13" s="119"/>
      <c r="BK13" s="119"/>
      <c r="BL13" s="119"/>
      <c r="BM13" s="119"/>
      <c r="BN13" s="119"/>
      <c r="BO13" s="119"/>
      <c r="BP13" s="119"/>
      <c r="BQ13" s="119"/>
      <c r="BR13" s="119"/>
      <c r="BS13" s="119"/>
      <c r="BT13" s="119"/>
      <c r="BU13" s="119"/>
      <c r="BV13" s="119"/>
      <c r="BW13" s="119"/>
      <c r="BX13" s="119"/>
      <c r="BY13" s="119"/>
      <c r="BZ13" s="119"/>
      <c r="CA13" s="119"/>
      <c r="CB13" s="119"/>
      <c r="CC13" s="119"/>
      <c r="CD13" s="119"/>
      <c r="CE13" s="119"/>
      <c r="CF13" s="119"/>
      <c r="CG13" s="119"/>
      <c r="CH13" s="119"/>
      <c r="CI13" s="119"/>
      <c r="CJ13" s="119"/>
      <c r="CK13" s="119"/>
      <c r="CL13" s="119"/>
      <c r="CM13" s="119"/>
      <c r="CN13" s="119"/>
      <c r="CO13" s="119"/>
      <c r="CP13" s="119"/>
      <c r="CQ13" s="119"/>
      <c r="CR13" s="119"/>
      <c r="CS13" s="119"/>
      <c r="CT13" s="119"/>
      <c r="CU13" s="119"/>
      <c r="CV13" s="119"/>
      <c r="CW13" s="119"/>
      <c r="CX13" s="119"/>
      <c r="CY13" s="119"/>
      <c r="CZ13" s="119"/>
      <c r="DA13" s="119"/>
      <c r="DB13" s="119"/>
      <c r="DC13" s="119"/>
      <c r="DD13" s="119"/>
      <c r="DE13" s="119"/>
      <c r="DF13" s="119"/>
      <c r="DG13" s="119"/>
      <c r="DH13" s="119"/>
      <c r="DI13" s="119"/>
      <c r="DJ13" s="119"/>
      <c r="DK13" s="119"/>
      <c r="DL13" s="119"/>
      <c r="DM13" s="119"/>
      <c r="DN13" s="119"/>
      <c r="DO13" s="119"/>
      <c r="DP13" s="119"/>
      <c r="DQ13" s="119"/>
      <c r="DR13" s="119"/>
      <c r="DS13" s="119"/>
      <c r="DT13" s="119"/>
      <c r="DU13" s="119"/>
      <c r="DV13" s="119"/>
      <c r="DW13" s="119"/>
      <c r="DX13" s="119"/>
      <c r="DY13" s="119"/>
      <c r="DZ13" s="119"/>
      <c r="EA13" s="119"/>
      <c r="EB13" s="119"/>
      <c r="EC13" s="119"/>
      <c r="ED13" s="119"/>
      <c r="EE13" s="119"/>
      <c r="EF13" s="119"/>
      <c r="EG13" s="119"/>
      <c r="EH13" s="119"/>
      <c r="EI13" s="119"/>
      <c r="EJ13" s="119"/>
      <c r="EK13" s="119"/>
      <c r="EL13" s="119"/>
      <c r="EM13" s="119"/>
      <c r="EN13" s="119"/>
      <c r="EO13" s="119"/>
      <c r="EP13" s="119"/>
      <c r="EQ13" s="119"/>
      <c r="ER13" s="119"/>
      <c r="ES13" s="119"/>
      <c r="ET13" s="119"/>
      <c r="EU13" s="119"/>
      <c r="EV13" s="119"/>
      <c r="EW13" s="119"/>
      <c r="EX13" s="119"/>
      <c r="EY13" s="119"/>
      <c r="EZ13" s="119"/>
      <c r="FA13" s="119"/>
      <c r="FB13" s="119"/>
      <c r="FC13" s="119"/>
      <c r="FD13" s="119"/>
      <c r="FE13" s="119"/>
      <c r="FF13" s="119"/>
      <c r="FG13" s="119"/>
      <c r="FH13" s="119"/>
      <c r="FI13" s="119"/>
      <c r="FJ13" s="119"/>
      <c r="FK13" s="119"/>
      <c r="FL13" s="119"/>
      <c r="FM13" s="119"/>
      <c r="FN13" s="119"/>
      <c r="FO13" s="119"/>
      <c r="FP13" s="119"/>
      <c r="FQ13" s="119"/>
      <c r="FR13" s="119"/>
      <c r="FS13" s="119"/>
      <c r="FT13" s="119"/>
      <c r="FU13" s="119"/>
      <c r="FV13" s="119"/>
      <c r="FW13" s="119"/>
      <c r="FX13" s="119"/>
      <c r="FY13" s="119"/>
      <c r="FZ13" s="119"/>
      <c r="GA13" s="119"/>
      <c r="GB13" s="119"/>
      <c r="GC13" s="119"/>
      <c r="GD13" s="119"/>
      <c r="GE13" s="119"/>
      <c r="GF13" s="119"/>
      <c r="GG13" s="119"/>
      <c r="GH13" s="119"/>
      <c r="GI13" s="119"/>
      <c r="GJ13" s="119"/>
      <c r="GK13" s="119"/>
      <c r="GL13" s="119"/>
      <c r="GM13" s="119"/>
      <c r="GN13" s="119"/>
      <c r="GO13" s="119"/>
      <c r="GP13" s="119"/>
      <c r="GQ13" s="119"/>
      <c r="GR13" s="119"/>
      <c r="GS13" s="119"/>
      <c r="GT13" s="119"/>
      <c r="GU13" s="119"/>
      <c r="GV13" s="119"/>
      <c r="GW13" s="119"/>
      <c r="GX13" s="119"/>
      <c r="GY13" s="119"/>
      <c r="GZ13" s="119"/>
      <c r="HA13" s="119"/>
      <c r="HB13" s="119"/>
      <c r="HC13" s="119"/>
      <c r="HD13" s="119"/>
      <c r="HE13" s="119"/>
      <c r="HF13" s="119"/>
      <c r="HG13" s="119"/>
      <c r="HH13" s="119"/>
      <c r="HI13" s="119"/>
      <c r="HJ13" s="119"/>
      <c r="HK13" s="119"/>
      <c r="HL13" s="119"/>
      <c r="HM13" s="119"/>
      <c r="HN13" s="119"/>
      <c r="HO13" s="119"/>
      <c r="HP13" s="119"/>
      <c r="HQ13" s="119"/>
      <c r="HR13" s="119"/>
      <c r="HS13" s="119"/>
      <c r="HT13" s="119"/>
      <c r="HU13" s="119"/>
      <c r="HV13" s="119"/>
      <c r="HW13" s="119"/>
      <c r="HX13" s="119"/>
      <c r="HY13" s="119"/>
      <c r="HZ13" s="119"/>
      <c r="IA13" s="119"/>
      <c r="IB13" s="119"/>
      <c r="IC13" s="119"/>
      <c r="ID13" s="119"/>
      <c r="IE13" s="119"/>
      <c r="IF13" s="119"/>
      <c r="IG13" s="119"/>
      <c r="IH13" s="119"/>
      <c r="II13" s="119"/>
      <c r="IJ13" s="119"/>
      <c r="IK13" s="119"/>
      <c r="IL13" s="119"/>
      <c r="IM13" s="119"/>
      <c r="IN13" s="119"/>
      <c r="IO13" s="119"/>
      <c r="IP13" s="119"/>
      <c r="IQ13" s="119"/>
      <c r="IR13" s="119"/>
      <c r="IS13" s="119"/>
      <c r="IT13" s="119"/>
      <c r="IU13" s="119"/>
      <c r="IV13" s="119"/>
      <c r="IW13" s="119"/>
      <c r="IX13" s="119"/>
      <c r="IY13" s="119"/>
    </row>
    <row r="14" spans="1:259" ht="71.400000000000006" x14ac:dyDescent="0.25">
      <c r="A14" s="31" t="s">
        <v>54</v>
      </c>
      <c r="B14" s="32" t="s">
        <v>682</v>
      </c>
      <c r="C14" s="33" t="s">
        <v>683</v>
      </c>
      <c r="D14" s="33" t="s">
        <v>684</v>
      </c>
      <c r="E14" s="33" t="s">
        <v>685</v>
      </c>
      <c r="F14" s="33" t="s">
        <v>686</v>
      </c>
      <c r="H14" s="138">
        <f t="shared" si="0"/>
        <v>100</v>
      </c>
      <c r="I14" s="138">
        <f t="shared" si="0"/>
        <v>88.888888888888872</v>
      </c>
      <c r="J14" s="113"/>
      <c r="K14" s="138">
        <f t="shared" si="1"/>
        <v>3</v>
      </c>
      <c r="L14" s="138">
        <f t="shared" si="2"/>
        <v>2.6666666666666665</v>
      </c>
      <c r="M14" s="104"/>
      <c r="N14" s="115">
        <v>3</v>
      </c>
      <c r="O14" s="115"/>
      <c r="P14" s="115"/>
      <c r="Q14" s="115"/>
      <c r="R14" s="115"/>
      <c r="S14" s="115"/>
      <c r="T14" s="104"/>
      <c r="U14" s="115">
        <v>2</v>
      </c>
      <c r="V14" s="115">
        <v>3</v>
      </c>
      <c r="W14" s="115">
        <v>3</v>
      </c>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row>
    <row r="15" spans="1:259" ht="91.8" x14ac:dyDescent="0.25">
      <c r="A15" s="48" t="s">
        <v>55</v>
      </c>
      <c r="B15" s="49" t="s">
        <v>687</v>
      </c>
      <c r="C15" s="50" t="s">
        <v>688</v>
      </c>
      <c r="D15" s="50" t="s">
        <v>689</v>
      </c>
      <c r="E15" s="50" t="s">
        <v>690</v>
      </c>
      <c r="F15" s="50" t="s">
        <v>751</v>
      </c>
      <c r="H15" s="147">
        <f t="shared" si="0"/>
        <v>100</v>
      </c>
      <c r="I15" s="147">
        <f t="shared" si="0"/>
        <v>88.888888888888872</v>
      </c>
      <c r="J15" s="113"/>
      <c r="K15" s="147">
        <f t="shared" si="1"/>
        <v>3</v>
      </c>
      <c r="L15" s="147">
        <f t="shared" si="2"/>
        <v>2.6666666666666665</v>
      </c>
      <c r="M15" s="104"/>
      <c r="N15" s="120">
        <v>3</v>
      </c>
      <c r="O15" s="120"/>
      <c r="P15" s="120"/>
      <c r="Q15" s="120"/>
      <c r="R15" s="120"/>
      <c r="S15" s="120"/>
      <c r="T15" s="104"/>
      <c r="U15" s="120">
        <v>2</v>
      </c>
      <c r="V15" s="120">
        <v>3</v>
      </c>
      <c r="W15" s="120">
        <v>3</v>
      </c>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row>
    <row r="16" spans="1:259" ht="81.599999999999994" x14ac:dyDescent="0.25">
      <c r="A16" s="31" t="s">
        <v>56</v>
      </c>
      <c r="B16" s="32" t="s">
        <v>691</v>
      </c>
      <c r="C16" s="33" t="s">
        <v>692</v>
      </c>
      <c r="D16" s="33" t="s">
        <v>693</v>
      </c>
      <c r="E16" s="33" t="s">
        <v>694</v>
      </c>
      <c r="F16" s="33" t="s">
        <v>695</v>
      </c>
      <c r="H16" s="138">
        <f t="shared" si="0"/>
        <v>100</v>
      </c>
      <c r="I16" s="138">
        <f t="shared" si="0"/>
        <v>100</v>
      </c>
      <c r="J16" s="113"/>
      <c r="K16" s="138">
        <f t="shared" si="1"/>
        <v>3</v>
      </c>
      <c r="L16" s="138">
        <f t="shared" si="2"/>
        <v>3</v>
      </c>
      <c r="M16" s="104"/>
      <c r="N16" s="115">
        <v>3</v>
      </c>
      <c r="O16" s="115"/>
      <c r="P16" s="115"/>
      <c r="Q16" s="115"/>
      <c r="R16" s="115"/>
      <c r="S16" s="115"/>
      <c r="T16" s="104"/>
      <c r="U16" s="115"/>
      <c r="V16" s="115">
        <v>3</v>
      </c>
      <c r="W16" s="115">
        <v>3</v>
      </c>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row>
    <row r="17" spans="1:259" ht="91.8" x14ac:dyDescent="0.25">
      <c r="A17" s="48" t="s">
        <v>57</v>
      </c>
      <c r="B17" s="49" t="s">
        <v>696</v>
      </c>
      <c r="C17" s="50" t="s">
        <v>697</v>
      </c>
      <c r="D17" s="50" t="s">
        <v>698</v>
      </c>
      <c r="E17" s="50" t="s">
        <v>699</v>
      </c>
      <c r="F17" s="50" t="s">
        <v>700</v>
      </c>
      <c r="H17" s="147">
        <f t="shared" si="0"/>
        <v>100</v>
      </c>
      <c r="I17" s="147">
        <f t="shared" si="0"/>
        <v>66.666666666666671</v>
      </c>
      <c r="J17" s="113"/>
      <c r="K17" s="147">
        <f t="shared" si="1"/>
        <v>3</v>
      </c>
      <c r="L17" s="147">
        <f t="shared" si="2"/>
        <v>2</v>
      </c>
      <c r="M17" s="104"/>
      <c r="N17" s="120">
        <v>3</v>
      </c>
      <c r="O17" s="120"/>
      <c r="P17" s="120"/>
      <c r="Q17" s="120"/>
      <c r="R17" s="120"/>
      <c r="S17" s="120"/>
      <c r="T17" s="104"/>
      <c r="U17" s="120">
        <v>0</v>
      </c>
      <c r="V17" s="120">
        <v>3</v>
      </c>
      <c r="W17" s="120">
        <v>3</v>
      </c>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row>
    <row r="18" spans="1:259" s="97" customFormat="1" ht="15" x14ac:dyDescent="0.25">
      <c r="A18" s="327" t="s">
        <v>597</v>
      </c>
      <c r="B18" s="328"/>
      <c r="C18" s="101"/>
      <c r="D18" s="101"/>
      <c r="E18" s="101"/>
      <c r="F18" s="101"/>
      <c r="G18" s="103"/>
      <c r="H18" s="136">
        <f t="shared" si="0"/>
        <v>80.555555555555557</v>
      </c>
      <c r="I18" s="136">
        <f t="shared" si="0"/>
        <v>76.851851851851848</v>
      </c>
      <c r="J18" s="117"/>
      <c r="K18" s="136">
        <f>+AVERAGE(K19:K24)</f>
        <v>2.4166666666666665</v>
      </c>
      <c r="L18" s="136">
        <f>+AVERAGE(L19:L24)</f>
        <v>2.3055555555555554</v>
      </c>
      <c r="M18" s="118"/>
      <c r="N18" s="102"/>
      <c r="O18" s="102"/>
      <c r="P18" s="102"/>
      <c r="Q18" s="102"/>
      <c r="R18" s="102"/>
      <c r="S18" s="102"/>
      <c r="T18" s="118"/>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19"/>
      <c r="AZ18" s="119"/>
      <c r="BA18" s="119"/>
      <c r="BB18" s="119"/>
      <c r="BC18" s="119"/>
      <c r="BD18" s="119"/>
      <c r="BE18" s="119"/>
      <c r="BF18" s="119"/>
      <c r="BG18" s="119"/>
      <c r="BH18" s="119"/>
      <c r="BI18" s="119"/>
      <c r="BJ18" s="119"/>
      <c r="BK18" s="119"/>
      <c r="BL18" s="119"/>
      <c r="BM18" s="119"/>
      <c r="BN18" s="119"/>
      <c r="BO18" s="119"/>
      <c r="BP18" s="119"/>
      <c r="BQ18" s="119"/>
      <c r="BR18" s="119"/>
      <c r="BS18" s="119"/>
      <c r="BT18" s="119"/>
      <c r="BU18" s="119"/>
      <c r="BV18" s="119"/>
      <c r="BW18" s="119"/>
      <c r="BX18" s="119"/>
      <c r="BY18" s="119"/>
      <c r="BZ18" s="119"/>
      <c r="CA18" s="119"/>
      <c r="CB18" s="119"/>
      <c r="CC18" s="119"/>
      <c r="CD18" s="119"/>
      <c r="CE18" s="119"/>
      <c r="CF18" s="119"/>
      <c r="CG18" s="119"/>
      <c r="CH18" s="119"/>
      <c r="CI18" s="119"/>
      <c r="CJ18" s="119"/>
      <c r="CK18" s="119"/>
      <c r="CL18" s="119"/>
      <c r="CM18" s="119"/>
      <c r="CN18" s="119"/>
      <c r="CO18" s="119"/>
      <c r="CP18" s="119"/>
      <c r="CQ18" s="119"/>
      <c r="CR18" s="119"/>
      <c r="CS18" s="119"/>
      <c r="CT18" s="119"/>
      <c r="CU18" s="119"/>
      <c r="CV18" s="119"/>
      <c r="CW18" s="119"/>
      <c r="CX18" s="119"/>
      <c r="CY18" s="119"/>
      <c r="CZ18" s="119"/>
      <c r="DA18" s="119"/>
      <c r="DB18" s="119"/>
      <c r="DC18" s="119"/>
      <c r="DD18" s="119"/>
      <c r="DE18" s="119"/>
      <c r="DF18" s="119"/>
      <c r="DG18" s="119"/>
      <c r="DH18" s="119"/>
      <c r="DI18" s="119"/>
      <c r="DJ18" s="119"/>
      <c r="DK18" s="119"/>
      <c r="DL18" s="119"/>
      <c r="DM18" s="119"/>
      <c r="DN18" s="119"/>
      <c r="DO18" s="119"/>
      <c r="DP18" s="119"/>
      <c r="DQ18" s="119"/>
      <c r="DR18" s="119"/>
      <c r="DS18" s="119"/>
      <c r="DT18" s="119"/>
      <c r="DU18" s="119"/>
      <c r="DV18" s="119"/>
      <c r="DW18" s="119"/>
      <c r="DX18" s="119"/>
      <c r="DY18" s="119"/>
      <c r="DZ18" s="119"/>
      <c r="EA18" s="119"/>
      <c r="EB18" s="119"/>
      <c r="EC18" s="119"/>
      <c r="ED18" s="119"/>
      <c r="EE18" s="119"/>
      <c r="EF18" s="119"/>
      <c r="EG18" s="119"/>
      <c r="EH18" s="119"/>
      <c r="EI18" s="119"/>
      <c r="EJ18" s="119"/>
      <c r="EK18" s="119"/>
      <c r="EL18" s="119"/>
      <c r="EM18" s="119"/>
      <c r="EN18" s="119"/>
      <c r="EO18" s="119"/>
      <c r="EP18" s="119"/>
      <c r="EQ18" s="119"/>
      <c r="ER18" s="119"/>
      <c r="ES18" s="119"/>
      <c r="ET18" s="119"/>
      <c r="EU18" s="119"/>
      <c r="EV18" s="119"/>
      <c r="EW18" s="119"/>
      <c r="EX18" s="119"/>
      <c r="EY18" s="119"/>
      <c r="EZ18" s="119"/>
      <c r="FA18" s="119"/>
      <c r="FB18" s="119"/>
      <c r="FC18" s="119"/>
      <c r="FD18" s="119"/>
      <c r="FE18" s="119"/>
      <c r="FF18" s="119"/>
      <c r="FG18" s="119"/>
      <c r="FH18" s="119"/>
      <c r="FI18" s="119"/>
      <c r="FJ18" s="119"/>
      <c r="FK18" s="119"/>
      <c r="FL18" s="119"/>
      <c r="FM18" s="119"/>
      <c r="FN18" s="119"/>
      <c r="FO18" s="119"/>
      <c r="FP18" s="119"/>
      <c r="FQ18" s="119"/>
      <c r="FR18" s="119"/>
      <c r="FS18" s="119"/>
      <c r="FT18" s="119"/>
      <c r="FU18" s="119"/>
      <c r="FV18" s="119"/>
      <c r="FW18" s="119"/>
      <c r="FX18" s="119"/>
      <c r="FY18" s="119"/>
      <c r="FZ18" s="119"/>
      <c r="GA18" s="119"/>
      <c r="GB18" s="119"/>
      <c r="GC18" s="119"/>
      <c r="GD18" s="119"/>
      <c r="GE18" s="119"/>
      <c r="GF18" s="119"/>
      <c r="GG18" s="119"/>
      <c r="GH18" s="119"/>
      <c r="GI18" s="119"/>
      <c r="GJ18" s="119"/>
      <c r="GK18" s="119"/>
      <c r="GL18" s="119"/>
      <c r="GM18" s="119"/>
      <c r="GN18" s="119"/>
      <c r="GO18" s="119"/>
      <c r="GP18" s="119"/>
      <c r="GQ18" s="119"/>
      <c r="GR18" s="119"/>
      <c r="GS18" s="119"/>
      <c r="GT18" s="119"/>
      <c r="GU18" s="119"/>
      <c r="GV18" s="119"/>
      <c r="GW18" s="119"/>
      <c r="GX18" s="119"/>
      <c r="GY18" s="119"/>
      <c r="GZ18" s="119"/>
      <c r="HA18" s="119"/>
      <c r="HB18" s="119"/>
      <c r="HC18" s="119"/>
      <c r="HD18" s="119"/>
      <c r="HE18" s="119"/>
      <c r="HF18" s="119"/>
      <c r="HG18" s="119"/>
      <c r="HH18" s="119"/>
      <c r="HI18" s="119"/>
      <c r="HJ18" s="119"/>
      <c r="HK18" s="119"/>
      <c r="HL18" s="119"/>
      <c r="HM18" s="119"/>
      <c r="HN18" s="119"/>
      <c r="HO18" s="119"/>
      <c r="HP18" s="119"/>
      <c r="HQ18" s="119"/>
      <c r="HR18" s="119"/>
      <c r="HS18" s="119"/>
      <c r="HT18" s="119"/>
      <c r="HU18" s="119"/>
      <c r="HV18" s="119"/>
      <c r="HW18" s="119"/>
      <c r="HX18" s="119"/>
      <c r="HY18" s="119"/>
      <c r="HZ18" s="119"/>
      <c r="IA18" s="119"/>
      <c r="IB18" s="119"/>
      <c r="IC18" s="119"/>
      <c r="ID18" s="119"/>
      <c r="IE18" s="119"/>
      <c r="IF18" s="119"/>
      <c r="IG18" s="119"/>
      <c r="IH18" s="119"/>
      <c r="II18" s="119"/>
      <c r="IJ18" s="119"/>
      <c r="IK18" s="119"/>
      <c r="IL18" s="119"/>
      <c r="IM18" s="119"/>
      <c r="IN18" s="119"/>
      <c r="IO18" s="119"/>
      <c r="IP18" s="119"/>
      <c r="IQ18" s="119"/>
      <c r="IR18" s="119"/>
      <c r="IS18" s="119"/>
      <c r="IT18" s="119"/>
      <c r="IU18" s="119"/>
      <c r="IV18" s="119"/>
      <c r="IW18" s="119"/>
      <c r="IX18" s="119"/>
      <c r="IY18" s="119"/>
    </row>
    <row r="19" spans="1:259" s="10" customFormat="1" ht="40.799999999999997" x14ac:dyDescent="0.25">
      <c r="A19" s="51" t="s">
        <v>58</v>
      </c>
      <c r="B19" s="49" t="s">
        <v>701</v>
      </c>
      <c r="C19" s="50" t="s">
        <v>702</v>
      </c>
      <c r="D19" s="50" t="s">
        <v>703</v>
      </c>
      <c r="E19" s="50" t="s">
        <v>704</v>
      </c>
      <c r="F19" s="50" t="s">
        <v>705</v>
      </c>
      <c r="G19" s="8"/>
      <c r="H19" s="147">
        <f t="shared" si="0"/>
        <v>100</v>
      </c>
      <c r="I19" s="147">
        <f t="shared" si="0"/>
        <v>88.888888888888872</v>
      </c>
      <c r="J19" s="113"/>
      <c r="K19" s="147">
        <f t="shared" si="1"/>
        <v>3</v>
      </c>
      <c r="L19" s="147">
        <f t="shared" si="2"/>
        <v>2.6666666666666665</v>
      </c>
      <c r="M19" s="104"/>
      <c r="N19" s="120">
        <v>3</v>
      </c>
      <c r="O19" s="120"/>
      <c r="P19" s="120"/>
      <c r="Q19" s="120"/>
      <c r="R19" s="120"/>
      <c r="S19" s="120"/>
      <c r="T19" s="104"/>
      <c r="U19" s="120">
        <v>2</v>
      </c>
      <c r="V19" s="120">
        <v>3</v>
      </c>
      <c r="W19" s="120">
        <v>3</v>
      </c>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c r="IV19" s="18"/>
      <c r="IW19" s="18"/>
      <c r="IX19" s="18"/>
      <c r="IY19" s="18"/>
    </row>
    <row r="20" spans="1:259" s="22" customFormat="1" ht="81.599999999999994" x14ac:dyDescent="0.25">
      <c r="A20" s="31" t="s">
        <v>59</v>
      </c>
      <c r="B20" s="32" t="s">
        <v>706</v>
      </c>
      <c r="C20" s="33" t="s">
        <v>707</v>
      </c>
      <c r="D20" s="33" t="s">
        <v>708</v>
      </c>
      <c r="E20" s="33" t="s">
        <v>709</v>
      </c>
      <c r="F20" s="33" t="s">
        <v>710</v>
      </c>
      <c r="G20" s="8"/>
      <c r="H20" s="138">
        <f t="shared" si="0"/>
        <v>16.666666666666668</v>
      </c>
      <c r="I20" s="138">
        <f t="shared" si="0"/>
        <v>16.666666666666668</v>
      </c>
      <c r="J20" s="113"/>
      <c r="K20" s="138">
        <f t="shared" si="1"/>
        <v>0.5</v>
      </c>
      <c r="L20" s="138">
        <f t="shared" si="2"/>
        <v>0.5</v>
      </c>
      <c r="M20" s="104"/>
      <c r="N20" s="115">
        <v>0.5</v>
      </c>
      <c r="O20" s="115"/>
      <c r="P20" s="115"/>
      <c r="Q20" s="115"/>
      <c r="R20" s="115"/>
      <c r="S20" s="115"/>
      <c r="T20" s="104"/>
      <c r="U20" s="115"/>
      <c r="V20" s="115">
        <v>0</v>
      </c>
      <c r="W20" s="115">
        <v>1</v>
      </c>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115"/>
      <c r="AU20" s="115"/>
      <c r="AV20" s="115"/>
      <c r="AW20" s="115"/>
      <c r="AX20" s="115"/>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21"/>
      <c r="FK20" s="21"/>
      <c r="FL20" s="21"/>
      <c r="FM20" s="21"/>
      <c r="FN20" s="21"/>
      <c r="FO20" s="21"/>
      <c r="FP20" s="21"/>
      <c r="FQ20" s="21"/>
      <c r="FR20" s="21"/>
      <c r="FS20" s="21"/>
      <c r="FT20" s="21"/>
      <c r="FU20" s="21"/>
      <c r="FV20" s="21"/>
      <c r="FW20" s="21"/>
      <c r="FX20" s="21"/>
      <c r="FY20" s="21"/>
      <c r="FZ20" s="21"/>
      <c r="GA20" s="21"/>
      <c r="GB20" s="21"/>
      <c r="GC20" s="21"/>
      <c r="GD20" s="21"/>
      <c r="GE20" s="21"/>
      <c r="GF20" s="21"/>
      <c r="GG20" s="21"/>
      <c r="GH20" s="21"/>
      <c r="GI20" s="21"/>
      <c r="GJ20" s="21"/>
      <c r="GK20" s="21"/>
      <c r="GL20" s="21"/>
      <c r="GM20" s="21"/>
      <c r="GN20" s="21"/>
      <c r="GO20" s="21"/>
      <c r="GP20" s="21"/>
      <c r="GQ20" s="21"/>
      <c r="GR20" s="21"/>
      <c r="GS20" s="21"/>
      <c r="GT20" s="21"/>
      <c r="GU20" s="21"/>
      <c r="GV20" s="21"/>
      <c r="GW20" s="21"/>
      <c r="GX20" s="21"/>
      <c r="GY20" s="21"/>
      <c r="GZ20" s="21"/>
      <c r="HA20" s="21"/>
      <c r="HB20" s="21"/>
      <c r="HC20" s="21"/>
      <c r="HD20" s="21"/>
      <c r="HE20" s="21"/>
      <c r="HF20" s="21"/>
      <c r="HG20" s="21"/>
      <c r="HH20" s="21"/>
      <c r="HI20" s="21"/>
      <c r="HJ20" s="21"/>
      <c r="HK20" s="21"/>
      <c r="HL20" s="21"/>
      <c r="HM20" s="21"/>
      <c r="HN20" s="21"/>
      <c r="HO20" s="21"/>
      <c r="HP20" s="21"/>
      <c r="HQ20" s="21"/>
      <c r="HR20" s="21"/>
      <c r="HS20" s="21"/>
      <c r="HT20" s="21"/>
      <c r="HU20" s="21"/>
      <c r="HV20" s="21"/>
      <c r="HW20" s="21"/>
      <c r="HX20" s="21"/>
      <c r="HY20" s="21"/>
      <c r="HZ20" s="21"/>
      <c r="IA20" s="21"/>
      <c r="IB20" s="21"/>
      <c r="IC20" s="21"/>
      <c r="ID20" s="21"/>
      <c r="IE20" s="21"/>
      <c r="IF20" s="21"/>
      <c r="IG20" s="21"/>
      <c r="IH20" s="21"/>
      <c r="II20" s="21"/>
      <c r="IJ20" s="21"/>
      <c r="IK20" s="21"/>
      <c r="IL20" s="21"/>
      <c r="IM20" s="21"/>
      <c r="IN20" s="21"/>
      <c r="IO20" s="21"/>
      <c r="IP20" s="21"/>
      <c r="IQ20" s="21"/>
      <c r="IR20" s="21"/>
      <c r="IS20" s="21"/>
      <c r="IT20" s="21"/>
      <c r="IU20" s="21"/>
      <c r="IV20" s="21"/>
      <c r="IW20" s="21"/>
      <c r="IX20" s="21"/>
      <c r="IY20" s="21"/>
    </row>
    <row r="21" spans="1:259" s="20" customFormat="1" ht="61.2" x14ac:dyDescent="0.25">
      <c r="A21" s="48" t="s">
        <v>60</v>
      </c>
      <c r="B21" s="49" t="s">
        <v>711</v>
      </c>
      <c r="C21" s="50" t="s">
        <v>712</v>
      </c>
      <c r="D21" s="50" t="s">
        <v>713</v>
      </c>
      <c r="E21" s="50" t="s">
        <v>714</v>
      </c>
      <c r="F21" s="50" t="s">
        <v>715</v>
      </c>
      <c r="G21" s="8"/>
      <c r="H21" s="147">
        <f t="shared" si="0"/>
        <v>100</v>
      </c>
      <c r="I21" s="147">
        <f t="shared" si="0"/>
        <v>100</v>
      </c>
      <c r="J21" s="113"/>
      <c r="K21" s="147">
        <f t="shared" si="1"/>
        <v>3</v>
      </c>
      <c r="L21" s="147">
        <f t="shared" si="2"/>
        <v>3</v>
      </c>
      <c r="M21" s="104"/>
      <c r="N21" s="120">
        <v>3</v>
      </c>
      <c r="O21" s="120"/>
      <c r="P21" s="120"/>
      <c r="Q21" s="120"/>
      <c r="R21" s="120"/>
      <c r="S21" s="120"/>
      <c r="T21" s="104"/>
      <c r="U21" s="120"/>
      <c r="V21" s="120">
        <v>3</v>
      </c>
      <c r="W21" s="120">
        <v>3</v>
      </c>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3"/>
      <c r="BW21" s="23"/>
      <c r="BX21" s="23"/>
      <c r="BY21" s="23"/>
      <c r="BZ21" s="23"/>
      <c r="CA21" s="23"/>
      <c r="CB21" s="23"/>
      <c r="CC21" s="23"/>
      <c r="CD21" s="23"/>
      <c r="CE21" s="23"/>
      <c r="CF21" s="23"/>
      <c r="CG21" s="23"/>
      <c r="CH21" s="23"/>
      <c r="CI21" s="23"/>
      <c r="CJ21" s="23"/>
      <c r="CK21" s="23"/>
      <c r="CL21" s="23"/>
      <c r="CM21" s="23"/>
      <c r="CN21" s="23"/>
      <c r="CO21" s="23"/>
      <c r="CP21" s="23"/>
      <c r="CQ21" s="23"/>
      <c r="CR21" s="23"/>
      <c r="CS21" s="23"/>
      <c r="CT21" s="23"/>
      <c r="CU21" s="23"/>
      <c r="CV21" s="23"/>
      <c r="CW21" s="23"/>
      <c r="CX21" s="23"/>
      <c r="CY21" s="23"/>
      <c r="CZ21" s="23"/>
      <c r="DA21" s="23"/>
      <c r="DB21" s="23"/>
      <c r="DC21" s="23"/>
      <c r="DD21" s="23"/>
      <c r="DE21" s="23"/>
      <c r="DF21" s="23"/>
      <c r="DG21" s="23"/>
      <c r="DH21" s="23"/>
      <c r="DI21" s="23"/>
      <c r="DJ21" s="23"/>
      <c r="DK21" s="23"/>
      <c r="DL21" s="23"/>
      <c r="DM21" s="23"/>
      <c r="DN21" s="23"/>
      <c r="DO21" s="23"/>
      <c r="DP21" s="23"/>
      <c r="DQ21" s="23"/>
      <c r="DR21" s="23"/>
      <c r="DS21" s="23"/>
      <c r="DT21" s="23"/>
      <c r="DU21" s="23"/>
      <c r="DV21" s="23"/>
      <c r="DW21" s="23"/>
      <c r="DX21" s="23"/>
      <c r="DY21" s="23"/>
      <c r="DZ21" s="23"/>
      <c r="EA21" s="23"/>
      <c r="EB21" s="23"/>
      <c r="EC21" s="23"/>
      <c r="ED21" s="23"/>
      <c r="EE21" s="23"/>
      <c r="EF21" s="23"/>
      <c r="EG21" s="23"/>
      <c r="EH21" s="23"/>
      <c r="EI21" s="23"/>
      <c r="EJ21" s="23"/>
      <c r="EK21" s="23"/>
      <c r="EL21" s="23"/>
      <c r="EM21" s="23"/>
      <c r="EN21" s="23"/>
      <c r="EO21" s="23"/>
      <c r="EP21" s="23"/>
      <c r="EQ21" s="23"/>
      <c r="ER21" s="23"/>
      <c r="ES21" s="23"/>
      <c r="ET21" s="23"/>
      <c r="EU21" s="23"/>
      <c r="EV21" s="23"/>
      <c r="EW21" s="23"/>
      <c r="EX21" s="23"/>
      <c r="EY21" s="23"/>
      <c r="EZ21" s="23"/>
      <c r="FA21" s="23"/>
      <c r="FB21" s="23"/>
      <c r="FC21" s="23"/>
      <c r="FD21" s="23"/>
      <c r="FE21" s="23"/>
      <c r="FF21" s="23"/>
      <c r="FG21" s="23"/>
      <c r="FH21" s="23"/>
      <c r="FI21" s="23"/>
      <c r="FJ21" s="23"/>
      <c r="FK21" s="23"/>
      <c r="FL21" s="23"/>
      <c r="FM21" s="23"/>
      <c r="FN21" s="23"/>
      <c r="FO21" s="23"/>
      <c r="FP21" s="23"/>
      <c r="FQ21" s="23"/>
      <c r="FR21" s="23"/>
      <c r="FS21" s="23"/>
      <c r="FT21" s="23"/>
      <c r="FU21" s="23"/>
      <c r="FV21" s="23"/>
      <c r="FW21" s="23"/>
      <c r="FX21" s="23"/>
      <c r="FY21" s="23"/>
      <c r="FZ21" s="23"/>
      <c r="GA21" s="23"/>
      <c r="GB21" s="23"/>
      <c r="GC21" s="23"/>
      <c r="GD21" s="23"/>
      <c r="GE21" s="23"/>
      <c r="GF21" s="23"/>
      <c r="GG21" s="23"/>
      <c r="GH21" s="23"/>
      <c r="GI21" s="23"/>
      <c r="GJ21" s="23"/>
      <c r="GK21" s="23"/>
      <c r="GL21" s="23"/>
      <c r="GM21" s="23"/>
      <c r="GN21" s="23"/>
      <c r="GO21" s="23"/>
      <c r="GP21" s="23"/>
      <c r="GQ21" s="23"/>
      <c r="GR21" s="23"/>
      <c r="GS21" s="23"/>
      <c r="GT21" s="23"/>
      <c r="GU21" s="23"/>
      <c r="GV21" s="23"/>
      <c r="GW21" s="23"/>
      <c r="GX21" s="23"/>
      <c r="GY21" s="23"/>
      <c r="GZ21" s="23"/>
      <c r="HA21" s="23"/>
      <c r="HB21" s="23"/>
      <c r="HC21" s="23"/>
      <c r="HD21" s="23"/>
      <c r="HE21" s="23"/>
      <c r="HF21" s="23"/>
      <c r="HG21" s="23"/>
      <c r="HH21" s="23"/>
      <c r="HI21" s="23"/>
      <c r="HJ21" s="23"/>
      <c r="HK21" s="23"/>
      <c r="HL21" s="23"/>
      <c r="HM21" s="23"/>
      <c r="HN21" s="23"/>
      <c r="HO21" s="23"/>
      <c r="HP21" s="23"/>
      <c r="HQ21" s="23"/>
      <c r="HR21" s="23"/>
      <c r="HS21" s="23"/>
      <c r="HT21" s="23"/>
      <c r="HU21" s="23"/>
      <c r="HV21" s="23"/>
      <c r="HW21" s="23"/>
      <c r="HX21" s="23"/>
      <c r="HY21" s="23"/>
      <c r="HZ21" s="23"/>
      <c r="IA21" s="23"/>
      <c r="IB21" s="23"/>
      <c r="IC21" s="23"/>
      <c r="ID21" s="23"/>
      <c r="IE21" s="23"/>
      <c r="IF21" s="23"/>
      <c r="IG21" s="23"/>
      <c r="IH21" s="23"/>
      <c r="II21" s="23"/>
      <c r="IJ21" s="23"/>
      <c r="IK21" s="23"/>
      <c r="IL21" s="23"/>
      <c r="IM21" s="23"/>
      <c r="IN21" s="23"/>
      <c r="IO21" s="23"/>
      <c r="IP21" s="23"/>
      <c r="IQ21" s="23"/>
      <c r="IR21" s="23"/>
      <c r="IS21" s="23"/>
      <c r="IT21" s="23"/>
      <c r="IU21" s="23"/>
      <c r="IV21" s="19"/>
      <c r="IW21" s="19"/>
      <c r="IX21" s="19"/>
      <c r="IY21" s="19"/>
    </row>
    <row r="22" spans="1:259" s="10" customFormat="1" ht="40.799999999999997" x14ac:dyDescent="0.25">
      <c r="A22" s="31" t="s">
        <v>61</v>
      </c>
      <c r="B22" s="32" t="s">
        <v>716</v>
      </c>
      <c r="C22" s="33" t="s">
        <v>717</v>
      </c>
      <c r="D22" s="33" t="s">
        <v>718</v>
      </c>
      <c r="E22" s="33" t="s">
        <v>719</v>
      </c>
      <c r="F22" s="33" t="s">
        <v>720</v>
      </c>
      <c r="G22" s="97"/>
      <c r="H22" s="138">
        <f t="shared" si="0"/>
        <v>66.666666666666671</v>
      </c>
      <c r="I22" s="138">
        <f t="shared" si="0"/>
        <v>55.555555555555564</v>
      </c>
      <c r="J22" s="99"/>
      <c r="K22" s="138">
        <f t="shared" ref="K22" si="5">+AVERAGE(N22:S22)</f>
        <v>2</v>
      </c>
      <c r="L22" s="138">
        <f t="shared" ref="L22" si="6">+AVERAGE(U22:AX22)</f>
        <v>1.6666666666666667</v>
      </c>
      <c r="M22" s="97"/>
      <c r="N22" s="115">
        <v>2</v>
      </c>
      <c r="O22" s="115"/>
      <c r="P22" s="115"/>
      <c r="Q22" s="115"/>
      <c r="R22" s="115"/>
      <c r="S22" s="115"/>
      <c r="T22" s="97"/>
      <c r="U22" s="115">
        <v>1</v>
      </c>
      <c r="V22" s="115">
        <v>2</v>
      </c>
      <c r="W22" s="115">
        <v>2</v>
      </c>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23"/>
      <c r="CF22" s="23"/>
      <c r="CG22" s="23"/>
      <c r="CH22" s="23"/>
      <c r="CI22" s="23"/>
      <c r="CJ22" s="23"/>
      <c r="CK22" s="23"/>
      <c r="CL22" s="23"/>
      <c r="CM22" s="23"/>
      <c r="CN22" s="23"/>
      <c r="CO22" s="23"/>
      <c r="CP22" s="23"/>
      <c r="CQ22" s="23"/>
      <c r="CR22" s="23"/>
      <c r="CS22" s="23"/>
      <c r="CT22" s="23"/>
      <c r="CU22" s="23"/>
      <c r="CV22" s="23"/>
      <c r="CW22" s="23"/>
      <c r="CX22" s="23"/>
      <c r="CY22" s="23"/>
      <c r="CZ22" s="23"/>
      <c r="DA22" s="23"/>
      <c r="DB22" s="23"/>
      <c r="DC22" s="23"/>
      <c r="DD22" s="23"/>
      <c r="DE22" s="23"/>
      <c r="DF22" s="23"/>
      <c r="DG22" s="23"/>
      <c r="DH22" s="23"/>
      <c r="DI22" s="23"/>
      <c r="DJ22" s="23"/>
      <c r="DK22" s="23"/>
      <c r="DL22" s="23"/>
      <c r="DM22" s="23"/>
      <c r="DN22" s="23"/>
      <c r="DO22" s="23"/>
      <c r="DP22" s="23"/>
      <c r="DQ22" s="23"/>
      <c r="DR22" s="23"/>
      <c r="DS22" s="23"/>
      <c r="DT22" s="23"/>
      <c r="DU22" s="23"/>
      <c r="DV22" s="23"/>
      <c r="DW22" s="23"/>
      <c r="DX22" s="23"/>
      <c r="DY22" s="23"/>
      <c r="DZ22" s="23"/>
      <c r="EA22" s="23"/>
      <c r="EB22" s="23"/>
      <c r="EC22" s="23"/>
      <c r="ED22" s="23"/>
      <c r="EE22" s="23"/>
      <c r="EF22" s="23"/>
      <c r="EG22" s="23"/>
      <c r="EH22" s="23"/>
      <c r="EI22" s="23"/>
      <c r="EJ22" s="23"/>
      <c r="EK22" s="23"/>
      <c r="EL22" s="23"/>
      <c r="EM22" s="23"/>
      <c r="EN22" s="23"/>
      <c r="EO22" s="23"/>
      <c r="EP22" s="23"/>
      <c r="EQ22" s="23"/>
      <c r="ER22" s="23"/>
      <c r="ES22" s="23"/>
      <c r="ET22" s="23"/>
      <c r="EU22" s="23"/>
      <c r="EV22" s="23"/>
      <c r="EW22" s="23"/>
      <c r="EX22" s="23"/>
      <c r="EY22" s="23"/>
      <c r="EZ22" s="23"/>
      <c r="FA22" s="23"/>
      <c r="FB22" s="23"/>
      <c r="FC22" s="23"/>
      <c r="FD22" s="23"/>
      <c r="FE22" s="23"/>
      <c r="FF22" s="23"/>
      <c r="FG22" s="23"/>
      <c r="FH22" s="23"/>
      <c r="FI22" s="23"/>
      <c r="FJ22" s="23"/>
      <c r="FK22" s="23"/>
      <c r="FL22" s="23"/>
      <c r="FM22" s="23"/>
      <c r="FN22" s="23"/>
      <c r="FO22" s="23"/>
      <c r="FP22" s="23"/>
      <c r="FQ22" s="23"/>
      <c r="FR22" s="23"/>
      <c r="FS22" s="23"/>
      <c r="FT22" s="23"/>
      <c r="FU22" s="23"/>
      <c r="FV22" s="23"/>
      <c r="FW22" s="23"/>
      <c r="FX22" s="23"/>
      <c r="FY22" s="23"/>
      <c r="FZ22" s="23"/>
      <c r="GA22" s="23"/>
      <c r="GB22" s="23"/>
      <c r="GC22" s="23"/>
      <c r="GD22" s="23"/>
      <c r="GE22" s="23"/>
      <c r="GF22" s="23"/>
      <c r="GG22" s="23"/>
      <c r="GH22" s="23"/>
      <c r="GI22" s="23"/>
      <c r="GJ22" s="23"/>
      <c r="GK22" s="23"/>
      <c r="GL22" s="23"/>
      <c r="GM22" s="23"/>
      <c r="GN22" s="23"/>
      <c r="GO22" s="23"/>
      <c r="GP22" s="23"/>
      <c r="GQ22" s="23"/>
      <c r="GR22" s="23"/>
      <c r="GS22" s="23"/>
      <c r="GT22" s="23"/>
      <c r="GU22" s="23"/>
      <c r="GV22" s="23"/>
      <c r="GW22" s="23"/>
      <c r="GX22" s="23"/>
      <c r="GY22" s="23"/>
      <c r="GZ22" s="23"/>
      <c r="HA22" s="23"/>
      <c r="HB22" s="23"/>
      <c r="HC22" s="23"/>
      <c r="HD22" s="23"/>
      <c r="HE22" s="23"/>
      <c r="HF22" s="23"/>
      <c r="HG22" s="23"/>
      <c r="HH22" s="23"/>
      <c r="HI22" s="23"/>
      <c r="HJ22" s="23"/>
      <c r="HK22" s="23"/>
      <c r="HL22" s="23"/>
      <c r="HM22" s="23"/>
      <c r="HN22" s="23"/>
      <c r="HO22" s="23"/>
      <c r="HP22" s="23"/>
      <c r="HQ22" s="23"/>
      <c r="HR22" s="23"/>
      <c r="HS22" s="23"/>
      <c r="HT22" s="23"/>
      <c r="HU22" s="23"/>
      <c r="HV22" s="23"/>
      <c r="HW22" s="23"/>
      <c r="HX22" s="23"/>
      <c r="HY22" s="23"/>
      <c r="HZ22" s="23"/>
      <c r="IA22" s="23"/>
      <c r="IB22" s="23"/>
      <c r="IC22" s="23"/>
      <c r="ID22" s="23"/>
      <c r="IE22" s="23"/>
      <c r="IF22" s="23"/>
      <c r="IG22" s="23"/>
      <c r="IH22" s="23"/>
      <c r="II22" s="23"/>
      <c r="IJ22" s="23"/>
      <c r="IK22" s="23"/>
      <c r="IL22" s="23"/>
      <c r="IM22" s="23"/>
      <c r="IN22" s="23"/>
      <c r="IO22" s="23"/>
      <c r="IP22" s="23"/>
      <c r="IQ22" s="23"/>
      <c r="IR22" s="23"/>
      <c r="IS22" s="23"/>
      <c r="IT22" s="23"/>
      <c r="IU22" s="23"/>
      <c r="IV22" s="18"/>
      <c r="IW22" s="18"/>
      <c r="IX22" s="18"/>
      <c r="IY22" s="18"/>
    </row>
    <row r="23" spans="1:259" s="22" customFormat="1" ht="66" x14ac:dyDescent="0.25">
      <c r="A23" s="48" t="s">
        <v>62</v>
      </c>
      <c r="B23" s="49" t="s">
        <v>721</v>
      </c>
      <c r="C23" s="50" t="s">
        <v>722</v>
      </c>
      <c r="D23" s="50" t="s">
        <v>723</v>
      </c>
      <c r="E23" s="50" t="s">
        <v>724</v>
      </c>
      <c r="F23" s="50" t="s">
        <v>725</v>
      </c>
      <c r="G23" s="8"/>
      <c r="H23" s="147">
        <f t="shared" si="0"/>
        <v>100</v>
      </c>
      <c r="I23" s="147">
        <f t="shared" si="0"/>
        <v>100</v>
      </c>
      <c r="J23" s="113"/>
      <c r="K23" s="147">
        <f t="shared" ref="K23:K26" si="7">+AVERAGE(N23:S23)</f>
        <v>3</v>
      </c>
      <c r="L23" s="147">
        <f t="shared" ref="L23:L26" si="8">+AVERAGE(U23:AX23)</f>
        <v>3</v>
      </c>
      <c r="M23" s="104"/>
      <c r="N23" s="120">
        <v>3</v>
      </c>
      <c r="O23" s="120"/>
      <c r="P23" s="120"/>
      <c r="Q23" s="120"/>
      <c r="R23" s="120"/>
      <c r="S23" s="120"/>
      <c r="T23" s="104"/>
      <c r="U23" s="120"/>
      <c r="V23" s="120">
        <v>3</v>
      </c>
      <c r="W23" s="120">
        <v>3</v>
      </c>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c r="EH23" s="21"/>
      <c r="EI23" s="21"/>
      <c r="EJ23" s="21"/>
      <c r="EK23" s="21"/>
      <c r="EL23" s="21"/>
      <c r="EM23" s="21"/>
      <c r="EN23" s="21"/>
      <c r="EO23" s="21"/>
      <c r="EP23" s="21"/>
      <c r="EQ23" s="21"/>
      <c r="ER23" s="21"/>
      <c r="ES23" s="21"/>
      <c r="ET23" s="21"/>
      <c r="EU23" s="21"/>
      <c r="EV23" s="21"/>
      <c r="EW23" s="21"/>
      <c r="EX23" s="21"/>
      <c r="EY23" s="21"/>
      <c r="EZ23" s="21"/>
      <c r="FA23" s="21"/>
      <c r="FB23" s="21"/>
      <c r="FC23" s="21"/>
      <c r="FD23" s="21"/>
      <c r="FE23" s="21"/>
      <c r="FF23" s="21"/>
      <c r="FG23" s="21"/>
      <c r="FH23" s="21"/>
      <c r="FI23" s="21"/>
      <c r="FJ23" s="21"/>
      <c r="FK23" s="21"/>
      <c r="FL23" s="21"/>
      <c r="FM23" s="21"/>
      <c r="FN23" s="21"/>
      <c r="FO23" s="21"/>
      <c r="FP23" s="21"/>
      <c r="FQ23" s="21"/>
      <c r="FR23" s="21"/>
      <c r="FS23" s="21"/>
      <c r="FT23" s="21"/>
      <c r="FU23" s="21"/>
      <c r="FV23" s="21"/>
      <c r="FW23" s="21"/>
      <c r="FX23" s="21"/>
      <c r="FY23" s="21"/>
      <c r="FZ23" s="21"/>
      <c r="GA23" s="21"/>
      <c r="GB23" s="21"/>
      <c r="GC23" s="21"/>
      <c r="GD23" s="21"/>
      <c r="GE23" s="21"/>
      <c r="GF23" s="21"/>
      <c r="GG23" s="21"/>
      <c r="GH23" s="21"/>
      <c r="GI23" s="21"/>
      <c r="GJ23" s="21"/>
      <c r="GK23" s="21"/>
      <c r="GL23" s="21"/>
      <c r="GM23" s="21"/>
      <c r="GN23" s="21"/>
      <c r="GO23" s="21"/>
      <c r="GP23" s="21"/>
      <c r="GQ23" s="21"/>
      <c r="GR23" s="21"/>
      <c r="GS23" s="21"/>
      <c r="GT23" s="21"/>
      <c r="GU23" s="21"/>
      <c r="GV23" s="21"/>
      <c r="GW23" s="21"/>
      <c r="GX23" s="21"/>
      <c r="GY23" s="21"/>
      <c r="GZ23" s="21"/>
      <c r="HA23" s="21"/>
      <c r="HB23" s="21"/>
      <c r="HC23" s="21"/>
      <c r="HD23" s="21"/>
      <c r="HE23" s="21"/>
      <c r="HF23" s="21"/>
      <c r="HG23" s="21"/>
      <c r="HH23" s="21"/>
      <c r="HI23" s="21"/>
      <c r="HJ23" s="21"/>
      <c r="HK23" s="21"/>
      <c r="HL23" s="21"/>
      <c r="HM23" s="21"/>
      <c r="HN23" s="21"/>
      <c r="HO23" s="21"/>
      <c r="HP23" s="21"/>
      <c r="HQ23" s="21"/>
      <c r="HR23" s="21"/>
      <c r="HS23" s="21"/>
      <c r="HT23" s="21"/>
      <c r="HU23" s="21"/>
      <c r="HV23" s="21"/>
      <c r="HW23" s="21"/>
      <c r="HX23" s="21"/>
      <c r="HY23" s="21"/>
      <c r="HZ23" s="21"/>
      <c r="IA23" s="21"/>
      <c r="IB23" s="21"/>
      <c r="IC23" s="21"/>
      <c r="ID23" s="21"/>
      <c r="IE23" s="21"/>
      <c r="IF23" s="21"/>
      <c r="IG23" s="21"/>
      <c r="IH23" s="21"/>
      <c r="II23" s="21"/>
      <c r="IJ23" s="21"/>
      <c r="IK23" s="21"/>
      <c r="IL23" s="21"/>
      <c r="IM23" s="21"/>
      <c r="IN23" s="21"/>
      <c r="IO23" s="21"/>
      <c r="IP23" s="21"/>
      <c r="IQ23" s="21"/>
      <c r="IR23" s="21"/>
      <c r="IS23" s="21"/>
      <c r="IT23" s="21"/>
      <c r="IU23" s="21"/>
      <c r="IV23" s="21"/>
      <c r="IW23" s="21"/>
      <c r="IX23" s="21"/>
      <c r="IY23" s="21"/>
    </row>
    <row r="24" spans="1:259" s="9" customFormat="1" ht="122.4" x14ac:dyDescent="0.25">
      <c r="A24" s="31" t="s">
        <v>63</v>
      </c>
      <c r="B24" s="32" t="s">
        <v>726</v>
      </c>
      <c r="C24" s="33" t="s">
        <v>727</v>
      </c>
      <c r="D24" s="33" t="s">
        <v>728</v>
      </c>
      <c r="E24" s="33" t="s">
        <v>729</v>
      </c>
      <c r="F24" s="33" t="s">
        <v>730</v>
      </c>
      <c r="G24" s="8"/>
      <c r="H24" s="138">
        <f t="shared" si="0"/>
        <v>100</v>
      </c>
      <c r="I24" s="138">
        <f t="shared" si="0"/>
        <v>100</v>
      </c>
      <c r="J24" s="113"/>
      <c r="K24" s="138">
        <f t="shared" si="7"/>
        <v>3</v>
      </c>
      <c r="L24" s="138">
        <f t="shared" si="8"/>
        <v>3</v>
      </c>
      <c r="M24" s="104"/>
      <c r="N24" s="115">
        <v>3</v>
      </c>
      <c r="O24" s="115"/>
      <c r="P24" s="115"/>
      <c r="Q24" s="115"/>
      <c r="R24" s="115"/>
      <c r="S24" s="115"/>
      <c r="T24" s="104"/>
      <c r="U24" s="115"/>
      <c r="V24" s="115">
        <v>3</v>
      </c>
      <c r="W24" s="115">
        <v>3</v>
      </c>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9"/>
      <c r="AZ24" s="19"/>
      <c r="BA24" s="19"/>
      <c r="BB24" s="19"/>
      <c r="BC24" s="19"/>
      <c r="BD24" s="19"/>
      <c r="BE24" s="19"/>
      <c r="BF24" s="19"/>
      <c r="BG24" s="19"/>
      <c r="BH24" s="19"/>
      <c r="BI24" s="19"/>
      <c r="BJ24" s="19"/>
      <c r="BK24" s="19"/>
      <c r="BL24" s="19"/>
      <c r="BM24" s="19"/>
      <c r="BN24" s="19"/>
      <c r="BO24" s="19"/>
      <c r="BP24" s="19"/>
      <c r="BQ24" s="19"/>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9"/>
      <c r="DJ24" s="19"/>
      <c r="DK24" s="19"/>
      <c r="DL24" s="19"/>
      <c r="DM24" s="19"/>
      <c r="DN24" s="19"/>
      <c r="DO24" s="19"/>
      <c r="DP24" s="19"/>
      <c r="DQ24" s="19"/>
      <c r="DR24" s="19"/>
      <c r="DS24" s="19"/>
      <c r="DT24" s="19"/>
      <c r="DU24" s="19"/>
      <c r="DV24" s="19"/>
      <c r="DW24" s="19"/>
      <c r="DX24" s="19"/>
      <c r="DY24" s="19"/>
      <c r="DZ24" s="19"/>
      <c r="EA24" s="19"/>
      <c r="EB24" s="19"/>
      <c r="EC24" s="19"/>
      <c r="ED24" s="19"/>
      <c r="EE24" s="19"/>
      <c r="EF24" s="19"/>
      <c r="EG24" s="19"/>
      <c r="EH24" s="19"/>
      <c r="EI24" s="19"/>
      <c r="EJ24" s="19"/>
      <c r="EK24" s="19"/>
      <c r="EL24" s="19"/>
      <c r="EM24" s="19"/>
      <c r="EN24" s="19"/>
      <c r="EO24" s="19"/>
      <c r="EP24" s="19"/>
      <c r="EQ24" s="19"/>
      <c r="ER24" s="19"/>
      <c r="ES24" s="19"/>
      <c r="ET24" s="19"/>
      <c r="EU24" s="19"/>
      <c r="EV24" s="19"/>
      <c r="EW24" s="19"/>
      <c r="EX24" s="19"/>
      <c r="EY24" s="19"/>
      <c r="EZ24" s="19"/>
      <c r="FA24" s="19"/>
      <c r="FB24" s="19"/>
      <c r="FC24" s="19"/>
      <c r="FD24" s="19"/>
      <c r="FE24" s="19"/>
      <c r="FF24" s="19"/>
      <c r="FG24" s="19"/>
      <c r="FH24" s="19"/>
      <c r="FI24" s="19"/>
      <c r="FJ24" s="19"/>
      <c r="FK24" s="19"/>
      <c r="FL24" s="19"/>
      <c r="FM24" s="19"/>
      <c r="FN24" s="19"/>
      <c r="FO24" s="19"/>
      <c r="FP24" s="19"/>
      <c r="FQ24" s="19"/>
      <c r="FR24" s="19"/>
      <c r="FS24" s="19"/>
      <c r="FT24" s="19"/>
      <c r="FU24" s="19"/>
      <c r="FV24" s="19"/>
      <c r="FW24" s="19"/>
      <c r="FX24" s="19"/>
      <c r="FY24" s="19"/>
      <c r="FZ24" s="19"/>
      <c r="GA24" s="19"/>
      <c r="GB24" s="19"/>
      <c r="GC24" s="19"/>
      <c r="GD24" s="19"/>
      <c r="GE24" s="19"/>
      <c r="GF24" s="19"/>
      <c r="GG24" s="19"/>
      <c r="GH24" s="19"/>
      <c r="GI24" s="19"/>
      <c r="GJ24" s="19"/>
      <c r="GK24" s="19"/>
      <c r="GL24" s="19"/>
      <c r="GM24" s="19"/>
      <c r="GN24" s="19"/>
      <c r="GO24" s="19"/>
      <c r="GP24" s="19"/>
      <c r="GQ24" s="19"/>
      <c r="GR24" s="19"/>
      <c r="GS24" s="19"/>
      <c r="GT24" s="19"/>
      <c r="GU24" s="19"/>
      <c r="GV24" s="19"/>
      <c r="GW24" s="19"/>
      <c r="GX24" s="19"/>
      <c r="GY24" s="19"/>
      <c r="GZ24" s="19"/>
      <c r="HA24" s="19"/>
      <c r="HB24" s="19"/>
      <c r="HC24" s="19"/>
      <c r="HD24" s="19"/>
      <c r="HE24" s="19"/>
      <c r="HF24" s="19"/>
      <c r="HG24" s="19"/>
      <c r="HH24" s="19"/>
      <c r="HI24" s="19"/>
      <c r="HJ24" s="19"/>
      <c r="HK24" s="19"/>
      <c r="HL24" s="19"/>
      <c r="HM24" s="19"/>
      <c r="HN24" s="19"/>
      <c r="HO24" s="19"/>
      <c r="HP24" s="19"/>
      <c r="HQ24" s="19"/>
      <c r="HR24" s="19"/>
      <c r="HS24" s="19"/>
      <c r="HT24" s="19"/>
      <c r="HU24" s="19"/>
      <c r="HV24" s="19"/>
      <c r="HW24" s="19"/>
      <c r="HX24" s="19"/>
      <c r="HY24" s="19"/>
      <c r="HZ24" s="19"/>
      <c r="IA24" s="19"/>
      <c r="IB24" s="19"/>
      <c r="IC24" s="19"/>
      <c r="ID24" s="19"/>
      <c r="IE24" s="19"/>
      <c r="IF24" s="19"/>
      <c r="IG24" s="19"/>
      <c r="IH24" s="19"/>
      <c r="II24" s="19"/>
      <c r="IJ24" s="19"/>
      <c r="IK24" s="19"/>
      <c r="IL24" s="19"/>
      <c r="IM24" s="19"/>
      <c r="IN24" s="19"/>
      <c r="IO24" s="19"/>
      <c r="IP24" s="19"/>
      <c r="IQ24" s="19"/>
      <c r="IR24" s="19"/>
      <c r="IS24" s="19"/>
      <c r="IT24" s="19"/>
      <c r="IU24" s="19"/>
      <c r="IV24" s="17"/>
      <c r="IW24" s="17"/>
      <c r="IX24" s="17"/>
      <c r="IY24" s="17"/>
    </row>
    <row r="25" spans="1:259" s="97" customFormat="1" ht="15" x14ac:dyDescent="0.25">
      <c r="A25" s="327" t="s">
        <v>613</v>
      </c>
      <c r="B25" s="328"/>
      <c r="C25" s="101"/>
      <c r="D25" s="101"/>
      <c r="E25" s="101"/>
      <c r="F25" s="101"/>
      <c r="G25" s="103"/>
      <c r="H25" s="136">
        <f t="shared" si="0"/>
        <v>79.166666666666671</v>
      </c>
      <c r="I25" s="136">
        <f t="shared" si="0"/>
        <v>79.166666666666671</v>
      </c>
      <c r="J25" s="117"/>
      <c r="K25" s="136">
        <f>+AVERAGE(K26:K29)</f>
        <v>2.375</v>
      </c>
      <c r="L25" s="136">
        <f>+AVERAGE(L26:L29)</f>
        <v>2.375</v>
      </c>
      <c r="M25" s="118"/>
      <c r="N25" s="102"/>
      <c r="O25" s="102"/>
      <c r="P25" s="102"/>
      <c r="Q25" s="102"/>
      <c r="R25" s="102"/>
      <c r="S25" s="102"/>
      <c r="T25" s="118"/>
      <c r="U25" s="102"/>
      <c r="V25" s="102"/>
      <c r="W25" s="102"/>
      <c r="X25" s="102"/>
      <c r="Y25" s="102"/>
      <c r="Z25" s="102"/>
      <c r="AA25" s="102"/>
      <c r="AB25" s="102"/>
      <c r="AC25" s="102"/>
      <c r="AD25" s="102"/>
      <c r="AE25" s="102"/>
      <c r="AF25" s="102"/>
      <c r="AG25" s="102"/>
      <c r="AH25" s="102"/>
      <c r="AI25" s="102"/>
      <c r="AJ25" s="102"/>
      <c r="AK25" s="102"/>
      <c r="AL25" s="102"/>
      <c r="AM25" s="102"/>
      <c r="AN25" s="102"/>
      <c r="AO25" s="102"/>
      <c r="AP25" s="102"/>
      <c r="AQ25" s="102"/>
      <c r="AR25" s="102"/>
      <c r="AS25" s="102"/>
      <c r="AT25" s="102"/>
      <c r="AU25" s="102"/>
      <c r="AV25" s="102"/>
      <c r="AW25" s="102"/>
      <c r="AX25" s="102"/>
      <c r="AY25" s="119"/>
      <c r="AZ25" s="119"/>
      <c r="BA25" s="119"/>
      <c r="BB25" s="119"/>
      <c r="BC25" s="119"/>
      <c r="BD25" s="119"/>
      <c r="BE25" s="119"/>
      <c r="BF25" s="119"/>
      <c r="BG25" s="119"/>
      <c r="BH25" s="119"/>
      <c r="BI25" s="119"/>
      <c r="BJ25" s="119"/>
      <c r="BK25" s="119"/>
      <c r="BL25" s="119"/>
      <c r="BM25" s="119"/>
      <c r="BN25" s="119"/>
      <c r="BO25" s="119"/>
      <c r="BP25" s="119"/>
      <c r="BQ25" s="119"/>
      <c r="BR25" s="119"/>
      <c r="BS25" s="119"/>
      <c r="BT25" s="119"/>
      <c r="BU25" s="119"/>
      <c r="BV25" s="119"/>
      <c r="BW25" s="119"/>
      <c r="BX25" s="119"/>
      <c r="BY25" s="119"/>
      <c r="BZ25" s="119"/>
      <c r="CA25" s="119"/>
      <c r="CB25" s="119"/>
      <c r="CC25" s="119"/>
      <c r="CD25" s="119"/>
      <c r="CE25" s="119"/>
      <c r="CF25" s="119"/>
      <c r="CG25" s="119"/>
      <c r="CH25" s="119"/>
      <c r="CI25" s="119"/>
      <c r="CJ25" s="119"/>
      <c r="CK25" s="119"/>
      <c r="CL25" s="119"/>
      <c r="CM25" s="119"/>
      <c r="CN25" s="119"/>
      <c r="CO25" s="119"/>
      <c r="CP25" s="119"/>
      <c r="CQ25" s="119"/>
      <c r="CR25" s="119"/>
      <c r="CS25" s="119"/>
      <c r="CT25" s="119"/>
      <c r="CU25" s="119"/>
      <c r="CV25" s="119"/>
      <c r="CW25" s="119"/>
      <c r="CX25" s="119"/>
      <c r="CY25" s="119"/>
      <c r="CZ25" s="119"/>
      <c r="DA25" s="119"/>
      <c r="DB25" s="119"/>
      <c r="DC25" s="119"/>
      <c r="DD25" s="119"/>
      <c r="DE25" s="119"/>
      <c r="DF25" s="119"/>
      <c r="DG25" s="119"/>
      <c r="DH25" s="119"/>
      <c r="DI25" s="119"/>
      <c r="DJ25" s="119"/>
      <c r="DK25" s="119"/>
      <c r="DL25" s="119"/>
      <c r="DM25" s="119"/>
      <c r="DN25" s="119"/>
      <c r="DO25" s="119"/>
      <c r="DP25" s="119"/>
      <c r="DQ25" s="119"/>
      <c r="DR25" s="119"/>
      <c r="DS25" s="119"/>
      <c r="DT25" s="119"/>
      <c r="DU25" s="119"/>
      <c r="DV25" s="119"/>
      <c r="DW25" s="119"/>
      <c r="DX25" s="119"/>
      <c r="DY25" s="119"/>
      <c r="DZ25" s="119"/>
      <c r="EA25" s="119"/>
      <c r="EB25" s="119"/>
      <c r="EC25" s="119"/>
      <c r="ED25" s="119"/>
      <c r="EE25" s="119"/>
      <c r="EF25" s="119"/>
      <c r="EG25" s="119"/>
      <c r="EH25" s="119"/>
      <c r="EI25" s="119"/>
      <c r="EJ25" s="119"/>
      <c r="EK25" s="119"/>
      <c r="EL25" s="119"/>
      <c r="EM25" s="119"/>
      <c r="EN25" s="119"/>
      <c r="EO25" s="119"/>
      <c r="EP25" s="119"/>
      <c r="EQ25" s="119"/>
      <c r="ER25" s="119"/>
      <c r="ES25" s="119"/>
      <c r="ET25" s="119"/>
      <c r="EU25" s="119"/>
      <c r="EV25" s="119"/>
      <c r="EW25" s="119"/>
      <c r="EX25" s="119"/>
      <c r="EY25" s="119"/>
      <c r="EZ25" s="119"/>
      <c r="FA25" s="119"/>
      <c r="FB25" s="119"/>
      <c r="FC25" s="119"/>
      <c r="FD25" s="119"/>
      <c r="FE25" s="119"/>
      <c r="FF25" s="119"/>
      <c r="FG25" s="119"/>
      <c r="FH25" s="119"/>
      <c r="FI25" s="119"/>
      <c r="FJ25" s="119"/>
      <c r="FK25" s="119"/>
      <c r="FL25" s="119"/>
      <c r="FM25" s="119"/>
      <c r="FN25" s="119"/>
      <c r="FO25" s="119"/>
      <c r="FP25" s="119"/>
      <c r="FQ25" s="119"/>
      <c r="FR25" s="119"/>
      <c r="FS25" s="119"/>
      <c r="FT25" s="119"/>
      <c r="FU25" s="119"/>
      <c r="FV25" s="119"/>
      <c r="FW25" s="119"/>
      <c r="FX25" s="119"/>
      <c r="FY25" s="119"/>
      <c r="FZ25" s="119"/>
      <c r="GA25" s="119"/>
      <c r="GB25" s="119"/>
      <c r="GC25" s="119"/>
      <c r="GD25" s="119"/>
      <c r="GE25" s="119"/>
      <c r="GF25" s="119"/>
      <c r="GG25" s="119"/>
      <c r="GH25" s="119"/>
      <c r="GI25" s="119"/>
      <c r="GJ25" s="119"/>
      <c r="GK25" s="119"/>
      <c r="GL25" s="119"/>
      <c r="GM25" s="119"/>
      <c r="GN25" s="119"/>
      <c r="GO25" s="119"/>
      <c r="GP25" s="119"/>
      <c r="GQ25" s="119"/>
      <c r="GR25" s="119"/>
      <c r="GS25" s="119"/>
      <c r="GT25" s="119"/>
      <c r="GU25" s="119"/>
      <c r="GV25" s="119"/>
      <c r="GW25" s="119"/>
      <c r="GX25" s="119"/>
      <c r="GY25" s="119"/>
      <c r="GZ25" s="119"/>
      <c r="HA25" s="119"/>
      <c r="HB25" s="119"/>
      <c r="HC25" s="119"/>
      <c r="HD25" s="119"/>
      <c r="HE25" s="119"/>
      <c r="HF25" s="119"/>
      <c r="HG25" s="119"/>
      <c r="HH25" s="119"/>
      <c r="HI25" s="119"/>
      <c r="HJ25" s="119"/>
      <c r="HK25" s="119"/>
      <c r="HL25" s="119"/>
      <c r="HM25" s="119"/>
      <c r="HN25" s="119"/>
      <c r="HO25" s="119"/>
      <c r="HP25" s="119"/>
      <c r="HQ25" s="119"/>
      <c r="HR25" s="119"/>
      <c r="HS25" s="119"/>
      <c r="HT25" s="119"/>
      <c r="HU25" s="119"/>
      <c r="HV25" s="119"/>
      <c r="HW25" s="119"/>
      <c r="HX25" s="119"/>
      <c r="HY25" s="119"/>
      <c r="HZ25" s="119"/>
      <c r="IA25" s="119"/>
      <c r="IB25" s="119"/>
      <c r="IC25" s="119"/>
      <c r="ID25" s="119"/>
      <c r="IE25" s="119"/>
      <c r="IF25" s="119"/>
      <c r="IG25" s="119"/>
      <c r="IH25" s="119"/>
      <c r="II25" s="119"/>
      <c r="IJ25" s="119"/>
      <c r="IK25" s="119"/>
      <c r="IL25" s="119"/>
      <c r="IM25" s="119"/>
      <c r="IN25" s="119"/>
      <c r="IO25" s="119"/>
      <c r="IP25" s="119"/>
      <c r="IQ25" s="119"/>
      <c r="IR25" s="119"/>
      <c r="IS25" s="119"/>
      <c r="IT25" s="119"/>
      <c r="IU25" s="119"/>
      <c r="IV25" s="119"/>
      <c r="IW25" s="119"/>
      <c r="IX25" s="119"/>
      <c r="IY25" s="119"/>
    </row>
    <row r="26" spans="1:259" ht="81.599999999999994" x14ac:dyDescent="0.25">
      <c r="A26" s="31" t="s">
        <v>64</v>
      </c>
      <c r="B26" s="32" t="s">
        <v>731</v>
      </c>
      <c r="C26" s="33" t="s">
        <v>732</v>
      </c>
      <c r="D26" s="33" t="s">
        <v>733</v>
      </c>
      <c r="E26" s="33" t="s">
        <v>734</v>
      </c>
      <c r="F26" s="33" t="s">
        <v>735</v>
      </c>
      <c r="H26" s="138">
        <f t="shared" si="0"/>
        <v>100</v>
      </c>
      <c r="I26" s="138">
        <f t="shared" si="0"/>
        <v>100</v>
      </c>
      <c r="J26" s="113"/>
      <c r="K26" s="138">
        <f t="shared" si="7"/>
        <v>3</v>
      </c>
      <c r="L26" s="138">
        <f t="shared" si="8"/>
        <v>3</v>
      </c>
      <c r="M26" s="104"/>
      <c r="N26" s="115">
        <v>3</v>
      </c>
      <c r="O26" s="115"/>
      <c r="P26" s="115"/>
      <c r="Q26" s="115"/>
      <c r="R26" s="115"/>
      <c r="S26" s="115"/>
      <c r="T26" s="104"/>
      <c r="U26" s="115"/>
      <c r="V26" s="115">
        <v>3</v>
      </c>
      <c r="W26" s="115">
        <v>3</v>
      </c>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row>
    <row r="27" spans="1:259" ht="51" x14ac:dyDescent="0.25">
      <c r="A27" s="48" t="s">
        <v>65</v>
      </c>
      <c r="B27" s="49" t="s">
        <v>736</v>
      </c>
      <c r="C27" s="50" t="s">
        <v>737</v>
      </c>
      <c r="D27" s="50" t="s">
        <v>738</v>
      </c>
      <c r="E27" s="50" t="s">
        <v>739</v>
      </c>
      <c r="F27" s="50" t="s">
        <v>740</v>
      </c>
      <c r="H27" s="147">
        <f t="shared" ref="H27:H29" si="9">+(K27*100)/3</f>
        <v>100</v>
      </c>
      <c r="I27" s="147">
        <f t="shared" ref="I27:I29" si="10">+(L27*100)/3</f>
        <v>100</v>
      </c>
      <c r="K27" s="147">
        <f t="shared" ref="K27:K29" si="11">+AVERAGE(N27:S27)</f>
        <v>3</v>
      </c>
      <c r="L27" s="147">
        <f t="shared" ref="L27:L29" si="12">+AVERAGE(U27:AX27)</f>
        <v>3</v>
      </c>
      <c r="N27" s="120">
        <v>3</v>
      </c>
      <c r="O27" s="120"/>
      <c r="P27" s="120"/>
      <c r="Q27" s="120"/>
      <c r="R27" s="120"/>
      <c r="S27" s="120"/>
      <c r="T27" s="104"/>
      <c r="U27" s="120"/>
      <c r="V27" s="120">
        <v>3</v>
      </c>
      <c r="W27" s="120">
        <v>3</v>
      </c>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row>
    <row r="28" spans="1:259" ht="71.400000000000006" x14ac:dyDescent="0.25">
      <c r="A28" s="31" t="s">
        <v>66</v>
      </c>
      <c r="B28" s="32" t="s">
        <v>741</v>
      </c>
      <c r="C28" s="33" t="s">
        <v>742</v>
      </c>
      <c r="D28" s="33" t="s">
        <v>743</v>
      </c>
      <c r="E28" s="33" t="s">
        <v>744</v>
      </c>
      <c r="F28" s="33" t="s">
        <v>745</v>
      </c>
      <c r="H28" s="138">
        <f t="shared" si="9"/>
        <v>83.333333333333329</v>
      </c>
      <c r="I28" s="138">
        <f t="shared" si="10"/>
        <v>83.333333333333329</v>
      </c>
      <c r="K28" s="138">
        <f t="shared" si="11"/>
        <v>2.5</v>
      </c>
      <c r="L28" s="138">
        <f t="shared" si="12"/>
        <v>2.5</v>
      </c>
      <c r="N28" s="115">
        <v>2.5</v>
      </c>
      <c r="O28" s="115"/>
      <c r="P28" s="115"/>
      <c r="Q28" s="115"/>
      <c r="R28" s="115"/>
      <c r="S28" s="115"/>
      <c r="T28" s="104"/>
      <c r="U28" s="115"/>
      <c r="V28" s="115">
        <v>3</v>
      </c>
      <c r="W28" s="115">
        <v>2</v>
      </c>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row>
    <row r="29" spans="1:259" s="22" customFormat="1" ht="52.8" x14ac:dyDescent="0.25">
      <c r="A29" s="48" t="s">
        <v>67</v>
      </c>
      <c r="B29" s="49" t="s">
        <v>746</v>
      </c>
      <c r="C29" s="50" t="s">
        <v>747</v>
      </c>
      <c r="D29" s="50" t="s">
        <v>748</v>
      </c>
      <c r="E29" s="50" t="s">
        <v>749</v>
      </c>
      <c r="F29" s="50" t="s">
        <v>750</v>
      </c>
      <c r="G29" s="8"/>
      <c r="H29" s="147">
        <f t="shared" si="9"/>
        <v>33.333333333333336</v>
      </c>
      <c r="I29" s="147">
        <f t="shared" si="10"/>
        <v>33.333333333333336</v>
      </c>
      <c r="J29" s="98"/>
      <c r="K29" s="147">
        <f t="shared" si="11"/>
        <v>1</v>
      </c>
      <c r="L29" s="147">
        <f t="shared" si="12"/>
        <v>1</v>
      </c>
      <c r="M29" s="8"/>
      <c r="N29" s="120">
        <v>1</v>
      </c>
      <c r="O29" s="120"/>
      <c r="P29" s="120"/>
      <c r="Q29" s="120"/>
      <c r="R29" s="120"/>
      <c r="S29" s="120"/>
      <c r="T29" s="104"/>
      <c r="U29" s="120"/>
      <c r="V29" s="120">
        <v>1</v>
      </c>
      <c r="W29" s="120">
        <v>1</v>
      </c>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c r="EV29" s="21"/>
      <c r="EW29" s="21"/>
      <c r="EX29" s="21"/>
      <c r="EY29" s="21"/>
      <c r="EZ29" s="21"/>
      <c r="FA29" s="21"/>
      <c r="FB29" s="21"/>
      <c r="FC29" s="21"/>
      <c r="FD29" s="21"/>
      <c r="FE29" s="21"/>
      <c r="FF29" s="21"/>
      <c r="FG29" s="21"/>
      <c r="FH29" s="21"/>
      <c r="FI29" s="21"/>
      <c r="FJ29" s="21"/>
      <c r="FK29" s="21"/>
      <c r="FL29" s="21"/>
      <c r="FM29" s="21"/>
      <c r="FN29" s="21"/>
      <c r="FO29" s="21"/>
      <c r="FP29" s="21"/>
      <c r="FQ29" s="21"/>
      <c r="FR29" s="21"/>
      <c r="FS29" s="21"/>
      <c r="FT29" s="21"/>
      <c r="FU29" s="21"/>
      <c r="FV29" s="21"/>
      <c r="FW29" s="21"/>
      <c r="FX29" s="21"/>
      <c r="FY29" s="21"/>
      <c r="FZ29" s="21"/>
      <c r="GA29" s="21"/>
      <c r="GB29" s="21"/>
      <c r="GC29" s="21"/>
      <c r="GD29" s="21"/>
      <c r="GE29" s="21"/>
      <c r="GF29" s="21"/>
      <c r="GG29" s="21"/>
      <c r="GH29" s="21"/>
      <c r="GI29" s="21"/>
      <c r="GJ29" s="21"/>
      <c r="GK29" s="21"/>
      <c r="GL29" s="21"/>
      <c r="GM29" s="21"/>
      <c r="GN29" s="21"/>
      <c r="GO29" s="21"/>
      <c r="GP29" s="21"/>
      <c r="GQ29" s="21"/>
      <c r="GR29" s="21"/>
      <c r="GS29" s="21"/>
      <c r="GT29" s="21"/>
      <c r="GU29" s="21"/>
      <c r="GV29" s="21"/>
      <c r="GW29" s="21"/>
      <c r="GX29" s="21"/>
      <c r="GY29" s="21"/>
      <c r="GZ29" s="21"/>
      <c r="HA29" s="21"/>
      <c r="HB29" s="21"/>
      <c r="HC29" s="21"/>
      <c r="HD29" s="21"/>
      <c r="HE29" s="21"/>
      <c r="HF29" s="21"/>
      <c r="HG29" s="21"/>
      <c r="HH29" s="21"/>
      <c r="HI29" s="21"/>
      <c r="HJ29" s="21"/>
      <c r="HK29" s="21"/>
      <c r="HL29" s="21"/>
      <c r="HM29" s="21"/>
      <c r="HN29" s="21"/>
      <c r="HO29" s="21"/>
      <c r="HP29" s="21"/>
      <c r="HQ29" s="21"/>
      <c r="HR29" s="21"/>
      <c r="HS29" s="21"/>
      <c r="HT29" s="21"/>
      <c r="HU29" s="21"/>
      <c r="HV29" s="21"/>
      <c r="HW29" s="21"/>
      <c r="HX29" s="21"/>
      <c r="HY29" s="21"/>
      <c r="HZ29" s="21"/>
      <c r="IA29" s="21"/>
      <c r="IB29" s="21"/>
      <c r="IC29" s="21"/>
      <c r="ID29" s="21"/>
      <c r="IE29" s="21"/>
      <c r="IF29" s="21"/>
      <c r="IG29" s="21"/>
      <c r="IH29" s="21"/>
      <c r="II29" s="21"/>
      <c r="IJ29" s="21"/>
      <c r="IK29" s="21"/>
      <c r="IL29" s="21"/>
      <c r="IM29" s="21"/>
      <c r="IN29" s="21"/>
      <c r="IO29" s="21"/>
      <c r="IP29" s="21"/>
      <c r="IQ29" s="21"/>
      <c r="IR29" s="21"/>
      <c r="IS29" s="21"/>
      <c r="IT29" s="21"/>
      <c r="IU29" s="21"/>
      <c r="IV29" s="21"/>
      <c r="IW29" s="21"/>
      <c r="IX29" s="21"/>
      <c r="IY29" s="21"/>
    </row>
    <row r="30" spans="1:259" ht="15" x14ac:dyDescent="0.25">
      <c r="H30" s="136">
        <f t="shared" ref="H30" si="13">+(K30*100)/3</f>
        <v>78.985507246376798</v>
      </c>
      <c r="I30" s="136">
        <f t="shared" ref="I30" si="14">+(L30*100)/3</f>
        <v>74.637681159420296</v>
      </c>
      <c r="J30" s="117"/>
      <c r="K30" s="136">
        <f>+AVERAGE(K26:K29,K19:K24,K14:K17,K4:K12)</f>
        <v>2.3695652173913042</v>
      </c>
      <c r="L30" s="136">
        <f>+AVERAGE(L26:L29,L19:L24,L14:L17,L4:L12)</f>
        <v>2.2391304347826089</v>
      </c>
    </row>
    <row r="31" spans="1:259" x14ac:dyDescent="0.25">
      <c r="N31" s="100">
        <v>17</v>
      </c>
      <c r="U31" s="8">
        <v>6</v>
      </c>
      <c r="V31" s="8">
        <v>17</v>
      </c>
      <c r="W31" s="8">
        <v>17</v>
      </c>
    </row>
  </sheetData>
  <mergeCells count="9">
    <mergeCell ref="A25:B25"/>
    <mergeCell ref="H1:I1"/>
    <mergeCell ref="K1:L1"/>
    <mergeCell ref="N1:S1"/>
    <mergeCell ref="U1:AX1"/>
    <mergeCell ref="A1:B2"/>
    <mergeCell ref="A3:B3"/>
    <mergeCell ref="A13:B13"/>
    <mergeCell ref="A18:B18"/>
  </mergeCells>
  <dataValidations disablePrompts="1" count="1">
    <dataValidation type="whole" allowBlank="1" showInputMessage="1" showErrorMessage="1" sqref="JB7:JB8 JB20 JB23 JB26 JB28:JB29">
      <formula1>0</formula1>
      <formula2>3</formula2>
    </dataValidation>
  </dataValidations>
  <pageMargins left="0.3" right="0.3" top="1" bottom="1" header="0.51180555555555496" footer="0.5"/>
  <pageSetup scale="99" firstPageNumber="0" fitToHeight="13" orientation="landscape" verticalDpi="0"/>
  <headerFooter>
    <oddFooter>&amp;L&amp;P</oddFooter>
  </headerFooter>
  <rowBreaks count="1" manualBreakCount="1">
    <brk id="1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OC24"/>
  <sheetViews>
    <sheetView showGridLines="0" zoomScale="70" zoomScaleNormal="70" workbookViewId="0">
      <pane xSplit="2" ySplit="2" topLeftCell="C3" activePane="bottomRight" state="frozen"/>
      <selection pane="topRight" activeCell="C1" sqref="C1"/>
      <selection pane="bottomLeft" activeCell="A3" sqref="A3"/>
      <selection pane="bottomRight" activeCell="B9" sqref="B9"/>
    </sheetView>
  </sheetViews>
  <sheetFormatPr defaultColWidth="8.88671875" defaultRowHeight="15" x14ac:dyDescent="0.25"/>
  <cols>
    <col min="1" max="1" width="6.109375" style="5" customWidth="1"/>
    <col min="2" max="2" width="71.109375" style="6" customWidth="1"/>
    <col min="3" max="6" width="14.109375" style="7" customWidth="1"/>
    <col min="7" max="7" width="2.44140625" style="8" customWidth="1"/>
    <col min="8" max="9" width="14.109375" style="123" customWidth="1"/>
    <col min="10" max="10" width="2.44140625" style="98" customWidth="1"/>
    <col min="11" max="12" width="14.109375" style="123" customWidth="1"/>
    <col min="13" max="13" width="2.44140625" style="8" customWidth="1"/>
    <col min="14" max="19" width="5.88671875" style="100" customWidth="1"/>
    <col min="20" max="20" width="2.44140625" style="8" customWidth="1"/>
    <col min="21" max="50" width="5.88671875" style="8" customWidth="1"/>
    <col min="51" max="1069" width="8.88671875" style="8"/>
  </cols>
  <sheetData>
    <row r="1" spans="1:51" x14ac:dyDescent="0.25">
      <c r="A1" s="329" t="s">
        <v>752</v>
      </c>
      <c r="B1" s="330"/>
      <c r="C1" s="25"/>
      <c r="D1" s="25"/>
      <c r="E1" s="25"/>
      <c r="F1" s="25"/>
      <c r="H1" s="324" t="s">
        <v>1476</v>
      </c>
      <c r="I1" s="326"/>
      <c r="J1" s="8"/>
      <c r="K1" s="324" t="s">
        <v>1477</v>
      </c>
      <c r="L1" s="326"/>
      <c r="N1" s="324" t="s">
        <v>1478</v>
      </c>
      <c r="O1" s="325"/>
      <c r="P1" s="325"/>
      <c r="Q1" s="325"/>
      <c r="R1" s="325"/>
      <c r="S1" s="326"/>
      <c r="U1" s="324" t="s">
        <v>216</v>
      </c>
      <c r="V1" s="325"/>
      <c r="W1" s="325"/>
      <c r="X1" s="325"/>
      <c r="Y1" s="325"/>
      <c r="Z1" s="325"/>
      <c r="AA1" s="325"/>
      <c r="AB1" s="325"/>
      <c r="AC1" s="325"/>
      <c r="AD1" s="325"/>
      <c r="AE1" s="325"/>
      <c r="AF1" s="325"/>
      <c r="AG1" s="325"/>
      <c r="AH1" s="325"/>
      <c r="AI1" s="325"/>
      <c r="AJ1" s="325"/>
      <c r="AK1" s="325"/>
      <c r="AL1" s="325"/>
      <c r="AM1" s="325"/>
      <c r="AN1" s="325"/>
      <c r="AO1" s="325"/>
      <c r="AP1" s="325"/>
      <c r="AQ1" s="325"/>
      <c r="AR1" s="325"/>
      <c r="AS1" s="325"/>
      <c r="AT1" s="325"/>
      <c r="AU1" s="325"/>
      <c r="AV1" s="325"/>
      <c r="AW1" s="325"/>
      <c r="AX1" s="326"/>
    </row>
    <row r="2" spans="1:51" x14ac:dyDescent="0.25">
      <c r="A2" s="331"/>
      <c r="B2" s="332"/>
      <c r="C2" s="26" t="s">
        <v>0</v>
      </c>
      <c r="D2" s="26" t="s">
        <v>1</v>
      </c>
      <c r="E2" s="26" t="s">
        <v>2</v>
      </c>
      <c r="F2" s="26" t="s">
        <v>3</v>
      </c>
      <c r="H2" s="125" t="s">
        <v>1478</v>
      </c>
      <c r="I2" s="26" t="s">
        <v>216</v>
      </c>
      <c r="J2" s="8"/>
      <c r="K2" s="125" t="s">
        <v>1478</v>
      </c>
      <c r="L2" s="125" t="s">
        <v>216</v>
      </c>
      <c r="N2" s="96">
        <v>1</v>
      </c>
      <c r="O2" s="96">
        <v>2</v>
      </c>
      <c r="P2" s="96">
        <v>3</v>
      </c>
      <c r="Q2" s="96">
        <v>4</v>
      </c>
      <c r="R2" s="96">
        <v>5</v>
      </c>
      <c r="S2" s="96">
        <v>6</v>
      </c>
      <c r="U2" s="96">
        <v>1</v>
      </c>
      <c r="V2" s="96">
        <v>2</v>
      </c>
      <c r="W2" s="96">
        <v>3</v>
      </c>
      <c r="X2" s="96">
        <v>4</v>
      </c>
      <c r="Y2" s="96">
        <v>5</v>
      </c>
      <c r="Z2" s="96">
        <v>6</v>
      </c>
      <c r="AA2" s="96">
        <v>7</v>
      </c>
      <c r="AB2" s="96">
        <v>8</v>
      </c>
      <c r="AC2" s="96">
        <v>9</v>
      </c>
      <c r="AD2" s="96">
        <v>10</v>
      </c>
      <c r="AE2" s="96">
        <v>11</v>
      </c>
      <c r="AF2" s="96">
        <v>12</v>
      </c>
      <c r="AG2" s="96">
        <v>13</v>
      </c>
      <c r="AH2" s="96">
        <v>14</v>
      </c>
      <c r="AI2" s="96">
        <v>15</v>
      </c>
      <c r="AJ2" s="96">
        <v>16</v>
      </c>
      <c r="AK2" s="96">
        <v>17</v>
      </c>
      <c r="AL2" s="96">
        <v>18</v>
      </c>
      <c r="AM2" s="96">
        <v>19</v>
      </c>
      <c r="AN2" s="96">
        <v>20</v>
      </c>
      <c r="AO2" s="96">
        <v>21</v>
      </c>
      <c r="AP2" s="96">
        <v>22</v>
      </c>
      <c r="AQ2" s="96">
        <v>23</v>
      </c>
      <c r="AR2" s="96">
        <v>24</v>
      </c>
      <c r="AS2" s="96">
        <v>25</v>
      </c>
      <c r="AT2" s="96">
        <v>26</v>
      </c>
      <c r="AU2" s="96">
        <v>27</v>
      </c>
      <c r="AV2" s="96">
        <v>28</v>
      </c>
      <c r="AW2" s="96">
        <v>29</v>
      </c>
      <c r="AX2" s="96">
        <v>30</v>
      </c>
    </row>
    <row r="3" spans="1:51" s="97" customFormat="1" x14ac:dyDescent="0.25">
      <c r="A3" s="327" t="s">
        <v>532</v>
      </c>
      <c r="B3" s="328"/>
      <c r="C3" s="101"/>
      <c r="D3" s="101"/>
      <c r="E3" s="101"/>
      <c r="F3" s="101"/>
      <c r="H3" s="136">
        <f>+(K3*100)/3</f>
        <v>33.333333333333336</v>
      </c>
      <c r="I3" s="136">
        <f>+(L3*100)/3</f>
        <v>47.222222222222229</v>
      </c>
      <c r="J3" s="99"/>
      <c r="K3" s="136">
        <f>+AVERAGE(K4:K6)</f>
        <v>1</v>
      </c>
      <c r="L3" s="136">
        <f>+AVERAGE(L4:L6)</f>
        <v>1.4166666666666667</v>
      </c>
      <c r="N3" s="101"/>
      <c r="O3" s="101"/>
      <c r="P3" s="101"/>
      <c r="Q3" s="101"/>
      <c r="R3" s="101"/>
      <c r="S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101"/>
      <c r="AW3" s="101"/>
      <c r="AX3" s="101"/>
    </row>
    <row r="4" spans="1:51" ht="102" x14ac:dyDescent="0.25">
      <c r="A4" s="54" t="s">
        <v>68</v>
      </c>
      <c r="B4" s="55" t="s">
        <v>753</v>
      </c>
      <c r="C4" s="56" t="s">
        <v>754</v>
      </c>
      <c r="D4" s="56" t="s">
        <v>755</v>
      </c>
      <c r="E4" s="56" t="s">
        <v>756</v>
      </c>
      <c r="F4" s="56" t="s">
        <v>757</v>
      </c>
      <c r="H4" s="148">
        <f>+(K4*100)/3</f>
        <v>33.333333333333336</v>
      </c>
      <c r="I4" s="148">
        <f>+(L4*100)/3</f>
        <v>33.333333333333336</v>
      </c>
      <c r="J4" s="113"/>
      <c r="K4" s="148">
        <f>+AVERAGE(N4:S4)</f>
        <v>1</v>
      </c>
      <c r="L4" s="148">
        <f>+AVERAGE(U4:AX4)</f>
        <v>1</v>
      </c>
      <c r="M4" s="104"/>
      <c r="N4" s="122">
        <v>1</v>
      </c>
      <c r="O4" s="122"/>
      <c r="P4" s="122"/>
      <c r="Q4" s="122"/>
      <c r="R4" s="122"/>
      <c r="S4" s="122"/>
      <c r="T4" s="104"/>
      <c r="U4" s="122"/>
      <c r="V4" s="122">
        <v>1</v>
      </c>
      <c r="W4" s="122">
        <v>1</v>
      </c>
      <c r="X4" s="122">
        <v>1</v>
      </c>
      <c r="Y4" s="122">
        <v>1</v>
      </c>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3"/>
    </row>
    <row r="5" spans="1:51" ht="102" x14ac:dyDescent="0.25">
      <c r="A5" s="31" t="s">
        <v>69</v>
      </c>
      <c r="B5" s="32" t="s">
        <v>758</v>
      </c>
      <c r="C5" s="33" t="s">
        <v>759</v>
      </c>
      <c r="D5" s="33" t="s">
        <v>760</v>
      </c>
      <c r="E5" s="33" t="s">
        <v>761</v>
      </c>
      <c r="F5" s="33" t="s">
        <v>762</v>
      </c>
      <c r="H5" s="138">
        <f t="shared" ref="H5:I22" si="0">+(K5*100)/3</f>
        <v>33.333333333333336</v>
      </c>
      <c r="I5" s="138">
        <f t="shared" si="0"/>
        <v>66.666666666666671</v>
      </c>
      <c r="J5" s="113"/>
      <c r="K5" s="138">
        <f t="shared" ref="K5:K22" si="1">+AVERAGE(N5:S5)</f>
        <v>1</v>
      </c>
      <c r="L5" s="138">
        <f t="shared" ref="L5:L22" si="2">+AVERAGE(U5:AX5)</f>
        <v>2</v>
      </c>
      <c r="M5" s="104"/>
      <c r="N5" s="106">
        <v>1</v>
      </c>
      <c r="O5" s="106"/>
      <c r="P5" s="106"/>
      <c r="Q5" s="106"/>
      <c r="R5" s="106"/>
      <c r="S5" s="106"/>
      <c r="T5" s="104"/>
      <c r="U5" s="106"/>
      <c r="V5" s="106">
        <v>2</v>
      </c>
      <c r="W5" s="106">
        <v>2</v>
      </c>
      <c r="X5" s="106">
        <v>2</v>
      </c>
      <c r="Y5" s="106">
        <v>2</v>
      </c>
      <c r="Z5" s="106"/>
      <c r="AA5" s="106"/>
      <c r="AB5" s="106"/>
      <c r="AC5" s="106"/>
      <c r="AD5" s="106"/>
      <c r="AE5" s="106"/>
      <c r="AF5" s="106"/>
      <c r="AG5" s="106"/>
      <c r="AH5" s="106"/>
      <c r="AI5" s="106"/>
      <c r="AJ5" s="106"/>
      <c r="AK5" s="106"/>
      <c r="AL5" s="106"/>
      <c r="AM5" s="106"/>
      <c r="AN5" s="106"/>
      <c r="AO5" s="106"/>
      <c r="AP5" s="106"/>
      <c r="AQ5" s="106"/>
      <c r="AR5" s="106"/>
      <c r="AS5" s="106"/>
      <c r="AT5" s="106"/>
      <c r="AU5" s="106"/>
      <c r="AV5" s="106"/>
      <c r="AW5" s="106"/>
      <c r="AX5" s="106"/>
    </row>
    <row r="6" spans="1:51" s="24" customFormat="1" ht="51" x14ac:dyDescent="0.25">
      <c r="A6" s="54" t="s">
        <v>70</v>
      </c>
      <c r="B6" s="55" t="s">
        <v>763</v>
      </c>
      <c r="C6" s="56" t="s">
        <v>764</v>
      </c>
      <c r="D6" s="56" t="s">
        <v>765</v>
      </c>
      <c r="E6" s="56" t="s">
        <v>766</v>
      </c>
      <c r="F6" s="56" t="s">
        <v>767</v>
      </c>
      <c r="G6" s="8"/>
      <c r="H6" s="148">
        <f t="shared" si="0"/>
        <v>33.333333333333336</v>
      </c>
      <c r="I6" s="148">
        <f t="shared" si="0"/>
        <v>41.666666666666664</v>
      </c>
      <c r="J6" s="113"/>
      <c r="K6" s="148">
        <f t="shared" si="1"/>
        <v>1</v>
      </c>
      <c r="L6" s="148">
        <f t="shared" si="2"/>
        <v>1.25</v>
      </c>
      <c r="M6" s="104"/>
      <c r="N6" s="122">
        <v>1</v>
      </c>
      <c r="O6" s="122"/>
      <c r="P6" s="122"/>
      <c r="Q6" s="122"/>
      <c r="R6" s="122"/>
      <c r="S6" s="122"/>
      <c r="T6" s="104"/>
      <c r="U6" s="122"/>
      <c r="V6" s="122">
        <v>1</v>
      </c>
      <c r="W6" s="122">
        <v>1</v>
      </c>
      <c r="X6" s="122">
        <v>2</v>
      </c>
      <c r="Y6" s="122">
        <v>1</v>
      </c>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row>
    <row r="7" spans="1:51" s="97" customFormat="1" x14ac:dyDescent="0.25">
      <c r="A7" s="327" t="s">
        <v>566</v>
      </c>
      <c r="B7" s="328"/>
      <c r="C7" s="101"/>
      <c r="D7" s="101"/>
      <c r="E7" s="101"/>
      <c r="F7" s="101"/>
      <c r="G7" s="103"/>
      <c r="H7" s="136">
        <f t="shared" si="0"/>
        <v>66.666666666666671</v>
      </c>
      <c r="I7" s="136">
        <f t="shared" si="0"/>
        <v>65.952380952380949</v>
      </c>
      <c r="J7" s="117"/>
      <c r="K7" s="136">
        <f>+AVERAGE(K8:K14)</f>
        <v>2</v>
      </c>
      <c r="L7" s="136">
        <f>+AVERAGE(L8:L14)</f>
        <v>1.9785714285714284</v>
      </c>
      <c r="M7" s="118"/>
      <c r="N7" s="101"/>
      <c r="O7" s="101"/>
      <c r="P7" s="101"/>
      <c r="Q7" s="101"/>
      <c r="R7" s="101"/>
      <c r="S7" s="101"/>
      <c r="T7" s="118"/>
      <c r="U7" s="101"/>
      <c r="V7" s="101"/>
      <c r="W7" s="101"/>
      <c r="X7" s="101"/>
      <c r="Y7" s="101"/>
      <c r="Z7" s="101"/>
      <c r="AA7" s="101"/>
      <c r="AB7" s="101"/>
      <c r="AC7" s="101"/>
      <c r="AD7" s="101"/>
      <c r="AE7" s="101"/>
      <c r="AF7" s="101"/>
      <c r="AG7" s="101"/>
      <c r="AH7" s="101"/>
      <c r="AI7" s="101"/>
      <c r="AJ7" s="101"/>
      <c r="AK7" s="101"/>
      <c r="AL7" s="101"/>
      <c r="AM7" s="101"/>
      <c r="AN7" s="101"/>
      <c r="AO7" s="101"/>
      <c r="AP7" s="101"/>
      <c r="AQ7" s="101"/>
      <c r="AR7" s="101"/>
      <c r="AS7" s="101"/>
      <c r="AT7" s="101"/>
      <c r="AU7" s="101"/>
      <c r="AV7" s="101"/>
      <c r="AW7" s="101"/>
      <c r="AX7" s="101"/>
    </row>
    <row r="8" spans="1:51" s="10" customFormat="1" ht="122.4" x14ac:dyDescent="0.25">
      <c r="A8" s="47" t="s">
        <v>71</v>
      </c>
      <c r="B8" s="39" t="s">
        <v>768</v>
      </c>
      <c r="C8" s="33" t="s">
        <v>769</v>
      </c>
      <c r="D8" s="33" t="s">
        <v>770</v>
      </c>
      <c r="E8" s="33" t="s">
        <v>771</v>
      </c>
      <c r="F8" s="33" t="s">
        <v>772</v>
      </c>
      <c r="G8" s="8"/>
      <c r="H8" s="138">
        <f t="shared" si="0"/>
        <v>100</v>
      </c>
      <c r="I8" s="138">
        <f t="shared" si="0"/>
        <v>91.666666666666671</v>
      </c>
      <c r="J8" s="113"/>
      <c r="K8" s="138">
        <f t="shared" si="1"/>
        <v>3</v>
      </c>
      <c r="L8" s="138">
        <f t="shared" si="2"/>
        <v>2.75</v>
      </c>
      <c r="M8" s="104"/>
      <c r="N8" s="106">
        <v>3</v>
      </c>
      <c r="O8" s="106"/>
      <c r="P8" s="106"/>
      <c r="Q8" s="106"/>
      <c r="R8" s="106"/>
      <c r="S8" s="106"/>
      <c r="T8" s="104"/>
      <c r="U8" s="106"/>
      <c r="V8" s="106">
        <v>2</v>
      </c>
      <c r="W8" s="106">
        <v>3</v>
      </c>
      <c r="X8" s="106">
        <v>3</v>
      </c>
      <c r="Y8" s="106">
        <v>3</v>
      </c>
      <c r="Z8" s="106"/>
      <c r="AA8" s="106"/>
      <c r="AB8" s="106"/>
      <c r="AC8" s="106"/>
      <c r="AD8" s="106"/>
      <c r="AE8" s="106"/>
      <c r="AF8" s="106"/>
      <c r="AG8" s="106"/>
      <c r="AH8" s="106"/>
      <c r="AI8" s="106"/>
      <c r="AJ8" s="106"/>
      <c r="AK8" s="106"/>
      <c r="AL8" s="106"/>
      <c r="AM8" s="106"/>
      <c r="AN8" s="106"/>
      <c r="AO8" s="106"/>
      <c r="AP8" s="106"/>
      <c r="AQ8" s="106"/>
      <c r="AR8" s="106"/>
      <c r="AS8" s="106"/>
      <c r="AT8" s="106"/>
      <c r="AU8" s="106"/>
      <c r="AV8" s="106"/>
      <c r="AW8" s="106"/>
      <c r="AX8" s="106"/>
    </row>
    <row r="9" spans="1:51" s="10" customFormat="1" ht="51" x14ac:dyDescent="0.25">
      <c r="A9" s="57" t="s">
        <v>72</v>
      </c>
      <c r="B9" s="58" t="s">
        <v>773</v>
      </c>
      <c r="C9" s="56" t="s">
        <v>774</v>
      </c>
      <c r="D9" s="56" t="s">
        <v>775</v>
      </c>
      <c r="E9" s="56" t="s">
        <v>776</v>
      </c>
      <c r="F9" s="56" t="s">
        <v>777</v>
      </c>
      <c r="G9" s="8"/>
      <c r="H9" s="148">
        <f t="shared" si="0"/>
        <v>33.333333333333336</v>
      </c>
      <c r="I9" s="148">
        <f t="shared" si="0"/>
        <v>40</v>
      </c>
      <c r="J9" s="113"/>
      <c r="K9" s="148">
        <f t="shared" si="1"/>
        <v>1</v>
      </c>
      <c r="L9" s="148">
        <f t="shared" si="2"/>
        <v>1.2</v>
      </c>
      <c r="M9" s="104"/>
      <c r="N9" s="122">
        <v>1</v>
      </c>
      <c r="O9" s="122"/>
      <c r="P9" s="122"/>
      <c r="Q9" s="122"/>
      <c r="R9" s="122"/>
      <c r="S9" s="122"/>
      <c r="T9" s="104"/>
      <c r="U9" s="122">
        <v>2</v>
      </c>
      <c r="V9" s="122">
        <v>1</v>
      </c>
      <c r="W9" s="122">
        <v>1</v>
      </c>
      <c r="X9" s="122">
        <v>1</v>
      </c>
      <c r="Y9" s="122">
        <v>1</v>
      </c>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row>
    <row r="10" spans="1:51" ht="30.6" x14ac:dyDescent="0.25">
      <c r="A10" s="31" t="s">
        <v>73</v>
      </c>
      <c r="B10" s="39" t="s">
        <v>778</v>
      </c>
      <c r="C10" s="33" t="s">
        <v>779</v>
      </c>
      <c r="D10" s="33" t="s">
        <v>780</v>
      </c>
      <c r="E10" s="33" t="s">
        <v>781</v>
      </c>
      <c r="F10" s="33" t="s">
        <v>782</v>
      </c>
      <c r="G10" s="10"/>
      <c r="H10" s="138">
        <f t="shared" si="0"/>
        <v>33.333333333333336</v>
      </c>
      <c r="I10" s="138">
        <f t="shared" si="0"/>
        <v>83.333333333333329</v>
      </c>
      <c r="J10" s="116"/>
      <c r="K10" s="138">
        <f t="shared" si="1"/>
        <v>1</v>
      </c>
      <c r="L10" s="138">
        <f t="shared" si="2"/>
        <v>2.5</v>
      </c>
      <c r="M10" s="108"/>
      <c r="N10" s="106">
        <v>1</v>
      </c>
      <c r="O10" s="106"/>
      <c r="P10" s="106"/>
      <c r="Q10" s="106"/>
      <c r="R10" s="106"/>
      <c r="S10" s="106"/>
      <c r="T10" s="108"/>
      <c r="U10" s="106"/>
      <c r="V10" s="106">
        <v>3</v>
      </c>
      <c r="W10" s="106">
        <v>3</v>
      </c>
      <c r="X10" s="106">
        <v>2</v>
      </c>
      <c r="Y10" s="106">
        <v>2</v>
      </c>
      <c r="Z10" s="106"/>
      <c r="AA10" s="106"/>
      <c r="AB10" s="106"/>
      <c r="AC10" s="106"/>
      <c r="AD10" s="106"/>
      <c r="AE10" s="106"/>
      <c r="AF10" s="106"/>
      <c r="AG10" s="106"/>
      <c r="AH10" s="106"/>
      <c r="AI10" s="106"/>
      <c r="AJ10" s="106"/>
      <c r="AK10" s="106"/>
      <c r="AL10" s="106"/>
      <c r="AM10" s="106"/>
      <c r="AN10" s="106"/>
      <c r="AO10" s="106"/>
      <c r="AP10" s="106"/>
      <c r="AQ10" s="106"/>
      <c r="AR10" s="106"/>
      <c r="AS10" s="106"/>
      <c r="AT10" s="106"/>
      <c r="AU10" s="106"/>
      <c r="AV10" s="106"/>
      <c r="AW10" s="106"/>
      <c r="AX10" s="106"/>
    </row>
    <row r="11" spans="1:51" s="10" customFormat="1" ht="102" x14ac:dyDescent="0.25">
      <c r="A11" s="57" t="s">
        <v>74</v>
      </c>
      <c r="B11" s="58" t="s">
        <v>783</v>
      </c>
      <c r="C11" s="56" t="s">
        <v>784</v>
      </c>
      <c r="D11" s="56" t="s">
        <v>785</v>
      </c>
      <c r="E11" s="56" t="s">
        <v>786</v>
      </c>
      <c r="F11" s="56" t="s">
        <v>787</v>
      </c>
      <c r="G11" s="103"/>
      <c r="H11" s="148">
        <f t="shared" si="0"/>
        <v>100</v>
      </c>
      <c r="I11" s="148">
        <f t="shared" si="0"/>
        <v>100</v>
      </c>
      <c r="J11" s="117"/>
      <c r="K11" s="148">
        <f t="shared" si="1"/>
        <v>3</v>
      </c>
      <c r="L11" s="148">
        <f t="shared" si="2"/>
        <v>3</v>
      </c>
      <c r="M11" s="118"/>
      <c r="N11" s="122">
        <v>3</v>
      </c>
      <c r="O11" s="122"/>
      <c r="P11" s="122"/>
      <c r="Q11" s="122"/>
      <c r="R11" s="122"/>
      <c r="S11" s="122"/>
      <c r="T11" s="118"/>
      <c r="U11" s="122">
        <v>3</v>
      </c>
      <c r="V11" s="122">
        <v>3</v>
      </c>
      <c r="W11" s="122">
        <v>3</v>
      </c>
      <c r="X11" s="122">
        <v>3</v>
      </c>
      <c r="Y11" s="122">
        <v>3</v>
      </c>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row>
    <row r="12" spans="1:51" s="10" customFormat="1" ht="81.599999999999994" x14ac:dyDescent="0.25">
      <c r="A12" s="47" t="s">
        <v>75</v>
      </c>
      <c r="B12" s="39" t="s">
        <v>788</v>
      </c>
      <c r="C12" s="33" t="s">
        <v>789</v>
      </c>
      <c r="D12" s="33" t="s">
        <v>790</v>
      </c>
      <c r="E12" s="33" t="s">
        <v>791</v>
      </c>
      <c r="F12" s="33" t="s">
        <v>792</v>
      </c>
      <c r="G12" s="8"/>
      <c r="H12" s="138">
        <f t="shared" si="0"/>
        <v>33.333333333333336</v>
      </c>
      <c r="I12" s="138">
        <f t="shared" si="0"/>
        <v>46.666666666666664</v>
      </c>
      <c r="J12" s="113"/>
      <c r="K12" s="138">
        <f t="shared" si="1"/>
        <v>1</v>
      </c>
      <c r="L12" s="138">
        <f t="shared" si="2"/>
        <v>1.4</v>
      </c>
      <c r="M12" s="104"/>
      <c r="N12" s="106">
        <v>1</v>
      </c>
      <c r="O12" s="106"/>
      <c r="P12" s="106"/>
      <c r="Q12" s="106"/>
      <c r="R12" s="106"/>
      <c r="S12" s="106"/>
      <c r="T12" s="104"/>
      <c r="U12" s="106">
        <v>2</v>
      </c>
      <c r="V12" s="106">
        <v>2</v>
      </c>
      <c r="W12" s="106">
        <v>1</v>
      </c>
      <c r="X12" s="106">
        <v>1</v>
      </c>
      <c r="Y12" s="106">
        <v>1</v>
      </c>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c r="AX12" s="106"/>
    </row>
    <row r="13" spans="1:51" s="10" customFormat="1" ht="91.8" x14ac:dyDescent="0.25">
      <c r="A13" s="57" t="s">
        <v>76</v>
      </c>
      <c r="B13" s="58" t="s">
        <v>793</v>
      </c>
      <c r="C13" s="56" t="s">
        <v>793</v>
      </c>
      <c r="D13" s="56" t="s">
        <v>794</v>
      </c>
      <c r="E13" s="56" t="s">
        <v>795</v>
      </c>
      <c r="F13" s="56" t="s">
        <v>796</v>
      </c>
      <c r="G13" s="97"/>
      <c r="H13" s="148">
        <f t="shared" si="0"/>
        <v>100</v>
      </c>
      <c r="I13" s="148">
        <f t="shared" si="0"/>
        <v>75</v>
      </c>
      <c r="J13" s="99"/>
      <c r="K13" s="148">
        <f t="shared" ref="K13" si="3">+AVERAGE(N13:S13)</f>
        <v>3</v>
      </c>
      <c r="L13" s="148">
        <f t="shared" ref="L13" si="4">+AVERAGE(U13:AX13)</f>
        <v>2.25</v>
      </c>
      <c r="M13" s="97"/>
      <c r="N13" s="122">
        <v>3</v>
      </c>
      <c r="O13" s="122"/>
      <c r="P13" s="122"/>
      <c r="Q13" s="122"/>
      <c r="R13" s="122"/>
      <c r="S13" s="122"/>
      <c r="T13" s="97"/>
      <c r="U13" s="122"/>
      <c r="V13" s="122">
        <v>3</v>
      </c>
      <c r="W13" s="122">
        <v>2</v>
      </c>
      <c r="X13" s="122">
        <v>2</v>
      </c>
      <c r="Y13" s="122">
        <v>2</v>
      </c>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row>
    <row r="14" spans="1:51" s="10" customFormat="1" ht="91.8" x14ac:dyDescent="0.25">
      <c r="A14" s="59" t="s">
        <v>77</v>
      </c>
      <c r="B14" s="41" t="s">
        <v>797</v>
      </c>
      <c r="C14" s="42" t="s">
        <v>797</v>
      </c>
      <c r="D14" s="42" t="s">
        <v>798</v>
      </c>
      <c r="E14" s="42" t="s">
        <v>799</v>
      </c>
      <c r="F14" s="42" t="s">
        <v>800</v>
      </c>
      <c r="G14" s="8"/>
      <c r="H14" s="140">
        <f t="shared" si="0"/>
        <v>66.666666666666671</v>
      </c>
      <c r="I14" s="140">
        <f t="shared" si="0"/>
        <v>25</v>
      </c>
      <c r="J14" s="113"/>
      <c r="K14" s="140">
        <f t="shared" si="1"/>
        <v>2</v>
      </c>
      <c r="L14" s="140">
        <f t="shared" si="2"/>
        <v>0.75</v>
      </c>
      <c r="M14" s="104"/>
      <c r="N14" s="109">
        <v>2</v>
      </c>
      <c r="O14" s="109"/>
      <c r="P14" s="109"/>
      <c r="Q14" s="109"/>
      <c r="R14" s="109"/>
      <c r="S14" s="109"/>
      <c r="T14" s="104"/>
      <c r="U14" s="109"/>
      <c r="V14" s="109">
        <v>3</v>
      </c>
      <c r="W14" s="109">
        <v>0</v>
      </c>
      <c r="X14" s="109">
        <v>0</v>
      </c>
      <c r="Y14" s="109">
        <v>0</v>
      </c>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row>
    <row r="15" spans="1:51" s="97" customFormat="1" x14ac:dyDescent="0.25">
      <c r="A15" s="327" t="s">
        <v>597</v>
      </c>
      <c r="B15" s="328"/>
      <c r="C15" s="101"/>
      <c r="D15" s="101"/>
      <c r="E15" s="101"/>
      <c r="F15" s="101"/>
      <c r="G15" s="103"/>
      <c r="H15" s="136">
        <f t="shared" si="0"/>
        <v>25</v>
      </c>
      <c r="I15" s="136">
        <f t="shared" si="0"/>
        <v>51.666666666666664</v>
      </c>
      <c r="J15" s="117"/>
      <c r="K15" s="136">
        <f>+AVERAGE(K16:K19)</f>
        <v>0.75</v>
      </c>
      <c r="L15" s="136">
        <f>+AVERAGE(L16:L19)</f>
        <v>1.55</v>
      </c>
      <c r="M15" s="118"/>
      <c r="N15" s="101"/>
      <c r="O15" s="101"/>
      <c r="P15" s="101"/>
      <c r="Q15" s="101"/>
      <c r="R15" s="101"/>
      <c r="S15" s="101"/>
      <c r="T15" s="118"/>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row>
    <row r="16" spans="1:51" s="10" customFormat="1" ht="81.599999999999994" x14ac:dyDescent="0.25">
      <c r="A16" s="47" t="s">
        <v>78</v>
      </c>
      <c r="B16" s="39" t="s">
        <v>801</v>
      </c>
      <c r="C16" s="33" t="s">
        <v>802</v>
      </c>
      <c r="D16" s="33" t="s">
        <v>803</v>
      </c>
      <c r="E16" s="33" t="s">
        <v>804</v>
      </c>
      <c r="F16" s="33" t="s">
        <v>805</v>
      </c>
      <c r="G16" s="8"/>
      <c r="H16" s="138">
        <f t="shared" si="0"/>
        <v>33.333333333333336</v>
      </c>
      <c r="I16" s="138">
        <f t="shared" si="0"/>
        <v>33.333333333333336</v>
      </c>
      <c r="J16" s="113"/>
      <c r="K16" s="138">
        <f t="shared" si="1"/>
        <v>1</v>
      </c>
      <c r="L16" s="138">
        <f t="shared" si="2"/>
        <v>1</v>
      </c>
      <c r="M16" s="104"/>
      <c r="N16" s="106">
        <v>1</v>
      </c>
      <c r="O16" s="106"/>
      <c r="P16" s="106"/>
      <c r="Q16" s="106"/>
      <c r="R16" s="106"/>
      <c r="S16" s="106"/>
      <c r="T16" s="104"/>
      <c r="U16" s="106"/>
      <c r="V16" s="106">
        <v>2</v>
      </c>
      <c r="W16" s="106">
        <v>1</v>
      </c>
      <c r="X16" s="106">
        <v>1</v>
      </c>
      <c r="Y16" s="106">
        <v>0</v>
      </c>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row>
    <row r="17" spans="1:50" s="10" customFormat="1" ht="71.400000000000006" x14ac:dyDescent="0.25">
      <c r="A17" s="57" t="s">
        <v>79</v>
      </c>
      <c r="B17" s="58" t="s">
        <v>806</v>
      </c>
      <c r="C17" s="56" t="s">
        <v>807</v>
      </c>
      <c r="D17" s="56" t="s">
        <v>808</v>
      </c>
      <c r="E17" s="56" t="s">
        <v>809</v>
      </c>
      <c r="F17" s="56" t="s">
        <v>810</v>
      </c>
      <c r="G17" s="8"/>
      <c r="H17" s="148">
        <f t="shared" si="0"/>
        <v>33.333333333333336</v>
      </c>
      <c r="I17" s="148">
        <f t="shared" si="0"/>
        <v>46.666666666666664</v>
      </c>
      <c r="J17" s="113"/>
      <c r="K17" s="148">
        <f t="shared" si="1"/>
        <v>1</v>
      </c>
      <c r="L17" s="148">
        <f t="shared" si="2"/>
        <v>1.4</v>
      </c>
      <c r="M17" s="104"/>
      <c r="N17" s="122">
        <v>1</v>
      </c>
      <c r="O17" s="122"/>
      <c r="P17" s="122"/>
      <c r="Q17" s="122"/>
      <c r="R17" s="122"/>
      <c r="S17" s="122"/>
      <c r="T17" s="104"/>
      <c r="U17" s="122">
        <v>2</v>
      </c>
      <c r="V17" s="122">
        <v>2</v>
      </c>
      <c r="W17" s="122">
        <v>1</v>
      </c>
      <c r="X17" s="122">
        <v>1</v>
      </c>
      <c r="Y17" s="122">
        <v>1</v>
      </c>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row>
    <row r="18" spans="1:50" s="10" customFormat="1" ht="61.2" x14ac:dyDescent="0.25">
      <c r="A18" s="47" t="s">
        <v>80</v>
      </c>
      <c r="B18" s="39" t="s">
        <v>811</v>
      </c>
      <c r="C18" s="33" t="s">
        <v>812</v>
      </c>
      <c r="D18" s="33" t="s">
        <v>813</v>
      </c>
      <c r="E18" s="33" t="s">
        <v>814</v>
      </c>
      <c r="F18" s="33" t="s">
        <v>815</v>
      </c>
      <c r="G18" s="103"/>
      <c r="H18" s="138">
        <f t="shared" si="0"/>
        <v>33.333333333333336</v>
      </c>
      <c r="I18" s="138">
        <f t="shared" si="0"/>
        <v>66.666666666666671</v>
      </c>
      <c r="J18" s="117"/>
      <c r="K18" s="138">
        <f t="shared" ref="K18" si="5">+AVERAGE(N18:S18)</f>
        <v>1</v>
      </c>
      <c r="L18" s="138">
        <f t="shared" ref="L18" si="6">+AVERAGE(U18:AX18)</f>
        <v>2</v>
      </c>
      <c r="M18" s="118"/>
      <c r="N18" s="106">
        <v>1</v>
      </c>
      <c r="O18" s="106"/>
      <c r="P18" s="106"/>
      <c r="Q18" s="106"/>
      <c r="R18" s="106"/>
      <c r="S18" s="106"/>
      <c r="T18" s="118"/>
      <c r="U18" s="106">
        <v>2</v>
      </c>
      <c r="V18" s="106">
        <v>2</v>
      </c>
      <c r="W18" s="106">
        <v>2</v>
      </c>
      <c r="X18" s="106">
        <v>2</v>
      </c>
      <c r="Y18" s="106">
        <v>2</v>
      </c>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row>
    <row r="19" spans="1:50" s="10" customFormat="1" ht="39.6" x14ac:dyDescent="0.25">
      <c r="A19" s="57" t="s">
        <v>81</v>
      </c>
      <c r="B19" s="58" t="s">
        <v>816</v>
      </c>
      <c r="C19" s="56" t="s">
        <v>817</v>
      </c>
      <c r="D19" s="56" t="s">
        <v>818</v>
      </c>
      <c r="E19" s="56" t="s">
        <v>819</v>
      </c>
      <c r="F19" s="56" t="s">
        <v>820</v>
      </c>
      <c r="G19" s="8"/>
      <c r="H19" s="148">
        <f t="shared" si="0"/>
        <v>0</v>
      </c>
      <c r="I19" s="148">
        <f t="shared" si="0"/>
        <v>60</v>
      </c>
      <c r="J19" s="113"/>
      <c r="K19" s="148">
        <f t="shared" si="1"/>
        <v>0</v>
      </c>
      <c r="L19" s="148">
        <f t="shared" si="2"/>
        <v>1.8</v>
      </c>
      <c r="M19" s="104"/>
      <c r="N19" s="122">
        <v>0</v>
      </c>
      <c r="O19" s="122"/>
      <c r="P19" s="122"/>
      <c r="Q19" s="122"/>
      <c r="R19" s="122"/>
      <c r="S19" s="122"/>
      <c r="T19" s="104"/>
      <c r="U19" s="122">
        <v>3</v>
      </c>
      <c r="V19" s="122">
        <v>3</v>
      </c>
      <c r="W19" s="122">
        <v>1</v>
      </c>
      <c r="X19" s="122">
        <v>1</v>
      </c>
      <c r="Y19" s="122">
        <v>1</v>
      </c>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row>
    <row r="20" spans="1:50" s="97" customFormat="1" x14ac:dyDescent="0.25">
      <c r="A20" s="327" t="s">
        <v>613</v>
      </c>
      <c r="B20" s="328"/>
      <c r="C20" s="101"/>
      <c r="D20" s="101"/>
      <c r="E20" s="101"/>
      <c r="F20" s="101"/>
      <c r="G20" s="103"/>
      <c r="H20" s="136">
        <f t="shared" si="0"/>
        <v>33.333333333333336</v>
      </c>
      <c r="I20" s="136">
        <f t="shared" si="0"/>
        <v>51.666666666666664</v>
      </c>
      <c r="J20" s="117"/>
      <c r="K20" s="136">
        <f>+AVERAGE(K21:K22)</f>
        <v>1</v>
      </c>
      <c r="L20" s="136">
        <f>+AVERAGE(L21:L22)</f>
        <v>1.55</v>
      </c>
      <c r="M20" s="118"/>
      <c r="N20" s="101"/>
      <c r="O20" s="101"/>
      <c r="P20" s="101"/>
      <c r="Q20" s="101"/>
      <c r="R20" s="101"/>
      <c r="S20" s="101"/>
      <c r="T20" s="118"/>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row>
    <row r="21" spans="1:50" ht="52.8" x14ac:dyDescent="0.25">
      <c r="A21" s="31" t="s">
        <v>82</v>
      </c>
      <c r="B21" s="32" t="s">
        <v>821</v>
      </c>
      <c r="C21" s="33" t="s">
        <v>822</v>
      </c>
      <c r="D21" s="33" t="s">
        <v>823</v>
      </c>
      <c r="E21" s="33" t="s">
        <v>824</v>
      </c>
      <c r="F21" s="33" t="s">
        <v>825</v>
      </c>
      <c r="H21" s="138">
        <f t="shared" si="0"/>
        <v>33.333333333333336</v>
      </c>
      <c r="I21" s="138">
        <f t="shared" si="0"/>
        <v>50</v>
      </c>
      <c r="J21" s="113"/>
      <c r="K21" s="138">
        <f t="shared" si="1"/>
        <v>1</v>
      </c>
      <c r="L21" s="138">
        <f t="shared" si="2"/>
        <v>1.5</v>
      </c>
      <c r="M21" s="104"/>
      <c r="N21" s="106">
        <v>1</v>
      </c>
      <c r="O21" s="106"/>
      <c r="P21" s="106"/>
      <c r="Q21" s="106"/>
      <c r="R21" s="106"/>
      <c r="S21" s="106"/>
      <c r="T21" s="104"/>
      <c r="U21" s="106"/>
      <c r="V21" s="106">
        <v>3</v>
      </c>
      <c r="W21" s="106">
        <v>1</v>
      </c>
      <c r="X21" s="106">
        <v>1</v>
      </c>
      <c r="Y21" s="106">
        <v>1</v>
      </c>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c r="AX21" s="106"/>
    </row>
    <row r="22" spans="1:50" ht="52.8" x14ac:dyDescent="0.25">
      <c r="A22" s="54" t="s">
        <v>83</v>
      </c>
      <c r="B22" s="55" t="s">
        <v>826</v>
      </c>
      <c r="C22" s="56" t="s">
        <v>827</v>
      </c>
      <c r="D22" s="56" t="s">
        <v>828</v>
      </c>
      <c r="E22" s="56" t="s">
        <v>829</v>
      </c>
      <c r="F22" s="56" t="s">
        <v>830</v>
      </c>
      <c r="G22" s="97"/>
      <c r="H22" s="148">
        <f t="shared" si="0"/>
        <v>33.333333333333336</v>
      </c>
      <c r="I22" s="148">
        <f t="shared" si="0"/>
        <v>53.333333333333336</v>
      </c>
      <c r="J22" s="99"/>
      <c r="K22" s="148">
        <f t="shared" si="1"/>
        <v>1</v>
      </c>
      <c r="L22" s="148">
        <f t="shared" si="2"/>
        <v>1.6</v>
      </c>
      <c r="M22" s="97"/>
      <c r="N22" s="122">
        <v>1</v>
      </c>
      <c r="O22" s="122"/>
      <c r="P22" s="122"/>
      <c r="Q22" s="122"/>
      <c r="R22" s="122"/>
      <c r="S22" s="122"/>
      <c r="T22" s="97"/>
      <c r="U22" s="122">
        <v>2</v>
      </c>
      <c r="V22" s="122">
        <v>3</v>
      </c>
      <c r="W22" s="122">
        <v>1</v>
      </c>
      <c r="X22" s="122">
        <v>1</v>
      </c>
      <c r="Y22" s="122">
        <v>1</v>
      </c>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row>
    <row r="23" spans="1:50" x14ac:dyDescent="0.25">
      <c r="H23" s="136">
        <f t="shared" ref="H23" si="7">+(K23*100)/3</f>
        <v>45.833333333333336</v>
      </c>
      <c r="I23" s="136">
        <f t="shared" ref="I23" si="8">+(L23*100)/3</f>
        <v>57.083333333333336</v>
      </c>
      <c r="J23" s="117"/>
      <c r="K23" s="136">
        <f>+AVERAGE(K21:K22,K16:K19,K8:K14,K4:K6)</f>
        <v>1.375</v>
      </c>
      <c r="L23" s="136">
        <f>+AVERAGE(L21:L22,L16:L19,L8:L14,L4:L6)</f>
        <v>1.7124999999999999</v>
      </c>
    </row>
    <row r="24" spans="1:50" x14ac:dyDescent="0.25">
      <c r="U24" s="8">
        <v>6</v>
      </c>
      <c r="V24" s="8">
        <v>12</v>
      </c>
      <c r="W24" s="8">
        <v>37</v>
      </c>
      <c r="X24" s="8">
        <v>44</v>
      </c>
      <c r="Y24" s="8">
        <v>45</v>
      </c>
    </row>
  </sheetData>
  <mergeCells count="9">
    <mergeCell ref="A20:B20"/>
    <mergeCell ref="H1:I1"/>
    <mergeCell ref="K1:L1"/>
    <mergeCell ref="N1:S1"/>
    <mergeCell ref="U1:AX1"/>
    <mergeCell ref="A1:B2"/>
    <mergeCell ref="A3:B3"/>
    <mergeCell ref="A7:B7"/>
    <mergeCell ref="A15:B15"/>
  </mergeCells>
  <pageMargins left="0.3" right="0.3" top="1" bottom="1" header="0.51180555555555496" footer="0.5"/>
  <pageSetup scale="99" firstPageNumber="0" fitToHeight="269" orientation="landscape" verticalDpi="0"/>
  <headerFooter>
    <oddFooter>&amp;L&amp;P</oddFooter>
  </headerFooter>
  <rowBreaks count="1" manualBreakCount="1">
    <brk id="1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OC25"/>
  <sheetViews>
    <sheetView showGridLines="0" zoomScale="70" zoomScaleNormal="70" workbookViewId="0">
      <pane xSplit="2" ySplit="2" topLeftCell="C3" activePane="bottomRight" state="frozen"/>
      <selection pane="topRight" activeCell="C1" sqref="C1"/>
      <selection pane="bottomLeft" activeCell="A3" sqref="A3"/>
      <selection pane="bottomRight" activeCell="A3" sqref="A3:B3"/>
    </sheetView>
  </sheetViews>
  <sheetFormatPr defaultColWidth="8.88671875" defaultRowHeight="15" x14ac:dyDescent="0.25"/>
  <cols>
    <col min="1" max="1" width="6.109375" style="5" customWidth="1"/>
    <col min="2" max="2" width="71.109375" style="6" customWidth="1"/>
    <col min="3" max="6" width="14.109375" style="7" customWidth="1"/>
    <col min="7" max="7" width="2.44140625" style="8" customWidth="1"/>
    <col min="8" max="9" width="14.109375" style="123" customWidth="1"/>
    <col min="10" max="10" width="2.44140625" style="98" customWidth="1"/>
    <col min="11" max="12" width="14.109375" style="123" customWidth="1"/>
    <col min="13" max="13" width="2.44140625" style="8" customWidth="1"/>
    <col min="14" max="19" width="5.88671875" style="100" customWidth="1"/>
    <col min="20" max="20" width="2.44140625" style="8" customWidth="1"/>
    <col min="21" max="50" width="5.88671875" style="8" customWidth="1"/>
    <col min="51" max="1069" width="8.88671875" style="8"/>
  </cols>
  <sheetData>
    <row r="1" spans="1:50" x14ac:dyDescent="0.25">
      <c r="A1" s="329" t="s">
        <v>831</v>
      </c>
      <c r="B1" s="330"/>
      <c r="C1" s="25"/>
      <c r="D1" s="25"/>
      <c r="E1" s="25"/>
      <c r="F1" s="25"/>
      <c r="H1" s="324" t="s">
        <v>1476</v>
      </c>
      <c r="I1" s="326"/>
      <c r="J1" s="8"/>
      <c r="K1" s="324" t="s">
        <v>1477</v>
      </c>
      <c r="L1" s="326"/>
      <c r="N1" s="324" t="s">
        <v>1478</v>
      </c>
      <c r="O1" s="325"/>
      <c r="P1" s="325"/>
      <c r="Q1" s="325"/>
      <c r="R1" s="325"/>
      <c r="S1" s="326"/>
      <c r="U1" s="324" t="s">
        <v>216</v>
      </c>
      <c r="V1" s="325"/>
      <c r="W1" s="325"/>
      <c r="X1" s="325"/>
      <c r="Y1" s="325"/>
      <c r="Z1" s="325"/>
      <c r="AA1" s="325"/>
      <c r="AB1" s="325"/>
      <c r="AC1" s="325"/>
      <c r="AD1" s="325"/>
      <c r="AE1" s="325"/>
      <c r="AF1" s="325"/>
      <c r="AG1" s="325"/>
      <c r="AH1" s="325"/>
      <c r="AI1" s="325"/>
      <c r="AJ1" s="325"/>
      <c r="AK1" s="325"/>
      <c r="AL1" s="325"/>
      <c r="AM1" s="325"/>
      <c r="AN1" s="325"/>
      <c r="AO1" s="325"/>
      <c r="AP1" s="325"/>
      <c r="AQ1" s="325"/>
      <c r="AR1" s="325"/>
      <c r="AS1" s="325"/>
      <c r="AT1" s="325"/>
      <c r="AU1" s="325"/>
      <c r="AV1" s="325"/>
      <c r="AW1" s="325"/>
      <c r="AX1" s="326"/>
    </row>
    <row r="2" spans="1:50" x14ac:dyDescent="0.25">
      <c r="A2" s="331"/>
      <c r="B2" s="332"/>
      <c r="C2" s="26" t="s">
        <v>0</v>
      </c>
      <c r="D2" s="26" t="s">
        <v>1</v>
      </c>
      <c r="E2" s="26" t="s">
        <v>2</v>
      </c>
      <c r="F2" s="26" t="s">
        <v>3</v>
      </c>
      <c r="H2" s="125" t="s">
        <v>1478</v>
      </c>
      <c r="I2" s="26" t="s">
        <v>216</v>
      </c>
      <c r="J2" s="8"/>
      <c r="K2" s="125" t="s">
        <v>1478</v>
      </c>
      <c r="L2" s="125" t="s">
        <v>216</v>
      </c>
      <c r="N2" s="96">
        <v>1</v>
      </c>
      <c r="O2" s="96">
        <v>2</v>
      </c>
      <c r="P2" s="96">
        <v>3</v>
      </c>
      <c r="Q2" s="96">
        <v>4</v>
      </c>
      <c r="R2" s="96">
        <v>5</v>
      </c>
      <c r="S2" s="96">
        <v>6</v>
      </c>
      <c r="U2" s="96">
        <v>1</v>
      </c>
      <c r="V2" s="96">
        <v>2</v>
      </c>
      <c r="W2" s="96">
        <v>3</v>
      </c>
      <c r="X2" s="96">
        <v>4</v>
      </c>
      <c r="Y2" s="96">
        <v>5</v>
      </c>
      <c r="Z2" s="96">
        <v>6</v>
      </c>
      <c r="AA2" s="96">
        <v>7</v>
      </c>
      <c r="AB2" s="96">
        <v>8</v>
      </c>
      <c r="AC2" s="96">
        <v>9</v>
      </c>
      <c r="AD2" s="96">
        <v>10</v>
      </c>
      <c r="AE2" s="96">
        <v>11</v>
      </c>
      <c r="AF2" s="96">
        <v>12</v>
      </c>
      <c r="AG2" s="96">
        <v>13</v>
      </c>
      <c r="AH2" s="96">
        <v>14</v>
      </c>
      <c r="AI2" s="96">
        <v>15</v>
      </c>
      <c r="AJ2" s="96">
        <v>16</v>
      </c>
      <c r="AK2" s="96">
        <v>17</v>
      </c>
      <c r="AL2" s="96">
        <v>18</v>
      </c>
      <c r="AM2" s="96">
        <v>19</v>
      </c>
      <c r="AN2" s="96">
        <v>20</v>
      </c>
      <c r="AO2" s="96">
        <v>21</v>
      </c>
      <c r="AP2" s="96">
        <v>22</v>
      </c>
      <c r="AQ2" s="96">
        <v>23</v>
      </c>
      <c r="AR2" s="96">
        <v>24</v>
      </c>
      <c r="AS2" s="96">
        <v>25</v>
      </c>
      <c r="AT2" s="96">
        <v>26</v>
      </c>
      <c r="AU2" s="96">
        <v>27</v>
      </c>
      <c r="AV2" s="96">
        <v>28</v>
      </c>
      <c r="AW2" s="96">
        <v>29</v>
      </c>
      <c r="AX2" s="96">
        <v>30</v>
      </c>
    </row>
    <row r="3" spans="1:50" s="97" customFormat="1" x14ac:dyDescent="0.25">
      <c r="A3" s="327" t="s">
        <v>532</v>
      </c>
      <c r="B3" s="328"/>
      <c r="C3" s="101"/>
      <c r="D3" s="101"/>
      <c r="E3" s="101"/>
      <c r="F3" s="101"/>
      <c r="H3" s="136">
        <f>+(K3*100)/3</f>
        <v>83.333333333333329</v>
      </c>
      <c r="I3" s="136">
        <f>+(L3*100)/3</f>
        <v>80.952380952380963</v>
      </c>
      <c r="J3" s="99"/>
      <c r="K3" s="136">
        <f>+AVERAGE(K4:K5)</f>
        <v>2.5</v>
      </c>
      <c r="L3" s="136">
        <f>+AVERAGE(L4:L5)</f>
        <v>2.4285714285714288</v>
      </c>
      <c r="N3" s="101"/>
      <c r="O3" s="101"/>
      <c r="P3" s="101"/>
      <c r="Q3" s="101"/>
      <c r="R3" s="101"/>
      <c r="S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101"/>
      <c r="AW3" s="101"/>
      <c r="AX3" s="101"/>
    </row>
    <row r="4" spans="1:50" s="10" customFormat="1" ht="79.2" x14ac:dyDescent="0.25">
      <c r="A4" s="60" t="s">
        <v>84</v>
      </c>
      <c r="B4" s="61" t="s">
        <v>832</v>
      </c>
      <c r="C4" s="62" t="s">
        <v>833</v>
      </c>
      <c r="D4" s="62" t="s">
        <v>834</v>
      </c>
      <c r="E4" s="62" t="s">
        <v>835</v>
      </c>
      <c r="F4" s="62" t="s">
        <v>836</v>
      </c>
      <c r="G4" s="8"/>
      <c r="H4" s="149">
        <f>+(K4*100)/3</f>
        <v>66.666666666666671</v>
      </c>
      <c r="I4" s="149">
        <f>+(L4*100)/3</f>
        <v>71.428571428571431</v>
      </c>
      <c r="J4" s="113"/>
      <c r="K4" s="149">
        <f>+AVERAGE(N4:S4)</f>
        <v>2</v>
      </c>
      <c r="L4" s="149">
        <f>+AVERAGE(U4:AX4)</f>
        <v>2.1428571428571428</v>
      </c>
      <c r="M4" s="104"/>
      <c r="N4" s="124">
        <v>2</v>
      </c>
      <c r="O4" s="124"/>
      <c r="P4" s="124"/>
      <c r="Q4" s="124"/>
      <c r="R4" s="124"/>
      <c r="S4" s="124"/>
      <c r="T4" s="104"/>
      <c r="U4" s="124">
        <v>2</v>
      </c>
      <c r="V4" s="124">
        <v>2</v>
      </c>
      <c r="W4" s="124">
        <v>2</v>
      </c>
      <c r="X4" s="124">
        <v>1</v>
      </c>
      <c r="Y4" s="124">
        <v>1</v>
      </c>
      <c r="Z4" s="124">
        <v>3</v>
      </c>
      <c r="AA4" s="124">
        <v>3</v>
      </c>
      <c r="AB4" s="124">
        <v>1</v>
      </c>
      <c r="AC4" s="124">
        <v>2</v>
      </c>
      <c r="AD4" s="124">
        <v>2</v>
      </c>
      <c r="AE4" s="124">
        <v>3</v>
      </c>
      <c r="AF4" s="124">
        <v>3</v>
      </c>
      <c r="AG4" s="124">
        <v>3</v>
      </c>
      <c r="AH4" s="124">
        <v>2</v>
      </c>
      <c r="AI4" s="124"/>
      <c r="AJ4" s="124"/>
      <c r="AK4" s="124"/>
      <c r="AL4" s="124"/>
      <c r="AM4" s="124"/>
      <c r="AN4" s="124"/>
      <c r="AO4" s="124"/>
      <c r="AP4" s="124"/>
      <c r="AQ4" s="124"/>
      <c r="AR4" s="124"/>
      <c r="AS4" s="124"/>
      <c r="AT4" s="124"/>
      <c r="AU4" s="124"/>
      <c r="AV4" s="124"/>
      <c r="AW4" s="124"/>
      <c r="AX4" s="124"/>
    </row>
    <row r="5" spans="1:50" s="10" customFormat="1" ht="51" x14ac:dyDescent="0.25">
      <c r="A5" s="47" t="s">
        <v>85</v>
      </c>
      <c r="B5" s="39" t="s">
        <v>837</v>
      </c>
      <c r="C5" s="33" t="s">
        <v>838</v>
      </c>
      <c r="D5" s="33" t="s">
        <v>839</v>
      </c>
      <c r="E5" s="33" t="s">
        <v>840</v>
      </c>
      <c r="F5" s="33" t="s">
        <v>841</v>
      </c>
      <c r="G5" s="8"/>
      <c r="H5" s="138">
        <f t="shared" ref="H5:I22" si="0">+(K5*100)/3</f>
        <v>100</v>
      </c>
      <c r="I5" s="138">
        <f t="shared" si="0"/>
        <v>90.476190476190482</v>
      </c>
      <c r="J5" s="113"/>
      <c r="K5" s="138">
        <f t="shared" ref="K5:K22" si="1">+AVERAGE(N5:S5)</f>
        <v>3</v>
      </c>
      <c r="L5" s="138">
        <f t="shared" ref="L5:L22" si="2">+AVERAGE(U5:AX5)</f>
        <v>2.7142857142857144</v>
      </c>
      <c r="M5" s="104"/>
      <c r="N5" s="106">
        <v>3</v>
      </c>
      <c r="O5" s="106"/>
      <c r="P5" s="106"/>
      <c r="Q5" s="106"/>
      <c r="R5" s="106"/>
      <c r="S5" s="106"/>
      <c r="T5" s="104"/>
      <c r="U5" s="106">
        <v>3</v>
      </c>
      <c r="V5" s="106">
        <v>3</v>
      </c>
      <c r="W5" s="106">
        <v>3</v>
      </c>
      <c r="X5" s="106">
        <v>3</v>
      </c>
      <c r="Y5" s="106">
        <v>2</v>
      </c>
      <c r="Z5" s="106">
        <v>3</v>
      </c>
      <c r="AA5" s="106">
        <v>3</v>
      </c>
      <c r="AB5" s="106">
        <v>1</v>
      </c>
      <c r="AC5" s="106">
        <v>3</v>
      </c>
      <c r="AD5" s="106">
        <v>2</v>
      </c>
      <c r="AE5" s="106">
        <v>3</v>
      </c>
      <c r="AF5" s="106">
        <v>3</v>
      </c>
      <c r="AG5" s="106">
        <v>3</v>
      </c>
      <c r="AH5" s="106">
        <v>3</v>
      </c>
      <c r="AI5" s="106"/>
      <c r="AJ5" s="106"/>
      <c r="AK5" s="106"/>
      <c r="AL5" s="106"/>
      <c r="AM5" s="106"/>
      <c r="AN5" s="106"/>
      <c r="AO5" s="106"/>
      <c r="AP5" s="106"/>
      <c r="AQ5" s="106"/>
      <c r="AR5" s="106"/>
      <c r="AS5" s="106"/>
      <c r="AT5" s="106"/>
      <c r="AU5" s="106"/>
      <c r="AV5" s="106"/>
      <c r="AW5" s="106"/>
      <c r="AX5" s="106"/>
    </row>
    <row r="6" spans="1:50" s="97" customFormat="1" x14ac:dyDescent="0.25">
      <c r="A6" s="327" t="s">
        <v>566</v>
      </c>
      <c r="B6" s="328"/>
      <c r="C6" s="101"/>
      <c r="D6" s="101"/>
      <c r="E6" s="101"/>
      <c r="F6" s="101" t="s">
        <v>842</v>
      </c>
      <c r="G6" s="103"/>
      <c r="H6" s="136">
        <f t="shared" si="0"/>
        <v>73.80952380952381</v>
      </c>
      <c r="I6" s="136">
        <f t="shared" si="0"/>
        <v>74.616256759113895</v>
      </c>
      <c r="J6" s="117"/>
      <c r="K6" s="136">
        <f>+AVERAGE(K7:K13)</f>
        <v>2.2142857142857144</v>
      </c>
      <c r="L6" s="136">
        <f>+AVERAGE(L7:L13)</f>
        <v>2.2384877027734169</v>
      </c>
      <c r="M6" s="118"/>
      <c r="N6" s="101"/>
      <c r="O6" s="101"/>
      <c r="P6" s="101"/>
      <c r="Q6" s="101"/>
      <c r="R6" s="101"/>
      <c r="S6" s="101"/>
      <c r="T6" s="118"/>
      <c r="U6" s="101"/>
      <c r="V6" s="101"/>
      <c r="W6" s="101"/>
      <c r="X6" s="101"/>
      <c r="Y6" s="101"/>
      <c r="Z6" s="101"/>
      <c r="AA6" s="101"/>
      <c r="AB6" s="101"/>
      <c r="AC6" s="101"/>
      <c r="AD6" s="101"/>
      <c r="AE6" s="101"/>
      <c r="AF6" s="101"/>
      <c r="AG6" s="101"/>
      <c r="AH6" s="101"/>
      <c r="AI6" s="101"/>
      <c r="AJ6" s="101"/>
      <c r="AK6" s="101"/>
      <c r="AL6" s="101"/>
      <c r="AM6" s="101"/>
      <c r="AN6" s="101"/>
      <c r="AO6" s="101"/>
      <c r="AP6" s="101"/>
      <c r="AQ6" s="101"/>
      <c r="AR6" s="101"/>
      <c r="AS6" s="101"/>
      <c r="AT6" s="101"/>
      <c r="AU6" s="101"/>
      <c r="AV6" s="101"/>
      <c r="AW6" s="101"/>
      <c r="AX6" s="101"/>
    </row>
    <row r="7" spans="1:50" ht="81.599999999999994" x14ac:dyDescent="0.25">
      <c r="A7" s="63" t="s">
        <v>86</v>
      </c>
      <c r="B7" s="61" t="s">
        <v>843</v>
      </c>
      <c r="C7" s="62" t="s">
        <v>844</v>
      </c>
      <c r="D7" s="62" t="s">
        <v>845</v>
      </c>
      <c r="E7" s="62" t="s">
        <v>846</v>
      </c>
      <c r="F7" s="62" t="s">
        <v>847</v>
      </c>
      <c r="G7" s="103"/>
      <c r="H7" s="149">
        <f t="shared" si="0"/>
        <v>83.333333333333329</v>
      </c>
      <c r="I7" s="149">
        <f t="shared" si="0"/>
        <v>90.476190476190482</v>
      </c>
      <c r="J7" s="117"/>
      <c r="K7" s="149">
        <f t="shared" ref="K7" si="3">+AVERAGE(N7:S7)</f>
        <v>2.5</v>
      </c>
      <c r="L7" s="149">
        <f t="shared" ref="L7" si="4">+AVERAGE(U7:AX7)</f>
        <v>2.7142857142857144</v>
      </c>
      <c r="M7" s="118"/>
      <c r="N7" s="124">
        <v>2.5</v>
      </c>
      <c r="O7" s="124"/>
      <c r="P7" s="124"/>
      <c r="Q7" s="124"/>
      <c r="R7" s="124"/>
      <c r="S7" s="124"/>
      <c r="T7" s="118"/>
      <c r="U7" s="124">
        <v>3</v>
      </c>
      <c r="V7" s="124">
        <v>2</v>
      </c>
      <c r="W7" s="124">
        <v>2</v>
      </c>
      <c r="X7" s="124">
        <v>3</v>
      </c>
      <c r="Y7" s="124">
        <v>3</v>
      </c>
      <c r="Z7" s="124">
        <v>3</v>
      </c>
      <c r="AA7" s="124">
        <v>3</v>
      </c>
      <c r="AB7" s="124">
        <v>2</v>
      </c>
      <c r="AC7" s="124">
        <v>3</v>
      </c>
      <c r="AD7" s="124">
        <v>3</v>
      </c>
      <c r="AE7" s="124">
        <v>3</v>
      </c>
      <c r="AF7" s="124">
        <v>2</v>
      </c>
      <c r="AG7" s="124">
        <v>3</v>
      </c>
      <c r="AH7" s="124">
        <v>3</v>
      </c>
      <c r="AI7" s="124"/>
      <c r="AJ7" s="124"/>
      <c r="AK7" s="124"/>
      <c r="AL7" s="124"/>
      <c r="AM7" s="124"/>
      <c r="AN7" s="124"/>
      <c r="AO7" s="124"/>
      <c r="AP7" s="124"/>
      <c r="AQ7" s="124"/>
      <c r="AR7" s="124"/>
      <c r="AS7" s="124"/>
      <c r="AT7" s="124"/>
      <c r="AU7" s="124"/>
      <c r="AV7" s="124"/>
      <c r="AW7" s="124"/>
      <c r="AX7" s="124"/>
    </row>
    <row r="8" spans="1:50" s="10" customFormat="1" ht="112.2" x14ac:dyDescent="0.25">
      <c r="A8" s="47" t="s">
        <v>87</v>
      </c>
      <c r="B8" s="39" t="s">
        <v>848</v>
      </c>
      <c r="C8" s="33" t="s">
        <v>849</v>
      </c>
      <c r="D8" s="33" t="s">
        <v>850</v>
      </c>
      <c r="E8" s="33" t="s">
        <v>851</v>
      </c>
      <c r="F8" s="33" t="s">
        <v>852</v>
      </c>
      <c r="G8" s="8"/>
      <c r="H8" s="138">
        <f t="shared" si="0"/>
        <v>66.666666666666671</v>
      </c>
      <c r="I8" s="138">
        <f t="shared" si="0"/>
        <v>88.888888888888872</v>
      </c>
      <c r="J8" s="113"/>
      <c r="K8" s="138">
        <f t="shared" si="1"/>
        <v>2</v>
      </c>
      <c r="L8" s="138">
        <f t="shared" si="2"/>
        <v>2.6666666666666665</v>
      </c>
      <c r="M8" s="104"/>
      <c r="N8" s="106">
        <v>2</v>
      </c>
      <c r="O8" s="106"/>
      <c r="P8" s="106"/>
      <c r="Q8" s="106"/>
      <c r="R8" s="106"/>
      <c r="S8" s="106"/>
      <c r="T8" s="104"/>
      <c r="U8" s="106">
        <v>3</v>
      </c>
      <c r="V8" s="106">
        <v>3</v>
      </c>
      <c r="W8" s="106">
        <v>2</v>
      </c>
      <c r="X8" s="106">
        <v>3</v>
      </c>
      <c r="Y8" s="106">
        <v>3</v>
      </c>
      <c r="Z8" s="106">
        <v>2</v>
      </c>
      <c r="AA8" s="106">
        <v>3</v>
      </c>
      <c r="AB8" s="106">
        <v>2</v>
      </c>
      <c r="AC8" s="106">
        <v>3</v>
      </c>
      <c r="AD8" s="106">
        <v>3</v>
      </c>
      <c r="AE8" s="106"/>
      <c r="AF8" s="106"/>
      <c r="AG8" s="106">
        <v>3</v>
      </c>
      <c r="AH8" s="106">
        <v>2</v>
      </c>
      <c r="AI8" s="106"/>
      <c r="AJ8" s="106"/>
      <c r="AK8" s="106"/>
      <c r="AL8" s="106"/>
      <c r="AM8" s="106"/>
      <c r="AN8" s="106"/>
      <c r="AO8" s="106"/>
      <c r="AP8" s="106"/>
      <c r="AQ8" s="106"/>
      <c r="AR8" s="106"/>
      <c r="AS8" s="106"/>
      <c r="AT8" s="106"/>
      <c r="AU8" s="106"/>
      <c r="AV8" s="106"/>
      <c r="AW8" s="106"/>
      <c r="AX8" s="106"/>
    </row>
    <row r="9" spans="1:50" s="10" customFormat="1" ht="112.2" x14ac:dyDescent="0.25">
      <c r="A9" s="60" t="s">
        <v>88</v>
      </c>
      <c r="B9" s="64" t="s">
        <v>853</v>
      </c>
      <c r="C9" s="62" t="s">
        <v>854</v>
      </c>
      <c r="D9" s="62" t="s">
        <v>855</v>
      </c>
      <c r="E9" s="62" t="s">
        <v>856</v>
      </c>
      <c r="F9" s="62" t="s">
        <v>857</v>
      </c>
      <c r="G9" s="8"/>
      <c r="H9" s="149">
        <f t="shared" si="0"/>
        <v>66.666666666666671</v>
      </c>
      <c r="I9" s="149">
        <f t="shared" si="0"/>
        <v>84.615384615384613</v>
      </c>
      <c r="J9" s="113"/>
      <c r="K9" s="149">
        <f t="shared" si="1"/>
        <v>2</v>
      </c>
      <c r="L9" s="149">
        <f t="shared" si="2"/>
        <v>2.5384615384615383</v>
      </c>
      <c r="M9" s="104"/>
      <c r="N9" s="124">
        <v>2</v>
      </c>
      <c r="O9" s="124"/>
      <c r="P9" s="124"/>
      <c r="Q9" s="124"/>
      <c r="R9" s="124"/>
      <c r="S9" s="124"/>
      <c r="T9" s="104"/>
      <c r="U9" s="124">
        <v>3</v>
      </c>
      <c r="V9" s="124">
        <v>3</v>
      </c>
      <c r="W9" s="124"/>
      <c r="X9" s="124">
        <v>3</v>
      </c>
      <c r="Y9" s="124">
        <v>3</v>
      </c>
      <c r="Z9" s="124">
        <v>2</v>
      </c>
      <c r="AA9" s="124">
        <v>2</v>
      </c>
      <c r="AB9" s="124">
        <v>2</v>
      </c>
      <c r="AC9" s="124">
        <v>2</v>
      </c>
      <c r="AD9" s="124">
        <v>3</v>
      </c>
      <c r="AE9" s="124">
        <v>2</v>
      </c>
      <c r="AF9" s="124">
        <v>2</v>
      </c>
      <c r="AG9" s="124">
        <v>3</v>
      </c>
      <c r="AH9" s="124">
        <v>3</v>
      </c>
      <c r="AI9" s="124"/>
      <c r="AJ9" s="124"/>
      <c r="AK9" s="124"/>
      <c r="AL9" s="124"/>
      <c r="AM9" s="124"/>
      <c r="AN9" s="124"/>
      <c r="AO9" s="124"/>
      <c r="AP9" s="124"/>
      <c r="AQ9" s="124"/>
      <c r="AR9" s="124"/>
      <c r="AS9" s="124"/>
      <c r="AT9" s="124"/>
      <c r="AU9" s="124"/>
      <c r="AV9" s="124"/>
      <c r="AW9" s="124"/>
      <c r="AX9" s="124"/>
    </row>
    <row r="10" spans="1:50" s="10" customFormat="1" ht="81.599999999999994" x14ac:dyDescent="0.25">
      <c r="A10" s="47" t="s">
        <v>89</v>
      </c>
      <c r="B10" s="32" t="s">
        <v>858</v>
      </c>
      <c r="C10" s="33" t="s">
        <v>859</v>
      </c>
      <c r="D10" s="33" t="s">
        <v>860</v>
      </c>
      <c r="E10" s="33" t="s">
        <v>861</v>
      </c>
      <c r="F10" s="33" t="s">
        <v>862</v>
      </c>
      <c r="H10" s="138">
        <f t="shared" si="0"/>
        <v>100</v>
      </c>
      <c r="I10" s="138">
        <f t="shared" si="0"/>
        <v>90.476190476190482</v>
      </c>
      <c r="J10" s="116"/>
      <c r="K10" s="138">
        <f t="shared" si="1"/>
        <v>3</v>
      </c>
      <c r="L10" s="138">
        <f t="shared" si="2"/>
        <v>2.7142857142857144</v>
      </c>
      <c r="M10" s="108"/>
      <c r="N10" s="106">
        <v>3</v>
      </c>
      <c r="O10" s="106"/>
      <c r="P10" s="106"/>
      <c r="Q10" s="106"/>
      <c r="R10" s="106"/>
      <c r="S10" s="106"/>
      <c r="T10" s="108"/>
      <c r="U10" s="106">
        <v>3</v>
      </c>
      <c r="V10" s="106">
        <v>3</v>
      </c>
      <c r="W10" s="106">
        <v>3</v>
      </c>
      <c r="X10" s="106">
        <v>3</v>
      </c>
      <c r="Y10" s="106">
        <v>3</v>
      </c>
      <c r="Z10" s="106">
        <v>3</v>
      </c>
      <c r="AA10" s="106">
        <v>3</v>
      </c>
      <c r="AB10" s="106">
        <v>1</v>
      </c>
      <c r="AC10" s="106">
        <v>3</v>
      </c>
      <c r="AD10" s="106">
        <v>3</v>
      </c>
      <c r="AE10" s="106">
        <v>2</v>
      </c>
      <c r="AF10" s="106">
        <v>2</v>
      </c>
      <c r="AG10" s="106">
        <v>3</v>
      </c>
      <c r="AH10" s="106">
        <v>3</v>
      </c>
      <c r="AI10" s="106"/>
      <c r="AJ10" s="106"/>
      <c r="AK10" s="106"/>
      <c r="AL10" s="106"/>
      <c r="AM10" s="106"/>
      <c r="AN10" s="106"/>
      <c r="AO10" s="106"/>
      <c r="AP10" s="106"/>
      <c r="AQ10" s="106"/>
      <c r="AR10" s="106"/>
      <c r="AS10" s="106"/>
      <c r="AT10" s="106"/>
      <c r="AU10" s="106"/>
      <c r="AV10" s="106"/>
      <c r="AW10" s="106"/>
      <c r="AX10" s="106"/>
    </row>
    <row r="11" spans="1:50" ht="102" x14ac:dyDescent="0.25">
      <c r="A11" s="63" t="s">
        <v>90</v>
      </c>
      <c r="B11" s="61" t="s">
        <v>863</v>
      </c>
      <c r="C11" s="62" t="s">
        <v>864</v>
      </c>
      <c r="D11" s="62" t="s">
        <v>865</v>
      </c>
      <c r="E11" s="62" t="s">
        <v>866</v>
      </c>
      <c r="F11" s="62" t="s">
        <v>867</v>
      </c>
      <c r="G11" s="103"/>
      <c r="H11" s="149">
        <f t="shared" si="0"/>
        <v>100</v>
      </c>
      <c r="I11" s="149">
        <f t="shared" si="0"/>
        <v>92.857142857142847</v>
      </c>
      <c r="J11" s="117"/>
      <c r="K11" s="149">
        <f t="shared" si="1"/>
        <v>3</v>
      </c>
      <c r="L11" s="149">
        <f t="shared" si="2"/>
        <v>2.7857142857142856</v>
      </c>
      <c r="M11" s="118"/>
      <c r="N11" s="124">
        <v>3</v>
      </c>
      <c r="O11" s="124"/>
      <c r="P11" s="124"/>
      <c r="Q11" s="124"/>
      <c r="R11" s="124"/>
      <c r="S11" s="124"/>
      <c r="T11" s="118"/>
      <c r="U11" s="124">
        <v>3</v>
      </c>
      <c r="V11" s="124">
        <v>3</v>
      </c>
      <c r="W11" s="124">
        <v>3</v>
      </c>
      <c r="X11" s="124">
        <v>3</v>
      </c>
      <c r="Y11" s="124">
        <v>3</v>
      </c>
      <c r="Z11" s="124">
        <v>3</v>
      </c>
      <c r="AA11" s="124">
        <v>3</v>
      </c>
      <c r="AB11" s="124">
        <v>1</v>
      </c>
      <c r="AC11" s="124">
        <v>2</v>
      </c>
      <c r="AD11" s="124">
        <v>3</v>
      </c>
      <c r="AE11" s="124">
        <v>3</v>
      </c>
      <c r="AF11" s="124">
        <v>3</v>
      </c>
      <c r="AG11" s="124">
        <v>3</v>
      </c>
      <c r="AH11" s="124">
        <v>3</v>
      </c>
      <c r="AI11" s="124"/>
      <c r="AJ11" s="124"/>
      <c r="AK11" s="124"/>
      <c r="AL11" s="124"/>
      <c r="AM11" s="124"/>
      <c r="AN11" s="124"/>
      <c r="AO11" s="124"/>
      <c r="AP11" s="124"/>
      <c r="AQ11" s="124"/>
      <c r="AR11" s="124"/>
      <c r="AS11" s="124"/>
      <c r="AT11" s="124"/>
      <c r="AU11" s="124"/>
      <c r="AV11" s="124"/>
      <c r="AW11" s="124"/>
      <c r="AX11" s="124"/>
    </row>
    <row r="12" spans="1:50" s="10" customFormat="1" ht="105.6" x14ac:dyDescent="0.25">
      <c r="A12" s="65" t="s">
        <v>91</v>
      </c>
      <c r="B12" s="39" t="s">
        <v>868</v>
      </c>
      <c r="C12" s="33" t="s">
        <v>869</v>
      </c>
      <c r="D12" s="33" t="s">
        <v>870</v>
      </c>
      <c r="E12" s="33" t="s">
        <v>871</v>
      </c>
      <c r="F12" s="33" t="s">
        <v>872</v>
      </c>
      <c r="G12" s="8"/>
      <c r="H12" s="138">
        <f t="shared" si="0"/>
        <v>0</v>
      </c>
      <c r="I12" s="138">
        <f t="shared" si="0"/>
        <v>16.666666666666668</v>
      </c>
      <c r="J12" s="113"/>
      <c r="K12" s="138">
        <f t="shared" si="1"/>
        <v>0</v>
      </c>
      <c r="L12" s="138">
        <f t="shared" si="2"/>
        <v>0.5</v>
      </c>
      <c r="M12" s="104"/>
      <c r="N12" s="106">
        <v>0</v>
      </c>
      <c r="O12" s="106"/>
      <c r="P12" s="106"/>
      <c r="Q12" s="106"/>
      <c r="R12" s="106"/>
      <c r="S12" s="106"/>
      <c r="T12" s="104"/>
      <c r="U12" s="106">
        <v>0</v>
      </c>
      <c r="V12" s="106">
        <v>1</v>
      </c>
      <c r="W12" s="106"/>
      <c r="X12" s="106"/>
      <c r="Y12" s="106">
        <v>1</v>
      </c>
      <c r="Z12" s="106"/>
      <c r="AA12" s="106"/>
      <c r="AB12" s="106">
        <v>0</v>
      </c>
      <c r="AC12" s="106">
        <v>0</v>
      </c>
      <c r="AD12" s="106">
        <v>1</v>
      </c>
      <c r="AE12" s="106"/>
      <c r="AF12" s="106"/>
      <c r="AG12" s="106"/>
      <c r="AH12" s="106"/>
      <c r="AI12" s="106"/>
      <c r="AJ12" s="106"/>
      <c r="AK12" s="106"/>
      <c r="AL12" s="106"/>
      <c r="AM12" s="106"/>
      <c r="AN12" s="106"/>
      <c r="AO12" s="106"/>
      <c r="AP12" s="106"/>
      <c r="AQ12" s="106"/>
      <c r="AR12" s="106"/>
      <c r="AS12" s="106"/>
      <c r="AT12" s="106"/>
      <c r="AU12" s="106"/>
      <c r="AV12" s="106"/>
      <c r="AW12" s="106"/>
      <c r="AX12" s="106"/>
    </row>
    <row r="13" spans="1:50" ht="71.400000000000006" x14ac:dyDescent="0.25">
      <c r="A13" s="63" t="s">
        <v>92</v>
      </c>
      <c r="B13" s="61" t="s">
        <v>873</v>
      </c>
      <c r="C13" s="62" t="s">
        <v>874</v>
      </c>
      <c r="D13" s="62" t="s">
        <v>875</v>
      </c>
      <c r="E13" s="62" t="s">
        <v>876</v>
      </c>
      <c r="F13" s="62" t="s">
        <v>877</v>
      </c>
      <c r="G13" s="97"/>
      <c r="H13" s="149">
        <f t="shared" si="0"/>
        <v>100</v>
      </c>
      <c r="I13" s="149">
        <f t="shared" si="0"/>
        <v>58.333333333333336</v>
      </c>
      <c r="J13" s="99"/>
      <c r="K13" s="149">
        <f t="shared" si="1"/>
        <v>3</v>
      </c>
      <c r="L13" s="149">
        <f t="shared" si="2"/>
        <v>1.75</v>
      </c>
      <c r="M13" s="97"/>
      <c r="N13" s="124">
        <v>3</v>
      </c>
      <c r="O13" s="124"/>
      <c r="P13" s="124"/>
      <c r="Q13" s="124"/>
      <c r="R13" s="124"/>
      <c r="S13" s="124"/>
      <c r="T13" s="97"/>
      <c r="U13" s="124">
        <v>0</v>
      </c>
      <c r="V13" s="124">
        <v>2</v>
      </c>
      <c r="W13" s="124"/>
      <c r="X13" s="124">
        <v>1</v>
      </c>
      <c r="Y13" s="124">
        <v>0</v>
      </c>
      <c r="Z13" s="124"/>
      <c r="AA13" s="124"/>
      <c r="AB13" s="124"/>
      <c r="AC13" s="124"/>
      <c r="AD13" s="124">
        <v>2</v>
      </c>
      <c r="AE13" s="124">
        <v>3</v>
      </c>
      <c r="AF13" s="124">
        <v>3</v>
      </c>
      <c r="AG13" s="124"/>
      <c r="AH13" s="124">
        <v>3</v>
      </c>
      <c r="AI13" s="124"/>
      <c r="AJ13" s="124"/>
      <c r="AK13" s="124"/>
      <c r="AL13" s="124"/>
      <c r="AM13" s="124"/>
      <c r="AN13" s="124"/>
      <c r="AO13" s="124"/>
      <c r="AP13" s="124"/>
      <c r="AQ13" s="124"/>
      <c r="AR13" s="124"/>
      <c r="AS13" s="124"/>
      <c r="AT13" s="124"/>
      <c r="AU13" s="124"/>
      <c r="AV13" s="124"/>
      <c r="AW13" s="124"/>
      <c r="AX13" s="124"/>
    </row>
    <row r="14" spans="1:50" s="97" customFormat="1" x14ac:dyDescent="0.25">
      <c r="A14" s="327" t="s">
        <v>597</v>
      </c>
      <c r="B14" s="328"/>
      <c r="C14" s="101"/>
      <c r="D14" s="101"/>
      <c r="E14" s="101"/>
      <c r="F14" s="101"/>
      <c r="G14" s="103"/>
      <c r="H14" s="136">
        <f t="shared" si="0"/>
        <v>63.888888888888893</v>
      </c>
      <c r="I14" s="136">
        <f t="shared" si="0"/>
        <v>75.202575202575204</v>
      </c>
      <c r="J14" s="117"/>
      <c r="K14" s="136">
        <f>+AVERAGE(K15:K20)</f>
        <v>1.9166666666666667</v>
      </c>
      <c r="L14" s="136">
        <f>+AVERAGE(L15:L20)</f>
        <v>2.2560772560772562</v>
      </c>
      <c r="M14" s="118"/>
      <c r="N14" s="101"/>
      <c r="O14" s="101"/>
      <c r="P14" s="101"/>
      <c r="Q14" s="101"/>
      <c r="R14" s="101"/>
      <c r="S14" s="101"/>
      <c r="T14" s="118"/>
      <c r="U14" s="101"/>
      <c r="V14" s="101"/>
      <c r="W14" s="101"/>
      <c r="X14" s="101"/>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1"/>
      <c r="AX14" s="101"/>
    </row>
    <row r="15" spans="1:50" ht="91.8" x14ac:dyDescent="0.25">
      <c r="A15" s="63" t="s">
        <v>93</v>
      </c>
      <c r="B15" s="61" t="s">
        <v>878</v>
      </c>
      <c r="C15" s="62" t="s">
        <v>879</v>
      </c>
      <c r="D15" s="62" t="s">
        <v>880</v>
      </c>
      <c r="E15" s="62" t="s">
        <v>881</v>
      </c>
      <c r="F15" s="62" t="s">
        <v>882</v>
      </c>
      <c r="G15" s="103"/>
      <c r="H15" s="149">
        <f t="shared" si="0"/>
        <v>50</v>
      </c>
      <c r="I15" s="149">
        <f t="shared" si="0"/>
        <v>84.615384615384613</v>
      </c>
      <c r="J15" s="117"/>
      <c r="K15" s="149">
        <f t="shared" ref="K15" si="5">+AVERAGE(N15:S15)</f>
        <v>1.5</v>
      </c>
      <c r="L15" s="149">
        <f t="shared" ref="L15" si="6">+AVERAGE(U15:AX15)</f>
        <v>2.5384615384615383</v>
      </c>
      <c r="M15" s="118"/>
      <c r="N15" s="124">
        <v>1.5</v>
      </c>
      <c r="O15" s="124"/>
      <c r="P15" s="124"/>
      <c r="Q15" s="124"/>
      <c r="R15" s="124"/>
      <c r="S15" s="124"/>
      <c r="T15" s="118"/>
      <c r="U15" s="124">
        <v>2</v>
      </c>
      <c r="V15" s="124">
        <v>3</v>
      </c>
      <c r="W15" s="124">
        <v>2</v>
      </c>
      <c r="X15" s="124">
        <v>3</v>
      </c>
      <c r="Y15" s="124">
        <v>3</v>
      </c>
      <c r="Z15" s="124">
        <v>2</v>
      </c>
      <c r="AA15" s="124">
        <v>2</v>
      </c>
      <c r="AB15" s="124"/>
      <c r="AC15" s="124">
        <v>3</v>
      </c>
      <c r="AD15" s="124">
        <v>3</v>
      </c>
      <c r="AE15" s="124">
        <v>2</v>
      </c>
      <c r="AF15" s="124">
        <v>3</v>
      </c>
      <c r="AG15" s="124">
        <v>3</v>
      </c>
      <c r="AH15" s="124">
        <v>2</v>
      </c>
      <c r="AI15" s="124"/>
      <c r="AJ15" s="124"/>
      <c r="AK15" s="124"/>
      <c r="AL15" s="124"/>
      <c r="AM15" s="124"/>
      <c r="AN15" s="124"/>
      <c r="AO15" s="124"/>
      <c r="AP15" s="124"/>
      <c r="AQ15" s="124"/>
      <c r="AR15" s="124"/>
      <c r="AS15" s="124"/>
      <c r="AT15" s="124"/>
      <c r="AU15" s="124"/>
      <c r="AV15" s="124"/>
      <c r="AW15" s="124"/>
      <c r="AX15" s="124"/>
    </row>
    <row r="16" spans="1:50" s="10" customFormat="1" ht="92.4" x14ac:dyDescent="0.25">
      <c r="A16" s="47" t="s">
        <v>94</v>
      </c>
      <c r="B16" s="39" t="s">
        <v>883</v>
      </c>
      <c r="C16" s="33" t="s">
        <v>884</v>
      </c>
      <c r="D16" s="33" t="s">
        <v>885</v>
      </c>
      <c r="E16" s="33" t="s">
        <v>886</v>
      </c>
      <c r="F16" s="33" t="s">
        <v>887</v>
      </c>
      <c r="G16" s="8"/>
      <c r="H16" s="138">
        <f t="shared" si="0"/>
        <v>100</v>
      </c>
      <c r="I16" s="138">
        <f t="shared" si="0"/>
        <v>70</v>
      </c>
      <c r="J16" s="113"/>
      <c r="K16" s="138">
        <f t="shared" si="1"/>
        <v>3</v>
      </c>
      <c r="L16" s="138">
        <f t="shared" si="2"/>
        <v>2.1</v>
      </c>
      <c r="M16" s="104"/>
      <c r="N16" s="106">
        <v>3</v>
      </c>
      <c r="O16" s="106"/>
      <c r="P16" s="106"/>
      <c r="Q16" s="106"/>
      <c r="R16" s="106"/>
      <c r="S16" s="106"/>
      <c r="T16" s="104"/>
      <c r="U16" s="106">
        <v>3</v>
      </c>
      <c r="V16" s="106">
        <v>1</v>
      </c>
      <c r="W16" s="106">
        <v>1</v>
      </c>
      <c r="X16" s="106">
        <v>3</v>
      </c>
      <c r="Y16" s="106">
        <v>3</v>
      </c>
      <c r="Z16" s="106"/>
      <c r="AA16" s="106"/>
      <c r="AB16" s="106">
        <v>1</v>
      </c>
      <c r="AC16" s="106">
        <v>3</v>
      </c>
      <c r="AD16" s="106">
        <v>3</v>
      </c>
      <c r="AE16" s="106"/>
      <c r="AF16" s="106"/>
      <c r="AG16" s="106">
        <v>1</v>
      </c>
      <c r="AH16" s="106">
        <v>2</v>
      </c>
      <c r="AI16" s="106"/>
      <c r="AJ16" s="106"/>
      <c r="AK16" s="106"/>
      <c r="AL16" s="106"/>
      <c r="AM16" s="106"/>
      <c r="AN16" s="106"/>
      <c r="AO16" s="106"/>
      <c r="AP16" s="106"/>
      <c r="AQ16" s="106"/>
      <c r="AR16" s="106"/>
      <c r="AS16" s="106"/>
      <c r="AT16" s="106"/>
      <c r="AU16" s="106"/>
      <c r="AV16" s="106"/>
      <c r="AW16" s="106"/>
      <c r="AX16" s="106"/>
    </row>
    <row r="17" spans="1:50" s="10" customFormat="1" ht="102" x14ac:dyDescent="0.25">
      <c r="A17" s="60" t="s">
        <v>95</v>
      </c>
      <c r="B17" s="64" t="s">
        <v>888</v>
      </c>
      <c r="C17" s="62" t="s">
        <v>889</v>
      </c>
      <c r="D17" s="62" t="s">
        <v>890</v>
      </c>
      <c r="E17" s="62" t="s">
        <v>891</v>
      </c>
      <c r="F17" s="62" t="s">
        <v>892</v>
      </c>
      <c r="G17" s="8"/>
      <c r="H17" s="149">
        <f t="shared" si="0"/>
        <v>33.333333333333336</v>
      </c>
      <c r="I17" s="149">
        <f t="shared" si="0"/>
        <v>69.047619047619051</v>
      </c>
      <c r="J17" s="113"/>
      <c r="K17" s="149">
        <f t="shared" si="1"/>
        <v>1</v>
      </c>
      <c r="L17" s="149">
        <f t="shared" si="2"/>
        <v>2.0714285714285716</v>
      </c>
      <c r="M17" s="104"/>
      <c r="N17" s="124">
        <v>1</v>
      </c>
      <c r="O17" s="124"/>
      <c r="P17" s="124"/>
      <c r="Q17" s="124"/>
      <c r="R17" s="124"/>
      <c r="S17" s="124"/>
      <c r="T17" s="104"/>
      <c r="U17" s="124">
        <v>3</v>
      </c>
      <c r="V17" s="124">
        <v>1</v>
      </c>
      <c r="W17" s="124">
        <v>1</v>
      </c>
      <c r="X17" s="124">
        <v>3</v>
      </c>
      <c r="Y17" s="124">
        <v>3</v>
      </c>
      <c r="Z17" s="124">
        <v>1</v>
      </c>
      <c r="AA17" s="124">
        <v>1</v>
      </c>
      <c r="AB17" s="124">
        <v>1</v>
      </c>
      <c r="AC17" s="124">
        <v>3</v>
      </c>
      <c r="AD17" s="124">
        <v>3</v>
      </c>
      <c r="AE17" s="124">
        <v>3</v>
      </c>
      <c r="AF17" s="124">
        <v>3</v>
      </c>
      <c r="AG17" s="124">
        <v>1</v>
      </c>
      <c r="AH17" s="124">
        <v>2</v>
      </c>
      <c r="AI17" s="124"/>
      <c r="AJ17" s="124"/>
      <c r="AK17" s="124"/>
      <c r="AL17" s="124"/>
      <c r="AM17" s="124"/>
      <c r="AN17" s="124"/>
      <c r="AO17" s="124"/>
      <c r="AP17" s="124"/>
      <c r="AQ17" s="124"/>
      <c r="AR17" s="124"/>
      <c r="AS17" s="124"/>
      <c r="AT17" s="124"/>
      <c r="AU17" s="124"/>
      <c r="AV17" s="124"/>
      <c r="AW17" s="124"/>
      <c r="AX17" s="124"/>
    </row>
    <row r="18" spans="1:50" s="10" customFormat="1" ht="81.599999999999994" x14ac:dyDescent="0.25">
      <c r="A18" s="47" t="s">
        <v>96</v>
      </c>
      <c r="B18" s="39" t="s">
        <v>893</v>
      </c>
      <c r="C18" s="33" t="s">
        <v>894</v>
      </c>
      <c r="D18" s="33" t="s">
        <v>895</v>
      </c>
      <c r="E18" s="33" t="s">
        <v>896</v>
      </c>
      <c r="F18" s="33" t="s">
        <v>897</v>
      </c>
      <c r="G18" s="103"/>
      <c r="H18" s="138">
        <f t="shared" si="0"/>
        <v>100</v>
      </c>
      <c r="I18" s="138">
        <f t="shared" si="0"/>
        <v>75.757575757575765</v>
      </c>
      <c r="J18" s="117"/>
      <c r="K18" s="138">
        <f t="shared" si="1"/>
        <v>3</v>
      </c>
      <c r="L18" s="138">
        <f t="shared" si="2"/>
        <v>2.2727272727272729</v>
      </c>
      <c r="M18" s="118"/>
      <c r="N18" s="106">
        <v>3</v>
      </c>
      <c r="O18" s="106"/>
      <c r="P18" s="106"/>
      <c r="Q18" s="106"/>
      <c r="R18" s="106"/>
      <c r="S18" s="106"/>
      <c r="T18" s="118"/>
      <c r="U18" s="106">
        <v>3</v>
      </c>
      <c r="V18" s="106">
        <v>2</v>
      </c>
      <c r="W18" s="106">
        <v>1</v>
      </c>
      <c r="X18" s="106">
        <v>3</v>
      </c>
      <c r="Y18" s="106">
        <v>3</v>
      </c>
      <c r="Z18" s="106"/>
      <c r="AA18" s="106"/>
      <c r="AB18" s="106">
        <v>1</v>
      </c>
      <c r="AC18" s="106">
        <v>3</v>
      </c>
      <c r="AD18" s="106">
        <v>2</v>
      </c>
      <c r="AE18" s="106"/>
      <c r="AF18" s="106">
        <v>2</v>
      </c>
      <c r="AG18" s="106">
        <v>2</v>
      </c>
      <c r="AH18" s="106">
        <v>3</v>
      </c>
      <c r="AI18" s="106"/>
      <c r="AJ18" s="106"/>
      <c r="AK18" s="106"/>
      <c r="AL18" s="106"/>
      <c r="AM18" s="106"/>
      <c r="AN18" s="106"/>
      <c r="AO18" s="106"/>
      <c r="AP18" s="106"/>
      <c r="AQ18" s="106"/>
      <c r="AR18" s="106"/>
      <c r="AS18" s="106"/>
      <c r="AT18" s="106"/>
      <c r="AU18" s="106"/>
      <c r="AV18" s="106"/>
      <c r="AW18" s="106"/>
      <c r="AX18" s="106"/>
    </row>
    <row r="19" spans="1:50" s="10" customFormat="1" ht="81.599999999999994" x14ac:dyDescent="0.25">
      <c r="A19" s="60" t="s">
        <v>97</v>
      </c>
      <c r="B19" s="64" t="s">
        <v>898</v>
      </c>
      <c r="C19" s="62" t="s">
        <v>899</v>
      </c>
      <c r="D19" s="62" t="s">
        <v>900</v>
      </c>
      <c r="E19" s="62" t="s">
        <v>901</v>
      </c>
      <c r="F19" s="62" t="s">
        <v>902</v>
      </c>
      <c r="G19" s="8"/>
      <c r="H19" s="149">
        <f t="shared" si="0"/>
        <v>50</v>
      </c>
      <c r="I19" s="149">
        <f t="shared" si="0"/>
        <v>71.794871794871796</v>
      </c>
      <c r="J19" s="113"/>
      <c r="K19" s="149">
        <f t="shared" si="1"/>
        <v>1.5</v>
      </c>
      <c r="L19" s="149">
        <f t="shared" si="2"/>
        <v>2.1538461538461537</v>
      </c>
      <c r="M19" s="104"/>
      <c r="N19" s="124">
        <v>1.5</v>
      </c>
      <c r="O19" s="124"/>
      <c r="P19" s="124"/>
      <c r="Q19" s="124"/>
      <c r="R19" s="124"/>
      <c r="S19" s="124"/>
      <c r="T19" s="104"/>
      <c r="U19" s="124">
        <v>2</v>
      </c>
      <c r="V19" s="124">
        <v>2</v>
      </c>
      <c r="W19" s="124">
        <v>1</v>
      </c>
      <c r="X19" s="124">
        <v>3</v>
      </c>
      <c r="Y19" s="124">
        <v>3</v>
      </c>
      <c r="Z19" s="124">
        <v>2</v>
      </c>
      <c r="AA19" s="124">
        <v>1</v>
      </c>
      <c r="AB19" s="124">
        <v>1</v>
      </c>
      <c r="AC19" s="124">
        <v>3</v>
      </c>
      <c r="AD19" s="124">
        <v>2</v>
      </c>
      <c r="AE19" s="124">
        <v>3</v>
      </c>
      <c r="AF19" s="124"/>
      <c r="AG19" s="124">
        <v>3</v>
      </c>
      <c r="AH19" s="124">
        <v>2</v>
      </c>
      <c r="AI19" s="124"/>
      <c r="AJ19" s="124"/>
      <c r="AK19" s="124"/>
      <c r="AL19" s="124"/>
      <c r="AM19" s="124"/>
      <c r="AN19" s="124"/>
      <c r="AO19" s="124"/>
      <c r="AP19" s="124"/>
      <c r="AQ19" s="124"/>
      <c r="AR19" s="124"/>
      <c r="AS19" s="124"/>
      <c r="AT19" s="124"/>
      <c r="AU19" s="124"/>
      <c r="AV19" s="124"/>
      <c r="AW19" s="124"/>
      <c r="AX19" s="124"/>
    </row>
    <row r="20" spans="1:50" s="10" customFormat="1" ht="132" x14ac:dyDescent="0.25">
      <c r="A20" s="47" t="s">
        <v>98</v>
      </c>
      <c r="B20" s="39" t="s">
        <v>917</v>
      </c>
      <c r="C20" s="33" t="s">
        <v>903</v>
      </c>
      <c r="D20" s="33" t="s">
        <v>904</v>
      </c>
      <c r="E20" s="33" t="s">
        <v>905</v>
      </c>
      <c r="F20" s="33" t="s">
        <v>906</v>
      </c>
      <c r="G20" s="103"/>
      <c r="H20" s="138">
        <f t="shared" si="0"/>
        <v>50</v>
      </c>
      <c r="I20" s="138">
        <f t="shared" si="0"/>
        <v>80</v>
      </c>
      <c r="J20" s="117"/>
      <c r="K20" s="138">
        <f t="shared" ref="K20" si="7">+AVERAGE(N20:S20)</f>
        <v>1.5</v>
      </c>
      <c r="L20" s="138">
        <f t="shared" ref="L20" si="8">+AVERAGE(U20:AX20)</f>
        <v>2.4</v>
      </c>
      <c r="M20" s="118"/>
      <c r="N20" s="106">
        <v>1.5</v>
      </c>
      <c r="O20" s="106"/>
      <c r="P20" s="106"/>
      <c r="Q20" s="106"/>
      <c r="R20" s="106"/>
      <c r="S20" s="106"/>
      <c r="T20" s="118"/>
      <c r="U20" s="106">
        <v>3</v>
      </c>
      <c r="V20" s="106">
        <v>2</v>
      </c>
      <c r="W20" s="106">
        <v>2</v>
      </c>
      <c r="X20" s="106">
        <v>3</v>
      </c>
      <c r="Y20" s="106">
        <v>3</v>
      </c>
      <c r="Z20" s="106"/>
      <c r="AA20" s="106"/>
      <c r="AB20" s="106">
        <v>1</v>
      </c>
      <c r="AC20" s="106">
        <v>3</v>
      </c>
      <c r="AD20" s="106">
        <v>1</v>
      </c>
      <c r="AE20" s="106"/>
      <c r="AF20" s="106"/>
      <c r="AG20" s="106">
        <v>3</v>
      </c>
      <c r="AH20" s="106">
        <v>3</v>
      </c>
      <c r="AI20" s="106"/>
      <c r="AJ20" s="106"/>
      <c r="AK20" s="106"/>
      <c r="AL20" s="106"/>
      <c r="AM20" s="106"/>
      <c r="AN20" s="106"/>
      <c r="AO20" s="106"/>
      <c r="AP20" s="106"/>
      <c r="AQ20" s="106"/>
      <c r="AR20" s="106"/>
      <c r="AS20" s="106"/>
      <c r="AT20" s="106"/>
      <c r="AU20" s="106"/>
      <c r="AV20" s="106"/>
      <c r="AW20" s="106"/>
      <c r="AX20" s="106"/>
    </row>
    <row r="21" spans="1:50" s="97" customFormat="1" x14ac:dyDescent="0.25">
      <c r="A21" s="327" t="s">
        <v>613</v>
      </c>
      <c r="B21" s="328"/>
      <c r="C21" s="101"/>
      <c r="D21" s="101"/>
      <c r="E21" s="101"/>
      <c r="F21" s="101"/>
      <c r="G21" s="103"/>
      <c r="H21" s="136">
        <f t="shared" si="0"/>
        <v>91.666666666666671</v>
      </c>
      <c r="I21" s="136">
        <f t="shared" si="0"/>
        <v>83.07692307692308</v>
      </c>
      <c r="J21" s="117"/>
      <c r="K21" s="136">
        <f>+AVERAGE(K22:K23)</f>
        <v>2.75</v>
      </c>
      <c r="L21" s="136">
        <f>+AVERAGE(L22:L23)</f>
        <v>2.4923076923076923</v>
      </c>
      <c r="M21" s="118"/>
      <c r="N21" s="101"/>
      <c r="O21" s="101"/>
      <c r="P21" s="101"/>
      <c r="Q21" s="101"/>
      <c r="R21" s="101"/>
      <c r="S21" s="101"/>
      <c r="T21" s="118"/>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row>
    <row r="22" spans="1:50" s="10" customFormat="1" ht="81.599999999999994" x14ac:dyDescent="0.25">
      <c r="A22" s="60" t="s">
        <v>99</v>
      </c>
      <c r="B22" s="64" t="s">
        <v>907</v>
      </c>
      <c r="C22" s="62" t="s">
        <v>908</v>
      </c>
      <c r="D22" s="62" t="s">
        <v>909</v>
      </c>
      <c r="E22" s="62" t="s">
        <v>910</v>
      </c>
      <c r="F22" s="62" t="s">
        <v>911</v>
      </c>
      <c r="G22" s="97"/>
      <c r="H22" s="149">
        <f t="shared" si="0"/>
        <v>100</v>
      </c>
      <c r="I22" s="149">
        <f t="shared" si="0"/>
        <v>86.666666666666671</v>
      </c>
      <c r="J22" s="99"/>
      <c r="K22" s="149">
        <f t="shared" si="1"/>
        <v>3</v>
      </c>
      <c r="L22" s="149">
        <f t="shared" si="2"/>
        <v>2.6</v>
      </c>
      <c r="M22" s="97"/>
      <c r="N22" s="124">
        <v>3</v>
      </c>
      <c r="O22" s="124"/>
      <c r="P22" s="124"/>
      <c r="Q22" s="124"/>
      <c r="R22" s="124"/>
      <c r="S22" s="124"/>
      <c r="T22" s="97"/>
      <c r="U22" s="124">
        <v>3</v>
      </c>
      <c r="V22" s="124">
        <v>3</v>
      </c>
      <c r="W22" s="124">
        <v>1</v>
      </c>
      <c r="X22" s="124">
        <v>3</v>
      </c>
      <c r="Y22" s="124">
        <v>3</v>
      </c>
      <c r="Z22" s="124"/>
      <c r="AA22" s="124"/>
      <c r="AB22" s="124">
        <v>1</v>
      </c>
      <c r="AC22" s="124">
        <v>3</v>
      </c>
      <c r="AD22" s="124">
        <v>3</v>
      </c>
      <c r="AE22" s="124"/>
      <c r="AF22" s="124"/>
      <c r="AG22" s="124">
        <v>3</v>
      </c>
      <c r="AH22" s="124">
        <v>3</v>
      </c>
      <c r="AI22" s="124"/>
      <c r="AJ22" s="124"/>
      <c r="AK22" s="124"/>
      <c r="AL22" s="124"/>
      <c r="AM22" s="124"/>
      <c r="AN22" s="124"/>
      <c r="AO22" s="124"/>
      <c r="AP22" s="124"/>
      <c r="AQ22" s="124"/>
      <c r="AR22" s="124"/>
      <c r="AS22" s="124"/>
      <c r="AT22" s="124"/>
      <c r="AU22" s="124"/>
      <c r="AV22" s="124"/>
      <c r="AW22" s="124"/>
      <c r="AX22" s="124"/>
    </row>
    <row r="23" spans="1:50" s="10" customFormat="1" ht="81.599999999999994" x14ac:dyDescent="0.25">
      <c r="A23" s="47" t="s">
        <v>100</v>
      </c>
      <c r="B23" s="39" t="s">
        <v>912</v>
      </c>
      <c r="C23" s="33" t="s">
        <v>913</v>
      </c>
      <c r="D23" s="33" t="s">
        <v>914</v>
      </c>
      <c r="E23" s="33" t="s">
        <v>915</v>
      </c>
      <c r="F23" s="33" t="s">
        <v>916</v>
      </c>
      <c r="G23" s="8"/>
      <c r="H23" s="138">
        <f t="shared" ref="H23" si="9">+(K23*100)/3</f>
        <v>83.333333333333329</v>
      </c>
      <c r="I23" s="138">
        <f t="shared" ref="I23" si="10">+(L23*100)/3</f>
        <v>79.487179487179489</v>
      </c>
      <c r="J23" s="98"/>
      <c r="K23" s="138">
        <f t="shared" ref="K23" si="11">+AVERAGE(N23:S23)</f>
        <v>2.5</v>
      </c>
      <c r="L23" s="138">
        <f t="shared" ref="L23" si="12">+AVERAGE(U23:AX23)</f>
        <v>2.3846153846153846</v>
      </c>
      <c r="M23" s="8"/>
      <c r="N23" s="106">
        <v>2.5</v>
      </c>
      <c r="O23" s="106"/>
      <c r="P23" s="106"/>
      <c r="Q23" s="106"/>
      <c r="R23" s="106"/>
      <c r="S23" s="106"/>
      <c r="T23" s="8"/>
      <c r="U23" s="106">
        <v>3</v>
      </c>
      <c r="V23" s="106">
        <v>2</v>
      </c>
      <c r="W23" s="106">
        <v>1</v>
      </c>
      <c r="X23" s="106">
        <v>3</v>
      </c>
      <c r="Y23" s="106">
        <v>3</v>
      </c>
      <c r="Z23" s="106">
        <v>2</v>
      </c>
      <c r="AA23" s="106">
        <v>2</v>
      </c>
      <c r="AB23" s="106">
        <v>1</v>
      </c>
      <c r="AC23" s="106"/>
      <c r="AD23" s="106">
        <v>3</v>
      </c>
      <c r="AE23" s="106">
        <v>2</v>
      </c>
      <c r="AF23" s="106">
        <v>3</v>
      </c>
      <c r="AG23" s="106">
        <v>3</v>
      </c>
      <c r="AH23" s="106">
        <v>3</v>
      </c>
      <c r="AI23" s="106"/>
      <c r="AJ23" s="106"/>
      <c r="AK23" s="106"/>
      <c r="AL23" s="106"/>
      <c r="AM23" s="106"/>
      <c r="AN23" s="106"/>
      <c r="AO23" s="106"/>
      <c r="AP23" s="106"/>
      <c r="AQ23" s="106"/>
      <c r="AR23" s="106"/>
      <c r="AS23" s="106"/>
      <c r="AT23" s="106"/>
      <c r="AU23" s="106"/>
      <c r="AV23" s="106"/>
      <c r="AW23" s="106"/>
      <c r="AX23" s="106"/>
    </row>
    <row r="24" spans="1:50" x14ac:dyDescent="0.25">
      <c r="H24" s="136">
        <f t="shared" ref="H24" si="13">+(K24*100)/3</f>
        <v>73.529411764705884</v>
      </c>
      <c r="I24" s="136">
        <f t="shared" ref="I24" si="14">+(L24*100)/3</f>
        <v>76.563991563991578</v>
      </c>
      <c r="J24" s="117"/>
      <c r="K24" s="136">
        <f>+AVERAGE(K22:K23,K15:K20,K7:K13,K4:K5)</f>
        <v>2.2058823529411766</v>
      </c>
      <c r="L24" s="136">
        <f>+AVERAGE(L22:L23,L15:L20,L7:L13,L4:L5)</f>
        <v>2.2969197469197473</v>
      </c>
    </row>
    <row r="25" spans="1:50" x14ac:dyDescent="0.25">
      <c r="U25" s="8">
        <v>13</v>
      </c>
      <c r="V25" s="8">
        <v>14</v>
      </c>
      <c r="W25" s="8">
        <v>16</v>
      </c>
      <c r="X25" s="8">
        <v>3</v>
      </c>
      <c r="Y25" s="8">
        <v>4</v>
      </c>
      <c r="Z25" s="8">
        <v>18</v>
      </c>
      <c r="AA25" s="8">
        <v>19</v>
      </c>
      <c r="AB25" s="8">
        <v>7</v>
      </c>
      <c r="AC25" s="8">
        <v>8</v>
      </c>
      <c r="AD25" s="8">
        <v>20</v>
      </c>
      <c r="AE25" s="8">
        <v>21</v>
      </c>
      <c r="AF25" s="8">
        <v>22</v>
      </c>
      <c r="AG25" s="8">
        <v>23</v>
      </c>
      <c r="AH25" s="8">
        <v>46</v>
      </c>
    </row>
  </sheetData>
  <mergeCells count="9">
    <mergeCell ref="A21:B21"/>
    <mergeCell ref="H1:I1"/>
    <mergeCell ref="K1:L1"/>
    <mergeCell ref="N1:S1"/>
    <mergeCell ref="U1:AX1"/>
    <mergeCell ref="A1:B2"/>
    <mergeCell ref="A3:B3"/>
    <mergeCell ref="A6:B6"/>
    <mergeCell ref="A14:B14"/>
  </mergeCells>
  <pageMargins left="0.3" right="0.3" top="1" bottom="1" header="0.51180555555555496" footer="0.5"/>
  <pageSetup scale="99" firstPageNumber="0" fitToHeight="161" orientation="landscape" verticalDpi="0"/>
  <headerFooter>
    <oddFooter>&amp;L&amp;P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ML25"/>
  <sheetViews>
    <sheetView showGridLines="0" zoomScale="70" zoomScaleNormal="70" workbookViewId="0">
      <pane xSplit="2" ySplit="2" topLeftCell="C3" activePane="bottomRight" state="frozen"/>
      <selection pane="topRight" activeCell="C1" sqref="C1"/>
      <selection pane="bottomLeft" activeCell="A3" sqref="A3"/>
      <selection pane="bottomRight" sqref="A1:B2"/>
    </sheetView>
  </sheetViews>
  <sheetFormatPr defaultColWidth="8.88671875" defaultRowHeight="15" x14ac:dyDescent="0.25"/>
  <cols>
    <col min="1" max="1" width="6.109375" style="5" customWidth="1"/>
    <col min="2" max="2" width="71.109375" style="6" customWidth="1"/>
    <col min="3" max="6" width="14.109375" style="7" customWidth="1"/>
    <col min="7" max="7" width="2.44140625" style="8" customWidth="1"/>
    <col min="8" max="9" width="14.109375" style="126" customWidth="1"/>
    <col min="10" max="10" width="2.44140625" style="98" customWidth="1"/>
    <col min="11" max="12" width="14.109375" style="123" customWidth="1"/>
    <col min="13" max="13" width="2.44140625" style="8" customWidth="1"/>
    <col min="14" max="20" width="5.88671875" style="100" customWidth="1"/>
    <col min="21" max="21" width="2.44140625" style="8" customWidth="1"/>
    <col min="22" max="51" width="5.88671875" style="8" customWidth="1"/>
    <col min="52" max="1026" width="8.88671875" style="8"/>
  </cols>
  <sheetData>
    <row r="1" spans="1:51" x14ac:dyDescent="0.25">
      <c r="A1" s="329" t="s">
        <v>918</v>
      </c>
      <c r="B1" s="330"/>
      <c r="C1" s="25"/>
      <c r="D1" s="25"/>
      <c r="E1" s="25"/>
      <c r="F1" s="25"/>
      <c r="H1" s="335" t="s">
        <v>1476</v>
      </c>
      <c r="I1" s="336"/>
      <c r="J1" s="307"/>
      <c r="K1" s="335" t="s">
        <v>1477</v>
      </c>
      <c r="L1" s="336"/>
      <c r="M1" s="307"/>
      <c r="N1" s="335" t="s">
        <v>1478</v>
      </c>
      <c r="O1" s="337"/>
      <c r="P1" s="337"/>
      <c r="Q1" s="337"/>
      <c r="R1" s="337"/>
      <c r="S1" s="337"/>
      <c r="T1" s="336"/>
      <c r="U1" s="307"/>
      <c r="V1" s="335" t="s">
        <v>216</v>
      </c>
      <c r="W1" s="337"/>
      <c r="X1" s="337"/>
      <c r="Y1" s="337"/>
      <c r="Z1" s="337"/>
      <c r="AA1" s="337"/>
      <c r="AB1" s="337"/>
      <c r="AC1" s="337"/>
      <c r="AD1" s="337"/>
      <c r="AE1" s="337"/>
      <c r="AF1" s="337"/>
      <c r="AG1" s="337"/>
      <c r="AH1" s="337"/>
      <c r="AI1" s="337"/>
      <c r="AJ1" s="337"/>
      <c r="AK1" s="337"/>
      <c r="AL1" s="337"/>
      <c r="AM1" s="337"/>
      <c r="AN1" s="337"/>
      <c r="AO1" s="337"/>
      <c r="AP1" s="337"/>
      <c r="AQ1" s="337"/>
      <c r="AR1" s="337"/>
      <c r="AS1" s="337"/>
      <c r="AT1" s="337"/>
      <c r="AU1" s="337"/>
      <c r="AV1" s="337"/>
      <c r="AW1" s="337"/>
      <c r="AX1" s="337"/>
      <c r="AY1" s="336"/>
    </row>
    <row r="2" spans="1:51" x14ac:dyDescent="0.25">
      <c r="A2" s="331"/>
      <c r="B2" s="332"/>
      <c r="C2" s="26" t="s">
        <v>0</v>
      </c>
      <c r="D2" s="26" t="s">
        <v>1</v>
      </c>
      <c r="E2" s="26" t="s">
        <v>2</v>
      </c>
      <c r="F2" s="26" t="s">
        <v>3</v>
      </c>
      <c r="H2" s="308" t="s">
        <v>1478</v>
      </c>
      <c r="I2" s="309" t="s">
        <v>216</v>
      </c>
      <c r="J2" s="307"/>
      <c r="K2" s="308" t="s">
        <v>1478</v>
      </c>
      <c r="L2" s="310" t="s">
        <v>216</v>
      </c>
      <c r="M2" s="307"/>
      <c r="N2" s="311">
        <v>1</v>
      </c>
      <c r="O2" s="309">
        <v>2</v>
      </c>
      <c r="P2" s="309">
        <v>3</v>
      </c>
      <c r="Q2" s="309">
        <v>4</v>
      </c>
      <c r="R2" s="309">
        <v>5</v>
      </c>
      <c r="S2" s="309">
        <v>6</v>
      </c>
      <c r="T2" s="309">
        <v>7</v>
      </c>
      <c r="U2" s="307"/>
      <c r="V2" s="311">
        <v>1</v>
      </c>
      <c r="W2" s="309">
        <v>2</v>
      </c>
      <c r="X2" s="309">
        <v>3</v>
      </c>
      <c r="Y2" s="309">
        <v>4</v>
      </c>
      <c r="Z2" s="309">
        <v>5</v>
      </c>
      <c r="AA2" s="309">
        <v>6</v>
      </c>
      <c r="AB2" s="309">
        <v>7</v>
      </c>
      <c r="AC2" s="309">
        <v>8</v>
      </c>
      <c r="AD2" s="309">
        <v>9</v>
      </c>
      <c r="AE2" s="309">
        <v>10</v>
      </c>
      <c r="AF2" s="309">
        <v>11</v>
      </c>
      <c r="AG2" s="309">
        <v>12</v>
      </c>
      <c r="AH2" s="309">
        <v>13</v>
      </c>
      <c r="AI2" s="309">
        <v>14</v>
      </c>
      <c r="AJ2" s="309">
        <v>15</v>
      </c>
      <c r="AK2" s="309">
        <v>16</v>
      </c>
      <c r="AL2" s="309">
        <v>17</v>
      </c>
      <c r="AM2" s="309">
        <v>18</v>
      </c>
      <c r="AN2" s="309">
        <v>19</v>
      </c>
      <c r="AO2" s="309">
        <v>20</v>
      </c>
      <c r="AP2" s="309">
        <v>21</v>
      </c>
      <c r="AQ2" s="309">
        <v>22</v>
      </c>
      <c r="AR2" s="309">
        <v>23</v>
      </c>
      <c r="AS2" s="309">
        <v>24</v>
      </c>
      <c r="AT2" s="309">
        <v>25</v>
      </c>
      <c r="AU2" s="309">
        <v>26</v>
      </c>
      <c r="AV2" s="309">
        <v>27</v>
      </c>
      <c r="AW2" s="309">
        <v>28</v>
      </c>
      <c r="AX2" s="309">
        <v>29</v>
      </c>
      <c r="AY2" s="309">
        <v>30</v>
      </c>
    </row>
    <row r="3" spans="1:51" s="97" customFormat="1" x14ac:dyDescent="0.25">
      <c r="A3" s="327" t="s">
        <v>532</v>
      </c>
      <c r="B3" s="328"/>
      <c r="C3" s="101"/>
      <c r="D3" s="101"/>
      <c r="E3" s="101"/>
      <c r="F3" s="101"/>
      <c r="H3" s="133">
        <f>+(K3*100)/3</f>
        <v>75</v>
      </c>
      <c r="I3" s="133">
        <f>+(L3*100)/3</f>
        <v>75.266400266400268</v>
      </c>
      <c r="J3" s="99"/>
      <c r="K3" s="133">
        <f>+AVERAGE(K4:K7)</f>
        <v>2.25</v>
      </c>
      <c r="L3" s="133">
        <f>+AVERAGE(L4:L7)</f>
        <v>2.2579920079920082</v>
      </c>
      <c r="N3" s="134"/>
      <c r="O3" s="134"/>
      <c r="P3" s="134"/>
      <c r="Q3" s="134"/>
      <c r="R3" s="134"/>
      <c r="S3" s="134"/>
      <c r="T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row>
    <row r="4" spans="1:51" ht="102" x14ac:dyDescent="0.25">
      <c r="A4" s="66" t="s">
        <v>101</v>
      </c>
      <c r="B4" s="67" t="s">
        <v>919</v>
      </c>
      <c r="C4" s="68" t="s">
        <v>920</v>
      </c>
      <c r="D4" s="68" t="s">
        <v>921</v>
      </c>
      <c r="E4" s="68" t="s">
        <v>922</v>
      </c>
      <c r="F4" s="68" t="s">
        <v>923</v>
      </c>
      <c r="H4" s="127">
        <f>+(K4*100)/3</f>
        <v>66.666666666666671</v>
      </c>
      <c r="I4" s="127">
        <f>+(L4*100)/3</f>
        <v>61.904761904761905</v>
      </c>
      <c r="J4" s="113"/>
      <c r="K4" s="127">
        <f>+AVERAGE(N4:T4)</f>
        <v>2</v>
      </c>
      <c r="L4" s="127">
        <f>+AVERAGE(V4:AY4)</f>
        <v>1.8571428571428572</v>
      </c>
      <c r="M4" s="104"/>
      <c r="N4" s="130">
        <v>2</v>
      </c>
      <c r="O4" s="130"/>
      <c r="P4" s="130"/>
      <c r="Q4" s="130"/>
      <c r="R4" s="130"/>
      <c r="S4" s="130"/>
      <c r="T4" s="130"/>
      <c r="U4" s="104"/>
      <c r="V4" s="130">
        <v>2</v>
      </c>
      <c r="W4" s="130">
        <v>2</v>
      </c>
      <c r="X4" s="130">
        <v>3</v>
      </c>
      <c r="Y4" s="130">
        <v>3</v>
      </c>
      <c r="Z4" s="130">
        <v>2</v>
      </c>
      <c r="AA4" s="130">
        <v>1</v>
      </c>
      <c r="AB4" s="130">
        <v>0</v>
      </c>
      <c r="AC4" s="130">
        <v>2</v>
      </c>
      <c r="AD4" s="130">
        <v>2</v>
      </c>
      <c r="AE4" s="130">
        <v>2</v>
      </c>
      <c r="AF4" s="130">
        <v>2</v>
      </c>
      <c r="AG4" s="130">
        <v>2</v>
      </c>
      <c r="AH4" s="130">
        <v>2</v>
      </c>
      <c r="AI4" s="130">
        <v>1</v>
      </c>
      <c r="AJ4" s="130"/>
      <c r="AK4" s="130"/>
      <c r="AL4" s="130"/>
      <c r="AM4" s="130"/>
      <c r="AN4" s="130"/>
      <c r="AO4" s="130"/>
      <c r="AP4" s="130"/>
      <c r="AQ4" s="130"/>
      <c r="AR4" s="130"/>
      <c r="AS4" s="130"/>
      <c r="AT4" s="130"/>
      <c r="AU4" s="130"/>
      <c r="AV4" s="130"/>
      <c r="AW4" s="130"/>
      <c r="AX4" s="130"/>
      <c r="AY4" s="130"/>
    </row>
    <row r="5" spans="1:51" ht="51" x14ac:dyDescent="0.25">
      <c r="A5" s="31" t="s">
        <v>102</v>
      </c>
      <c r="B5" s="34" t="s">
        <v>924</v>
      </c>
      <c r="C5" s="35" t="s">
        <v>925</v>
      </c>
      <c r="D5" s="35" t="s">
        <v>926</v>
      </c>
      <c r="E5" s="33" t="s">
        <v>927</v>
      </c>
      <c r="F5" s="33" t="s">
        <v>928</v>
      </c>
      <c r="H5" s="128">
        <f t="shared" ref="H5:I22" si="0">+(K5*100)/3</f>
        <v>66.666666666666671</v>
      </c>
      <c r="I5" s="128">
        <f t="shared" si="0"/>
        <v>66.666666666666671</v>
      </c>
      <c r="J5" s="113"/>
      <c r="K5" s="128">
        <f t="shared" ref="K5:K23" si="1">+AVERAGE(N5:T5)</f>
        <v>2</v>
      </c>
      <c r="L5" s="128">
        <f t="shared" ref="L5:L23" si="2">+AVERAGE(V5:AY5)</f>
        <v>2</v>
      </c>
      <c r="M5" s="104"/>
      <c r="N5" s="131">
        <v>2</v>
      </c>
      <c r="O5" s="131"/>
      <c r="P5" s="131"/>
      <c r="Q5" s="131"/>
      <c r="R5" s="131"/>
      <c r="S5" s="131"/>
      <c r="T5" s="131"/>
      <c r="U5" s="104"/>
      <c r="V5" s="131">
        <v>2</v>
      </c>
      <c r="W5" s="131">
        <v>3</v>
      </c>
      <c r="X5" s="131">
        <v>1</v>
      </c>
      <c r="Y5" s="131">
        <v>1</v>
      </c>
      <c r="Z5" s="131">
        <v>1</v>
      </c>
      <c r="AA5" s="131">
        <v>2</v>
      </c>
      <c r="AB5" s="131">
        <v>2</v>
      </c>
      <c r="AC5" s="131">
        <v>3</v>
      </c>
      <c r="AD5" s="131">
        <v>2</v>
      </c>
      <c r="AE5" s="131">
        <v>2</v>
      </c>
      <c r="AF5" s="131">
        <v>3</v>
      </c>
      <c r="AG5" s="131">
        <v>2</v>
      </c>
      <c r="AH5" s="131">
        <v>2</v>
      </c>
      <c r="AI5" s="131">
        <v>2</v>
      </c>
      <c r="AJ5" s="131"/>
      <c r="AK5" s="131"/>
      <c r="AL5" s="131"/>
      <c r="AM5" s="131"/>
      <c r="AN5" s="131"/>
      <c r="AO5" s="131"/>
      <c r="AP5" s="131"/>
      <c r="AQ5" s="131"/>
      <c r="AR5" s="131"/>
      <c r="AS5" s="131"/>
      <c r="AT5" s="131"/>
      <c r="AU5" s="131"/>
      <c r="AV5" s="131"/>
      <c r="AW5" s="131"/>
      <c r="AX5" s="131"/>
      <c r="AY5" s="131"/>
    </row>
    <row r="6" spans="1:51" ht="61.2" x14ac:dyDescent="0.25">
      <c r="A6" s="66" t="s">
        <v>103</v>
      </c>
      <c r="B6" s="67" t="s">
        <v>929</v>
      </c>
      <c r="C6" s="68" t="s">
        <v>930</v>
      </c>
      <c r="D6" s="68" t="s">
        <v>931</v>
      </c>
      <c r="E6" s="68" t="s">
        <v>932</v>
      </c>
      <c r="F6" s="68" t="s">
        <v>933</v>
      </c>
      <c r="H6" s="127">
        <f t="shared" si="0"/>
        <v>66.666666666666671</v>
      </c>
      <c r="I6" s="127">
        <f t="shared" si="0"/>
        <v>84.615384615384613</v>
      </c>
      <c r="J6" s="117"/>
      <c r="K6" s="127">
        <f t="shared" ref="K6" si="3">+AVERAGE(N6:T6)</f>
        <v>2</v>
      </c>
      <c r="L6" s="127">
        <f t="shared" ref="L6" si="4">+AVERAGE(V6:AY6)</f>
        <v>2.5384615384615383</v>
      </c>
      <c r="M6" s="118"/>
      <c r="N6" s="130">
        <v>2</v>
      </c>
      <c r="O6" s="130"/>
      <c r="P6" s="130"/>
      <c r="Q6" s="130"/>
      <c r="R6" s="130"/>
      <c r="S6" s="130"/>
      <c r="T6" s="130"/>
      <c r="U6" s="118"/>
      <c r="V6" s="130">
        <v>3</v>
      </c>
      <c r="W6" s="130">
        <v>3</v>
      </c>
      <c r="X6" s="130">
        <v>2</v>
      </c>
      <c r="Y6" s="130">
        <v>2</v>
      </c>
      <c r="Z6" s="130"/>
      <c r="AA6" s="130">
        <v>2</v>
      </c>
      <c r="AB6" s="130">
        <v>2</v>
      </c>
      <c r="AC6" s="130">
        <v>3</v>
      </c>
      <c r="AD6" s="130">
        <v>2</v>
      </c>
      <c r="AE6" s="130">
        <v>3</v>
      </c>
      <c r="AF6" s="130">
        <v>3</v>
      </c>
      <c r="AG6" s="130">
        <v>3</v>
      </c>
      <c r="AH6" s="130">
        <v>3</v>
      </c>
      <c r="AI6" s="130">
        <v>2</v>
      </c>
      <c r="AJ6" s="130"/>
      <c r="AK6" s="130"/>
      <c r="AL6" s="130"/>
      <c r="AM6" s="130"/>
      <c r="AN6" s="130"/>
      <c r="AO6" s="130"/>
      <c r="AP6" s="130"/>
      <c r="AQ6" s="130"/>
      <c r="AR6" s="130"/>
      <c r="AS6" s="130"/>
      <c r="AT6" s="130"/>
      <c r="AU6" s="130"/>
      <c r="AV6" s="130"/>
      <c r="AW6" s="130"/>
      <c r="AX6" s="130"/>
      <c r="AY6" s="130"/>
    </row>
    <row r="7" spans="1:51" ht="61.2" x14ac:dyDescent="0.25">
      <c r="A7" s="31" t="s">
        <v>104</v>
      </c>
      <c r="B7" s="32" t="s">
        <v>934</v>
      </c>
      <c r="C7" s="35" t="s">
        <v>935</v>
      </c>
      <c r="D7" s="35" t="s">
        <v>936</v>
      </c>
      <c r="E7" s="35" t="s">
        <v>937</v>
      </c>
      <c r="F7" s="35" t="s">
        <v>938</v>
      </c>
      <c r="H7" s="129">
        <f t="shared" si="0"/>
        <v>100</v>
      </c>
      <c r="I7" s="129">
        <f t="shared" si="0"/>
        <v>87.878787878787875</v>
      </c>
      <c r="J7" s="117"/>
      <c r="K7" s="129">
        <f t="shared" ref="K7" si="5">+AVERAGE(N7:T7)</f>
        <v>3</v>
      </c>
      <c r="L7" s="129">
        <f t="shared" ref="L7" si="6">+AVERAGE(V7:AY7)</f>
        <v>2.6363636363636362</v>
      </c>
      <c r="M7" s="118"/>
      <c r="N7" s="132">
        <v>3</v>
      </c>
      <c r="O7" s="132"/>
      <c r="P7" s="132"/>
      <c r="Q7" s="132"/>
      <c r="R7" s="132"/>
      <c r="S7" s="132"/>
      <c r="T7" s="132"/>
      <c r="U7" s="118"/>
      <c r="V7" s="132">
        <v>3</v>
      </c>
      <c r="W7" s="132">
        <v>3</v>
      </c>
      <c r="X7" s="132">
        <v>2</v>
      </c>
      <c r="Y7" s="132">
        <v>2</v>
      </c>
      <c r="Z7" s="132"/>
      <c r="AA7" s="132">
        <v>3</v>
      </c>
      <c r="AB7" s="132"/>
      <c r="AC7" s="132">
        <v>2</v>
      </c>
      <c r="AD7" s="132">
        <v>2</v>
      </c>
      <c r="AE7" s="132">
        <v>3</v>
      </c>
      <c r="AF7" s="132">
        <v>3</v>
      </c>
      <c r="AG7" s="132">
        <v>3</v>
      </c>
      <c r="AH7" s="132">
        <v>3</v>
      </c>
      <c r="AI7" s="132"/>
      <c r="AJ7" s="132"/>
      <c r="AK7" s="132"/>
      <c r="AL7" s="132"/>
      <c r="AM7" s="132"/>
      <c r="AN7" s="132"/>
      <c r="AO7" s="132"/>
      <c r="AP7" s="132"/>
      <c r="AQ7" s="132"/>
      <c r="AR7" s="132"/>
      <c r="AS7" s="132"/>
      <c r="AT7" s="132"/>
      <c r="AU7" s="132"/>
      <c r="AV7" s="132"/>
      <c r="AW7" s="132"/>
      <c r="AX7" s="132"/>
      <c r="AY7" s="132"/>
    </row>
    <row r="8" spans="1:51" s="97" customFormat="1" x14ac:dyDescent="0.25">
      <c r="A8" s="327" t="s">
        <v>566</v>
      </c>
      <c r="B8" s="328"/>
      <c r="C8" s="101"/>
      <c r="D8" s="101"/>
      <c r="E8" s="101"/>
      <c r="F8" s="101" t="s">
        <v>842</v>
      </c>
      <c r="H8" s="133">
        <f t="shared" si="0"/>
        <v>66.666666666666671</v>
      </c>
      <c r="I8" s="133">
        <f t="shared" si="0"/>
        <v>64.125953411667695</v>
      </c>
      <c r="J8" s="117"/>
      <c r="K8" s="133">
        <f>+AVERAGE(K9:K15)</f>
        <v>2</v>
      </c>
      <c r="L8" s="133">
        <f>+AVERAGE(L9:L15)</f>
        <v>1.923778602350031</v>
      </c>
      <c r="M8" s="118"/>
      <c r="N8" s="134"/>
      <c r="O8" s="134"/>
      <c r="P8" s="134"/>
      <c r="Q8" s="134"/>
      <c r="R8" s="134"/>
      <c r="S8" s="134"/>
      <c r="T8" s="134"/>
      <c r="U8" s="118"/>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c r="AW8" s="134"/>
      <c r="AX8" s="134"/>
      <c r="AY8" s="134"/>
    </row>
    <row r="9" spans="1:51" s="10" customFormat="1" ht="112.2" x14ac:dyDescent="0.25">
      <c r="A9" s="69" t="s">
        <v>105</v>
      </c>
      <c r="B9" s="70" t="s">
        <v>939</v>
      </c>
      <c r="C9" s="68" t="s">
        <v>940</v>
      </c>
      <c r="D9" s="68" t="s">
        <v>941</v>
      </c>
      <c r="E9" s="68" t="s">
        <v>942</v>
      </c>
      <c r="F9" s="68" t="s">
        <v>943</v>
      </c>
      <c r="H9" s="127">
        <f t="shared" si="0"/>
        <v>66.666666666666671</v>
      </c>
      <c r="I9" s="127">
        <f t="shared" si="0"/>
        <v>42.424242424242422</v>
      </c>
      <c r="J9" s="113"/>
      <c r="K9" s="127">
        <f t="shared" si="1"/>
        <v>2</v>
      </c>
      <c r="L9" s="127">
        <f t="shared" si="2"/>
        <v>1.2727272727272727</v>
      </c>
      <c r="M9" s="104"/>
      <c r="N9" s="130">
        <v>2</v>
      </c>
      <c r="O9" s="130"/>
      <c r="P9" s="130"/>
      <c r="Q9" s="130"/>
      <c r="R9" s="130"/>
      <c r="S9" s="130"/>
      <c r="T9" s="130"/>
      <c r="U9" s="104"/>
      <c r="V9" s="130">
        <v>2</v>
      </c>
      <c r="W9" s="130"/>
      <c r="X9" s="130">
        <v>2</v>
      </c>
      <c r="Y9" s="130">
        <v>2</v>
      </c>
      <c r="Z9" s="130"/>
      <c r="AA9" s="130">
        <v>3</v>
      </c>
      <c r="AB9" s="130"/>
      <c r="AC9" s="130">
        <v>3</v>
      </c>
      <c r="AD9" s="130">
        <v>0</v>
      </c>
      <c r="AE9" s="130">
        <v>0</v>
      </c>
      <c r="AF9" s="130">
        <v>2</v>
      </c>
      <c r="AG9" s="130">
        <v>0</v>
      </c>
      <c r="AH9" s="130">
        <v>0</v>
      </c>
      <c r="AI9" s="130">
        <v>0</v>
      </c>
      <c r="AJ9" s="130"/>
      <c r="AK9" s="130"/>
      <c r="AL9" s="130"/>
      <c r="AM9" s="130"/>
      <c r="AN9" s="130"/>
      <c r="AO9" s="130"/>
      <c r="AP9" s="130"/>
      <c r="AQ9" s="130"/>
      <c r="AR9" s="130"/>
      <c r="AS9" s="130"/>
      <c r="AT9" s="130"/>
      <c r="AU9" s="130"/>
      <c r="AV9" s="130"/>
      <c r="AW9" s="130"/>
      <c r="AX9" s="130"/>
      <c r="AY9" s="130"/>
    </row>
    <row r="10" spans="1:51" s="10" customFormat="1" ht="81.599999999999994" x14ac:dyDescent="0.25">
      <c r="A10" s="47" t="s">
        <v>106</v>
      </c>
      <c r="B10" s="39" t="s">
        <v>944</v>
      </c>
      <c r="C10" s="33" t="s">
        <v>945</v>
      </c>
      <c r="D10" s="33" t="s">
        <v>946</v>
      </c>
      <c r="E10" s="33" t="s">
        <v>947</v>
      </c>
      <c r="F10" s="33" t="s">
        <v>948</v>
      </c>
      <c r="H10" s="128"/>
      <c r="I10" s="128">
        <f t="shared" si="0"/>
        <v>66.666666666666671</v>
      </c>
      <c r="J10" s="116"/>
      <c r="K10" s="128"/>
      <c r="L10" s="128">
        <f t="shared" si="2"/>
        <v>2</v>
      </c>
      <c r="M10" s="108"/>
      <c r="N10" s="131"/>
      <c r="O10" s="131"/>
      <c r="P10" s="131"/>
      <c r="Q10" s="131"/>
      <c r="R10" s="131"/>
      <c r="S10" s="131"/>
      <c r="T10" s="131"/>
      <c r="U10" s="108"/>
      <c r="V10" s="131"/>
      <c r="W10" s="131"/>
      <c r="X10" s="131"/>
      <c r="Y10" s="131"/>
      <c r="Z10" s="131">
        <v>1</v>
      </c>
      <c r="AA10" s="131">
        <v>3</v>
      </c>
      <c r="AB10" s="131"/>
      <c r="AC10" s="131"/>
      <c r="AD10" s="131"/>
      <c r="AE10" s="131">
        <v>2</v>
      </c>
      <c r="AF10" s="131"/>
      <c r="AG10" s="131">
        <v>2</v>
      </c>
      <c r="AH10" s="131">
        <v>2</v>
      </c>
      <c r="AI10" s="131"/>
      <c r="AJ10" s="131"/>
      <c r="AK10" s="131"/>
      <c r="AL10" s="131"/>
      <c r="AM10" s="131"/>
      <c r="AN10" s="131"/>
      <c r="AO10" s="131"/>
      <c r="AP10" s="131"/>
      <c r="AQ10" s="131"/>
      <c r="AR10" s="131"/>
      <c r="AS10" s="131"/>
      <c r="AT10" s="131"/>
      <c r="AU10" s="131"/>
      <c r="AV10" s="131"/>
      <c r="AW10" s="131"/>
      <c r="AX10" s="131"/>
      <c r="AY10" s="131"/>
    </row>
    <row r="11" spans="1:51" s="10" customFormat="1" ht="91.8" x14ac:dyDescent="0.25">
      <c r="A11" s="69" t="s">
        <v>107</v>
      </c>
      <c r="B11" s="70" t="s">
        <v>949</v>
      </c>
      <c r="C11" s="68" t="s">
        <v>950</v>
      </c>
      <c r="D11" s="68" t="s">
        <v>951</v>
      </c>
      <c r="E11" s="68" t="s">
        <v>952</v>
      </c>
      <c r="F11" s="68" t="s">
        <v>953</v>
      </c>
      <c r="H11" s="127">
        <f t="shared" si="0"/>
        <v>33.333333333333336</v>
      </c>
      <c r="I11" s="127">
        <f t="shared" si="0"/>
        <v>72.72727272727272</v>
      </c>
      <c r="J11" s="117"/>
      <c r="K11" s="127">
        <f t="shared" si="1"/>
        <v>1</v>
      </c>
      <c r="L11" s="127">
        <f t="shared" si="2"/>
        <v>2.1818181818181817</v>
      </c>
      <c r="M11" s="118"/>
      <c r="N11" s="130">
        <v>1</v>
      </c>
      <c r="O11" s="130"/>
      <c r="P11" s="130"/>
      <c r="Q11" s="130"/>
      <c r="R11" s="130"/>
      <c r="S11" s="130"/>
      <c r="T11" s="130"/>
      <c r="U11" s="118"/>
      <c r="V11" s="130">
        <v>3</v>
      </c>
      <c r="W11" s="130">
        <v>3</v>
      </c>
      <c r="X11" s="130">
        <v>2</v>
      </c>
      <c r="Y11" s="130">
        <v>2</v>
      </c>
      <c r="Z11" s="130"/>
      <c r="AA11" s="130">
        <v>3</v>
      </c>
      <c r="AB11" s="130"/>
      <c r="AC11" s="130">
        <v>3</v>
      </c>
      <c r="AD11" s="130"/>
      <c r="AE11" s="130">
        <v>2</v>
      </c>
      <c r="AF11" s="130">
        <v>1</v>
      </c>
      <c r="AG11" s="130">
        <v>2</v>
      </c>
      <c r="AH11" s="130">
        <v>2</v>
      </c>
      <c r="AI11" s="130">
        <v>1</v>
      </c>
      <c r="AJ11" s="130"/>
      <c r="AK11" s="130"/>
      <c r="AL11" s="130"/>
      <c r="AM11" s="130"/>
      <c r="AN11" s="130"/>
      <c r="AO11" s="130"/>
      <c r="AP11" s="130"/>
      <c r="AQ11" s="130"/>
      <c r="AR11" s="130"/>
      <c r="AS11" s="130"/>
      <c r="AT11" s="130"/>
      <c r="AU11" s="130"/>
      <c r="AV11" s="130"/>
      <c r="AW11" s="130"/>
      <c r="AX11" s="130"/>
      <c r="AY11" s="130"/>
    </row>
    <row r="12" spans="1:51" s="10" customFormat="1" ht="61.2" x14ac:dyDescent="0.25">
      <c r="A12" s="47" t="s">
        <v>108</v>
      </c>
      <c r="B12" s="39" t="s">
        <v>954</v>
      </c>
      <c r="C12" s="33" t="s">
        <v>955</v>
      </c>
      <c r="D12" s="33" t="s">
        <v>956</v>
      </c>
      <c r="E12" s="33" t="s">
        <v>957</v>
      </c>
      <c r="F12" s="33" t="s">
        <v>958</v>
      </c>
      <c r="H12" s="128">
        <f t="shared" si="0"/>
        <v>66.666666666666671</v>
      </c>
      <c r="I12" s="128">
        <f t="shared" si="0"/>
        <v>72.222222222222214</v>
      </c>
      <c r="J12" s="113"/>
      <c r="K12" s="128">
        <f t="shared" si="1"/>
        <v>2</v>
      </c>
      <c r="L12" s="128">
        <f t="shared" si="2"/>
        <v>2.1666666666666665</v>
      </c>
      <c r="M12" s="104"/>
      <c r="N12" s="131">
        <v>2</v>
      </c>
      <c r="O12" s="131"/>
      <c r="P12" s="131"/>
      <c r="Q12" s="131"/>
      <c r="R12" s="131"/>
      <c r="S12" s="131"/>
      <c r="T12" s="131"/>
      <c r="U12" s="104"/>
      <c r="V12" s="131">
        <v>2</v>
      </c>
      <c r="W12" s="131">
        <v>3</v>
      </c>
      <c r="X12" s="131">
        <v>1</v>
      </c>
      <c r="Y12" s="131"/>
      <c r="Z12" s="131"/>
      <c r="AA12" s="131">
        <v>2</v>
      </c>
      <c r="AB12" s="131">
        <v>0</v>
      </c>
      <c r="AC12" s="131">
        <v>2</v>
      </c>
      <c r="AD12" s="131">
        <v>3</v>
      </c>
      <c r="AE12" s="131">
        <v>3</v>
      </c>
      <c r="AF12" s="131">
        <v>2</v>
      </c>
      <c r="AG12" s="131">
        <v>2</v>
      </c>
      <c r="AH12" s="131">
        <v>3</v>
      </c>
      <c r="AI12" s="131">
        <v>3</v>
      </c>
      <c r="AJ12" s="131"/>
      <c r="AK12" s="131"/>
      <c r="AL12" s="131"/>
      <c r="AM12" s="131"/>
      <c r="AN12" s="131"/>
      <c r="AO12" s="131"/>
      <c r="AP12" s="131"/>
      <c r="AQ12" s="131"/>
      <c r="AR12" s="131"/>
      <c r="AS12" s="131"/>
      <c r="AT12" s="131"/>
      <c r="AU12" s="131"/>
      <c r="AV12" s="131"/>
      <c r="AW12" s="131"/>
      <c r="AX12" s="131"/>
      <c r="AY12" s="131"/>
    </row>
    <row r="13" spans="1:51" s="10" customFormat="1" ht="122.4" x14ac:dyDescent="0.25">
      <c r="A13" s="69" t="s">
        <v>109</v>
      </c>
      <c r="B13" s="70" t="s">
        <v>1003</v>
      </c>
      <c r="C13" s="68" t="s">
        <v>959</v>
      </c>
      <c r="D13" s="68" t="s">
        <v>960</v>
      </c>
      <c r="E13" s="68" t="s">
        <v>961</v>
      </c>
      <c r="F13" s="68" t="s">
        <v>962</v>
      </c>
      <c r="H13" s="127">
        <f t="shared" si="0"/>
        <v>66.666666666666671</v>
      </c>
      <c r="I13" s="127">
        <f t="shared" si="0"/>
        <v>63.888888888888893</v>
      </c>
      <c r="J13" s="99"/>
      <c r="K13" s="127">
        <f t="shared" si="1"/>
        <v>2</v>
      </c>
      <c r="L13" s="127">
        <f t="shared" si="2"/>
        <v>1.9166666666666667</v>
      </c>
      <c r="M13" s="97"/>
      <c r="N13" s="130">
        <v>2</v>
      </c>
      <c r="O13" s="130"/>
      <c r="P13" s="130"/>
      <c r="Q13" s="130"/>
      <c r="R13" s="130"/>
      <c r="S13" s="130"/>
      <c r="T13" s="130"/>
      <c r="U13" s="97"/>
      <c r="V13" s="130">
        <v>2</v>
      </c>
      <c r="W13" s="130">
        <v>3</v>
      </c>
      <c r="X13" s="130">
        <v>0</v>
      </c>
      <c r="Y13" s="130">
        <v>2</v>
      </c>
      <c r="Z13" s="130"/>
      <c r="AA13" s="130">
        <v>2</v>
      </c>
      <c r="AB13" s="130">
        <v>3</v>
      </c>
      <c r="AC13" s="130">
        <v>1</v>
      </c>
      <c r="AD13" s="130"/>
      <c r="AE13" s="130">
        <v>2</v>
      </c>
      <c r="AF13" s="130">
        <v>2</v>
      </c>
      <c r="AG13" s="130">
        <v>2</v>
      </c>
      <c r="AH13" s="130">
        <v>2</v>
      </c>
      <c r="AI13" s="130">
        <v>2</v>
      </c>
      <c r="AJ13" s="130"/>
      <c r="AK13" s="130"/>
      <c r="AL13" s="130"/>
      <c r="AM13" s="130"/>
      <c r="AN13" s="130"/>
      <c r="AO13" s="130"/>
      <c r="AP13" s="130"/>
      <c r="AQ13" s="130"/>
      <c r="AR13" s="130"/>
      <c r="AS13" s="130"/>
      <c r="AT13" s="130"/>
      <c r="AU13" s="130"/>
      <c r="AV13" s="130"/>
      <c r="AW13" s="130"/>
      <c r="AX13" s="130"/>
      <c r="AY13" s="130"/>
    </row>
    <row r="14" spans="1:51" s="10" customFormat="1" ht="52.8" x14ac:dyDescent="0.25">
      <c r="A14" s="47" t="s">
        <v>110</v>
      </c>
      <c r="B14" s="39" t="s">
        <v>963</v>
      </c>
      <c r="C14" s="33" t="s">
        <v>964</v>
      </c>
      <c r="D14" s="33" t="s">
        <v>965</v>
      </c>
      <c r="E14" s="33" t="s">
        <v>966</v>
      </c>
      <c r="F14" s="33" t="s">
        <v>967</v>
      </c>
      <c r="H14" s="128">
        <f t="shared" si="0"/>
        <v>66.666666666666671</v>
      </c>
      <c r="I14" s="128">
        <f t="shared" si="0"/>
        <v>66.666666666666671</v>
      </c>
      <c r="J14" s="117"/>
      <c r="K14" s="128">
        <f t="shared" ref="K14" si="7">+AVERAGE(N14:T14)</f>
        <v>2</v>
      </c>
      <c r="L14" s="128">
        <f t="shared" ref="L14" si="8">+AVERAGE(V14:AY14)</f>
        <v>2</v>
      </c>
      <c r="M14" s="118"/>
      <c r="N14" s="131">
        <v>2</v>
      </c>
      <c r="O14" s="131"/>
      <c r="P14" s="131"/>
      <c r="Q14" s="131"/>
      <c r="R14" s="131"/>
      <c r="S14" s="131"/>
      <c r="T14" s="131"/>
      <c r="U14" s="118"/>
      <c r="V14" s="131">
        <v>3</v>
      </c>
      <c r="W14" s="131">
        <v>3</v>
      </c>
      <c r="X14" s="131">
        <v>2</v>
      </c>
      <c r="Y14" s="131">
        <v>2</v>
      </c>
      <c r="Z14" s="131">
        <v>1</v>
      </c>
      <c r="AA14" s="131">
        <v>2</v>
      </c>
      <c r="AB14" s="131">
        <v>2</v>
      </c>
      <c r="AC14" s="131">
        <v>2</v>
      </c>
      <c r="AD14" s="131">
        <v>3</v>
      </c>
      <c r="AE14" s="131">
        <v>1</v>
      </c>
      <c r="AF14" s="131">
        <v>2</v>
      </c>
      <c r="AG14" s="131">
        <v>1</v>
      </c>
      <c r="AH14" s="131">
        <v>1</v>
      </c>
      <c r="AI14" s="131">
        <v>3</v>
      </c>
      <c r="AJ14" s="131"/>
      <c r="AK14" s="131"/>
      <c r="AL14" s="131"/>
      <c r="AM14" s="131"/>
      <c r="AN14" s="131"/>
      <c r="AO14" s="131"/>
      <c r="AP14" s="131"/>
      <c r="AQ14" s="131"/>
      <c r="AR14" s="131"/>
      <c r="AS14" s="131"/>
      <c r="AT14" s="131"/>
      <c r="AU14" s="131"/>
      <c r="AV14" s="131"/>
      <c r="AW14" s="131"/>
      <c r="AX14" s="131"/>
      <c r="AY14" s="131"/>
    </row>
    <row r="15" spans="1:51" s="10" customFormat="1" ht="91.8" x14ac:dyDescent="0.25">
      <c r="A15" s="69" t="s">
        <v>111</v>
      </c>
      <c r="B15" s="70" t="s">
        <v>968</v>
      </c>
      <c r="C15" s="68" t="s">
        <v>969</v>
      </c>
      <c r="D15" s="68" t="s">
        <v>970</v>
      </c>
      <c r="E15" s="68" t="s">
        <v>971</v>
      </c>
      <c r="F15" s="68" t="s">
        <v>972</v>
      </c>
      <c r="H15" s="127">
        <f t="shared" si="0"/>
        <v>100</v>
      </c>
      <c r="I15" s="127">
        <f t="shared" si="0"/>
        <v>64.285714285714292</v>
      </c>
      <c r="J15" s="117"/>
      <c r="K15" s="127">
        <f t="shared" ref="K15" si="9">+AVERAGE(N15:T15)</f>
        <v>3</v>
      </c>
      <c r="L15" s="127">
        <f t="shared" ref="L15" si="10">+AVERAGE(V15:AY15)</f>
        <v>1.9285714285714286</v>
      </c>
      <c r="M15" s="118"/>
      <c r="N15" s="130">
        <v>3</v>
      </c>
      <c r="O15" s="130"/>
      <c r="P15" s="130"/>
      <c r="Q15" s="130"/>
      <c r="R15" s="130"/>
      <c r="S15" s="130"/>
      <c r="T15" s="130"/>
      <c r="U15" s="118"/>
      <c r="V15" s="130">
        <v>2</v>
      </c>
      <c r="W15" s="130">
        <v>3</v>
      </c>
      <c r="X15" s="130">
        <v>1</v>
      </c>
      <c r="Y15" s="130">
        <v>1</v>
      </c>
      <c r="Z15" s="130">
        <v>1</v>
      </c>
      <c r="AA15" s="130">
        <v>2</v>
      </c>
      <c r="AB15" s="130">
        <v>1</v>
      </c>
      <c r="AC15" s="130">
        <v>3</v>
      </c>
      <c r="AD15" s="130">
        <v>1</v>
      </c>
      <c r="AE15" s="130">
        <v>2</v>
      </c>
      <c r="AF15" s="130">
        <v>3</v>
      </c>
      <c r="AG15" s="130">
        <v>2</v>
      </c>
      <c r="AH15" s="130">
        <v>2</v>
      </c>
      <c r="AI15" s="130">
        <v>3</v>
      </c>
      <c r="AJ15" s="130"/>
      <c r="AK15" s="130"/>
      <c r="AL15" s="130"/>
      <c r="AM15" s="130"/>
      <c r="AN15" s="130"/>
      <c r="AO15" s="130"/>
      <c r="AP15" s="130"/>
      <c r="AQ15" s="130"/>
      <c r="AR15" s="130"/>
      <c r="AS15" s="130"/>
      <c r="AT15" s="130"/>
      <c r="AU15" s="130"/>
      <c r="AV15" s="130"/>
      <c r="AW15" s="130"/>
      <c r="AX15" s="130"/>
      <c r="AY15" s="130"/>
    </row>
    <row r="16" spans="1:51" s="97" customFormat="1" x14ac:dyDescent="0.25">
      <c r="A16" s="327" t="s">
        <v>597</v>
      </c>
      <c r="B16" s="328"/>
      <c r="C16" s="101"/>
      <c r="D16" s="101"/>
      <c r="E16" s="101"/>
      <c r="F16" s="101"/>
      <c r="H16" s="133">
        <f t="shared" si="0"/>
        <v>83.333333333333329</v>
      </c>
      <c r="I16" s="133">
        <f t="shared" si="0"/>
        <v>67.857142857142847</v>
      </c>
      <c r="J16" s="117"/>
      <c r="K16" s="133">
        <f>+AVERAGE(K17:K20)</f>
        <v>2.5</v>
      </c>
      <c r="L16" s="133">
        <f>+AVERAGE(L17:L20)</f>
        <v>2.0357142857142856</v>
      </c>
      <c r="M16" s="118"/>
      <c r="N16" s="134"/>
      <c r="O16" s="134"/>
      <c r="P16" s="134"/>
      <c r="Q16" s="134"/>
      <c r="R16" s="134"/>
      <c r="S16" s="134"/>
      <c r="T16" s="134"/>
      <c r="U16" s="118"/>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row>
    <row r="17" spans="1:51" s="10" customFormat="1" ht="102" x14ac:dyDescent="0.25">
      <c r="A17" s="69" t="s">
        <v>112</v>
      </c>
      <c r="B17" s="70" t="s">
        <v>973</v>
      </c>
      <c r="C17" s="68" t="s">
        <v>974</v>
      </c>
      <c r="D17" s="68" t="s">
        <v>975</v>
      </c>
      <c r="E17" s="68" t="s">
        <v>976</v>
      </c>
      <c r="F17" s="68" t="s">
        <v>977</v>
      </c>
      <c r="H17" s="127">
        <f t="shared" si="0"/>
        <v>100</v>
      </c>
      <c r="I17" s="127">
        <f t="shared" si="0"/>
        <v>63.636363636363633</v>
      </c>
      <c r="J17" s="113"/>
      <c r="K17" s="127">
        <f t="shared" si="1"/>
        <v>3</v>
      </c>
      <c r="L17" s="127">
        <f t="shared" si="2"/>
        <v>1.9090909090909092</v>
      </c>
      <c r="M17" s="104"/>
      <c r="N17" s="130">
        <v>3</v>
      </c>
      <c r="O17" s="130"/>
      <c r="P17" s="130"/>
      <c r="Q17" s="130"/>
      <c r="R17" s="130"/>
      <c r="S17" s="130"/>
      <c r="T17" s="130"/>
      <c r="U17" s="104"/>
      <c r="V17" s="130">
        <v>3</v>
      </c>
      <c r="W17" s="130">
        <v>2</v>
      </c>
      <c r="X17" s="130"/>
      <c r="Y17" s="130"/>
      <c r="Z17" s="130">
        <v>1</v>
      </c>
      <c r="AA17" s="130">
        <v>2</v>
      </c>
      <c r="AB17" s="130">
        <v>3</v>
      </c>
      <c r="AC17" s="130">
        <v>2</v>
      </c>
      <c r="AD17" s="130">
        <v>2</v>
      </c>
      <c r="AE17" s="130">
        <v>1</v>
      </c>
      <c r="AF17" s="130">
        <v>2</v>
      </c>
      <c r="AG17" s="130">
        <v>2</v>
      </c>
      <c r="AH17" s="130">
        <v>1</v>
      </c>
      <c r="AI17" s="130"/>
      <c r="AJ17" s="130"/>
      <c r="AK17" s="130"/>
      <c r="AL17" s="130"/>
      <c r="AM17" s="130"/>
      <c r="AN17" s="130"/>
      <c r="AO17" s="130"/>
      <c r="AP17" s="130"/>
      <c r="AQ17" s="130"/>
      <c r="AR17" s="130"/>
      <c r="AS17" s="130"/>
      <c r="AT17" s="130"/>
      <c r="AU17" s="130"/>
      <c r="AV17" s="130"/>
      <c r="AW17" s="130"/>
      <c r="AX17" s="130"/>
      <c r="AY17" s="130"/>
    </row>
    <row r="18" spans="1:51" s="10" customFormat="1" ht="81.599999999999994" x14ac:dyDescent="0.25">
      <c r="A18" s="47" t="s">
        <v>113</v>
      </c>
      <c r="B18" s="39" t="s">
        <v>978</v>
      </c>
      <c r="C18" s="33" t="s">
        <v>979</v>
      </c>
      <c r="D18" s="33" t="s">
        <v>980</v>
      </c>
      <c r="E18" s="33" t="s">
        <v>981</v>
      </c>
      <c r="F18" s="33" t="s">
        <v>982</v>
      </c>
      <c r="H18" s="128">
        <f t="shared" si="0"/>
        <v>100</v>
      </c>
      <c r="I18" s="128">
        <f t="shared" si="0"/>
        <v>69.696969696969703</v>
      </c>
      <c r="J18" s="117"/>
      <c r="K18" s="128">
        <f t="shared" si="1"/>
        <v>3</v>
      </c>
      <c r="L18" s="128">
        <f t="shared" si="2"/>
        <v>2.0909090909090908</v>
      </c>
      <c r="M18" s="118"/>
      <c r="N18" s="131">
        <v>3</v>
      </c>
      <c r="O18" s="131"/>
      <c r="P18" s="131"/>
      <c r="Q18" s="131"/>
      <c r="R18" s="131"/>
      <c r="S18" s="131"/>
      <c r="T18" s="131"/>
      <c r="U18" s="118"/>
      <c r="V18" s="131">
        <v>3</v>
      </c>
      <c r="W18" s="131">
        <v>2</v>
      </c>
      <c r="X18" s="131"/>
      <c r="Y18" s="131"/>
      <c r="Z18" s="131">
        <v>1</v>
      </c>
      <c r="AA18" s="131">
        <v>2</v>
      </c>
      <c r="AB18" s="131">
        <v>3</v>
      </c>
      <c r="AC18" s="131">
        <v>3</v>
      </c>
      <c r="AD18" s="131">
        <v>2</v>
      </c>
      <c r="AE18" s="131">
        <v>2</v>
      </c>
      <c r="AF18" s="131">
        <v>2</v>
      </c>
      <c r="AG18" s="131">
        <v>1</v>
      </c>
      <c r="AH18" s="131">
        <v>2</v>
      </c>
      <c r="AI18" s="131"/>
      <c r="AJ18" s="131"/>
      <c r="AK18" s="131"/>
      <c r="AL18" s="131"/>
      <c r="AM18" s="131"/>
      <c r="AN18" s="131"/>
      <c r="AO18" s="131"/>
      <c r="AP18" s="131"/>
      <c r="AQ18" s="131"/>
      <c r="AR18" s="131"/>
      <c r="AS18" s="131"/>
      <c r="AT18" s="131"/>
      <c r="AU18" s="131"/>
      <c r="AV18" s="131"/>
      <c r="AW18" s="131"/>
      <c r="AX18" s="131"/>
      <c r="AY18" s="131"/>
    </row>
    <row r="19" spans="1:51" s="10" customFormat="1" ht="51" x14ac:dyDescent="0.25">
      <c r="A19" s="69" t="s">
        <v>114</v>
      </c>
      <c r="B19" s="70" t="s">
        <v>983</v>
      </c>
      <c r="C19" s="68" t="s">
        <v>984</v>
      </c>
      <c r="D19" s="68" t="s">
        <v>985</v>
      </c>
      <c r="E19" s="68" t="s">
        <v>986</v>
      </c>
      <c r="F19" s="68" t="s">
        <v>987</v>
      </c>
      <c r="H19" s="127">
        <f t="shared" si="0"/>
        <v>66.666666666666671</v>
      </c>
      <c r="I19" s="127">
        <f t="shared" si="0"/>
        <v>71.428571428571431</v>
      </c>
      <c r="J19" s="113"/>
      <c r="K19" s="127">
        <f t="shared" si="1"/>
        <v>2</v>
      </c>
      <c r="L19" s="127">
        <f t="shared" si="2"/>
        <v>2.1428571428571428</v>
      </c>
      <c r="M19" s="104"/>
      <c r="N19" s="130">
        <v>2</v>
      </c>
      <c r="O19" s="130"/>
      <c r="P19" s="130"/>
      <c r="Q19" s="130"/>
      <c r="R19" s="130"/>
      <c r="S19" s="130"/>
      <c r="T19" s="130"/>
      <c r="U19" s="104"/>
      <c r="V19" s="130">
        <v>3</v>
      </c>
      <c r="W19" s="130">
        <v>3</v>
      </c>
      <c r="X19" s="130">
        <v>2</v>
      </c>
      <c r="Y19" s="130">
        <v>2</v>
      </c>
      <c r="Z19" s="130">
        <v>1</v>
      </c>
      <c r="AA19" s="130">
        <v>2</v>
      </c>
      <c r="AB19" s="130">
        <v>1</v>
      </c>
      <c r="AC19" s="130">
        <v>2</v>
      </c>
      <c r="AD19" s="130">
        <v>0</v>
      </c>
      <c r="AE19" s="130">
        <v>3</v>
      </c>
      <c r="AF19" s="130">
        <v>2</v>
      </c>
      <c r="AG19" s="130">
        <v>3</v>
      </c>
      <c r="AH19" s="130">
        <v>3</v>
      </c>
      <c r="AI19" s="130">
        <v>3</v>
      </c>
      <c r="AJ19" s="130"/>
      <c r="AK19" s="130"/>
      <c r="AL19" s="130"/>
      <c r="AM19" s="130"/>
      <c r="AN19" s="130"/>
      <c r="AO19" s="130"/>
      <c r="AP19" s="130"/>
      <c r="AQ19" s="130"/>
      <c r="AR19" s="130"/>
      <c r="AS19" s="130"/>
      <c r="AT19" s="130"/>
      <c r="AU19" s="130"/>
      <c r="AV19" s="130"/>
      <c r="AW19" s="130"/>
      <c r="AX19" s="130"/>
      <c r="AY19" s="130"/>
    </row>
    <row r="20" spans="1:51" s="10" customFormat="1" ht="51" x14ac:dyDescent="0.25">
      <c r="A20" s="38" t="s">
        <v>115</v>
      </c>
      <c r="B20" s="39" t="s">
        <v>988</v>
      </c>
      <c r="C20" s="33" t="s">
        <v>989</v>
      </c>
      <c r="D20" s="33" t="s">
        <v>990</v>
      </c>
      <c r="E20" s="33" t="s">
        <v>991</v>
      </c>
      <c r="F20" s="33" t="s">
        <v>992</v>
      </c>
      <c r="H20" s="128">
        <f t="shared" si="0"/>
        <v>66.666666666666671</v>
      </c>
      <c r="I20" s="128">
        <f t="shared" si="0"/>
        <v>66.666666666666671</v>
      </c>
      <c r="J20" s="117"/>
      <c r="K20" s="128">
        <f t="shared" si="1"/>
        <v>2</v>
      </c>
      <c r="L20" s="128">
        <f t="shared" si="2"/>
        <v>2</v>
      </c>
      <c r="M20" s="118"/>
      <c r="N20" s="131">
        <v>2</v>
      </c>
      <c r="O20" s="131"/>
      <c r="P20" s="131"/>
      <c r="Q20" s="131"/>
      <c r="R20" s="131"/>
      <c r="S20" s="131"/>
      <c r="T20" s="131"/>
      <c r="U20" s="118"/>
      <c r="V20" s="131">
        <v>2</v>
      </c>
      <c r="W20" s="131">
        <v>2</v>
      </c>
      <c r="X20" s="131">
        <v>2</v>
      </c>
      <c r="Y20" s="131">
        <v>2</v>
      </c>
      <c r="Z20" s="131">
        <v>1</v>
      </c>
      <c r="AA20" s="131">
        <v>2</v>
      </c>
      <c r="AB20" s="131">
        <v>3</v>
      </c>
      <c r="AC20" s="131">
        <v>2</v>
      </c>
      <c r="AD20" s="131">
        <v>2</v>
      </c>
      <c r="AE20" s="131">
        <v>2</v>
      </c>
      <c r="AF20" s="131">
        <v>1</v>
      </c>
      <c r="AG20" s="131">
        <v>2</v>
      </c>
      <c r="AH20" s="131">
        <v>2</v>
      </c>
      <c r="AI20" s="131">
        <v>3</v>
      </c>
      <c r="AJ20" s="131"/>
      <c r="AK20" s="131"/>
      <c r="AL20" s="131"/>
      <c r="AM20" s="131"/>
      <c r="AN20" s="131"/>
      <c r="AO20" s="131"/>
      <c r="AP20" s="131"/>
      <c r="AQ20" s="131"/>
      <c r="AR20" s="131"/>
      <c r="AS20" s="131"/>
      <c r="AT20" s="131"/>
      <c r="AU20" s="131"/>
      <c r="AV20" s="131"/>
      <c r="AW20" s="131"/>
      <c r="AX20" s="131"/>
      <c r="AY20" s="131"/>
    </row>
    <row r="21" spans="1:51" s="97" customFormat="1" x14ac:dyDescent="0.25">
      <c r="A21" s="327" t="s">
        <v>613</v>
      </c>
      <c r="B21" s="328"/>
      <c r="C21" s="101"/>
      <c r="D21" s="101"/>
      <c r="E21" s="101"/>
      <c r="F21" s="101"/>
      <c r="H21" s="133">
        <f t="shared" si="0"/>
        <v>66.666666666666671</v>
      </c>
      <c r="I21" s="133">
        <f t="shared" si="0"/>
        <v>75.505050505050505</v>
      </c>
      <c r="J21" s="117"/>
      <c r="K21" s="133">
        <f>+AVERAGE(K22:K23)</f>
        <v>2</v>
      </c>
      <c r="L21" s="133">
        <f>+AVERAGE(L22:L23)</f>
        <v>2.2651515151515151</v>
      </c>
      <c r="M21" s="118"/>
      <c r="N21" s="134"/>
      <c r="O21" s="134"/>
      <c r="P21" s="134"/>
      <c r="Q21" s="134"/>
      <c r="R21" s="134"/>
      <c r="S21" s="134"/>
      <c r="T21" s="134"/>
      <c r="U21" s="118"/>
      <c r="V21" s="134"/>
      <c r="W21" s="134"/>
      <c r="X21" s="134"/>
      <c r="Y21" s="134"/>
      <c r="Z21" s="134"/>
      <c r="AA21" s="134"/>
      <c r="AB21" s="134"/>
      <c r="AC21" s="134"/>
      <c r="AD21" s="134"/>
      <c r="AE21" s="134"/>
      <c r="AF21" s="134"/>
      <c r="AG21" s="134"/>
      <c r="AH21" s="134"/>
      <c r="AI21" s="134"/>
      <c r="AJ21" s="134"/>
      <c r="AK21" s="134"/>
      <c r="AL21" s="134"/>
      <c r="AM21" s="134"/>
      <c r="AN21" s="134"/>
      <c r="AO21" s="134"/>
      <c r="AP21" s="134"/>
      <c r="AQ21" s="134"/>
      <c r="AR21" s="134"/>
      <c r="AS21" s="134"/>
      <c r="AT21" s="134"/>
      <c r="AU21" s="134"/>
      <c r="AV21" s="134"/>
      <c r="AW21" s="134"/>
      <c r="AX21" s="134"/>
      <c r="AY21" s="134"/>
    </row>
    <row r="22" spans="1:51" ht="39.6" x14ac:dyDescent="0.25">
      <c r="A22" s="71" t="s">
        <v>116</v>
      </c>
      <c r="B22" s="70" t="s">
        <v>993</v>
      </c>
      <c r="C22" s="68" t="s">
        <v>994</v>
      </c>
      <c r="D22" s="68" t="s">
        <v>995</v>
      </c>
      <c r="E22" s="68" t="s">
        <v>996</v>
      </c>
      <c r="F22" s="68" t="s">
        <v>997</v>
      </c>
      <c r="H22" s="127">
        <f t="shared" si="0"/>
        <v>66.666666666666671</v>
      </c>
      <c r="I22" s="127">
        <f t="shared" si="0"/>
        <v>72.222222222222214</v>
      </c>
      <c r="J22" s="99"/>
      <c r="K22" s="127">
        <f t="shared" si="1"/>
        <v>2</v>
      </c>
      <c r="L22" s="127">
        <f t="shared" si="2"/>
        <v>2.1666666666666665</v>
      </c>
      <c r="M22" s="97"/>
      <c r="N22" s="130">
        <v>2</v>
      </c>
      <c r="O22" s="130"/>
      <c r="P22" s="130"/>
      <c r="Q22" s="130"/>
      <c r="R22" s="130"/>
      <c r="S22" s="130"/>
      <c r="T22" s="130"/>
      <c r="U22" s="97"/>
      <c r="V22" s="130">
        <v>3</v>
      </c>
      <c r="W22" s="130">
        <v>3</v>
      </c>
      <c r="X22" s="130">
        <v>2</v>
      </c>
      <c r="Y22" s="130">
        <v>2</v>
      </c>
      <c r="Z22" s="130">
        <v>1</v>
      </c>
      <c r="AA22" s="130">
        <v>2</v>
      </c>
      <c r="AB22" s="130">
        <v>0</v>
      </c>
      <c r="AC22" s="130"/>
      <c r="AD22" s="130">
        <v>1</v>
      </c>
      <c r="AE22" s="130">
        <v>3</v>
      </c>
      <c r="AF22" s="130">
        <v>3</v>
      </c>
      <c r="AG22" s="130">
        <v>3</v>
      </c>
      <c r="AH22" s="130">
        <v>3</v>
      </c>
      <c r="AI22" s="130"/>
      <c r="AJ22" s="130"/>
      <c r="AK22" s="130"/>
      <c r="AL22" s="130"/>
      <c r="AM22" s="130"/>
      <c r="AN22" s="130"/>
      <c r="AO22" s="130"/>
      <c r="AP22" s="130"/>
      <c r="AQ22" s="130"/>
      <c r="AR22" s="130"/>
      <c r="AS22" s="130"/>
      <c r="AT22" s="130"/>
      <c r="AU22" s="130"/>
      <c r="AV22" s="130"/>
      <c r="AW22" s="130"/>
      <c r="AX22" s="130"/>
      <c r="AY22" s="130"/>
    </row>
    <row r="23" spans="1:51" ht="79.2" x14ac:dyDescent="0.25">
      <c r="A23" s="38" t="s">
        <v>117</v>
      </c>
      <c r="B23" s="39" t="s">
        <v>998</v>
      </c>
      <c r="C23" s="33" t="s">
        <v>999</v>
      </c>
      <c r="D23" s="33" t="s">
        <v>1000</v>
      </c>
      <c r="E23" s="33" t="s">
        <v>1001</v>
      </c>
      <c r="F23" s="33" t="s">
        <v>1002</v>
      </c>
      <c r="H23" s="128">
        <f t="shared" ref="H23:I23" si="11">+(K23*100)/3</f>
        <v>66.666666666666671</v>
      </c>
      <c r="I23" s="128">
        <f t="shared" si="11"/>
        <v>78.787878787878796</v>
      </c>
      <c r="K23" s="128">
        <f t="shared" si="1"/>
        <v>2</v>
      </c>
      <c r="L23" s="128">
        <f t="shared" si="2"/>
        <v>2.3636363636363638</v>
      </c>
      <c r="N23" s="131">
        <v>2</v>
      </c>
      <c r="O23" s="131"/>
      <c r="P23" s="131"/>
      <c r="Q23" s="131"/>
      <c r="R23" s="131"/>
      <c r="S23" s="131"/>
      <c r="T23" s="131"/>
      <c r="V23" s="131">
        <v>3</v>
      </c>
      <c r="W23" s="131">
        <v>3</v>
      </c>
      <c r="X23" s="131"/>
      <c r="Y23" s="131"/>
      <c r="Z23" s="131">
        <v>1</v>
      </c>
      <c r="AA23" s="131">
        <v>2</v>
      </c>
      <c r="AB23" s="131">
        <v>0</v>
      </c>
      <c r="AC23" s="131">
        <v>3</v>
      </c>
      <c r="AD23" s="131">
        <v>3</v>
      </c>
      <c r="AE23" s="131">
        <v>3</v>
      </c>
      <c r="AF23" s="131">
        <v>2</v>
      </c>
      <c r="AG23" s="131">
        <v>3</v>
      </c>
      <c r="AH23" s="131">
        <v>3</v>
      </c>
      <c r="AI23" s="131"/>
      <c r="AJ23" s="131"/>
      <c r="AK23" s="131"/>
      <c r="AL23" s="131"/>
      <c r="AM23" s="131"/>
      <c r="AN23" s="131"/>
      <c r="AO23" s="131"/>
      <c r="AP23" s="131"/>
      <c r="AQ23" s="131"/>
      <c r="AR23" s="131"/>
      <c r="AS23" s="131"/>
      <c r="AT23" s="131"/>
      <c r="AU23" s="131"/>
      <c r="AV23" s="131"/>
      <c r="AW23" s="131"/>
      <c r="AX23" s="131"/>
      <c r="AY23" s="131"/>
    </row>
    <row r="24" spans="1:51" x14ac:dyDescent="0.25">
      <c r="H24" s="133">
        <f t="shared" ref="H24" si="12">+(K24*100)/3</f>
        <v>72.916666666666671</v>
      </c>
      <c r="I24" s="133">
        <f t="shared" ref="I24" si="13">+(L24*100)/3</f>
        <v>68.963879257996908</v>
      </c>
      <c r="J24" s="117"/>
      <c r="K24" s="133">
        <f t="shared" ref="K24:L24" si="14">+AVERAGE(K22:K23,K17:K20,K9:K15,K4:K7)</f>
        <v>2.1875</v>
      </c>
      <c r="L24" s="133">
        <f t="shared" si="14"/>
        <v>2.0689163777399071</v>
      </c>
    </row>
    <row r="25" spans="1:51" x14ac:dyDescent="0.25">
      <c r="V25" s="8">
        <v>11</v>
      </c>
      <c r="W25" s="8">
        <v>23</v>
      </c>
      <c r="X25" s="8">
        <v>22</v>
      </c>
      <c r="Y25" s="8">
        <v>21</v>
      </c>
      <c r="Z25" s="8">
        <v>1</v>
      </c>
      <c r="AA25" s="8">
        <v>16</v>
      </c>
      <c r="AB25" s="8">
        <v>24</v>
      </c>
      <c r="AC25" s="8">
        <v>25</v>
      </c>
      <c r="AD25" s="8">
        <v>9</v>
      </c>
      <c r="AE25" s="8">
        <v>6</v>
      </c>
      <c r="AF25" s="8">
        <v>26</v>
      </c>
      <c r="AG25" s="8">
        <v>27</v>
      </c>
      <c r="AH25" s="8">
        <v>6</v>
      </c>
      <c r="AI25" s="8">
        <v>39</v>
      </c>
    </row>
  </sheetData>
  <mergeCells count="9">
    <mergeCell ref="A21:B21"/>
    <mergeCell ref="H1:I1"/>
    <mergeCell ref="K1:L1"/>
    <mergeCell ref="N1:T1"/>
    <mergeCell ref="V1:AY1"/>
    <mergeCell ref="A1:B2"/>
    <mergeCell ref="A3:B3"/>
    <mergeCell ref="A8:B8"/>
    <mergeCell ref="A16:B16"/>
  </mergeCells>
  <pageMargins left="0.3" right="0.3" top="1" bottom="1" header="0.51180555555555496" footer="0.5"/>
  <pageSetup scale="99" firstPageNumber="0" fitToHeight="264" orientation="landscape" verticalDpi="0"/>
  <headerFooter>
    <oddFooter>&amp;L&amp;P</oddFooter>
  </headerFooter>
  <rowBreaks count="1" manualBreakCount="1">
    <brk id="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OC37"/>
  <sheetViews>
    <sheetView showGridLines="0" zoomScale="70" zoomScaleNormal="70" workbookViewId="0">
      <pane xSplit="2" ySplit="2" topLeftCell="C3" activePane="bottomRight" state="frozen"/>
      <selection pane="topRight" activeCell="C1" sqref="C1"/>
      <selection pane="bottomLeft" activeCell="A3" sqref="A3"/>
      <selection pane="bottomRight" activeCell="C2" sqref="C2"/>
    </sheetView>
  </sheetViews>
  <sheetFormatPr defaultColWidth="8.88671875" defaultRowHeight="15" x14ac:dyDescent="0.25"/>
  <cols>
    <col min="1" max="1" width="6.109375" style="5" customWidth="1"/>
    <col min="2" max="2" width="71.109375" style="6" customWidth="1"/>
    <col min="3" max="6" width="14.109375" style="7" customWidth="1"/>
    <col min="7" max="7" width="2.44140625" style="8" customWidth="1"/>
    <col min="8" max="9" width="14.109375" style="126" customWidth="1"/>
    <col min="10" max="10" width="2.44140625" style="98" customWidth="1"/>
    <col min="11" max="12" width="14.109375" style="123" customWidth="1"/>
    <col min="13" max="13" width="2.44140625" style="8" customWidth="1"/>
    <col min="14" max="19" width="5.88671875" style="100" customWidth="1"/>
    <col min="20" max="20" width="2.44140625" style="8" customWidth="1"/>
    <col min="21" max="50" width="5.88671875" style="8" customWidth="1"/>
    <col min="51" max="1069" width="8.88671875" style="8"/>
  </cols>
  <sheetData>
    <row r="1" spans="1:50" x14ac:dyDescent="0.25">
      <c r="A1" s="329" t="s">
        <v>1004</v>
      </c>
      <c r="B1" s="330"/>
      <c r="C1" s="25"/>
      <c r="D1" s="25"/>
      <c r="E1" s="25"/>
      <c r="F1" s="25"/>
      <c r="H1" s="335" t="s">
        <v>1476</v>
      </c>
      <c r="I1" s="336"/>
      <c r="J1" s="307"/>
      <c r="K1" s="335" t="s">
        <v>1477</v>
      </c>
      <c r="L1" s="336"/>
      <c r="M1" s="307"/>
      <c r="N1" s="335" t="s">
        <v>1478</v>
      </c>
      <c r="O1" s="337"/>
      <c r="P1" s="337"/>
      <c r="Q1" s="337"/>
      <c r="R1" s="337"/>
      <c r="S1" s="336"/>
      <c r="T1" s="307"/>
      <c r="U1" s="335" t="s">
        <v>216</v>
      </c>
      <c r="V1" s="337"/>
      <c r="W1" s="337"/>
      <c r="X1" s="337"/>
      <c r="Y1" s="337"/>
      <c r="Z1" s="337"/>
      <c r="AA1" s="337"/>
      <c r="AB1" s="337"/>
      <c r="AC1" s="337"/>
      <c r="AD1" s="337"/>
      <c r="AE1" s="337"/>
      <c r="AF1" s="337"/>
      <c r="AG1" s="337"/>
      <c r="AH1" s="337"/>
      <c r="AI1" s="337"/>
      <c r="AJ1" s="337"/>
      <c r="AK1" s="337"/>
      <c r="AL1" s="337"/>
      <c r="AM1" s="337"/>
      <c r="AN1" s="337"/>
      <c r="AO1" s="337"/>
      <c r="AP1" s="337"/>
      <c r="AQ1" s="337"/>
      <c r="AR1" s="337"/>
      <c r="AS1" s="337"/>
      <c r="AT1" s="337"/>
      <c r="AU1" s="337"/>
      <c r="AV1" s="337"/>
      <c r="AW1" s="337"/>
      <c r="AX1" s="336"/>
    </row>
    <row r="2" spans="1:50" x14ac:dyDescent="0.25">
      <c r="A2" s="331"/>
      <c r="B2" s="332"/>
      <c r="C2" s="26" t="s">
        <v>0</v>
      </c>
      <c r="D2" s="26" t="s">
        <v>1</v>
      </c>
      <c r="E2" s="26" t="s">
        <v>2</v>
      </c>
      <c r="F2" s="26" t="s">
        <v>3</v>
      </c>
      <c r="H2" s="308" t="s">
        <v>1478</v>
      </c>
      <c r="I2" s="309" t="s">
        <v>216</v>
      </c>
      <c r="J2" s="307"/>
      <c r="K2" s="308" t="s">
        <v>1478</v>
      </c>
      <c r="L2" s="310" t="s">
        <v>216</v>
      </c>
      <c r="M2" s="307"/>
      <c r="N2" s="311">
        <v>1</v>
      </c>
      <c r="O2" s="309">
        <v>2</v>
      </c>
      <c r="P2" s="309">
        <v>3</v>
      </c>
      <c r="Q2" s="309">
        <v>4</v>
      </c>
      <c r="R2" s="309">
        <v>5</v>
      </c>
      <c r="S2" s="309">
        <v>6</v>
      </c>
      <c r="T2" s="307"/>
      <c r="U2" s="311">
        <v>1</v>
      </c>
      <c r="V2" s="309">
        <v>2</v>
      </c>
      <c r="W2" s="309">
        <v>3</v>
      </c>
      <c r="X2" s="309">
        <v>4</v>
      </c>
      <c r="Y2" s="309">
        <v>5</v>
      </c>
      <c r="Z2" s="309">
        <v>6</v>
      </c>
      <c r="AA2" s="309">
        <v>7</v>
      </c>
      <c r="AB2" s="309">
        <v>8</v>
      </c>
      <c r="AC2" s="309">
        <v>9</v>
      </c>
      <c r="AD2" s="309">
        <v>10</v>
      </c>
      <c r="AE2" s="309">
        <v>11</v>
      </c>
      <c r="AF2" s="309">
        <v>12</v>
      </c>
      <c r="AG2" s="309">
        <v>13</v>
      </c>
      <c r="AH2" s="309">
        <v>14</v>
      </c>
      <c r="AI2" s="309">
        <v>15</v>
      </c>
      <c r="AJ2" s="309">
        <v>16</v>
      </c>
      <c r="AK2" s="309">
        <v>17</v>
      </c>
      <c r="AL2" s="309">
        <v>18</v>
      </c>
      <c r="AM2" s="309">
        <v>19</v>
      </c>
      <c r="AN2" s="309">
        <v>20</v>
      </c>
      <c r="AO2" s="309">
        <v>21</v>
      </c>
      <c r="AP2" s="309">
        <v>22</v>
      </c>
      <c r="AQ2" s="309">
        <v>23</v>
      </c>
      <c r="AR2" s="309">
        <v>24</v>
      </c>
      <c r="AS2" s="309">
        <v>25</v>
      </c>
      <c r="AT2" s="309">
        <v>26</v>
      </c>
      <c r="AU2" s="309">
        <v>27</v>
      </c>
      <c r="AV2" s="309">
        <v>28</v>
      </c>
      <c r="AW2" s="309">
        <v>29</v>
      </c>
      <c r="AX2" s="309">
        <v>30</v>
      </c>
    </row>
    <row r="3" spans="1:50" s="97" customFormat="1" x14ac:dyDescent="0.25">
      <c r="A3" s="327" t="s">
        <v>532</v>
      </c>
      <c r="B3" s="328"/>
      <c r="C3" s="101"/>
      <c r="D3" s="101"/>
      <c r="E3" s="101"/>
      <c r="F3" s="101"/>
      <c r="H3" s="133">
        <f>+(K3*100)/3</f>
        <v>66.666666666666671</v>
      </c>
      <c r="I3" s="133">
        <f>+(L3*100)/3</f>
        <v>69.529822029822029</v>
      </c>
      <c r="J3" s="99"/>
      <c r="K3" s="133">
        <f>+AVERAGE(K4:K10)</f>
        <v>2</v>
      </c>
      <c r="L3" s="133">
        <f>+AVERAGE(L4:L10)</f>
        <v>2.0858946608946609</v>
      </c>
      <c r="N3" s="134"/>
      <c r="O3" s="134"/>
      <c r="P3" s="134"/>
      <c r="Q3" s="134"/>
      <c r="R3" s="134"/>
      <c r="S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row>
    <row r="4" spans="1:50" ht="91.8" x14ac:dyDescent="0.25">
      <c r="A4" s="72" t="s">
        <v>118</v>
      </c>
      <c r="B4" s="73" t="s">
        <v>1005</v>
      </c>
      <c r="C4" s="74" t="s">
        <v>1006</v>
      </c>
      <c r="D4" s="74" t="s">
        <v>1007</v>
      </c>
      <c r="E4" s="74" t="s">
        <v>1008</v>
      </c>
      <c r="F4" s="74" t="s">
        <v>1009</v>
      </c>
      <c r="H4" s="150">
        <f>+(K4*100)/3</f>
        <v>66.666666666666671</v>
      </c>
      <c r="I4" s="150">
        <f>+(L4*100)/3</f>
        <v>76.666666666666657</v>
      </c>
      <c r="J4" s="113"/>
      <c r="K4" s="150">
        <f>+AVERAGE(N4:S4)</f>
        <v>2</v>
      </c>
      <c r="L4" s="150">
        <f>+AVERAGE(U4:AX4)</f>
        <v>2.2999999999999998</v>
      </c>
      <c r="M4" s="104"/>
      <c r="N4" s="153">
        <v>2</v>
      </c>
      <c r="O4" s="153"/>
      <c r="P4" s="153"/>
      <c r="Q4" s="153"/>
      <c r="R4" s="153"/>
      <c r="S4" s="153"/>
      <c r="T4" s="104"/>
      <c r="U4" s="153"/>
      <c r="V4" s="153">
        <v>3</v>
      </c>
      <c r="W4" s="153">
        <v>2</v>
      </c>
      <c r="X4" s="153">
        <v>2</v>
      </c>
      <c r="Y4" s="153">
        <v>2</v>
      </c>
      <c r="Z4" s="153">
        <v>2</v>
      </c>
      <c r="AA4" s="153">
        <v>2</v>
      </c>
      <c r="AB4" s="153">
        <v>3</v>
      </c>
      <c r="AC4" s="153">
        <v>3</v>
      </c>
      <c r="AD4" s="153">
        <v>2</v>
      </c>
      <c r="AE4" s="153">
        <v>2</v>
      </c>
      <c r="AF4" s="153"/>
      <c r="AG4" s="153"/>
      <c r="AH4" s="153"/>
      <c r="AI4" s="153"/>
      <c r="AJ4" s="153"/>
      <c r="AK4" s="153"/>
      <c r="AL4" s="153"/>
      <c r="AM4" s="153"/>
      <c r="AN4" s="153"/>
      <c r="AO4" s="153"/>
      <c r="AP4" s="153"/>
      <c r="AQ4" s="153"/>
      <c r="AR4" s="153"/>
      <c r="AS4" s="153"/>
      <c r="AT4" s="153"/>
      <c r="AU4" s="153"/>
      <c r="AV4" s="153"/>
      <c r="AW4" s="153"/>
      <c r="AX4" s="153"/>
    </row>
    <row r="5" spans="1:50" ht="112.2" x14ac:dyDescent="0.25">
      <c r="A5" s="31" t="s">
        <v>119</v>
      </c>
      <c r="B5" s="32" t="s">
        <v>1010</v>
      </c>
      <c r="C5" s="33" t="s">
        <v>1011</v>
      </c>
      <c r="D5" s="33" t="s">
        <v>1012</v>
      </c>
      <c r="E5" s="33" t="s">
        <v>1013</v>
      </c>
      <c r="F5" s="33" t="s">
        <v>1014</v>
      </c>
      <c r="H5" s="128">
        <f t="shared" ref="H5:I22" si="0">+(K5*100)/3</f>
        <v>66.666666666666671</v>
      </c>
      <c r="I5" s="128">
        <f t="shared" si="0"/>
        <v>72.72727272727272</v>
      </c>
      <c r="J5" s="113"/>
      <c r="K5" s="128">
        <f t="shared" ref="K5:K10" si="1">+AVERAGE(N5:S5)</f>
        <v>2</v>
      </c>
      <c r="L5" s="128">
        <f t="shared" ref="L5:L10" si="2">+AVERAGE(U5:AX5)</f>
        <v>2.1818181818181817</v>
      </c>
      <c r="M5" s="104"/>
      <c r="N5" s="131">
        <v>2</v>
      </c>
      <c r="O5" s="131"/>
      <c r="P5" s="131"/>
      <c r="Q5" s="131"/>
      <c r="R5" s="131"/>
      <c r="S5" s="131"/>
      <c r="T5" s="104"/>
      <c r="U5" s="131">
        <v>2</v>
      </c>
      <c r="V5" s="131">
        <v>3</v>
      </c>
      <c r="W5" s="131">
        <v>2</v>
      </c>
      <c r="X5" s="131">
        <v>2</v>
      </c>
      <c r="Y5" s="131">
        <v>2</v>
      </c>
      <c r="Z5" s="131">
        <v>2</v>
      </c>
      <c r="AA5" s="131">
        <v>2</v>
      </c>
      <c r="AB5" s="131">
        <v>3</v>
      </c>
      <c r="AC5" s="131">
        <v>2</v>
      </c>
      <c r="AD5" s="131">
        <v>2</v>
      </c>
      <c r="AE5" s="131">
        <v>2</v>
      </c>
      <c r="AF5" s="131"/>
      <c r="AG5" s="131"/>
      <c r="AH5" s="131"/>
      <c r="AI5" s="131"/>
      <c r="AJ5" s="131"/>
      <c r="AK5" s="131"/>
      <c r="AL5" s="131"/>
      <c r="AM5" s="131"/>
      <c r="AN5" s="131"/>
      <c r="AO5" s="131"/>
      <c r="AP5" s="131"/>
      <c r="AQ5" s="131"/>
      <c r="AR5" s="131"/>
      <c r="AS5" s="131"/>
      <c r="AT5" s="131"/>
      <c r="AU5" s="131"/>
      <c r="AV5" s="131"/>
      <c r="AW5" s="131"/>
      <c r="AX5" s="131"/>
    </row>
    <row r="6" spans="1:50" ht="112.2" x14ac:dyDescent="0.25">
      <c r="A6" s="72" t="s">
        <v>120</v>
      </c>
      <c r="B6" s="73" t="s">
        <v>1015</v>
      </c>
      <c r="C6" s="74" t="s">
        <v>1016</v>
      </c>
      <c r="D6" s="74" t="s">
        <v>1017</v>
      </c>
      <c r="E6" s="74" t="s">
        <v>1018</v>
      </c>
      <c r="F6" s="74" t="s">
        <v>1019</v>
      </c>
      <c r="H6" s="150">
        <f t="shared" si="0"/>
        <v>33.333333333333336</v>
      </c>
      <c r="I6" s="150">
        <f t="shared" si="0"/>
        <v>73.333333333333343</v>
      </c>
      <c r="J6" s="117"/>
      <c r="K6" s="150">
        <f t="shared" si="1"/>
        <v>1</v>
      </c>
      <c r="L6" s="150">
        <f t="shared" si="2"/>
        <v>2.2000000000000002</v>
      </c>
      <c r="M6" s="118"/>
      <c r="N6" s="153">
        <v>1</v>
      </c>
      <c r="O6" s="153"/>
      <c r="P6" s="153"/>
      <c r="Q6" s="153"/>
      <c r="R6" s="153"/>
      <c r="S6" s="153"/>
      <c r="T6" s="118"/>
      <c r="U6" s="153">
        <v>3</v>
      </c>
      <c r="V6" s="153">
        <v>3</v>
      </c>
      <c r="W6" s="153">
        <v>1</v>
      </c>
      <c r="X6" s="153">
        <v>3</v>
      </c>
      <c r="Y6" s="153">
        <v>2</v>
      </c>
      <c r="Z6" s="153">
        <v>3</v>
      </c>
      <c r="AA6" s="153">
        <v>1</v>
      </c>
      <c r="AB6" s="153">
        <v>3</v>
      </c>
      <c r="AC6" s="153"/>
      <c r="AD6" s="153">
        <v>1</v>
      </c>
      <c r="AE6" s="153">
        <v>2</v>
      </c>
      <c r="AF6" s="153"/>
      <c r="AG6" s="153"/>
      <c r="AH6" s="153"/>
      <c r="AI6" s="153"/>
      <c r="AJ6" s="153"/>
      <c r="AK6" s="153"/>
      <c r="AL6" s="153"/>
      <c r="AM6" s="153"/>
      <c r="AN6" s="153"/>
      <c r="AO6" s="153"/>
      <c r="AP6" s="153"/>
      <c r="AQ6" s="153"/>
      <c r="AR6" s="153"/>
      <c r="AS6" s="153"/>
      <c r="AT6" s="153"/>
      <c r="AU6" s="153"/>
      <c r="AV6" s="153"/>
      <c r="AW6" s="153"/>
      <c r="AX6" s="153"/>
    </row>
    <row r="7" spans="1:50" ht="145.19999999999999" x14ac:dyDescent="0.25">
      <c r="A7" s="31" t="s">
        <v>121</v>
      </c>
      <c r="B7" s="32" t="s">
        <v>1140</v>
      </c>
      <c r="C7" s="33" t="s">
        <v>1020</v>
      </c>
      <c r="D7" s="33" t="s">
        <v>1021</v>
      </c>
      <c r="E7" s="33" t="s">
        <v>1022</v>
      </c>
      <c r="F7" s="33" t="s">
        <v>1023</v>
      </c>
      <c r="H7" s="128">
        <f t="shared" si="0"/>
        <v>66.666666666666671</v>
      </c>
      <c r="I7" s="128">
        <f t="shared" si="0"/>
        <v>63.333333333333336</v>
      </c>
      <c r="J7" s="117"/>
      <c r="K7" s="128">
        <f t="shared" si="1"/>
        <v>2</v>
      </c>
      <c r="L7" s="128">
        <f t="shared" si="2"/>
        <v>1.9</v>
      </c>
      <c r="M7" s="118"/>
      <c r="N7" s="131">
        <v>2</v>
      </c>
      <c r="O7" s="131"/>
      <c r="P7" s="131"/>
      <c r="Q7" s="131"/>
      <c r="R7" s="131"/>
      <c r="S7" s="131"/>
      <c r="T7" s="118"/>
      <c r="U7" s="131">
        <v>2</v>
      </c>
      <c r="V7" s="131">
        <v>2</v>
      </c>
      <c r="W7" s="131">
        <v>2</v>
      </c>
      <c r="X7" s="131">
        <v>2</v>
      </c>
      <c r="Y7" s="131">
        <v>2</v>
      </c>
      <c r="Z7" s="131">
        <v>2</v>
      </c>
      <c r="AA7" s="131"/>
      <c r="AB7" s="131">
        <v>2</v>
      </c>
      <c r="AC7" s="131">
        <v>3</v>
      </c>
      <c r="AD7" s="131">
        <v>1</v>
      </c>
      <c r="AE7" s="131">
        <v>1</v>
      </c>
      <c r="AF7" s="131"/>
      <c r="AG7" s="131"/>
      <c r="AH7" s="131"/>
      <c r="AI7" s="131"/>
      <c r="AJ7" s="131"/>
      <c r="AK7" s="131"/>
      <c r="AL7" s="131"/>
      <c r="AM7" s="131"/>
      <c r="AN7" s="131"/>
      <c r="AO7" s="131"/>
      <c r="AP7" s="131"/>
      <c r="AQ7" s="131"/>
      <c r="AR7" s="131"/>
      <c r="AS7" s="131"/>
      <c r="AT7" s="131"/>
      <c r="AU7" s="131"/>
      <c r="AV7" s="131"/>
      <c r="AW7" s="131"/>
      <c r="AX7" s="131"/>
    </row>
    <row r="8" spans="1:50" ht="81.599999999999994" x14ac:dyDescent="0.25">
      <c r="A8" s="72" t="s">
        <v>122</v>
      </c>
      <c r="B8" s="73" t="s">
        <v>1024</v>
      </c>
      <c r="C8" s="74" t="s">
        <v>1025</v>
      </c>
      <c r="D8" s="74" t="s">
        <v>1026</v>
      </c>
      <c r="E8" s="74" t="s">
        <v>1027</v>
      </c>
      <c r="F8" s="74" t="s">
        <v>1028</v>
      </c>
      <c r="G8" s="97"/>
      <c r="H8" s="150">
        <f t="shared" si="0"/>
        <v>33.333333333333336</v>
      </c>
      <c r="I8" s="150">
        <f t="shared" si="0"/>
        <v>40</v>
      </c>
      <c r="J8" s="117"/>
      <c r="K8" s="150">
        <f t="shared" si="1"/>
        <v>1</v>
      </c>
      <c r="L8" s="150">
        <f t="shared" si="2"/>
        <v>1.2</v>
      </c>
      <c r="M8" s="118"/>
      <c r="N8" s="153">
        <v>1</v>
      </c>
      <c r="O8" s="153"/>
      <c r="P8" s="153"/>
      <c r="Q8" s="153"/>
      <c r="R8" s="153"/>
      <c r="S8" s="153"/>
      <c r="T8" s="118"/>
      <c r="U8" s="153">
        <v>1</v>
      </c>
      <c r="V8" s="153">
        <v>2</v>
      </c>
      <c r="W8" s="153">
        <v>1</v>
      </c>
      <c r="X8" s="153">
        <v>2</v>
      </c>
      <c r="Y8" s="153">
        <v>0</v>
      </c>
      <c r="Z8" s="153">
        <v>2</v>
      </c>
      <c r="AA8" s="153">
        <v>1</v>
      </c>
      <c r="AB8" s="153">
        <v>1</v>
      </c>
      <c r="AC8" s="153">
        <v>2</v>
      </c>
      <c r="AD8" s="153">
        <v>0</v>
      </c>
      <c r="AE8" s="153"/>
      <c r="AF8" s="153"/>
      <c r="AG8" s="153"/>
      <c r="AH8" s="153"/>
      <c r="AI8" s="153"/>
      <c r="AJ8" s="153"/>
      <c r="AK8" s="153"/>
      <c r="AL8" s="153"/>
      <c r="AM8" s="153"/>
      <c r="AN8" s="153"/>
      <c r="AO8" s="153"/>
      <c r="AP8" s="153"/>
      <c r="AQ8" s="153"/>
      <c r="AR8" s="153"/>
      <c r="AS8" s="153"/>
      <c r="AT8" s="153"/>
      <c r="AU8" s="153"/>
      <c r="AV8" s="153"/>
      <c r="AW8" s="153"/>
      <c r="AX8" s="153"/>
    </row>
    <row r="9" spans="1:50" s="10" customFormat="1" ht="112.2" x14ac:dyDescent="0.25">
      <c r="A9" s="47" t="s">
        <v>123</v>
      </c>
      <c r="B9" s="39" t="s">
        <v>1029</v>
      </c>
      <c r="C9" s="33" t="s">
        <v>1030</v>
      </c>
      <c r="D9" s="33" t="s">
        <v>1031</v>
      </c>
      <c r="E9" s="33" t="s">
        <v>1032</v>
      </c>
      <c r="F9" s="33" t="s">
        <v>1033</v>
      </c>
      <c r="H9" s="128">
        <f t="shared" si="0"/>
        <v>100</v>
      </c>
      <c r="I9" s="128">
        <f t="shared" si="0"/>
        <v>81.481481481481481</v>
      </c>
      <c r="J9" s="113"/>
      <c r="K9" s="128">
        <f t="shared" si="1"/>
        <v>3</v>
      </c>
      <c r="L9" s="128">
        <f t="shared" si="2"/>
        <v>2.4444444444444446</v>
      </c>
      <c r="M9" s="104"/>
      <c r="N9" s="131">
        <v>3</v>
      </c>
      <c r="O9" s="131"/>
      <c r="P9" s="131"/>
      <c r="Q9" s="131"/>
      <c r="R9" s="131"/>
      <c r="S9" s="131"/>
      <c r="T9" s="104"/>
      <c r="U9" s="131">
        <v>3</v>
      </c>
      <c r="V9" s="131">
        <v>2</v>
      </c>
      <c r="W9" s="131">
        <v>2</v>
      </c>
      <c r="X9" s="131">
        <v>3</v>
      </c>
      <c r="Y9" s="131"/>
      <c r="Z9" s="131">
        <v>3</v>
      </c>
      <c r="AA9" s="131">
        <v>2</v>
      </c>
      <c r="AB9" s="131">
        <v>2</v>
      </c>
      <c r="AC9" s="131">
        <v>3</v>
      </c>
      <c r="AD9" s="131">
        <v>2</v>
      </c>
      <c r="AE9" s="131"/>
      <c r="AF9" s="131"/>
      <c r="AG9" s="131"/>
      <c r="AH9" s="131"/>
      <c r="AI9" s="131"/>
      <c r="AJ9" s="131"/>
      <c r="AK9" s="131"/>
      <c r="AL9" s="131"/>
      <c r="AM9" s="131"/>
      <c r="AN9" s="131"/>
      <c r="AO9" s="131"/>
      <c r="AP9" s="131"/>
      <c r="AQ9" s="131"/>
      <c r="AR9" s="131"/>
      <c r="AS9" s="131"/>
      <c r="AT9" s="131"/>
      <c r="AU9" s="131"/>
      <c r="AV9" s="131"/>
      <c r="AW9" s="131"/>
      <c r="AX9" s="131"/>
    </row>
    <row r="10" spans="1:50" s="10" customFormat="1" ht="40.799999999999997" x14ac:dyDescent="0.25">
      <c r="A10" s="75" t="s">
        <v>124</v>
      </c>
      <c r="B10" s="73" t="s">
        <v>1034</v>
      </c>
      <c r="C10" s="76" t="s">
        <v>1035</v>
      </c>
      <c r="D10" s="76" t="s">
        <v>1036</v>
      </c>
      <c r="E10" s="76" t="s">
        <v>1037</v>
      </c>
      <c r="F10" s="74" t="s">
        <v>1038</v>
      </c>
      <c r="H10" s="150">
        <f t="shared" si="0"/>
        <v>100</v>
      </c>
      <c r="I10" s="150">
        <f t="shared" si="0"/>
        <v>79.166666666666671</v>
      </c>
      <c r="J10" s="116"/>
      <c r="K10" s="150">
        <f t="shared" si="1"/>
        <v>3</v>
      </c>
      <c r="L10" s="150">
        <f t="shared" si="2"/>
        <v>2.375</v>
      </c>
      <c r="M10" s="108"/>
      <c r="N10" s="153">
        <v>3</v>
      </c>
      <c r="O10" s="153"/>
      <c r="P10" s="153"/>
      <c r="Q10" s="153"/>
      <c r="R10" s="153"/>
      <c r="S10" s="153"/>
      <c r="T10" s="108"/>
      <c r="U10" s="153">
        <v>2</v>
      </c>
      <c r="V10" s="153">
        <v>3</v>
      </c>
      <c r="W10" s="153">
        <v>2</v>
      </c>
      <c r="X10" s="153">
        <v>3</v>
      </c>
      <c r="Y10" s="153"/>
      <c r="Z10" s="153">
        <v>3</v>
      </c>
      <c r="AA10" s="153">
        <v>2</v>
      </c>
      <c r="AB10" s="153">
        <v>2</v>
      </c>
      <c r="AC10" s="153"/>
      <c r="AD10" s="153">
        <v>2</v>
      </c>
      <c r="AE10" s="153"/>
      <c r="AF10" s="153"/>
      <c r="AG10" s="153"/>
      <c r="AH10" s="153"/>
      <c r="AI10" s="153"/>
      <c r="AJ10" s="153"/>
      <c r="AK10" s="153"/>
      <c r="AL10" s="153"/>
      <c r="AM10" s="153"/>
      <c r="AN10" s="153"/>
      <c r="AO10" s="153"/>
      <c r="AP10" s="153"/>
      <c r="AQ10" s="153"/>
      <c r="AR10" s="153"/>
      <c r="AS10" s="153"/>
      <c r="AT10" s="153"/>
      <c r="AU10" s="153"/>
      <c r="AV10" s="153"/>
      <c r="AW10" s="153"/>
      <c r="AX10" s="153"/>
    </row>
    <row r="11" spans="1:50" s="97" customFormat="1" x14ac:dyDescent="0.25">
      <c r="A11" s="327" t="s">
        <v>566</v>
      </c>
      <c r="B11" s="328"/>
      <c r="C11" s="101"/>
      <c r="D11" s="101"/>
      <c r="E11" s="101"/>
      <c r="F11" s="101"/>
      <c r="G11" s="151"/>
      <c r="H11" s="133">
        <f t="shared" si="0"/>
        <v>58.333333333333336</v>
      </c>
      <c r="I11" s="133">
        <f t="shared" si="0"/>
        <v>58.77946127946128</v>
      </c>
      <c r="J11" s="117"/>
      <c r="K11" s="133">
        <f>+AVERAGE(K12:K15)</f>
        <v>1.75</v>
      </c>
      <c r="L11" s="133">
        <f>+AVERAGE(L12:L15)</f>
        <v>1.7633838383838383</v>
      </c>
      <c r="M11" s="118"/>
      <c r="N11" s="134"/>
      <c r="O11" s="134"/>
      <c r="P11" s="134"/>
      <c r="Q11" s="134"/>
      <c r="R11" s="134"/>
      <c r="S11" s="134"/>
      <c r="T11" s="118"/>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c r="AW11" s="134"/>
      <c r="AX11" s="134"/>
    </row>
    <row r="12" spans="1:50" ht="71.400000000000006" x14ac:dyDescent="0.25">
      <c r="A12" s="72" t="s">
        <v>125</v>
      </c>
      <c r="B12" s="73" t="s">
        <v>1039</v>
      </c>
      <c r="C12" s="74" t="s">
        <v>1040</v>
      </c>
      <c r="D12" s="74" t="s">
        <v>1041</v>
      </c>
      <c r="E12" s="74" t="s">
        <v>1042</v>
      </c>
      <c r="F12" s="74" t="s">
        <v>1043</v>
      </c>
      <c r="G12" s="10"/>
      <c r="H12" s="150">
        <f t="shared" si="0"/>
        <v>33.333333333333336</v>
      </c>
      <c r="I12" s="150">
        <f t="shared" si="0"/>
        <v>48.148148148148145</v>
      </c>
      <c r="J12" s="113"/>
      <c r="K12" s="150">
        <f t="shared" ref="K12:K15" si="3">+AVERAGE(N12:S12)</f>
        <v>1</v>
      </c>
      <c r="L12" s="150">
        <f t="shared" ref="L12:L15" si="4">+AVERAGE(U12:AX12)</f>
        <v>1.4444444444444444</v>
      </c>
      <c r="M12" s="104"/>
      <c r="N12" s="153">
        <v>1</v>
      </c>
      <c r="O12" s="153"/>
      <c r="P12" s="153"/>
      <c r="Q12" s="153"/>
      <c r="R12" s="153"/>
      <c r="S12" s="153"/>
      <c r="T12" s="104"/>
      <c r="U12" s="153">
        <v>0</v>
      </c>
      <c r="V12" s="153">
        <v>2</v>
      </c>
      <c r="W12" s="153">
        <v>1</v>
      </c>
      <c r="X12" s="153">
        <v>3</v>
      </c>
      <c r="Y12" s="153">
        <v>1</v>
      </c>
      <c r="Z12" s="153">
        <v>3</v>
      </c>
      <c r="AA12" s="153"/>
      <c r="AB12" s="153">
        <v>2</v>
      </c>
      <c r="AC12" s="153">
        <v>0</v>
      </c>
      <c r="AD12" s="153">
        <v>1</v>
      </c>
      <c r="AE12" s="153"/>
      <c r="AF12" s="153"/>
      <c r="AG12" s="153"/>
      <c r="AH12" s="153"/>
      <c r="AI12" s="153"/>
      <c r="AJ12" s="153"/>
      <c r="AK12" s="153"/>
      <c r="AL12" s="153"/>
      <c r="AM12" s="153"/>
      <c r="AN12" s="153"/>
      <c r="AO12" s="153"/>
      <c r="AP12" s="153"/>
      <c r="AQ12" s="153"/>
      <c r="AR12" s="153"/>
      <c r="AS12" s="153"/>
      <c r="AT12" s="153"/>
      <c r="AU12" s="153"/>
      <c r="AV12" s="153"/>
      <c r="AW12" s="153"/>
      <c r="AX12" s="153"/>
    </row>
    <row r="13" spans="1:50" ht="81.599999999999994" x14ac:dyDescent="0.25">
      <c r="A13" s="31" t="s">
        <v>126</v>
      </c>
      <c r="B13" s="32" t="s">
        <v>1044</v>
      </c>
      <c r="C13" s="33" t="s">
        <v>1045</v>
      </c>
      <c r="D13" s="33" t="s">
        <v>1046</v>
      </c>
      <c r="E13" s="33" t="s">
        <v>1047</v>
      </c>
      <c r="F13" s="33" t="s">
        <v>1048</v>
      </c>
      <c r="G13" s="10"/>
      <c r="H13" s="128">
        <f t="shared" si="0"/>
        <v>66.666666666666671</v>
      </c>
      <c r="I13" s="128">
        <f t="shared" si="0"/>
        <v>60</v>
      </c>
      <c r="J13" s="99"/>
      <c r="K13" s="128">
        <f t="shared" si="3"/>
        <v>2</v>
      </c>
      <c r="L13" s="128">
        <f t="shared" si="4"/>
        <v>1.8</v>
      </c>
      <c r="M13" s="97"/>
      <c r="N13" s="131">
        <v>2</v>
      </c>
      <c r="O13" s="131"/>
      <c r="P13" s="131"/>
      <c r="Q13" s="131"/>
      <c r="R13" s="131"/>
      <c r="S13" s="131"/>
      <c r="T13" s="97"/>
      <c r="U13" s="131">
        <v>2</v>
      </c>
      <c r="V13" s="131">
        <v>1</v>
      </c>
      <c r="W13" s="131">
        <v>1</v>
      </c>
      <c r="X13" s="131">
        <v>3</v>
      </c>
      <c r="Y13" s="131">
        <v>2</v>
      </c>
      <c r="Z13" s="131">
        <v>3</v>
      </c>
      <c r="AA13" s="131">
        <v>2</v>
      </c>
      <c r="AB13" s="131">
        <v>1</v>
      </c>
      <c r="AC13" s="131">
        <v>1</v>
      </c>
      <c r="AD13" s="131">
        <v>2</v>
      </c>
      <c r="AE13" s="131"/>
      <c r="AF13" s="131"/>
      <c r="AG13" s="131"/>
      <c r="AH13" s="131"/>
      <c r="AI13" s="131"/>
      <c r="AJ13" s="131"/>
      <c r="AK13" s="131"/>
      <c r="AL13" s="131"/>
      <c r="AM13" s="131"/>
      <c r="AN13" s="131"/>
      <c r="AO13" s="131"/>
      <c r="AP13" s="131"/>
      <c r="AQ13" s="131"/>
      <c r="AR13" s="131"/>
      <c r="AS13" s="131"/>
      <c r="AT13" s="131"/>
      <c r="AU13" s="131"/>
      <c r="AV13" s="131"/>
      <c r="AW13" s="131"/>
      <c r="AX13" s="131"/>
    </row>
    <row r="14" spans="1:50" ht="91.8" x14ac:dyDescent="0.25">
      <c r="A14" s="72" t="s">
        <v>127</v>
      </c>
      <c r="B14" s="73" t="s">
        <v>1049</v>
      </c>
      <c r="C14" s="74" t="s">
        <v>1050</v>
      </c>
      <c r="D14" s="74" t="s">
        <v>1051</v>
      </c>
      <c r="E14" s="74" t="s">
        <v>1052</v>
      </c>
      <c r="F14" s="74" t="s">
        <v>1053</v>
      </c>
      <c r="G14" s="10"/>
      <c r="H14" s="150">
        <f t="shared" si="0"/>
        <v>66.666666666666671</v>
      </c>
      <c r="I14" s="150">
        <f t="shared" si="0"/>
        <v>63.333333333333336</v>
      </c>
      <c r="J14" s="117"/>
      <c r="K14" s="150">
        <f t="shared" si="3"/>
        <v>2</v>
      </c>
      <c r="L14" s="150">
        <f t="shared" si="4"/>
        <v>1.9</v>
      </c>
      <c r="M14" s="118"/>
      <c r="N14" s="153">
        <v>2</v>
      </c>
      <c r="O14" s="153"/>
      <c r="P14" s="153"/>
      <c r="Q14" s="153"/>
      <c r="R14" s="153"/>
      <c r="S14" s="153"/>
      <c r="T14" s="118"/>
      <c r="U14" s="153">
        <v>2</v>
      </c>
      <c r="V14" s="153">
        <v>2</v>
      </c>
      <c r="W14" s="153">
        <v>1</v>
      </c>
      <c r="X14" s="153">
        <v>2</v>
      </c>
      <c r="Y14" s="153">
        <v>2</v>
      </c>
      <c r="Z14" s="153">
        <v>2</v>
      </c>
      <c r="AA14" s="153"/>
      <c r="AB14" s="153">
        <v>2</v>
      </c>
      <c r="AC14" s="153">
        <v>2</v>
      </c>
      <c r="AD14" s="153">
        <v>2</v>
      </c>
      <c r="AE14" s="153">
        <v>2</v>
      </c>
      <c r="AF14" s="153"/>
      <c r="AG14" s="153"/>
      <c r="AH14" s="153"/>
      <c r="AI14" s="153"/>
      <c r="AJ14" s="153"/>
      <c r="AK14" s="153"/>
      <c r="AL14" s="153"/>
      <c r="AM14" s="153"/>
      <c r="AN14" s="153"/>
      <c r="AO14" s="153"/>
      <c r="AP14" s="153"/>
      <c r="AQ14" s="153"/>
      <c r="AR14" s="153"/>
      <c r="AS14" s="153"/>
      <c r="AT14" s="153"/>
      <c r="AU14" s="153"/>
      <c r="AV14" s="153"/>
      <c r="AW14" s="153"/>
      <c r="AX14" s="153"/>
    </row>
    <row r="15" spans="1:50" s="10" customFormat="1" ht="102" x14ac:dyDescent="0.25">
      <c r="A15" s="47" t="s">
        <v>128</v>
      </c>
      <c r="B15" s="39" t="s">
        <v>1054</v>
      </c>
      <c r="C15" s="33" t="s">
        <v>1055</v>
      </c>
      <c r="D15" s="33" t="s">
        <v>1056</v>
      </c>
      <c r="E15" s="33" t="s">
        <v>1057</v>
      </c>
      <c r="F15" s="33" t="s">
        <v>1058</v>
      </c>
      <c r="H15" s="128">
        <f t="shared" si="0"/>
        <v>66.666666666666671</v>
      </c>
      <c r="I15" s="128">
        <f t="shared" si="0"/>
        <v>63.636363636363633</v>
      </c>
      <c r="J15" s="117"/>
      <c r="K15" s="128">
        <f t="shared" si="3"/>
        <v>2</v>
      </c>
      <c r="L15" s="128">
        <f t="shared" si="4"/>
        <v>1.9090909090909092</v>
      </c>
      <c r="M15" s="118"/>
      <c r="N15" s="131">
        <v>2</v>
      </c>
      <c r="O15" s="131"/>
      <c r="P15" s="131"/>
      <c r="Q15" s="131"/>
      <c r="R15" s="131"/>
      <c r="S15" s="131"/>
      <c r="T15" s="118"/>
      <c r="U15" s="131">
        <v>1</v>
      </c>
      <c r="V15" s="131">
        <v>2</v>
      </c>
      <c r="W15" s="131">
        <v>2</v>
      </c>
      <c r="X15" s="131">
        <v>3</v>
      </c>
      <c r="Y15" s="131">
        <v>2</v>
      </c>
      <c r="Z15" s="131">
        <v>2</v>
      </c>
      <c r="AA15" s="131">
        <v>2</v>
      </c>
      <c r="AB15" s="131">
        <v>2</v>
      </c>
      <c r="AC15" s="131">
        <v>3</v>
      </c>
      <c r="AD15" s="131">
        <v>1</v>
      </c>
      <c r="AE15" s="131">
        <v>1</v>
      </c>
      <c r="AF15" s="131"/>
      <c r="AG15" s="131"/>
      <c r="AH15" s="131"/>
      <c r="AI15" s="131"/>
      <c r="AJ15" s="131"/>
      <c r="AK15" s="131"/>
      <c r="AL15" s="131"/>
      <c r="AM15" s="131"/>
      <c r="AN15" s="131"/>
      <c r="AO15" s="131"/>
      <c r="AP15" s="131"/>
      <c r="AQ15" s="131"/>
      <c r="AR15" s="131"/>
      <c r="AS15" s="131"/>
      <c r="AT15" s="131"/>
      <c r="AU15" s="131"/>
      <c r="AV15" s="131"/>
      <c r="AW15" s="131"/>
      <c r="AX15" s="131"/>
    </row>
    <row r="16" spans="1:50" s="97" customFormat="1" x14ac:dyDescent="0.25">
      <c r="A16" s="327" t="s">
        <v>597</v>
      </c>
      <c r="B16" s="328"/>
      <c r="C16" s="101"/>
      <c r="D16" s="101"/>
      <c r="E16" s="101"/>
      <c r="F16" s="101"/>
      <c r="H16" s="133">
        <f t="shared" si="0"/>
        <v>50</v>
      </c>
      <c r="I16" s="133">
        <f t="shared" si="0"/>
        <v>58.518919352252681</v>
      </c>
      <c r="J16" s="117"/>
      <c r="K16" s="133">
        <f>+AVERAGE(K17:K28)</f>
        <v>1.5</v>
      </c>
      <c r="L16" s="133">
        <f>+AVERAGE(L17:L28)</f>
        <v>1.7555675805675806</v>
      </c>
      <c r="M16" s="118"/>
      <c r="N16" s="134"/>
      <c r="O16" s="134"/>
      <c r="P16" s="134"/>
      <c r="Q16" s="134"/>
      <c r="R16" s="134"/>
      <c r="S16" s="134"/>
      <c r="T16" s="118"/>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row>
    <row r="17" spans="1:50" ht="40.799999999999997" x14ac:dyDescent="0.25">
      <c r="A17" s="72" t="s">
        <v>129</v>
      </c>
      <c r="B17" s="73" t="s">
        <v>1059</v>
      </c>
      <c r="C17" s="74" t="s">
        <v>1060</v>
      </c>
      <c r="D17" s="74" t="s">
        <v>1061</v>
      </c>
      <c r="E17" s="74" t="s">
        <v>1062</v>
      </c>
      <c r="F17" s="74" t="s">
        <v>1063</v>
      </c>
      <c r="G17" s="10"/>
      <c r="H17" s="150">
        <f t="shared" si="0"/>
        <v>33.333333333333336</v>
      </c>
      <c r="I17" s="150">
        <f t="shared" si="0"/>
        <v>60</v>
      </c>
      <c r="J17" s="113"/>
      <c r="K17" s="150">
        <f t="shared" ref="K17:K28" si="5">+AVERAGE(N17:S17)</f>
        <v>1</v>
      </c>
      <c r="L17" s="150">
        <f t="shared" ref="L17:L28" si="6">+AVERAGE(U17:AX17)</f>
        <v>1.8</v>
      </c>
      <c r="M17" s="104"/>
      <c r="N17" s="153">
        <v>1</v>
      </c>
      <c r="O17" s="153"/>
      <c r="P17" s="153"/>
      <c r="Q17" s="153"/>
      <c r="R17" s="153"/>
      <c r="S17" s="153"/>
      <c r="T17" s="104"/>
      <c r="U17" s="153">
        <v>2</v>
      </c>
      <c r="V17" s="153">
        <v>2</v>
      </c>
      <c r="W17" s="153">
        <v>1</v>
      </c>
      <c r="X17" s="153">
        <v>2</v>
      </c>
      <c r="Y17" s="153">
        <v>0</v>
      </c>
      <c r="Z17" s="153">
        <v>2</v>
      </c>
      <c r="AA17" s="153">
        <v>3</v>
      </c>
      <c r="AB17" s="153">
        <v>2</v>
      </c>
      <c r="AC17" s="153">
        <v>2</v>
      </c>
      <c r="AD17" s="153">
        <v>2</v>
      </c>
      <c r="AE17" s="153"/>
      <c r="AF17" s="153"/>
      <c r="AG17" s="153"/>
      <c r="AH17" s="153"/>
      <c r="AI17" s="153"/>
      <c r="AJ17" s="153"/>
      <c r="AK17" s="153"/>
      <c r="AL17" s="153"/>
      <c r="AM17" s="153"/>
      <c r="AN17" s="153"/>
      <c r="AO17" s="153"/>
      <c r="AP17" s="153"/>
      <c r="AQ17" s="153"/>
      <c r="AR17" s="153"/>
      <c r="AS17" s="153"/>
      <c r="AT17" s="153"/>
      <c r="AU17" s="153"/>
      <c r="AV17" s="153"/>
      <c r="AW17" s="153"/>
      <c r="AX17" s="153"/>
    </row>
    <row r="18" spans="1:50" s="10" customFormat="1" ht="71.400000000000006" x14ac:dyDescent="0.25">
      <c r="A18" s="47" t="s">
        <v>130</v>
      </c>
      <c r="B18" s="39" t="s">
        <v>1064</v>
      </c>
      <c r="C18" s="33" t="s">
        <v>1065</v>
      </c>
      <c r="D18" s="33" t="s">
        <v>1066</v>
      </c>
      <c r="E18" s="33" t="s">
        <v>1067</v>
      </c>
      <c r="F18" s="33" t="s">
        <v>1068</v>
      </c>
      <c r="H18" s="128">
        <f t="shared" si="0"/>
        <v>0</v>
      </c>
      <c r="I18" s="128">
        <f t="shared" si="0"/>
        <v>57.142857142857139</v>
      </c>
      <c r="J18" s="117"/>
      <c r="K18" s="128">
        <f t="shared" si="5"/>
        <v>0</v>
      </c>
      <c r="L18" s="128">
        <f t="shared" si="6"/>
        <v>1.7142857142857142</v>
      </c>
      <c r="M18" s="118"/>
      <c r="N18" s="131">
        <v>0</v>
      </c>
      <c r="O18" s="131"/>
      <c r="P18" s="131"/>
      <c r="Q18" s="131"/>
      <c r="R18" s="131"/>
      <c r="S18" s="131"/>
      <c r="T18" s="118"/>
      <c r="U18" s="131"/>
      <c r="V18" s="131">
        <v>1</v>
      </c>
      <c r="W18" s="131">
        <v>2</v>
      </c>
      <c r="X18" s="131"/>
      <c r="Y18" s="131">
        <v>1</v>
      </c>
      <c r="Z18" s="131"/>
      <c r="AA18" s="131">
        <v>2</v>
      </c>
      <c r="AB18" s="131">
        <v>2</v>
      </c>
      <c r="AC18" s="131"/>
      <c r="AD18" s="131">
        <v>2</v>
      </c>
      <c r="AE18" s="131">
        <v>2</v>
      </c>
      <c r="AF18" s="131"/>
      <c r="AG18" s="131"/>
      <c r="AH18" s="131"/>
      <c r="AI18" s="131"/>
      <c r="AJ18" s="131"/>
      <c r="AK18" s="131"/>
      <c r="AL18" s="131"/>
      <c r="AM18" s="131"/>
      <c r="AN18" s="131"/>
      <c r="AO18" s="131"/>
      <c r="AP18" s="131"/>
      <c r="AQ18" s="131"/>
      <c r="AR18" s="131"/>
      <c r="AS18" s="131"/>
      <c r="AT18" s="131"/>
      <c r="AU18" s="131"/>
      <c r="AV18" s="131"/>
      <c r="AW18" s="131"/>
      <c r="AX18" s="131"/>
    </row>
    <row r="19" spans="1:50" s="10" customFormat="1" ht="71.400000000000006" x14ac:dyDescent="0.25">
      <c r="A19" s="75" t="s">
        <v>131</v>
      </c>
      <c r="B19" s="77" t="s">
        <v>1069</v>
      </c>
      <c r="C19" s="74" t="s">
        <v>1065</v>
      </c>
      <c r="D19" s="74" t="s">
        <v>1066</v>
      </c>
      <c r="E19" s="74" t="s">
        <v>1067</v>
      </c>
      <c r="F19" s="74" t="s">
        <v>1068</v>
      </c>
      <c r="H19" s="150">
        <f t="shared" si="0"/>
        <v>33.333333333333336</v>
      </c>
      <c r="I19" s="150">
        <f t="shared" si="0"/>
        <v>63.636363636363633</v>
      </c>
      <c r="J19" s="113"/>
      <c r="K19" s="150">
        <f t="shared" si="5"/>
        <v>1</v>
      </c>
      <c r="L19" s="150">
        <f t="shared" si="6"/>
        <v>1.9090909090909092</v>
      </c>
      <c r="M19" s="104"/>
      <c r="N19" s="153">
        <v>1</v>
      </c>
      <c r="O19" s="153"/>
      <c r="P19" s="153"/>
      <c r="Q19" s="153"/>
      <c r="R19" s="153"/>
      <c r="S19" s="153"/>
      <c r="T19" s="104"/>
      <c r="U19" s="153">
        <v>2</v>
      </c>
      <c r="V19" s="153">
        <v>1</v>
      </c>
      <c r="W19" s="153">
        <v>2</v>
      </c>
      <c r="X19" s="153">
        <v>3</v>
      </c>
      <c r="Y19" s="153">
        <v>1</v>
      </c>
      <c r="Z19" s="153">
        <v>3</v>
      </c>
      <c r="AA19" s="153">
        <v>2</v>
      </c>
      <c r="AB19" s="153">
        <v>2</v>
      </c>
      <c r="AC19" s="153">
        <v>1</v>
      </c>
      <c r="AD19" s="153">
        <v>2</v>
      </c>
      <c r="AE19" s="153">
        <v>2</v>
      </c>
      <c r="AF19" s="153"/>
      <c r="AG19" s="153"/>
      <c r="AH19" s="153"/>
      <c r="AI19" s="153"/>
      <c r="AJ19" s="153"/>
      <c r="AK19" s="153"/>
      <c r="AL19" s="153"/>
      <c r="AM19" s="153"/>
      <c r="AN19" s="153"/>
      <c r="AO19" s="153"/>
      <c r="AP19" s="153"/>
      <c r="AQ19" s="153"/>
      <c r="AR19" s="153"/>
      <c r="AS19" s="153"/>
      <c r="AT19" s="153"/>
      <c r="AU19" s="153"/>
      <c r="AV19" s="153"/>
      <c r="AW19" s="153"/>
      <c r="AX19" s="153"/>
    </row>
    <row r="20" spans="1:50" s="10" customFormat="1" ht="81.599999999999994" x14ac:dyDescent="0.25">
      <c r="A20" s="47" t="s">
        <v>132</v>
      </c>
      <c r="B20" s="39" t="s">
        <v>1070</v>
      </c>
      <c r="C20" s="33" t="s">
        <v>1071</v>
      </c>
      <c r="D20" s="33" t="s">
        <v>1072</v>
      </c>
      <c r="E20" s="33" t="s">
        <v>1073</v>
      </c>
      <c r="F20" s="33" t="s">
        <v>1074</v>
      </c>
      <c r="H20" s="128">
        <f t="shared" si="0"/>
        <v>0</v>
      </c>
      <c r="I20" s="128">
        <f t="shared" si="0"/>
        <v>59.25925925925926</v>
      </c>
      <c r="J20" s="117"/>
      <c r="K20" s="128">
        <f t="shared" si="5"/>
        <v>0</v>
      </c>
      <c r="L20" s="128">
        <f t="shared" si="6"/>
        <v>1.7777777777777777</v>
      </c>
      <c r="M20" s="118"/>
      <c r="N20" s="131">
        <v>0</v>
      </c>
      <c r="O20" s="131"/>
      <c r="P20" s="131"/>
      <c r="Q20" s="131"/>
      <c r="R20" s="131"/>
      <c r="S20" s="131"/>
      <c r="T20" s="118"/>
      <c r="U20" s="131">
        <v>2</v>
      </c>
      <c r="V20" s="131">
        <v>2</v>
      </c>
      <c r="W20" s="131">
        <v>2</v>
      </c>
      <c r="X20" s="131">
        <v>2</v>
      </c>
      <c r="Y20" s="131">
        <v>1</v>
      </c>
      <c r="Z20" s="131"/>
      <c r="AA20" s="131">
        <v>2</v>
      </c>
      <c r="AB20" s="131">
        <v>2</v>
      </c>
      <c r="AC20" s="131"/>
      <c r="AD20" s="131">
        <v>2</v>
      </c>
      <c r="AE20" s="131">
        <v>1</v>
      </c>
      <c r="AF20" s="131"/>
      <c r="AG20" s="131"/>
      <c r="AH20" s="131"/>
      <c r="AI20" s="131"/>
      <c r="AJ20" s="131"/>
      <c r="AK20" s="131"/>
      <c r="AL20" s="131"/>
      <c r="AM20" s="131"/>
      <c r="AN20" s="131"/>
      <c r="AO20" s="131"/>
      <c r="AP20" s="131"/>
      <c r="AQ20" s="131"/>
      <c r="AR20" s="131"/>
      <c r="AS20" s="131"/>
      <c r="AT20" s="131"/>
      <c r="AU20" s="131"/>
      <c r="AV20" s="131"/>
      <c r="AW20" s="131"/>
      <c r="AX20" s="131"/>
    </row>
    <row r="21" spans="1:50" s="10" customFormat="1" ht="81.599999999999994" x14ac:dyDescent="0.25">
      <c r="A21" s="75" t="s">
        <v>133</v>
      </c>
      <c r="B21" s="77" t="s">
        <v>1075</v>
      </c>
      <c r="C21" s="74" t="s">
        <v>1071</v>
      </c>
      <c r="D21" s="74" t="s">
        <v>1072</v>
      </c>
      <c r="E21" s="74" t="s">
        <v>1073</v>
      </c>
      <c r="F21" s="74" t="s">
        <v>1074</v>
      </c>
      <c r="G21" s="97"/>
      <c r="H21" s="150">
        <f t="shared" si="0"/>
        <v>33.333333333333336</v>
      </c>
      <c r="I21" s="150">
        <f t="shared" si="0"/>
        <v>56.666666666666664</v>
      </c>
      <c r="J21" s="117"/>
      <c r="K21" s="150">
        <f t="shared" si="5"/>
        <v>1</v>
      </c>
      <c r="L21" s="150">
        <f t="shared" si="6"/>
        <v>1.7</v>
      </c>
      <c r="M21" s="118"/>
      <c r="N21" s="153">
        <v>1</v>
      </c>
      <c r="O21" s="153"/>
      <c r="P21" s="153"/>
      <c r="Q21" s="153"/>
      <c r="R21" s="153"/>
      <c r="S21" s="153"/>
      <c r="T21" s="118"/>
      <c r="U21" s="153"/>
      <c r="V21" s="153">
        <v>2</v>
      </c>
      <c r="W21" s="153">
        <v>2</v>
      </c>
      <c r="X21" s="153">
        <v>2</v>
      </c>
      <c r="Y21" s="153">
        <v>1</v>
      </c>
      <c r="Z21" s="153">
        <v>2</v>
      </c>
      <c r="AA21" s="153">
        <v>2</v>
      </c>
      <c r="AB21" s="153">
        <v>2</v>
      </c>
      <c r="AC21" s="153">
        <v>1</v>
      </c>
      <c r="AD21" s="153">
        <v>2</v>
      </c>
      <c r="AE21" s="153">
        <v>1</v>
      </c>
      <c r="AF21" s="153"/>
      <c r="AG21" s="153"/>
      <c r="AH21" s="153"/>
      <c r="AI21" s="153"/>
      <c r="AJ21" s="153"/>
      <c r="AK21" s="153"/>
      <c r="AL21" s="153"/>
      <c r="AM21" s="153"/>
      <c r="AN21" s="153"/>
      <c r="AO21" s="153"/>
      <c r="AP21" s="153"/>
      <c r="AQ21" s="153"/>
      <c r="AR21" s="153"/>
      <c r="AS21" s="153"/>
      <c r="AT21" s="153"/>
      <c r="AU21" s="153"/>
      <c r="AV21" s="153"/>
      <c r="AW21" s="153"/>
      <c r="AX21" s="153"/>
    </row>
    <row r="22" spans="1:50" s="10" customFormat="1" ht="112.2" x14ac:dyDescent="0.25">
      <c r="A22" s="47" t="s">
        <v>134</v>
      </c>
      <c r="B22" s="39" t="s">
        <v>1076</v>
      </c>
      <c r="C22" s="33" t="s">
        <v>1077</v>
      </c>
      <c r="D22" s="33" t="s">
        <v>1078</v>
      </c>
      <c r="E22" s="33" t="s">
        <v>1079</v>
      </c>
      <c r="F22" s="33" t="s">
        <v>1080</v>
      </c>
      <c r="G22" s="8"/>
      <c r="H22" s="128">
        <f t="shared" si="0"/>
        <v>33.333333333333336</v>
      </c>
      <c r="I22" s="128">
        <f t="shared" si="0"/>
        <v>42.424242424242422</v>
      </c>
      <c r="J22" s="99"/>
      <c r="K22" s="128">
        <f t="shared" si="5"/>
        <v>1</v>
      </c>
      <c r="L22" s="128">
        <f t="shared" si="6"/>
        <v>1.2727272727272727</v>
      </c>
      <c r="M22" s="97"/>
      <c r="N22" s="131">
        <v>1</v>
      </c>
      <c r="O22" s="131"/>
      <c r="P22" s="131"/>
      <c r="Q22" s="131"/>
      <c r="R22" s="131"/>
      <c r="S22" s="131"/>
      <c r="T22" s="97"/>
      <c r="U22" s="131">
        <v>0</v>
      </c>
      <c r="V22" s="131">
        <v>1</v>
      </c>
      <c r="W22" s="131">
        <v>1</v>
      </c>
      <c r="X22" s="131">
        <v>2</v>
      </c>
      <c r="Y22" s="131">
        <v>1</v>
      </c>
      <c r="Z22" s="131">
        <v>2</v>
      </c>
      <c r="AA22" s="131">
        <v>1</v>
      </c>
      <c r="AB22" s="131">
        <v>2</v>
      </c>
      <c r="AC22" s="131">
        <v>0</v>
      </c>
      <c r="AD22" s="131">
        <v>2</v>
      </c>
      <c r="AE22" s="131">
        <v>2</v>
      </c>
      <c r="AF22" s="131"/>
      <c r="AG22" s="131"/>
      <c r="AH22" s="131"/>
      <c r="AI22" s="131"/>
      <c r="AJ22" s="131"/>
      <c r="AK22" s="131"/>
      <c r="AL22" s="131"/>
      <c r="AM22" s="131"/>
      <c r="AN22" s="131"/>
      <c r="AO22" s="131"/>
      <c r="AP22" s="131"/>
      <c r="AQ22" s="131"/>
      <c r="AR22" s="131"/>
      <c r="AS22" s="131"/>
      <c r="AT22" s="131"/>
      <c r="AU22" s="131"/>
      <c r="AV22" s="131"/>
      <c r="AW22" s="131"/>
      <c r="AX22" s="131"/>
    </row>
    <row r="23" spans="1:50" s="10" customFormat="1" ht="52.8" x14ac:dyDescent="0.25">
      <c r="A23" s="75" t="s">
        <v>135</v>
      </c>
      <c r="B23" s="77" t="s">
        <v>1081</v>
      </c>
      <c r="C23" s="74" t="s">
        <v>1082</v>
      </c>
      <c r="D23" s="74" t="s">
        <v>1083</v>
      </c>
      <c r="E23" s="74" t="s">
        <v>1084</v>
      </c>
      <c r="F23" s="74" t="s">
        <v>1085</v>
      </c>
      <c r="G23" s="8"/>
      <c r="H23" s="150">
        <f t="shared" ref="H23:I23" si="7">+(K23*100)/3</f>
        <v>100</v>
      </c>
      <c r="I23" s="150">
        <f t="shared" si="7"/>
        <v>75</v>
      </c>
      <c r="J23" s="98"/>
      <c r="K23" s="150">
        <f t="shared" si="5"/>
        <v>3</v>
      </c>
      <c r="L23" s="150">
        <f t="shared" si="6"/>
        <v>2.25</v>
      </c>
      <c r="M23" s="8"/>
      <c r="N23" s="153">
        <v>3</v>
      </c>
      <c r="O23" s="153"/>
      <c r="P23" s="153"/>
      <c r="Q23" s="153"/>
      <c r="R23" s="153"/>
      <c r="S23" s="153"/>
      <c r="T23" s="8"/>
      <c r="U23" s="153"/>
      <c r="V23" s="153">
        <v>3</v>
      </c>
      <c r="W23" s="153">
        <v>2</v>
      </c>
      <c r="X23" s="153"/>
      <c r="Y23" s="153"/>
      <c r="Z23" s="153"/>
      <c r="AA23" s="153"/>
      <c r="AB23" s="153">
        <v>2</v>
      </c>
      <c r="AC23" s="153"/>
      <c r="AD23" s="153">
        <v>2</v>
      </c>
      <c r="AE23" s="153"/>
      <c r="AF23" s="153"/>
      <c r="AG23" s="153"/>
      <c r="AH23" s="153"/>
      <c r="AI23" s="153"/>
      <c r="AJ23" s="153"/>
      <c r="AK23" s="153"/>
      <c r="AL23" s="153"/>
      <c r="AM23" s="153"/>
      <c r="AN23" s="153"/>
      <c r="AO23" s="153"/>
      <c r="AP23" s="153"/>
      <c r="AQ23" s="153"/>
      <c r="AR23" s="153"/>
      <c r="AS23" s="153"/>
      <c r="AT23" s="153"/>
      <c r="AU23" s="153"/>
      <c r="AV23" s="153"/>
      <c r="AW23" s="153"/>
      <c r="AX23" s="153"/>
    </row>
    <row r="24" spans="1:50" s="10" customFormat="1" ht="71.400000000000006" x14ac:dyDescent="0.25">
      <c r="A24" s="47" t="s">
        <v>136</v>
      </c>
      <c r="B24" s="39" t="s">
        <v>1086</v>
      </c>
      <c r="C24" s="33" t="s">
        <v>1087</v>
      </c>
      <c r="D24" s="33" t="s">
        <v>1088</v>
      </c>
      <c r="E24" s="33" t="s">
        <v>1089</v>
      </c>
      <c r="F24" s="33" t="s">
        <v>1090</v>
      </c>
      <c r="G24" s="8"/>
      <c r="H24" s="128">
        <f t="shared" ref="H24:H35" si="8">+(K24*100)/3</f>
        <v>66.666666666666671</v>
      </c>
      <c r="I24" s="128">
        <f t="shared" ref="I24:I35" si="9">+(L24*100)/3</f>
        <v>75</v>
      </c>
      <c r="J24" s="98"/>
      <c r="K24" s="128">
        <f t="shared" si="5"/>
        <v>2</v>
      </c>
      <c r="L24" s="128">
        <f t="shared" si="6"/>
        <v>2.25</v>
      </c>
      <c r="M24" s="8"/>
      <c r="N24" s="131">
        <v>2</v>
      </c>
      <c r="O24" s="131"/>
      <c r="P24" s="131"/>
      <c r="Q24" s="131"/>
      <c r="R24" s="131"/>
      <c r="S24" s="131"/>
      <c r="T24" s="8"/>
      <c r="U24" s="131"/>
      <c r="V24" s="131">
        <v>2</v>
      </c>
      <c r="W24" s="131">
        <v>3</v>
      </c>
      <c r="X24" s="131"/>
      <c r="Y24" s="131"/>
      <c r="Z24" s="131"/>
      <c r="AA24" s="131"/>
      <c r="AB24" s="131">
        <v>2</v>
      </c>
      <c r="AC24" s="131"/>
      <c r="AD24" s="131">
        <v>2</v>
      </c>
      <c r="AE24" s="131"/>
      <c r="AF24" s="131"/>
      <c r="AG24" s="131"/>
      <c r="AH24" s="131"/>
      <c r="AI24" s="131"/>
      <c r="AJ24" s="131"/>
      <c r="AK24" s="131"/>
      <c r="AL24" s="131"/>
      <c r="AM24" s="131"/>
      <c r="AN24" s="131"/>
      <c r="AO24" s="131"/>
      <c r="AP24" s="131"/>
      <c r="AQ24" s="131"/>
      <c r="AR24" s="131"/>
      <c r="AS24" s="131"/>
      <c r="AT24" s="131"/>
      <c r="AU24" s="131"/>
      <c r="AV24" s="131"/>
      <c r="AW24" s="131"/>
      <c r="AX24" s="131"/>
    </row>
    <row r="25" spans="1:50" s="10" customFormat="1" ht="91.8" x14ac:dyDescent="0.25">
      <c r="A25" s="75" t="s">
        <v>137</v>
      </c>
      <c r="B25" s="77" t="s">
        <v>1091</v>
      </c>
      <c r="C25" s="74" t="s">
        <v>1092</v>
      </c>
      <c r="D25" s="74" t="s">
        <v>1093</v>
      </c>
      <c r="E25" s="74" t="s">
        <v>1094</v>
      </c>
      <c r="F25" s="74" t="s">
        <v>1095</v>
      </c>
      <c r="G25" s="8"/>
      <c r="H25" s="150">
        <f t="shared" si="8"/>
        <v>100</v>
      </c>
      <c r="I25" s="150">
        <f t="shared" si="9"/>
        <v>37.037037037037038</v>
      </c>
      <c r="J25" s="98"/>
      <c r="K25" s="150">
        <f t="shared" si="5"/>
        <v>3</v>
      </c>
      <c r="L25" s="150">
        <f t="shared" si="6"/>
        <v>1.1111111111111112</v>
      </c>
      <c r="M25" s="8"/>
      <c r="N25" s="153">
        <v>3</v>
      </c>
      <c r="O25" s="153"/>
      <c r="P25" s="153"/>
      <c r="Q25" s="153"/>
      <c r="R25" s="153"/>
      <c r="S25" s="153"/>
      <c r="T25" s="8"/>
      <c r="U25" s="153">
        <v>0</v>
      </c>
      <c r="V25" s="153">
        <v>2</v>
      </c>
      <c r="W25" s="153">
        <v>0</v>
      </c>
      <c r="X25" s="153">
        <v>2</v>
      </c>
      <c r="Y25" s="153">
        <v>0</v>
      </c>
      <c r="Z25" s="153">
        <v>2</v>
      </c>
      <c r="AA25" s="153"/>
      <c r="AB25" s="153">
        <v>3</v>
      </c>
      <c r="AC25" s="153">
        <v>0</v>
      </c>
      <c r="AD25" s="153">
        <v>1</v>
      </c>
      <c r="AE25" s="153"/>
      <c r="AF25" s="153"/>
      <c r="AG25" s="153"/>
      <c r="AH25" s="153"/>
      <c r="AI25" s="153"/>
      <c r="AJ25" s="153"/>
      <c r="AK25" s="153"/>
      <c r="AL25" s="153"/>
      <c r="AM25" s="153"/>
      <c r="AN25" s="153"/>
      <c r="AO25" s="153"/>
      <c r="AP25" s="153"/>
      <c r="AQ25" s="153"/>
      <c r="AR25" s="153"/>
      <c r="AS25" s="153"/>
      <c r="AT25" s="153"/>
      <c r="AU25" s="153"/>
      <c r="AV25" s="153"/>
      <c r="AW25" s="153"/>
      <c r="AX25" s="153"/>
    </row>
    <row r="26" spans="1:50" s="10" customFormat="1" ht="81.599999999999994" x14ac:dyDescent="0.25">
      <c r="A26" s="47" t="s">
        <v>138</v>
      </c>
      <c r="B26" s="39" t="s">
        <v>1096</v>
      </c>
      <c r="C26" s="33" t="s">
        <v>1097</v>
      </c>
      <c r="D26" s="33" t="s">
        <v>1098</v>
      </c>
      <c r="E26" s="33" t="s">
        <v>1099</v>
      </c>
      <c r="F26" s="33" t="s">
        <v>1100</v>
      </c>
      <c r="G26" s="8"/>
      <c r="H26" s="128">
        <f t="shared" si="8"/>
        <v>66.666666666666671</v>
      </c>
      <c r="I26" s="128">
        <f t="shared" si="9"/>
        <v>36.666666666666671</v>
      </c>
      <c r="J26" s="98"/>
      <c r="K26" s="128">
        <f t="shared" si="5"/>
        <v>2</v>
      </c>
      <c r="L26" s="128">
        <f t="shared" si="6"/>
        <v>1.1000000000000001</v>
      </c>
      <c r="M26" s="8"/>
      <c r="N26" s="131">
        <v>2</v>
      </c>
      <c r="O26" s="131"/>
      <c r="P26" s="131"/>
      <c r="Q26" s="131"/>
      <c r="R26" s="131"/>
      <c r="S26" s="131"/>
      <c r="T26" s="8"/>
      <c r="U26" s="131">
        <v>1</v>
      </c>
      <c r="V26" s="131">
        <v>2</v>
      </c>
      <c r="W26" s="131">
        <v>2</v>
      </c>
      <c r="X26" s="131">
        <v>1</v>
      </c>
      <c r="Y26" s="131">
        <v>0</v>
      </c>
      <c r="Z26" s="131">
        <v>0</v>
      </c>
      <c r="AA26" s="131"/>
      <c r="AB26" s="131">
        <v>3</v>
      </c>
      <c r="AC26" s="131">
        <v>0</v>
      </c>
      <c r="AD26" s="131">
        <v>1</v>
      </c>
      <c r="AE26" s="131">
        <v>1</v>
      </c>
      <c r="AF26" s="131"/>
      <c r="AG26" s="131"/>
      <c r="AH26" s="131"/>
      <c r="AI26" s="131"/>
      <c r="AJ26" s="131"/>
      <c r="AK26" s="131"/>
      <c r="AL26" s="131"/>
      <c r="AM26" s="131"/>
      <c r="AN26" s="131"/>
      <c r="AO26" s="131"/>
      <c r="AP26" s="131"/>
      <c r="AQ26" s="131"/>
      <c r="AR26" s="131"/>
      <c r="AS26" s="131"/>
      <c r="AT26" s="131"/>
      <c r="AU26" s="131"/>
      <c r="AV26" s="131"/>
      <c r="AW26" s="131"/>
      <c r="AX26" s="131"/>
    </row>
    <row r="27" spans="1:50" s="10" customFormat="1" ht="51" x14ac:dyDescent="0.25">
      <c r="A27" s="316" t="s">
        <v>139</v>
      </c>
      <c r="B27" s="321" t="s">
        <v>1101</v>
      </c>
      <c r="C27" s="74" t="s">
        <v>1102</v>
      </c>
      <c r="D27" s="74" t="s">
        <v>1103</v>
      </c>
      <c r="E27" s="74" t="s">
        <v>1104</v>
      </c>
      <c r="F27" s="74" t="s">
        <v>1105</v>
      </c>
      <c r="G27" s="8"/>
      <c r="H27" s="150">
        <f t="shared" si="8"/>
        <v>66.666666666666671</v>
      </c>
      <c r="I27" s="150">
        <f t="shared" si="9"/>
        <v>69.696969696969703</v>
      </c>
      <c r="J27" s="98"/>
      <c r="K27" s="150">
        <f t="shared" si="5"/>
        <v>2</v>
      </c>
      <c r="L27" s="150">
        <f t="shared" si="6"/>
        <v>2.0909090909090908</v>
      </c>
      <c r="M27" s="8"/>
      <c r="N27" s="153">
        <v>2</v>
      </c>
      <c r="O27" s="153"/>
      <c r="P27" s="153"/>
      <c r="Q27" s="153"/>
      <c r="R27" s="153"/>
      <c r="S27" s="153"/>
      <c r="T27" s="8"/>
      <c r="U27" s="153">
        <v>3</v>
      </c>
      <c r="V27" s="153">
        <v>1</v>
      </c>
      <c r="W27" s="153">
        <v>1</v>
      </c>
      <c r="X27" s="153">
        <v>3</v>
      </c>
      <c r="Y27" s="153">
        <v>2</v>
      </c>
      <c r="Z27" s="153">
        <v>3</v>
      </c>
      <c r="AA27" s="153">
        <v>2</v>
      </c>
      <c r="AB27" s="153">
        <v>2</v>
      </c>
      <c r="AC27" s="153">
        <v>3</v>
      </c>
      <c r="AD27" s="153">
        <v>1</v>
      </c>
      <c r="AE27" s="153">
        <v>2</v>
      </c>
      <c r="AF27" s="153"/>
      <c r="AG27" s="153"/>
      <c r="AH27" s="153"/>
      <c r="AI27" s="153"/>
      <c r="AJ27" s="153"/>
      <c r="AK27" s="153"/>
      <c r="AL27" s="153"/>
      <c r="AM27" s="153"/>
      <c r="AN27" s="153"/>
      <c r="AO27" s="153"/>
      <c r="AP27" s="153"/>
      <c r="AQ27" s="153"/>
      <c r="AR27" s="153"/>
      <c r="AS27" s="153"/>
      <c r="AT27" s="153"/>
      <c r="AU27" s="153"/>
      <c r="AV27" s="153"/>
      <c r="AW27" s="153"/>
      <c r="AX27" s="153"/>
    </row>
    <row r="28" spans="1:50" s="10" customFormat="1" ht="81.599999999999994" x14ac:dyDescent="0.25">
      <c r="A28" s="47" t="s">
        <v>140</v>
      </c>
      <c r="B28" s="39" t="s">
        <v>1106</v>
      </c>
      <c r="C28" s="33" t="s">
        <v>1107</v>
      </c>
      <c r="D28" s="33" t="s">
        <v>1108</v>
      </c>
      <c r="E28" s="33" t="s">
        <v>1109</v>
      </c>
      <c r="F28" s="33" t="s">
        <v>1110</v>
      </c>
      <c r="G28" s="8"/>
      <c r="H28" s="128">
        <f t="shared" si="8"/>
        <v>66.666666666666671</v>
      </c>
      <c r="I28" s="128">
        <f t="shared" si="9"/>
        <v>69.696969696969703</v>
      </c>
      <c r="J28" s="98"/>
      <c r="K28" s="128">
        <f t="shared" si="5"/>
        <v>2</v>
      </c>
      <c r="L28" s="128">
        <f t="shared" si="6"/>
        <v>2.0909090909090908</v>
      </c>
      <c r="M28" s="8"/>
      <c r="N28" s="131">
        <v>2</v>
      </c>
      <c r="O28" s="131"/>
      <c r="P28" s="131"/>
      <c r="Q28" s="131"/>
      <c r="R28" s="131"/>
      <c r="S28" s="131"/>
      <c r="T28" s="8"/>
      <c r="U28" s="131">
        <v>0</v>
      </c>
      <c r="V28" s="131">
        <v>2</v>
      </c>
      <c r="W28" s="131">
        <v>2</v>
      </c>
      <c r="X28" s="131">
        <v>3</v>
      </c>
      <c r="Y28" s="131">
        <v>2</v>
      </c>
      <c r="Z28" s="131">
        <v>3</v>
      </c>
      <c r="AA28" s="131">
        <v>3</v>
      </c>
      <c r="AB28" s="131">
        <v>3</v>
      </c>
      <c r="AC28" s="131">
        <v>0</v>
      </c>
      <c r="AD28" s="131">
        <v>2</v>
      </c>
      <c r="AE28" s="131">
        <v>3</v>
      </c>
      <c r="AF28" s="131"/>
      <c r="AG28" s="131"/>
      <c r="AH28" s="131"/>
      <c r="AI28" s="131"/>
      <c r="AJ28" s="131"/>
      <c r="AK28" s="131"/>
      <c r="AL28" s="131"/>
      <c r="AM28" s="131"/>
      <c r="AN28" s="131"/>
      <c r="AO28" s="131"/>
      <c r="AP28" s="131"/>
      <c r="AQ28" s="131"/>
      <c r="AR28" s="131"/>
      <c r="AS28" s="131"/>
      <c r="AT28" s="131"/>
      <c r="AU28" s="131"/>
      <c r="AV28" s="131"/>
      <c r="AW28" s="131"/>
      <c r="AX28" s="131"/>
    </row>
    <row r="29" spans="1:50" s="97" customFormat="1" x14ac:dyDescent="0.25">
      <c r="A29" s="327" t="s">
        <v>613</v>
      </c>
      <c r="B29" s="328"/>
      <c r="C29" s="101"/>
      <c r="D29" s="101"/>
      <c r="E29" s="101"/>
      <c r="F29" s="101"/>
      <c r="G29" s="103"/>
      <c r="H29" s="133">
        <f t="shared" si="8"/>
        <v>16.666666666666668</v>
      </c>
      <c r="I29" s="133">
        <f t="shared" si="9"/>
        <v>45.858585858585855</v>
      </c>
      <c r="J29" s="152"/>
      <c r="K29" s="133">
        <f>+AVERAGE(K30:K35)</f>
        <v>0.5</v>
      </c>
      <c r="L29" s="133">
        <f>+AVERAGE(L30:L35)</f>
        <v>1.3757575757575757</v>
      </c>
      <c r="M29" s="103"/>
      <c r="N29" s="134"/>
      <c r="O29" s="134"/>
      <c r="P29" s="134"/>
      <c r="Q29" s="134"/>
      <c r="R29" s="134"/>
      <c r="S29" s="134"/>
      <c r="T29" s="103"/>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row>
    <row r="30" spans="1:50" ht="51" x14ac:dyDescent="0.25">
      <c r="A30" s="72" t="s">
        <v>141</v>
      </c>
      <c r="B30" s="73" t="s">
        <v>1111</v>
      </c>
      <c r="C30" s="74" t="s">
        <v>1112</v>
      </c>
      <c r="D30" s="74" t="s">
        <v>1113</v>
      </c>
      <c r="E30" s="74" t="s">
        <v>1114</v>
      </c>
      <c r="F30" s="74" t="s">
        <v>1115</v>
      </c>
      <c r="H30" s="150">
        <f t="shared" si="8"/>
        <v>0</v>
      </c>
      <c r="I30" s="150">
        <f t="shared" si="9"/>
        <v>42.857142857142861</v>
      </c>
      <c r="K30" s="150">
        <f t="shared" ref="K30:K35" si="10">+AVERAGE(N30:S30)</f>
        <v>0</v>
      </c>
      <c r="L30" s="150">
        <f t="shared" ref="L30:L35" si="11">+AVERAGE(U30:AX30)</f>
        <v>1.2857142857142858</v>
      </c>
      <c r="N30" s="153">
        <v>0</v>
      </c>
      <c r="O30" s="153"/>
      <c r="P30" s="153"/>
      <c r="Q30" s="153"/>
      <c r="R30" s="153"/>
      <c r="S30" s="153"/>
      <c r="U30" s="153">
        <v>0</v>
      </c>
      <c r="V30" s="153">
        <v>2</v>
      </c>
      <c r="W30" s="153">
        <v>2</v>
      </c>
      <c r="X30" s="153"/>
      <c r="Y30" s="153">
        <v>1</v>
      </c>
      <c r="Z30" s="153"/>
      <c r="AA30" s="153"/>
      <c r="AB30" s="153">
        <v>2</v>
      </c>
      <c r="AC30" s="153"/>
      <c r="AD30" s="153">
        <v>1</v>
      </c>
      <c r="AE30" s="153">
        <v>1</v>
      </c>
      <c r="AF30" s="153"/>
      <c r="AG30" s="153"/>
      <c r="AH30" s="153"/>
      <c r="AI30" s="153"/>
      <c r="AJ30" s="153"/>
      <c r="AK30" s="153"/>
      <c r="AL30" s="153"/>
      <c r="AM30" s="153"/>
      <c r="AN30" s="153"/>
      <c r="AO30" s="153"/>
      <c r="AP30" s="153"/>
      <c r="AQ30" s="153"/>
      <c r="AR30" s="153"/>
      <c r="AS30" s="153"/>
      <c r="AT30" s="153"/>
      <c r="AU30" s="153"/>
      <c r="AV30" s="153"/>
      <c r="AW30" s="153"/>
      <c r="AX30" s="153"/>
    </row>
    <row r="31" spans="1:50" ht="51" x14ac:dyDescent="0.25">
      <c r="A31" s="31" t="s">
        <v>142</v>
      </c>
      <c r="B31" s="32" t="s">
        <v>1116</v>
      </c>
      <c r="C31" s="33" t="s">
        <v>1117</v>
      </c>
      <c r="D31" s="33" t="s">
        <v>1118</v>
      </c>
      <c r="E31" s="33" t="s">
        <v>1119</v>
      </c>
      <c r="F31" s="33" t="s">
        <v>1120</v>
      </c>
      <c r="H31" s="128">
        <f t="shared" si="8"/>
        <v>33.333333333333336</v>
      </c>
      <c r="I31" s="128">
        <f t="shared" si="9"/>
        <v>43.333333333333336</v>
      </c>
      <c r="K31" s="128">
        <f t="shared" si="10"/>
        <v>1</v>
      </c>
      <c r="L31" s="128">
        <f t="shared" si="11"/>
        <v>1.3</v>
      </c>
      <c r="N31" s="131">
        <v>1</v>
      </c>
      <c r="O31" s="131"/>
      <c r="P31" s="131"/>
      <c r="Q31" s="131"/>
      <c r="R31" s="131"/>
      <c r="S31" s="131"/>
      <c r="U31" s="131">
        <v>0</v>
      </c>
      <c r="V31" s="131">
        <v>2</v>
      </c>
      <c r="W31" s="131">
        <v>1</v>
      </c>
      <c r="X31" s="131">
        <v>2</v>
      </c>
      <c r="Y31" s="131">
        <v>1</v>
      </c>
      <c r="Z31" s="131">
        <v>2</v>
      </c>
      <c r="AA31" s="131"/>
      <c r="AB31" s="131">
        <v>2</v>
      </c>
      <c r="AC31" s="131">
        <v>1</v>
      </c>
      <c r="AD31" s="131">
        <v>1</v>
      </c>
      <c r="AE31" s="131">
        <v>1</v>
      </c>
      <c r="AF31" s="131"/>
      <c r="AG31" s="131"/>
      <c r="AH31" s="131"/>
      <c r="AI31" s="131"/>
      <c r="AJ31" s="131"/>
      <c r="AK31" s="131"/>
      <c r="AL31" s="131"/>
      <c r="AM31" s="131"/>
      <c r="AN31" s="131"/>
      <c r="AO31" s="131"/>
      <c r="AP31" s="131"/>
      <c r="AQ31" s="131"/>
      <c r="AR31" s="131"/>
      <c r="AS31" s="131"/>
      <c r="AT31" s="131"/>
      <c r="AU31" s="131"/>
      <c r="AV31" s="131"/>
      <c r="AW31" s="131"/>
      <c r="AX31" s="131"/>
    </row>
    <row r="32" spans="1:50" s="10" customFormat="1" ht="61.2" x14ac:dyDescent="0.25">
      <c r="A32" s="75" t="s">
        <v>143</v>
      </c>
      <c r="B32" s="73" t="s">
        <v>1121</v>
      </c>
      <c r="C32" s="74" t="s">
        <v>1122</v>
      </c>
      <c r="D32" s="74" t="s">
        <v>1123</v>
      </c>
      <c r="E32" s="74" t="s">
        <v>1124</v>
      </c>
      <c r="F32" s="74" t="s">
        <v>1125</v>
      </c>
      <c r="G32" s="8"/>
      <c r="H32" s="150">
        <f t="shared" si="8"/>
        <v>0</v>
      </c>
      <c r="I32" s="150">
        <f t="shared" si="9"/>
        <v>57.142857142857139</v>
      </c>
      <c r="J32" s="98"/>
      <c r="K32" s="150">
        <f t="shared" si="10"/>
        <v>0</v>
      </c>
      <c r="L32" s="150">
        <f t="shared" si="11"/>
        <v>1.7142857142857142</v>
      </c>
      <c r="M32" s="8"/>
      <c r="N32" s="153">
        <v>0</v>
      </c>
      <c r="O32" s="153"/>
      <c r="P32" s="153"/>
      <c r="Q32" s="153"/>
      <c r="R32" s="153"/>
      <c r="S32" s="153"/>
      <c r="T32" s="8"/>
      <c r="U32" s="153"/>
      <c r="V32" s="153">
        <v>2</v>
      </c>
      <c r="W32" s="153">
        <v>1</v>
      </c>
      <c r="X32" s="153"/>
      <c r="Y32" s="153">
        <v>1</v>
      </c>
      <c r="Z32" s="153"/>
      <c r="AA32" s="153">
        <v>2</v>
      </c>
      <c r="AB32" s="153">
        <v>2</v>
      </c>
      <c r="AC32" s="153"/>
      <c r="AD32" s="153">
        <v>2</v>
      </c>
      <c r="AE32" s="153">
        <v>2</v>
      </c>
      <c r="AF32" s="153"/>
      <c r="AG32" s="153"/>
      <c r="AH32" s="153"/>
      <c r="AI32" s="153"/>
      <c r="AJ32" s="153"/>
      <c r="AK32" s="153"/>
      <c r="AL32" s="153"/>
      <c r="AM32" s="153"/>
      <c r="AN32" s="153"/>
      <c r="AO32" s="153"/>
      <c r="AP32" s="153"/>
      <c r="AQ32" s="153"/>
      <c r="AR32" s="153"/>
      <c r="AS32" s="153"/>
      <c r="AT32" s="153"/>
      <c r="AU32" s="153"/>
      <c r="AV32" s="153"/>
      <c r="AW32" s="153"/>
      <c r="AX32" s="153"/>
    </row>
    <row r="33" spans="1:50" s="10" customFormat="1" ht="61.2" x14ac:dyDescent="0.25">
      <c r="A33" s="47" t="s">
        <v>144</v>
      </c>
      <c r="B33" s="32" t="s">
        <v>1141</v>
      </c>
      <c r="C33" s="33" t="s">
        <v>1126</v>
      </c>
      <c r="D33" s="33" t="s">
        <v>1127</v>
      </c>
      <c r="E33" s="33" t="s">
        <v>1128</v>
      </c>
      <c r="F33" s="33" t="s">
        <v>1129</v>
      </c>
      <c r="G33" s="8"/>
      <c r="H33" s="128">
        <f t="shared" si="8"/>
        <v>33.333333333333336</v>
      </c>
      <c r="I33" s="128">
        <f t="shared" si="9"/>
        <v>48.484848484848492</v>
      </c>
      <c r="J33" s="98"/>
      <c r="K33" s="128">
        <f t="shared" si="10"/>
        <v>1</v>
      </c>
      <c r="L33" s="128">
        <f t="shared" si="11"/>
        <v>1.4545454545454546</v>
      </c>
      <c r="M33" s="8"/>
      <c r="N33" s="131">
        <v>1</v>
      </c>
      <c r="O33" s="131"/>
      <c r="P33" s="131"/>
      <c r="Q33" s="131"/>
      <c r="R33" s="131"/>
      <c r="S33" s="131"/>
      <c r="T33" s="8"/>
      <c r="U33" s="131">
        <v>0</v>
      </c>
      <c r="V33" s="131">
        <v>2</v>
      </c>
      <c r="W33" s="131">
        <v>1</v>
      </c>
      <c r="X33" s="131">
        <v>2</v>
      </c>
      <c r="Y33" s="131">
        <v>1</v>
      </c>
      <c r="Z33" s="131">
        <v>2</v>
      </c>
      <c r="AA33" s="131">
        <v>2</v>
      </c>
      <c r="AB33" s="131">
        <v>2</v>
      </c>
      <c r="AC33" s="131">
        <v>1</v>
      </c>
      <c r="AD33" s="131">
        <v>1</v>
      </c>
      <c r="AE33" s="131">
        <v>2</v>
      </c>
      <c r="AF33" s="131"/>
      <c r="AG33" s="131"/>
      <c r="AH33" s="131"/>
      <c r="AI33" s="131"/>
      <c r="AJ33" s="131"/>
      <c r="AK33" s="131"/>
      <c r="AL33" s="131"/>
      <c r="AM33" s="131"/>
      <c r="AN33" s="131"/>
      <c r="AO33" s="131"/>
      <c r="AP33" s="131"/>
      <c r="AQ33" s="131"/>
      <c r="AR33" s="131"/>
      <c r="AS33" s="131"/>
      <c r="AT33" s="131"/>
      <c r="AU33" s="131"/>
      <c r="AV33" s="131"/>
      <c r="AW33" s="131"/>
      <c r="AX33" s="131"/>
    </row>
    <row r="34" spans="1:50" s="10" customFormat="1" ht="81.599999999999994" x14ac:dyDescent="0.25">
      <c r="A34" s="75" t="s">
        <v>145</v>
      </c>
      <c r="B34" s="77" t="s">
        <v>1130</v>
      </c>
      <c r="C34" s="74" t="s">
        <v>1131</v>
      </c>
      <c r="D34" s="74" t="s">
        <v>1132</v>
      </c>
      <c r="E34" s="74" t="s">
        <v>1133</v>
      </c>
      <c r="F34" s="74" t="s">
        <v>1134</v>
      </c>
      <c r="G34" s="8"/>
      <c r="H34" s="150">
        <f t="shared" si="8"/>
        <v>0</v>
      </c>
      <c r="I34" s="150">
        <f t="shared" si="9"/>
        <v>50</v>
      </c>
      <c r="J34" s="98"/>
      <c r="K34" s="150">
        <f t="shared" si="10"/>
        <v>0</v>
      </c>
      <c r="L34" s="150">
        <f t="shared" si="11"/>
        <v>1.5</v>
      </c>
      <c r="M34" s="8"/>
      <c r="N34" s="153">
        <v>0</v>
      </c>
      <c r="O34" s="153"/>
      <c r="P34" s="153"/>
      <c r="Q34" s="153"/>
      <c r="R34" s="153"/>
      <c r="S34" s="153"/>
      <c r="T34" s="8"/>
      <c r="U34" s="153"/>
      <c r="V34" s="153">
        <v>2</v>
      </c>
      <c r="W34" s="153">
        <v>2</v>
      </c>
      <c r="X34" s="153"/>
      <c r="Y34" s="153">
        <v>0</v>
      </c>
      <c r="Z34" s="153"/>
      <c r="AA34" s="153"/>
      <c r="AB34" s="153">
        <v>2</v>
      </c>
      <c r="AC34" s="153"/>
      <c r="AD34" s="153">
        <v>1</v>
      </c>
      <c r="AE34" s="153">
        <v>2</v>
      </c>
      <c r="AF34" s="153"/>
      <c r="AG34" s="153"/>
      <c r="AH34" s="153"/>
      <c r="AI34" s="153"/>
      <c r="AJ34" s="153"/>
      <c r="AK34" s="153"/>
      <c r="AL34" s="153"/>
      <c r="AM34" s="153"/>
      <c r="AN34" s="153"/>
      <c r="AO34" s="153"/>
      <c r="AP34" s="153"/>
      <c r="AQ34" s="153"/>
      <c r="AR34" s="153"/>
      <c r="AS34" s="153"/>
      <c r="AT34" s="153"/>
      <c r="AU34" s="153"/>
      <c r="AV34" s="153"/>
      <c r="AW34" s="153"/>
      <c r="AX34" s="153"/>
    </row>
    <row r="35" spans="1:50" s="10" customFormat="1" ht="81.599999999999994" x14ac:dyDescent="0.25">
      <c r="A35" s="47" t="s">
        <v>146</v>
      </c>
      <c r="B35" s="39" t="s">
        <v>1135</v>
      </c>
      <c r="C35" s="33" t="s">
        <v>1136</v>
      </c>
      <c r="D35" s="33" t="s">
        <v>1137</v>
      </c>
      <c r="E35" s="33" t="s">
        <v>1138</v>
      </c>
      <c r="F35" s="33" t="s">
        <v>1139</v>
      </c>
      <c r="G35" s="8"/>
      <c r="H35" s="128">
        <f t="shared" si="8"/>
        <v>33.333333333333336</v>
      </c>
      <c r="I35" s="128">
        <f t="shared" si="9"/>
        <v>33.333333333333336</v>
      </c>
      <c r="J35" s="98"/>
      <c r="K35" s="128">
        <f t="shared" si="10"/>
        <v>1</v>
      </c>
      <c r="L35" s="128">
        <f t="shared" si="11"/>
        <v>1</v>
      </c>
      <c r="M35" s="8"/>
      <c r="N35" s="131">
        <v>1</v>
      </c>
      <c r="O35" s="131"/>
      <c r="P35" s="131"/>
      <c r="Q35" s="131"/>
      <c r="R35" s="131"/>
      <c r="S35" s="131"/>
      <c r="T35" s="8"/>
      <c r="U35" s="131">
        <v>1</v>
      </c>
      <c r="V35" s="131">
        <v>2</v>
      </c>
      <c r="W35" s="131">
        <v>1</v>
      </c>
      <c r="X35" s="131">
        <v>1</v>
      </c>
      <c r="Y35" s="131">
        <v>0</v>
      </c>
      <c r="Z35" s="131">
        <v>1</v>
      </c>
      <c r="AA35" s="131"/>
      <c r="AB35" s="131">
        <v>2</v>
      </c>
      <c r="AC35" s="131">
        <v>0</v>
      </c>
      <c r="AD35" s="131">
        <v>1</v>
      </c>
      <c r="AE35" s="131">
        <v>1</v>
      </c>
      <c r="AF35" s="131"/>
      <c r="AG35" s="131"/>
      <c r="AH35" s="131"/>
      <c r="AI35" s="131"/>
      <c r="AJ35" s="131"/>
      <c r="AK35" s="131"/>
      <c r="AL35" s="131"/>
      <c r="AM35" s="131"/>
      <c r="AN35" s="131"/>
      <c r="AO35" s="131"/>
      <c r="AP35" s="131"/>
      <c r="AQ35" s="131"/>
      <c r="AR35" s="131"/>
      <c r="AS35" s="131"/>
      <c r="AT35" s="131"/>
      <c r="AU35" s="131"/>
      <c r="AV35" s="131"/>
      <c r="AW35" s="131"/>
      <c r="AX35" s="131"/>
    </row>
    <row r="36" spans="1:50" x14ac:dyDescent="0.25">
      <c r="H36" s="133">
        <f t="shared" ref="H36" si="12">+(K36*100)/3</f>
        <v>48.275862068965516</v>
      </c>
      <c r="I36" s="133">
        <f t="shared" ref="I36" si="13">+(L36*100)/3</f>
        <v>58.593280920867109</v>
      </c>
      <c r="J36" s="152"/>
      <c r="K36" s="133">
        <f>+AVERAGE(K30:K35,K17:K28,K12:K15,K4:K10)</f>
        <v>1.4482758620689655</v>
      </c>
      <c r="L36" s="133">
        <f>+AVERAGE(L30:L35,L17:L28,L12:L15,L4:L10)</f>
        <v>1.7577984276260135</v>
      </c>
    </row>
    <row r="37" spans="1:50" x14ac:dyDescent="0.25">
      <c r="U37" s="8">
        <v>9</v>
      </c>
      <c r="V37" s="8">
        <v>28</v>
      </c>
      <c r="W37" s="8">
        <v>29</v>
      </c>
      <c r="X37" s="8">
        <v>30</v>
      </c>
      <c r="Y37" s="8">
        <v>31</v>
      </c>
      <c r="Z37" s="8">
        <v>32</v>
      </c>
      <c r="AA37" s="8">
        <v>33</v>
      </c>
      <c r="AB37" s="8">
        <v>34</v>
      </c>
      <c r="AC37" s="8">
        <v>35</v>
      </c>
      <c r="AD37" s="8">
        <v>47</v>
      </c>
      <c r="AE37" s="8">
        <v>37</v>
      </c>
    </row>
  </sheetData>
  <mergeCells count="9">
    <mergeCell ref="A29:B29"/>
    <mergeCell ref="H1:I1"/>
    <mergeCell ref="K1:L1"/>
    <mergeCell ref="N1:S1"/>
    <mergeCell ref="U1:AX1"/>
    <mergeCell ref="A1:B2"/>
    <mergeCell ref="A3:B3"/>
    <mergeCell ref="A11:B11"/>
    <mergeCell ref="A16:B16"/>
  </mergeCells>
  <pageMargins left="0.3" right="0.3" top="1" bottom="1" header="0.51180555555555496" footer="0.5"/>
  <pageSetup scale="99" firstPageNumber="0" fitToHeight="195" orientation="landscape" r:id="rId1"/>
  <headerFooter>
    <oddFooter>&amp;L&amp;P</oddFooter>
  </headerFooter>
  <rowBreaks count="2" manualBreakCount="2">
    <brk id="7" max="16383" man="1"/>
    <brk id="1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OC31"/>
  <sheetViews>
    <sheetView showGridLines="0" zoomScale="70" zoomScaleNormal="70" workbookViewId="0">
      <pane xSplit="2" ySplit="2" topLeftCell="C3" activePane="bottomRight" state="frozen"/>
      <selection pane="topRight" activeCell="C1" sqref="C1"/>
      <selection pane="bottomLeft" activeCell="A3" sqref="A3"/>
      <selection pane="bottomRight" sqref="A1:B2"/>
    </sheetView>
  </sheetViews>
  <sheetFormatPr defaultColWidth="8.88671875" defaultRowHeight="15" x14ac:dyDescent="0.25"/>
  <cols>
    <col min="1" max="1" width="6.109375" style="5" customWidth="1"/>
    <col min="2" max="2" width="71.109375" style="6" customWidth="1"/>
    <col min="3" max="6" width="14.109375" style="7" customWidth="1"/>
    <col min="7" max="7" width="2.44140625" style="8" customWidth="1"/>
    <col min="8" max="9" width="14.109375" style="126" customWidth="1"/>
    <col min="10" max="10" width="2.44140625" style="98" customWidth="1"/>
    <col min="11" max="12" width="14.109375" style="123" customWidth="1"/>
    <col min="13" max="13" width="2.44140625" style="8" customWidth="1"/>
    <col min="14" max="19" width="5.88671875" style="100" customWidth="1"/>
    <col min="20" max="20" width="2.44140625" style="8" customWidth="1"/>
    <col min="21" max="50" width="5.88671875" style="8" customWidth="1"/>
    <col min="51" max="1069" width="8.88671875" style="8"/>
  </cols>
  <sheetData>
    <row r="1" spans="1:50" x14ac:dyDescent="0.25">
      <c r="A1" s="329" t="s">
        <v>1142</v>
      </c>
      <c r="B1" s="330"/>
      <c r="C1" s="25"/>
      <c r="D1" s="25"/>
      <c r="E1" s="25"/>
      <c r="F1" s="25"/>
      <c r="H1" s="335" t="s">
        <v>1476</v>
      </c>
      <c r="I1" s="336"/>
      <c r="J1" s="307"/>
      <c r="K1" s="335" t="s">
        <v>1477</v>
      </c>
      <c r="L1" s="336"/>
      <c r="M1" s="307"/>
      <c r="N1" s="335" t="s">
        <v>1478</v>
      </c>
      <c r="O1" s="337"/>
      <c r="P1" s="337"/>
      <c r="Q1" s="337"/>
      <c r="R1" s="337"/>
      <c r="S1" s="336"/>
      <c r="T1" s="307"/>
      <c r="U1" s="335" t="s">
        <v>216</v>
      </c>
      <c r="V1" s="337"/>
      <c r="W1" s="337"/>
      <c r="X1" s="337"/>
      <c r="Y1" s="337"/>
      <c r="Z1" s="337"/>
      <c r="AA1" s="337"/>
      <c r="AB1" s="337"/>
      <c r="AC1" s="337"/>
      <c r="AD1" s="337"/>
      <c r="AE1" s="337"/>
      <c r="AF1" s="337"/>
      <c r="AG1" s="337"/>
      <c r="AH1" s="337"/>
      <c r="AI1" s="337"/>
      <c r="AJ1" s="337"/>
      <c r="AK1" s="337"/>
      <c r="AL1" s="337"/>
      <c r="AM1" s="337"/>
      <c r="AN1" s="337"/>
      <c r="AO1" s="337"/>
      <c r="AP1" s="337"/>
      <c r="AQ1" s="337"/>
      <c r="AR1" s="337"/>
      <c r="AS1" s="337"/>
      <c r="AT1" s="337"/>
      <c r="AU1" s="337"/>
      <c r="AV1" s="337"/>
      <c r="AW1" s="337"/>
      <c r="AX1" s="336"/>
    </row>
    <row r="2" spans="1:50" x14ac:dyDescent="0.25">
      <c r="A2" s="331"/>
      <c r="B2" s="332"/>
      <c r="C2" s="26" t="s">
        <v>0</v>
      </c>
      <c r="D2" s="26" t="s">
        <v>1</v>
      </c>
      <c r="E2" s="26" t="s">
        <v>2</v>
      </c>
      <c r="F2" s="26" t="s">
        <v>3</v>
      </c>
      <c r="H2" s="308" t="s">
        <v>1478</v>
      </c>
      <c r="I2" s="309" t="s">
        <v>216</v>
      </c>
      <c r="J2" s="307"/>
      <c r="K2" s="308" t="s">
        <v>1478</v>
      </c>
      <c r="L2" s="310" t="s">
        <v>216</v>
      </c>
      <c r="M2" s="307"/>
      <c r="N2" s="311">
        <v>1</v>
      </c>
      <c r="O2" s="309">
        <v>2</v>
      </c>
      <c r="P2" s="309">
        <v>3</v>
      </c>
      <c r="Q2" s="309">
        <v>4</v>
      </c>
      <c r="R2" s="309">
        <v>5</v>
      </c>
      <c r="S2" s="309">
        <v>6</v>
      </c>
      <c r="T2" s="307"/>
      <c r="U2" s="311">
        <v>1</v>
      </c>
      <c r="V2" s="309">
        <v>2</v>
      </c>
      <c r="W2" s="309">
        <v>3</v>
      </c>
      <c r="X2" s="309">
        <v>4</v>
      </c>
      <c r="Y2" s="309">
        <v>5</v>
      </c>
      <c r="Z2" s="309">
        <v>6</v>
      </c>
      <c r="AA2" s="309">
        <v>7</v>
      </c>
      <c r="AB2" s="309">
        <v>8</v>
      </c>
      <c r="AC2" s="309">
        <v>9</v>
      </c>
      <c r="AD2" s="309">
        <v>10</v>
      </c>
      <c r="AE2" s="309">
        <v>11</v>
      </c>
      <c r="AF2" s="309">
        <v>12</v>
      </c>
      <c r="AG2" s="309">
        <v>13</v>
      </c>
      <c r="AH2" s="309">
        <v>14</v>
      </c>
      <c r="AI2" s="309">
        <v>15</v>
      </c>
      <c r="AJ2" s="309">
        <v>16</v>
      </c>
      <c r="AK2" s="309">
        <v>17</v>
      </c>
      <c r="AL2" s="309">
        <v>18</v>
      </c>
      <c r="AM2" s="309">
        <v>19</v>
      </c>
      <c r="AN2" s="309">
        <v>20</v>
      </c>
      <c r="AO2" s="309">
        <v>21</v>
      </c>
      <c r="AP2" s="309">
        <v>22</v>
      </c>
      <c r="AQ2" s="309">
        <v>23</v>
      </c>
      <c r="AR2" s="309">
        <v>24</v>
      </c>
      <c r="AS2" s="309">
        <v>25</v>
      </c>
      <c r="AT2" s="309">
        <v>26</v>
      </c>
      <c r="AU2" s="309">
        <v>27</v>
      </c>
      <c r="AV2" s="309">
        <v>28</v>
      </c>
      <c r="AW2" s="309">
        <v>29</v>
      </c>
      <c r="AX2" s="309">
        <v>30</v>
      </c>
    </row>
    <row r="3" spans="1:50" s="97" customFormat="1" x14ac:dyDescent="0.25">
      <c r="A3" s="327" t="s">
        <v>532</v>
      </c>
      <c r="B3" s="328"/>
      <c r="C3" s="101"/>
      <c r="D3" s="101"/>
      <c r="E3" s="101"/>
      <c r="F3" s="101"/>
      <c r="H3" s="133">
        <f>+(K3*100)/3</f>
        <v>61.904761904761905</v>
      </c>
      <c r="I3" s="133">
        <f>+(L3*100)/3</f>
        <v>59.450919450919436</v>
      </c>
      <c r="J3" s="99"/>
      <c r="K3" s="133">
        <f>+AVERAGE(K4,K6:K11)</f>
        <v>1.8571428571428572</v>
      </c>
      <c r="L3" s="133">
        <f>+AVERAGE(L4,L6:L11)</f>
        <v>1.7835275835275832</v>
      </c>
      <c r="N3" s="134"/>
      <c r="O3" s="134"/>
      <c r="P3" s="134"/>
      <c r="Q3" s="134"/>
      <c r="R3" s="134"/>
      <c r="S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row>
    <row r="4" spans="1:50" s="10" customFormat="1" ht="92.4" x14ac:dyDescent="0.25">
      <c r="A4" s="78" t="s">
        <v>147</v>
      </c>
      <c r="B4" s="79" t="s">
        <v>1143</v>
      </c>
      <c r="C4" s="80" t="s">
        <v>1144</v>
      </c>
      <c r="D4" s="80" t="s">
        <v>1145</v>
      </c>
      <c r="E4" s="80" t="s">
        <v>1146</v>
      </c>
      <c r="F4" s="80" t="s">
        <v>1147</v>
      </c>
      <c r="G4" s="8"/>
      <c r="H4" s="154">
        <f>+(K4*100)/3</f>
        <v>66.666666666666671</v>
      </c>
      <c r="I4" s="154">
        <f>+(L4*100)/3</f>
        <v>75.555555555555557</v>
      </c>
      <c r="J4" s="113"/>
      <c r="K4" s="154">
        <f>+AVERAGE(N4:S4)</f>
        <v>2</v>
      </c>
      <c r="L4" s="154">
        <f>+AVERAGE(U4:AX4)</f>
        <v>2.2666666666666666</v>
      </c>
      <c r="M4" s="104"/>
      <c r="N4" s="155">
        <v>2</v>
      </c>
      <c r="O4" s="155"/>
      <c r="P4" s="155"/>
      <c r="Q4" s="155"/>
      <c r="R4" s="155"/>
      <c r="S4" s="155"/>
      <c r="T4" s="104"/>
      <c r="U4" s="155">
        <v>3</v>
      </c>
      <c r="V4" s="155">
        <v>2</v>
      </c>
      <c r="W4" s="155">
        <v>2</v>
      </c>
      <c r="X4" s="155">
        <v>2</v>
      </c>
      <c r="Y4" s="155">
        <v>2</v>
      </c>
      <c r="Z4" s="155">
        <v>3</v>
      </c>
      <c r="AA4" s="155">
        <v>3</v>
      </c>
      <c r="AB4" s="155">
        <v>1</v>
      </c>
      <c r="AC4" s="155">
        <v>2</v>
      </c>
      <c r="AD4" s="155">
        <v>2</v>
      </c>
      <c r="AE4" s="155">
        <v>2</v>
      </c>
      <c r="AF4" s="155">
        <v>2</v>
      </c>
      <c r="AG4" s="155">
        <v>3</v>
      </c>
      <c r="AH4" s="155">
        <v>3</v>
      </c>
      <c r="AI4" s="155">
        <v>2</v>
      </c>
      <c r="AJ4" s="155"/>
      <c r="AK4" s="155"/>
      <c r="AL4" s="155"/>
      <c r="AM4" s="155"/>
      <c r="AN4" s="155"/>
      <c r="AO4" s="155"/>
      <c r="AP4" s="155"/>
      <c r="AQ4" s="155"/>
      <c r="AR4" s="155"/>
      <c r="AS4" s="155"/>
      <c r="AT4" s="155"/>
      <c r="AU4" s="155"/>
      <c r="AV4" s="155"/>
      <c r="AW4" s="155"/>
      <c r="AX4" s="155"/>
    </row>
    <row r="5" spans="1:50" ht="81.599999999999994" x14ac:dyDescent="0.25">
      <c r="A5" s="31" t="s">
        <v>148</v>
      </c>
      <c r="B5" s="32" t="s">
        <v>1148</v>
      </c>
      <c r="C5" s="33" t="s">
        <v>1149</v>
      </c>
      <c r="D5" s="33" t="s">
        <v>1150</v>
      </c>
      <c r="E5" s="33" t="s">
        <v>1151</v>
      </c>
      <c r="F5" s="33" t="s">
        <v>1152</v>
      </c>
      <c r="H5" s="128">
        <f t="shared" ref="H5:I22" si="0">+(K5*100)/3</f>
        <v>100</v>
      </c>
      <c r="I5" s="128">
        <f t="shared" si="0"/>
        <v>55.555555555555564</v>
      </c>
      <c r="J5" s="113"/>
      <c r="K5" s="128">
        <f t="shared" ref="K5:K11" si="1">+AVERAGE(N5:S5)</f>
        <v>3</v>
      </c>
      <c r="L5" s="128">
        <f t="shared" ref="L5:L11" si="2">+AVERAGE(U5:AX5)</f>
        <v>1.6666666666666667</v>
      </c>
      <c r="M5" s="104"/>
      <c r="N5" s="131">
        <v>3</v>
      </c>
      <c r="O5" s="131"/>
      <c r="P5" s="131"/>
      <c r="Q5" s="131"/>
      <c r="R5" s="131"/>
      <c r="S5" s="131"/>
      <c r="T5" s="104"/>
      <c r="U5" s="131"/>
      <c r="V5" s="131">
        <v>0</v>
      </c>
      <c r="W5" s="131"/>
      <c r="X5" s="131"/>
      <c r="Y5" s="131">
        <v>3</v>
      </c>
      <c r="Z5" s="131"/>
      <c r="AA5" s="131">
        <v>3</v>
      </c>
      <c r="AB5" s="131">
        <v>3</v>
      </c>
      <c r="AC5" s="131"/>
      <c r="AD5" s="131"/>
      <c r="AE5" s="131"/>
      <c r="AF5" s="131"/>
      <c r="AG5" s="131">
        <v>0</v>
      </c>
      <c r="AH5" s="131"/>
      <c r="AI5" s="131">
        <v>1</v>
      </c>
      <c r="AJ5" s="131"/>
      <c r="AK5" s="131"/>
      <c r="AL5" s="131"/>
      <c r="AM5" s="131"/>
      <c r="AN5" s="131"/>
      <c r="AO5" s="131"/>
      <c r="AP5" s="131"/>
      <c r="AQ5" s="131"/>
      <c r="AR5" s="131"/>
      <c r="AS5" s="131"/>
      <c r="AT5" s="131"/>
      <c r="AU5" s="131"/>
      <c r="AV5" s="131"/>
      <c r="AW5" s="131"/>
      <c r="AX5" s="131"/>
    </row>
    <row r="6" spans="1:50" ht="91.8" x14ac:dyDescent="0.25">
      <c r="A6" s="81" t="s">
        <v>149</v>
      </c>
      <c r="B6" s="79" t="s">
        <v>1153</v>
      </c>
      <c r="C6" s="80" t="s">
        <v>1154</v>
      </c>
      <c r="D6" s="80" t="s">
        <v>1155</v>
      </c>
      <c r="E6" s="80" t="s">
        <v>1156</v>
      </c>
      <c r="F6" s="80" t="s">
        <v>1157</v>
      </c>
      <c r="H6" s="154">
        <f t="shared" si="0"/>
        <v>100</v>
      </c>
      <c r="I6" s="154">
        <f t="shared" si="0"/>
        <v>85.185185185185176</v>
      </c>
      <c r="J6" s="117"/>
      <c r="K6" s="154">
        <f t="shared" si="1"/>
        <v>3</v>
      </c>
      <c r="L6" s="154">
        <f t="shared" si="2"/>
        <v>2.5555555555555554</v>
      </c>
      <c r="M6" s="118"/>
      <c r="N6" s="155">
        <v>3</v>
      </c>
      <c r="O6" s="155"/>
      <c r="P6" s="155"/>
      <c r="Q6" s="155"/>
      <c r="R6" s="155"/>
      <c r="S6" s="155"/>
      <c r="T6" s="118"/>
      <c r="U6" s="155"/>
      <c r="V6" s="155">
        <v>3</v>
      </c>
      <c r="W6" s="155">
        <v>1</v>
      </c>
      <c r="X6" s="155">
        <v>1</v>
      </c>
      <c r="Y6" s="155">
        <v>3</v>
      </c>
      <c r="Z6" s="155">
        <v>3</v>
      </c>
      <c r="AA6" s="155">
        <v>3</v>
      </c>
      <c r="AB6" s="155">
        <v>3</v>
      </c>
      <c r="AC6" s="155"/>
      <c r="AD6" s="155">
        <v>3</v>
      </c>
      <c r="AE6" s="155"/>
      <c r="AF6" s="155"/>
      <c r="AG6" s="155">
        <v>3</v>
      </c>
      <c r="AH6" s="155"/>
      <c r="AI6" s="155"/>
      <c r="AJ6" s="155"/>
      <c r="AK6" s="155"/>
      <c r="AL6" s="155"/>
      <c r="AM6" s="155"/>
      <c r="AN6" s="155"/>
      <c r="AO6" s="155"/>
      <c r="AP6" s="155"/>
      <c r="AQ6" s="155"/>
      <c r="AR6" s="155"/>
      <c r="AS6" s="155"/>
      <c r="AT6" s="155"/>
      <c r="AU6" s="155"/>
      <c r="AV6" s="155"/>
      <c r="AW6" s="155"/>
      <c r="AX6" s="155"/>
    </row>
    <row r="7" spans="1:50" ht="102" x14ac:dyDescent="0.25">
      <c r="A7" s="31" t="s">
        <v>150</v>
      </c>
      <c r="B7" s="32" t="s">
        <v>1158</v>
      </c>
      <c r="C7" s="33" t="s">
        <v>1159</v>
      </c>
      <c r="D7" s="33" t="s">
        <v>1160</v>
      </c>
      <c r="E7" s="33" t="s">
        <v>1161</v>
      </c>
      <c r="F7" s="33" t="s">
        <v>1162</v>
      </c>
      <c r="H7" s="128">
        <f t="shared" si="0"/>
        <v>66.666666666666671</v>
      </c>
      <c r="I7" s="128">
        <f t="shared" si="0"/>
        <v>64.102564102564102</v>
      </c>
      <c r="J7" s="117"/>
      <c r="K7" s="128">
        <f t="shared" si="1"/>
        <v>2</v>
      </c>
      <c r="L7" s="128">
        <f t="shared" si="2"/>
        <v>1.9230769230769231</v>
      </c>
      <c r="M7" s="118"/>
      <c r="N7" s="131">
        <v>2</v>
      </c>
      <c r="O7" s="131"/>
      <c r="P7" s="131"/>
      <c r="Q7" s="131"/>
      <c r="R7" s="131"/>
      <c r="S7" s="131"/>
      <c r="T7" s="118"/>
      <c r="U7" s="131">
        <v>2</v>
      </c>
      <c r="V7" s="131">
        <v>3</v>
      </c>
      <c r="W7" s="131"/>
      <c r="X7" s="131"/>
      <c r="Y7" s="131">
        <v>2</v>
      </c>
      <c r="Z7" s="131">
        <v>2</v>
      </c>
      <c r="AA7" s="131">
        <v>2</v>
      </c>
      <c r="AB7" s="131">
        <v>1</v>
      </c>
      <c r="AC7" s="131">
        <v>2</v>
      </c>
      <c r="AD7" s="131">
        <v>2</v>
      </c>
      <c r="AE7" s="131">
        <v>2</v>
      </c>
      <c r="AF7" s="131">
        <v>1</v>
      </c>
      <c r="AG7" s="131">
        <v>2</v>
      </c>
      <c r="AH7" s="131">
        <v>2</v>
      </c>
      <c r="AI7" s="131">
        <v>2</v>
      </c>
      <c r="AJ7" s="131"/>
      <c r="AK7" s="131"/>
      <c r="AL7" s="131"/>
      <c r="AM7" s="131"/>
      <c r="AN7" s="131"/>
      <c r="AO7" s="131"/>
      <c r="AP7" s="131"/>
      <c r="AQ7" s="131"/>
      <c r="AR7" s="131"/>
      <c r="AS7" s="131"/>
      <c r="AT7" s="131"/>
      <c r="AU7" s="131"/>
      <c r="AV7" s="131"/>
      <c r="AW7" s="131"/>
      <c r="AX7" s="131"/>
    </row>
    <row r="8" spans="1:50" ht="91.8" x14ac:dyDescent="0.25">
      <c r="A8" s="81" t="s">
        <v>151</v>
      </c>
      <c r="B8" s="79" t="s">
        <v>1163</v>
      </c>
      <c r="C8" s="80" t="s">
        <v>1164</v>
      </c>
      <c r="D8" s="80" t="s">
        <v>1165</v>
      </c>
      <c r="E8" s="80" t="s">
        <v>1166</v>
      </c>
      <c r="F8" s="80" t="s">
        <v>1167</v>
      </c>
      <c r="G8" s="97"/>
      <c r="H8" s="154">
        <f t="shared" si="0"/>
        <v>33.333333333333336</v>
      </c>
      <c r="I8" s="154">
        <f t="shared" si="0"/>
        <v>60.606060606060602</v>
      </c>
      <c r="J8" s="117"/>
      <c r="K8" s="154">
        <f t="shared" si="1"/>
        <v>1</v>
      </c>
      <c r="L8" s="154">
        <f t="shared" si="2"/>
        <v>1.8181818181818181</v>
      </c>
      <c r="M8" s="118"/>
      <c r="N8" s="155">
        <v>1</v>
      </c>
      <c r="O8" s="155"/>
      <c r="P8" s="155"/>
      <c r="Q8" s="155"/>
      <c r="R8" s="155"/>
      <c r="S8" s="155"/>
      <c r="T8" s="118"/>
      <c r="U8" s="155">
        <v>1</v>
      </c>
      <c r="V8" s="155">
        <v>2</v>
      </c>
      <c r="W8" s="155"/>
      <c r="X8" s="155"/>
      <c r="Y8" s="155">
        <v>2</v>
      </c>
      <c r="Z8" s="155">
        <v>1</v>
      </c>
      <c r="AA8" s="155">
        <v>3</v>
      </c>
      <c r="AB8" s="155">
        <v>3</v>
      </c>
      <c r="AC8" s="155"/>
      <c r="AD8" s="155">
        <v>1</v>
      </c>
      <c r="AE8" s="155">
        <v>2</v>
      </c>
      <c r="AF8" s="155">
        <v>1</v>
      </c>
      <c r="AG8" s="155"/>
      <c r="AH8" s="155">
        <v>3</v>
      </c>
      <c r="AI8" s="155">
        <v>1</v>
      </c>
      <c r="AJ8" s="155"/>
      <c r="AK8" s="155"/>
      <c r="AL8" s="155"/>
      <c r="AM8" s="155"/>
      <c r="AN8" s="155"/>
      <c r="AO8" s="155"/>
      <c r="AP8" s="155"/>
      <c r="AQ8" s="155"/>
      <c r="AR8" s="155"/>
      <c r="AS8" s="155"/>
      <c r="AT8" s="155"/>
      <c r="AU8" s="155"/>
      <c r="AV8" s="155"/>
      <c r="AW8" s="155"/>
      <c r="AX8" s="155"/>
    </row>
    <row r="9" spans="1:50" ht="122.4" x14ac:dyDescent="0.25">
      <c r="A9" s="31" t="s">
        <v>152</v>
      </c>
      <c r="B9" s="32" t="s">
        <v>1168</v>
      </c>
      <c r="C9" s="33" t="s">
        <v>1169</v>
      </c>
      <c r="D9" s="33" t="s">
        <v>1170</v>
      </c>
      <c r="E9" s="33" t="s">
        <v>1171</v>
      </c>
      <c r="F9" s="33" t="s">
        <v>1172</v>
      </c>
      <c r="G9" s="10"/>
      <c r="H9" s="128">
        <f t="shared" si="0"/>
        <v>33.333333333333336</v>
      </c>
      <c r="I9" s="128">
        <f t="shared" si="0"/>
        <v>42.222222222222221</v>
      </c>
      <c r="J9" s="113"/>
      <c r="K9" s="128">
        <f t="shared" si="1"/>
        <v>1</v>
      </c>
      <c r="L9" s="128">
        <f t="shared" si="2"/>
        <v>1.2666666666666666</v>
      </c>
      <c r="M9" s="104"/>
      <c r="N9" s="131">
        <v>1</v>
      </c>
      <c r="O9" s="131"/>
      <c r="P9" s="131"/>
      <c r="Q9" s="131"/>
      <c r="R9" s="131"/>
      <c r="S9" s="131"/>
      <c r="T9" s="104"/>
      <c r="U9" s="131">
        <v>3</v>
      </c>
      <c r="V9" s="131">
        <v>3</v>
      </c>
      <c r="W9" s="131">
        <v>1</v>
      </c>
      <c r="X9" s="131">
        <v>1</v>
      </c>
      <c r="Y9" s="131">
        <v>1</v>
      </c>
      <c r="Z9" s="131">
        <v>1</v>
      </c>
      <c r="AA9" s="131">
        <v>1</v>
      </c>
      <c r="AB9" s="131">
        <v>1</v>
      </c>
      <c r="AC9" s="131">
        <v>1</v>
      </c>
      <c r="AD9" s="131">
        <v>1</v>
      </c>
      <c r="AE9" s="131">
        <v>1</v>
      </c>
      <c r="AF9" s="131">
        <v>1</v>
      </c>
      <c r="AG9" s="131">
        <v>1</v>
      </c>
      <c r="AH9" s="131">
        <v>1</v>
      </c>
      <c r="AI9" s="131">
        <v>1</v>
      </c>
      <c r="AJ9" s="131"/>
      <c r="AK9" s="131"/>
      <c r="AL9" s="131"/>
      <c r="AM9" s="131"/>
      <c r="AN9" s="131"/>
      <c r="AO9" s="131"/>
      <c r="AP9" s="131"/>
      <c r="AQ9" s="131"/>
      <c r="AR9" s="131"/>
      <c r="AS9" s="131"/>
      <c r="AT9" s="131"/>
      <c r="AU9" s="131"/>
      <c r="AV9" s="131"/>
      <c r="AW9" s="131"/>
      <c r="AX9" s="131"/>
    </row>
    <row r="10" spans="1:50" ht="102" x14ac:dyDescent="0.25">
      <c r="A10" s="81" t="s">
        <v>153</v>
      </c>
      <c r="B10" s="79" t="s">
        <v>1173</v>
      </c>
      <c r="C10" s="80" t="s">
        <v>1174</v>
      </c>
      <c r="D10" s="80" t="s">
        <v>1175</v>
      </c>
      <c r="E10" s="80" t="s">
        <v>1176</v>
      </c>
      <c r="F10" s="80" t="s">
        <v>1177</v>
      </c>
      <c r="G10" s="10"/>
      <c r="H10" s="154">
        <f t="shared" si="0"/>
        <v>100</v>
      </c>
      <c r="I10" s="154">
        <f t="shared" si="0"/>
        <v>48.484848484848492</v>
      </c>
      <c r="J10" s="116"/>
      <c r="K10" s="154">
        <f t="shared" si="1"/>
        <v>3</v>
      </c>
      <c r="L10" s="154">
        <f t="shared" si="2"/>
        <v>1.4545454545454546</v>
      </c>
      <c r="M10" s="108"/>
      <c r="N10" s="155">
        <v>3</v>
      </c>
      <c r="O10" s="155"/>
      <c r="P10" s="155"/>
      <c r="Q10" s="155"/>
      <c r="R10" s="155"/>
      <c r="S10" s="155"/>
      <c r="T10" s="108"/>
      <c r="U10" s="155">
        <v>3</v>
      </c>
      <c r="V10" s="155">
        <v>1</v>
      </c>
      <c r="W10" s="155">
        <v>1</v>
      </c>
      <c r="X10" s="155">
        <v>1</v>
      </c>
      <c r="Y10" s="155">
        <v>1</v>
      </c>
      <c r="Z10" s="155"/>
      <c r="AA10" s="155">
        <v>1</v>
      </c>
      <c r="AB10" s="155">
        <v>1</v>
      </c>
      <c r="AC10" s="155"/>
      <c r="AD10" s="155"/>
      <c r="AE10" s="155">
        <v>1</v>
      </c>
      <c r="AF10" s="155">
        <v>2</v>
      </c>
      <c r="AG10" s="155">
        <v>1</v>
      </c>
      <c r="AH10" s="155">
        <v>3</v>
      </c>
      <c r="AI10" s="155"/>
      <c r="AJ10" s="155"/>
      <c r="AK10" s="155"/>
      <c r="AL10" s="155"/>
      <c r="AM10" s="155"/>
      <c r="AN10" s="155"/>
      <c r="AO10" s="155"/>
      <c r="AP10" s="155"/>
      <c r="AQ10" s="155"/>
      <c r="AR10" s="155"/>
      <c r="AS10" s="155"/>
      <c r="AT10" s="155"/>
      <c r="AU10" s="155"/>
      <c r="AV10" s="155"/>
      <c r="AW10" s="155"/>
      <c r="AX10" s="155"/>
    </row>
    <row r="11" spans="1:50" s="10" customFormat="1" ht="132.6" x14ac:dyDescent="0.25">
      <c r="A11" s="47" t="s">
        <v>154</v>
      </c>
      <c r="B11" s="32" t="s">
        <v>1178</v>
      </c>
      <c r="C11" s="33" t="s">
        <v>1179</v>
      </c>
      <c r="D11" s="33" t="s">
        <v>1180</v>
      </c>
      <c r="E11" s="33" t="s">
        <v>1181</v>
      </c>
      <c r="F11" s="33" t="s">
        <v>1182</v>
      </c>
      <c r="G11" s="151"/>
      <c r="H11" s="128">
        <f t="shared" si="0"/>
        <v>33.333333333333336</v>
      </c>
      <c r="I11" s="128">
        <f t="shared" si="0"/>
        <v>40</v>
      </c>
      <c r="J11" s="117"/>
      <c r="K11" s="128">
        <f t="shared" si="1"/>
        <v>1</v>
      </c>
      <c r="L11" s="128">
        <f t="shared" si="2"/>
        <v>1.2</v>
      </c>
      <c r="M11" s="118"/>
      <c r="N11" s="131">
        <v>1</v>
      </c>
      <c r="O11" s="131"/>
      <c r="P11" s="131"/>
      <c r="Q11" s="131"/>
      <c r="R11" s="131"/>
      <c r="S11" s="131"/>
      <c r="T11" s="118"/>
      <c r="U11" s="131">
        <v>1</v>
      </c>
      <c r="V11" s="131">
        <v>3</v>
      </c>
      <c r="W11" s="131">
        <v>1</v>
      </c>
      <c r="X11" s="131">
        <v>1</v>
      </c>
      <c r="Y11" s="131">
        <v>1</v>
      </c>
      <c r="Z11" s="131">
        <v>1</v>
      </c>
      <c r="AA11" s="131">
        <v>1</v>
      </c>
      <c r="AB11" s="131">
        <v>1</v>
      </c>
      <c r="AC11" s="131">
        <v>1</v>
      </c>
      <c r="AD11" s="131">
        <v>1</v>
      </c>
      <c r="AE11" s="131">
        <v>1</v>
      </c>
      <c r="AF11" s="131">
        <v>2</v>
      </c>
      <c r="AG11" s="131">
        <v>1</v>
      </c>
      <c r="AH11" s="131">
        <v>1</v>
      </c>
      <c r="AI11" s="131">
        <v>1</v>
      </c>
      <c r="AJ11" s="131"/>
      <c r="AK11" s="131"/>
      <c r="AL11" s="131"/>
      <c r="AM11" s="131"/>
      <c r="AN11" s="131"/>
      <c r="AO11" s="131"/>
      <c r="AP11" s="131"/>
      <c r="AQ11" s="131"/>
      <c r="AR11" s="131"/>
      <c r="AS11" s="131"/>
      <c r="AT11" s="131"/>
      <c r="AU11" s="131"/>
      <c r="AV11" s="131"/>
      <c r="AW11" s="131"/>
      <c r="AX11" s="131"/>
    </row>
    <row r="12" spans="1:50" s="97" customFormat="1" x14ac:dyDescent="0.25">
      <c r="A12" s="327" t="s">
        <v>566</v>
      </c>
      <c r="B12" s="328"/>
      <c r="C12" s="101"/>
      <c r="D12" s="101"/>
      <c r="E12" s="101"/>
      <c r="F12" s="101"/>
      <c r="G12" s="151"/>
      <c r="H12" s="133">
        <f t="shared" si="0"/>
        <v>53.333333333333336</v>
      </c>
      <c r="I12" s="133">
        <f t="shared" si="0"/>
        <v>66.195286195286215</v>
      </c>
      <c r="J12" s="117"/>
      <c r="K12" s="133">
        <f>+AVERAGE(K13:K17)</f>
        <v>1.6</v>
      </c>
      <c r="L12" s="133">
        <f>+AVERAGE(L13:L17)</f>
        <v>1.9858585858585862</v>
      </c>
      <c r="M12" s="118"/>
      <c r="N12" s="134"/>
      <c r="O12" s="134"/>
      <c r="P12" s="134"/>
      <c r="Q12" s="134"/>
      <c r="R12" s="134"/>
      <c r="S12" s="134"/>
      <c r="T12" s="118"/>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c r="AW12" s="134"/>
      <c r="AX12" s="134"/>
    </row>
    <row r="13" spans="1:50" ht="71.400000000000006" x14ac:dyDescent="0.25">
      <c r="A13" s="81" t="s">
        <v>155</v>
      </c>
      <c r="B13" s="79" t="s">
        <v>1183</v>
      </c>
      <c r="C13" s="80" t="s">
        <v>1184</v>
      </c>
      <c r="D13" s="80" t="s">
        <v>1185</v>
      </c>
      <c r="E13" s="80" t="s">
        <v>1186</v>
      </c>
      <c r="F13" s="80" t="s">
        <v>1187</v>
      </c>
      <c r="G13" s="10"/>
      <c r="H13" s="154">
        <f t="shared" si="0"/>
        <v>66.666666666666671</v>
      </c>
      <c r="I13" s="154">
        <f t="shared" si="0"/>
        <v>66.666666666666671</v>
      </c>
      <c r="J13" s="99"/>
      <c r="K13" s="154">
        <f t="shared" ref="K13:K17" si="3">+AVERAGE(N13:S13)</f>
        <v>2</v>
      </c>
      <c r="L13" s="154">
        <f t="shared" ref="L13:L17" si="4">+AVERAGE(U13:AX13)</f>
        <v>2</v>
      </c>
      <c r="M13" s="97"/>
      <c r="N13" s="155">
        <v>2</v>
      </c>
      <c r="O13" s="155"/>
      <c r="P13" s="155"/>
      <c r="Q13" s="155"/>
      <c r="R13" s="155"/>
      <c r="S13" s="155"/>
      <c r="T13" s="97"/>
      <c r="U13" s="155"/>
      <c r="V13" s="155"/>
      <c r="W13" s="155">
        <v>3</v>
      </c>
      <c r="X13" s="155">
        <v>3</v>
      </c>
      <c r="Y13" s="155">
        <v>2</v>
      </c>
      <c r="Z13" s="155"/>
      <c r="AA13" s="155">
        <v>3</v>
      </c>
      <c r="AB13" s="155">
        <v>0</v>
      </c>
      <c r="AC13" s="155">
        <v>1</v>
      </c>
      <c r="AD13" s="155"/>
      <c r="AE13" s="155"/>
      <c r="AF13" s="155"/>
      <c r="AG13" s="155">
        <v>2</v>
      </c>
      <c r="AH13" s="155"/>
      <c r="AI13" s="155"/>
      <c r="AJ13" s="155"/>
      <c r="AK13" s="155"/>
      <c r="AL13" s="155"/>
      <c r="AM13" s="155"/>
      <c r="AN13" s="155"/>
      <c r="AO13" s="155"/>
      <c r="AP13" s="155"/>
      <c r="AQ13" s="155"/>
      <c r="AR13" s="155"/>
      <c r="AS13" s="155"/>
      <c r="AT13" s="155"/>
      <c r="AU13" s="155"/>
      <c r="AV13" s="155"/>
      <c r="AW13" s="155"/>
      <c r="AX13" s="155"/>
    </row>
    <row r="14" spans="1:50" ht="66" x14ac:dyDescent="0.25">
      <c r="A14" s="31" t="s">
        <v>156</v>
      </c>
      <c r="B14" s="32" t="s">
        <v>1188</v>
      </c>
      <c r="C14" s="33" t="s">
        <v>1189</v>
      </c>
      <c r="D14" s="33" t="s">
        <v>1190</v>
      </c>
      <c r="E14" s="33" t="s">
        <v>1191</v>
      </c>
      <c r="F14" s="33" t="s">
        <v>1192</v>
      </c>
      <c r="G14" s="10"/>
      <c r="H14" s="128">
        <f t="shared" si="0"/>
        <v>33.333333333333336</v>
      </c>
      <c r="I14" s="128">
        <f t="shared" si="0"/>
        <v>57.575757575757571</v>
      </c>
      <c r="J14" s="117"/>
      <c r="K14" s="128">
        <f t="shared" si="3"/>
        <v>1</v>
      </c>
      <c r="L14" s="128">
        <f t="shared" si="4"/>
        <v>1.7272727272727273</v>
      </c>
      <c r="M14" s="118"/>
      <c r="N14" s="131">
        <v>1</v>
      </c>
      <c r="O14" s="131"/>
      <c r="P14" s="131"/>
      <c r="Q14" s="131"/>
      <c r="R14" s="131"/>
      <c r="S14" s="131"/>
      <c r="T14" s="118"/>
      <c r="U14" s="131"/>
      <c r="V14" s="131"/>
      <c r="W14" s="131">
        <v>3</v>
      </c>
      <c r="X14" s="131">
        <v>3</v>
      </c>
      <c r="Y14" s="131">
        <v>2</v>
      </c>
      <c r="Z14" s="131">
        <v>1</v>
      </c>
      <c r="AA14" s="131">
        <v>2</v>
      </c>
      <c r="AB14" s="131">
        <v>1</v>
      </c>
      <c r="AC14" s="131">
        <v>1</v>
      </c>
      <c r="AD14" s="131">
        <v>1</v>
      </c>
      <c r="AE14" s="131"/>
      <c r="AF14" s="131">
        <v>0</v>
      </c>
      <c r="AG14" s="131">
        <v>2</v>
      </c>
      <c r="AH14" s="131">
        <v>3</v>
      </c>
      <c r="AI14" s="131"/>
      <c r="AJ14" s="131"/>
      <c r="AK14" s="131"/>
      <c r="AL14" s="131"/>
      <c r="AM14" s="131"/>
      <c r="AN14" s="131"/>
      <c r="AO14" s="131"/>
      <c r="AP14" s="131"/>
      <c r="AQ14" s="131"/>
      <c r="AR14" s="131"/>
      <c r="AS14" s="131"/>
      <c r="AT14" s="131"/>
      <c r="AU14" s="131"/>
      <c r="AV14" s="131"/>
      <c r="AW14" s="131"/>
      <c r="AX14" s="131"/>
    </row>
    <row r="15" spans="1:50" s="10" customFormat="1" ht="102" x14ac:dyDescent="0.25">
      <c r="A15" s="78" t="s">
        <v>157</v>
      </c>
      <c r="B15" s="82" t="s">
        <v>1193</v>
      </c>
      <c r="C15" s="80" t="s">
        <v>1194</v>
      </c>
      <c r="D15" s="80" t="s">
        <v>1195</v>
      </c>
      <c r="E15" s="80" t="s">
        <v>1196</v>
      </c>
      <c r="F15" s="80" t="s">
        <v>1197</v>
      </c>
      <c r="H15" s="154">
        <f t="shared" si="0"/>
        <v>66.666666666666671</v>
      </c>
      <c r="I15" s="154">
        <f t="shared" si="0"/>
        <v>70.370370370370367</v>
      </c>
      <c r="J15" s="117"/>
      <c r="K15" s="154">
        <f t="shared" si="3"/>
        <v>2</v>
      </c>
      <c r="L15" s="154">
        <f t="shared" si="4"/>
        <v>2.1111111111111112</v>
      </c>
      <c r="M15" s="118"/>
      <c r="N15" s="155">
        <v>2</v>
      </c>
      <c r="O15" s="155"/>
      <c r="P15" s="155"/>
      <c r="Q15" s="155"/>
      <c r="R15" s="155"/>
      <c r="S15" s="155"/>
      <c r="T15" s="118"/>
      <c r="U15" s="155"/>
      <c r="V15" s="155">
        <v>3</v>
      </c>
      <c r="W15" s="155">
        <v>1</v>
      </c>
      <c r="X15" s="155">
        <v>1</v>
      </c>
      <c r="Y15" s="155">
        <v>2</v>
      </c>
      <c r="Z15" s="155"/>
      <c r="AA15" s="155">
        <v>2</v>
      </c>
      <c r="AB15" s="155">
        <v>2</v>
      </c>
      <c r="AC15" s="155">
        <v>3</v>
      </c>
      <c r="AD15" s="155"/>
      <c r="AE15" s="155"/>
      <c r="AF15" s="155"/>
      <c r="AG15" s="155">
        <v>2</v>
      </c>
      <c r="AH15" s="155">
        <v>3</v>
      </c>
      <c r="AI15" s="155"/>
      <c r="AJ15" s="155"/>
      <c r="AK15" s="155"/>
      <c r="AL15" s="155"/>
      <c r="AM15" s="155"/>
      <c r="AN15" s="155"/>
      <c r="AO15" s="155"/>
      <c r="AP15" s="155"/>
      <c r="AQ15" s="155"/>
      <c r="AR15" s="155"/>
      <c r="AS15" s="155"/>
      <c r="AT15" s="155"/>
      <c r="AU15" s="155"/>
      <c r="AV15" s="155"/>
      <c r="AW15" s="155"/>
      <c r="AX15" s="155"/>
    </row>
    <row r="16" spans="1:50" ht="61.2" x14ac:dyDescent="0.25">
      <c r="A16" s="31" t="s">
        <v>158</v>
      </c>
      <c r="B16" s="32" t="s">
        <v>1198</v>
      </c>
      <c r="C16" s="33" t="s">
        <v>1199</v>
      </c>
      <c r="D16" s="33" t="s">
        <v>1200</v>
      </c>
      <c r="E16" s="33" t="s">
        <v>1201</v>
      </c>
      <c r="F16" s="33" t="s">
        <v>1202</v>
      </c>
      <c r="G16" s="97"/>
      <c r="H16" s="128">
        <f t="shared" si="0"/>
        <v>66.666666666666671</v>
      </c>
      <c r="I16" s="128">
        <f t="shared" si="0"/>
        <v>63.636363636363633</v>
      </c>
      <c r="J16" s="117"/>
      <c r="K16" s="128">
        <f t="shared" si="3"/>
        <v>2</v>
      </c>
      <c r="L16" s="128">
        <f t="shared" si="4"/>
        <v>1.9090909090909092</v>
      </c>
      <c r="M16" s="118"/>
      <c r="N16" s="131">
        <v>2</v>
      </c>
      <c r="O16" s="131"/>
      <c r="P16" s="131"/>
      <c r="Q16" s="131"/>
      <c r="R16" s="131"/>
      <c r="S16" s="131"/>
      <c r="T16" s="118"/>
      <c r="U16" s="131"/>
      <c r="V16" s="131">
        <v>2</v>
      </c>
      <c r="W16" s="131">
        <v>3</v>
      </c>
      <c r="X16" s="131">
        <v>3</v>
      </c>
      <c r="Y16" s="131">
        <v>2</v>
      </c>
      <c r="Z16" s="131">
        <v>3</v>
      </c>
      <c r="AA16" s="131">
        <v>2</v>
      </c>
      <c r="AB16" s="131">
        <v>1</v>
      </c>
      <c r="AC16" s="131">
        <v>2</v>
      </c>
      <c r="AD16" s="131">
        <v>1</v>
      </c>
      <c r="AE16" s="131">
        <v>1</v>
      </c>
      <c r="AF16" s="131"/>
      <c r="AG16" s="131"/>
      <c r="AH16" s="131"/>
      <c r="AI16" s="131">
        <v>1</v>
      </c>
      <c r="AJ16" s="131"/>
      <c r="AK16" s="131"/>
      <c r="AL16" s="131"/>
      <c r="AM16" s="131"/>
      <c r="AN16" s="131"/>
      <c r="AO16" s="131"/>
      <c r="AP16" s="131"/>
      <c r="AQ16" s="131"/>
      <c r="AR16" s="131"/>
      <c r="AS16" s="131"/>
      <c r="AT16" s="131"/>
      <c r="AU16" s="131"/>
      <c r="AV16" s="131"/>
      <c r="AW16" s="131"/>
      <c r="AX16" s="131"/>
    </row>
    <row r="17" spans="1:50" ht="71.400000000000006" x14ac:dyDescent="0.25">
      <c r="A17" s="81" t="s">
        <v>159</v>
      </c>
      <c r="B17" s="79" t="s">
        <v>1203</v>
      </c>
      <c r="C17" s="80" t="s">
        <v>1204</v>
      </c>
      <c r="D17" s="80" t="s">
        <v>1205</v>
      </c>
      <c r="E17" s="80" t="s">
        <v>1206</v>
      </c>
      <c r="F17" s="80" t="s">
        <v>1207</v>
      </c>
      <c r="G17" s="10"/>
      <c r="H17" s="154">
        <f t="shared" si="0"/>
        <v>33.333333333333336</v>
      </c>
      <c r="I17" s="154">
        <f t="shared" si="0"/>
        <v>72.72727272727272</v>
      </c>
      <c r="J17" s="113"/>
      <c r="K17" s="154">
        <f t="shared" si="3"/>
        <v>1</v>
      </c>
      <c r="L17" s="154">
        <f t="shared" si="4"/>
        <v>2.1818181818181817</v>
      </c>
      <c r="M17" s="104"/>
      <c r="N17" s="155">
        <v>1</v>
      </c>
      <c r="O17" s="155"/>
      <c r="P17" s="155"/>
      <c r="Q17" s="155"/>
      <c r="R17" s="155"/>
      <c r="S17" s="155"/>
      <c r="T17" s="104"/>
      <c r="U17" s="155">
        <v>3</v>
      </c>
      <c r="V17" s="155">
        <v>3</v>
      </c>
      <c r="W17" s="155">
        <v>3</v>
      </c>
      <c r="X17" s="155">
        <v>3</v>
      </c>
      <c r="Y17" s="155"/>
      <c r="Z17" s="155">
        <v>3</v>
      </c>
      <c r="AA17" s="155">
        <v>2</v>
      </c>
      <c r="AB17" s="155">
        <v>1</v>
      </c>
      <c r="AC17" s="155"/>
      <c r="AD17" s="155">
        <v>1</v>
      </c>
      <c r="AE17" s="155">
        <v>1</v>
      </c>
      <c r="AF17" s="155"/>
      <c r="AG17" s="155"/>
      <c r="AH17" s="155">
        <v>3</v>
      </c>
      <c r="AI17" s="155">
        <v>1</v>
      </c>
      <c r="AJ17" s="155"/>
      <c r="AK17" s="155"/>
      <c r="AL17" s="155"/>
      <c r="AM17" s="155"/>
      <c r="AN17" s="155"/>
      <c r="AO17" s="155"/>
      <c r="AP17" s="155"/>
      <c r="AQ17" s="155"/>
      <c r="AR17" s="155"/>
      <c r="AS17" s="155"/>
      <c r="AT17" s="155"/>
      <c r="AU17" s="155"/>
      <c r="AV17" s="155"/>
      <c r="AW17" s="155"/>
      <c r="AX17" s="155"/>
    </row>
    <row r="18" spans="1:50" s="97" customFormat="1" x14ac:dyDescent="0.25">
      <c r="A18" s="327" t="s">
        <v>597</v>
      </c>
      <c r="B18" s="328"/>
      <c r="C18" s="101"/>
      <c r="D18" s="101"/>
      <c r="E18" s="101"/>
      <c r="F18" s="101"/>
      <c r="G18" s="151"/>
      <c r="H18" s="133">
        <f t="shared" si="0"/>
        <v>33.333333333333336</v>
      </c>
      <c r="I18" s="133">
        <f t="shared" si="0"/>
        <v>63.076923076923066</v>
      </c>
      <c r="J18" s="117"/>
      <c r="K18" s="133">
        <f>+AVERAGE(K20:K22)</f>
        <v>1</v>
      </c>
      <c r="L18" s="133">
        <f>+AVERAGE(L20:L22)</f>
        <v>1.892307692307692</v>
      </c>
      <c r="M18" s="118"/>
      <c r="N18" s="134"/>
      <c r="O18" s="134"/>
      <c r="P18" s="134"/>
      <c r="Q18" s="134"/>
      <c r="R18" s="134"/>
      <c r="S18" s="134"/>
      <c r="T18" s="118"/>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row>
    <row r="19" spans="1:50" ht="81.599999999999994" x14ac:dyDescent="0.25">
      <c r="A19" s="31" t="s">
        <v>160</v>
      </c>
      <c r="B19" s="32" t="s">
        <v>1208</v>
      </c>
      <c r="C19" s="33" t="s">
        <v>1209</v>
      </c>
      <c r="D19" s="33" t="s">
        <v>1210</v>
      </c>
      <c r="E19" s="33" t="s">
        <v>1211</v>
      </c>
      <c r="F19" s="33" t="s">
        <v>1212</v>
      </c>
      <c r="G19" s="10"/>
      <c r="H19" s="128">
        <f t="shared" si="0"/>
        <v>0</v>
      </c>
      <c r="I19" s="128">
        <f t="shared" si="0"/>
        <v>66.666666666666671</v>
      </c>
      <c r="J19" s="113"/>
      <c r="K19" s="128">
        <f t="shared" ref="K19:K22" si="5">+AVERAGE(N19:S19)</f>
        <v>0</v>
      </c>
      <c r="L19" s="128">
        <f t="shared" ref="L19:L22" si="6">+AVERAGE(U19:AX19)</f>
        <v>2</v>
      </c>
      <c r="M19" s="104"/>
      <c r="N19" s="131">
        <v>0</v>
      </c>
      <c r="O19" s="131"/>
      <c r="P19" s="131"/>
      <c r="Q19" s="131"/>
      <c r="R19" s="131"/>
      <c r="S19" s="131"/>
      <c r="T19" s="104"/>
      <c r="U19" s="131"/>
      <c r="V19" s="131"/>
      <c r="W19" s="131"/>
      <c r="X19" s="131"/>
      <c r="Y19" s="131">
        <v>2</v>
      </c>
      <c r="Z19" s="131"/>
      <c r="AA19" s="131">
        <v>2</v>
      </c>
      <c r="AB19" s="131">
        <v>2</v>
      </c>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row>
    <row r="20" spans="1:50" ht="81.599999999999994" x14ac:dyDescent="0.25">
      <c r="A20" s="81" t="s">
        <v>161</v>
      </c>
      <c r="B20" s="79" t="s">
        <v>1213</v>
      </c>
      <c r="C20" s="80" t="s">
        <v>1214</v>
      </c>
      <c r="D20" s="80" t="s">
        <v>1215</v>
      </c>
      <c r="E20" s="80" t="s">
        <v>1216</v>
      </c>
      <c r="F20" s="80" t="s">
        <v>1217</v>
      </c>
      <c r="G20" s="10"/>
      <c r="H20" s="154">
        <f t="shared" si="0"/>
        <v>33.333333333333336</v>
      </c>
      <c r="I20" s="154">
        <f t="shared" si="0"/>
        <v>86.666666666666671</v>
      </c>
      <c r="J20" s="117"/>
      <c r="K20" s="154">
        <f t="shared" si="5"/>
        <v>1</v>
      </c>
      <c r="L20" s="154">
        <f t="shared" si="6"/>
        <v>2.6</v>
      </c>
      <c r="M20" s="118"/>
      <c r="N20" s="155">
        <v>1</v>
      </c>
      <c r="O20" s="155"/>
      <c r="P20" s="155"/>
      <c r="Q20" s="155"/>
      <c r="R20" s="155"/>
      <c r="S20" s="155"/>
      <c r="T20" s="118"/>
      <c r="U20" s="155"/>
      <c r="V20" s="155"/>
      <c r="W20" s="155">
        <v>3</v>
      </c>
      <c r="X20" s="155">
        <v>3</v>
      </c>
      <c r="Y20" s="155">
        <v>3</v>
      </c>
      <c r="Z20" s="155"/>
      <c r="AA20" s="155"/>
      <c r="AB20" s="155"/>
      <c r="AC20" s="155"/>
      <c r="AD20" s="155"/>
      <c r="AE20" s="155"/>
      <c r="AF20" s="155"/>
      <c r="AG20" s="155">
        <v>1</v>
      </c>
      <c r="AH20" s="155">
        <v>3</v>
      </c>
      <c r="AI20" s="155"/>
      <c r="AJ20" s="155"/>
      <c r="AK20" s="155"/>
      <c r="AL20" s="155"/>
      <c r="AM20" s="155"/>
      <c r="AN20" s="155"/>
      <c r="AO20" s="155"/>
      <c r="AP20" s="155"/>
      <c r="AQ20" s="155"/>
      <c r="AR20" s="155"/>
      <c r="AS20" s="155"/>
      <c r="AT20" s="155"/>
      <c r="AU20" s="155"/>
      <c r="AV20" s="155"/>
      <c r="AW20" s="155"/>
      <c r="AX20" s="155"/>
    </row>
    <row r="21" spans="1:50" ht="81.599999999999994" x14ac:dyDescent="0.25">
      <c r="A21" s="31" t="s">
        <v>162</v>
      </c>
      <c r="B21" s="32" t="s">
        <v>1218</v>
      </c>
      <c r="C21" s="33" t="s">
        <v>1219</v>
      </c>
      <c r="D21" s="33" t="s">
        <v>1220</v>
      </c>
      <c r="E21" s="33" t="s">
        <v>1221</v>
      </c>
      <c r="F21" s="33" t="s">
        <v>1222</v>
      </c>
      <c r="G21" s="97"/>
      <c r="H21" s="128">
        <f t="shared" si="0"/>
        <v>33.333333333333336</v>
      </c>
      <c r="I21" s="128">
        <f t="shared" si="0"/>
        <v>56.410256410256409</v>
      </c>
      <c r="J21" s="117"/>
      <c r="K21" s="128">
        <f t="shared" si="5"/>
        <v>1</v>
      </c>
      <c r="L21" s="128">
        <f t="shared" si="6"/>
        <v>1.6923076923076923</v>
      </c>
      <c r="M21" s="118"/>
      <c r="N21" s="131">
        <v>1</v>
      </c>
      <c r="O21" s="131"/>
      <c r="P21" s="131"/>
      <c r="Q21" s="131"/>
      <c r="R21" s="131"/>
      <c r="S21" s="131"/>
      <c r="T21" s="118"/>
      <c r="U21" s="131">
        <v>2</v>
      </c>
      <c r="V21" s="131"/>
      <c r="W21" s="131">
        <v>3</v>
      </c>
      <c r="X21" s="131">
        <v>3</v>
      </c>
      <c r="Y21" s="131">
        <v>3</v>
      </c>
      <c r="Z21" s="131">
        <v>2</v>
      </c>
      <c r="AA21" s="131">
        <v>1</v>
      </c>
      <c r="AB21" s="131">
        <v>0</v>
      </c>
      <c r="AC21" s="131">
        <v>1</v>
      </c>
      <c r="AD21" s="131">
        <v>1</v>
      </c>
      <c r="AE21" s="131">
        <v>1</v>
      </c>
      <c r="AF21" s="131">
        <v>1</v>
      </c>
      <c r="AG21" s="131">
        <v>3</v>
      </c>
      <c r="AH21" s="131"/>
      <c r="AI21" s="131">
        <v>1</v>
      </c>
      <c r="AJ21" s="131"/>
      <c r="AK21" s="131"/>
      <c r="AL21" s="131"/>
      <c r="AM21" s="131"/>
      <c r="AN21" s="131"/>
      <c r="AO21" s="131"/>
      <c r="AP21" s="131"/>
      <c r="AQ21" s="131"/>
      <c r="AR21" s="131"/>
      <c r="AS21" s="131"/>
      <c r="AT21" s="131"/>
      <c r="AU21" s="131"/>
      <c r="AV21" s="131"/>
      <c r="AW21" s="131"/>
      <c r="AX21" s="131"/>
    </row>
    <row r="22" spans="1:50" s="10" customFormat="1" ht="91.8" x14ac:dyDescent="0.25">
      <c r="A22" s="78" t="s">
        <v>163</v>
      </c>
      <c r="B22" s="82" t="s">
        <v>1223</v>
      </c>
      <c r="C22" s="80" t="s">
        <v>1224</v>
      </c>
      <c r="D22" s="80" t="s">
        <v>1225</v>
      </c>
      <c r="E22" s="80" t="s">
        <v>1226</v>
      </c>
      <c r="F22" s="80" t="s">
        <v>1227</v>
      </c>
      <c r="G22" s="8"/>
      <c r="H22" s="154">
        <f t="shared" si="0"/>
        <v>33.333333333333336</v>
      </c>
      <c r="I22" s="154">
        <f t="shared" si="0"/>
        <v>46.153846153846153</v>
      </c>
      <c r="J22" s="99"/>
      <c r="K22" s="154">
        <f t="shared" si="5"/>
        <v>1</v>
      </c>
      <c r="L22" s="154">
        <f t="shared" si="6"/>
        <v>1.3846153846153846</v>
      </c>
      <c r="M22" s="97"/>
      <c r="N22" s="155">
        <v>1</v>
      </c>
      <c r="O22" s="155"/>
      <c r="P22" s="155"/>
      <c r="Q22" s="155"/>
      <c r="R22" s="155"/>
      <c r="S22" s="155"/>
      <c r="T22" s="97"/>
      <c r="U22" s="155">
        <v>0</v>
      </c>
      <c r="V22" s="155">
        <v>1</v>
      </c>
      <c r="W22" s="155">
        <v>1</v>
      </c>
      <c r="X22" s="155">
        <v>1</v>
      </c>
      <c r="Y22" s="155">
        <v>3</v>
      </c>
      <c r="Z22" s="155">
        <v>3</v>
      </c>
      <c r="AA22" s="155"/>
      <c r="AB22" s="155">
        <v>0</v>
      </c>
      <c r="AC22" s="155">
        <v>2</v>
      </c>
      <c r="AD22" s="155">
        <v>1</v>
      </c>
      <c r="AE22" s="155">
        <v>1</v>
      </c>
      <c r="AF22" s="155"/>
      <c r="AG22" s="155">
        <v>1</v>
      </c>
      <c r="AH22" s="155">
        <v>3</v>
      </c>
      <c r="AI22" s="155">
        <v>1</v>
      </c>
      <c r="AJ22" s="155"/>
      <c r="AK22" s="155"/>
      <c r="AL22" s="155"/>
      <c r="AM22" s="155"/>
      <c r="AN22" s="155"/>
      <c r="AO22" s="155"/>
      <c r="AP22" s="155"/>
      <c r="AQ22" s="155"/>
      <c r="AR22" s="155"/>
      <c r="AS22" s="155"/>
      <c r="AT22" s="155"/>
      <c r="AU22" s="155"/>
      <c r="AV22" s="155"/>
      <c r="AW22" s="155"/>
      <c r="AX22" s="155"/>
    </row>
    <row r="23" spans="1:50" s="97" customFormat="1" x14ac:dyDescent="0.25">
      <c r="A23" s="327" t="s">
        <v>613</v>
      </c>
      <c r="B23" s="328"/>
      <c r="C23" s="101"/>
      <c r="D23" s="101"/>
      <c r="E23" s="101"/>
      <c r="F23" s="101"/>
      <c r="G23" s="103"/>
      <c r="H23" s="133">
        <f t="shared" ref="H23:I29" si="7">+(K23*100)/3</f>
        <v>38.888888888888893</v>
      </c>
      <c r="I23" s="133">
        <f t="shared" si="7"/>
        <v>45.925925925925931</v>
      </c>
      <c r="J23" s="152"/>
      <c r="K23" s="133">
        <f>+AVERAGE(K24:K29)</f>
        <v>1.1666666666666667</v>
      </c>
      <c r="L23" s="133">
        <f>+AVERAGE(L24:L29)</f>
        <v>1.377777777777778</v>
      </c>
      <c r="M23" s="103"/>
      <c r="N23" s="134"/>
      <c r="O23" s="134"/>
      <c r="P23" s="134"/>
      <c r="Q23" s="134"/>
      <c r="R23" s="134"/>
      <c r="S23" s="134"/>
      <c r="T23" s="103"/>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row>
    <row r="24" spans="1:50" ht="61.2" x14ac:dyDescent="0.25">
      <c r="A24" s="38" t="s">
        <v>164</v>
      </c>
      <c r="B24" s="39" t="s">
        <v>1228</v>
      </c>
      <c r="C24" s="33" t="s">
        <v>1229</v>
      </c>
      <c r="D24" s="33" t="s">
        <v>1230</v>
      </c>
      <c r="E24" s="33" t="s">
        <v>1231</v>
      </c>
      <c r="F24" s="33" t="s">
        <v>1232</v>
      </c>
      <c r="H24" s="128">
        <f t="shared" si="7"/>
        <v>33.333333333333336</v>
      </c>
      <c r="I24" s="128">
        <f t="shared" si="7"/>
        <v>33.333333333333336</v>
      </c>
      <c r="K24" s="128">
        <f t="shared" ref="K24:K29" si="8">+AVERAGE(N24:S24)</f>
        <v>1</v>
      </c>
      <c r="L24" s="128">
        <f t="shared" ref="L24:L29" si="9">+AVERAGE(U24:AX24)</f>
        <v>1</v>
      </c>
      <c r="N24" s="131">
        <v>1</v>
      </c>
      <c r="O24" s="131"/>
      <c r="P24" s="131"/>
      <c r="Q24" s="131"/>
      <c r="R24" s="131"/>
      <c r="S24" s="131"/>
      <c r="U24" s="131">
        <v>1</v>
      </c>
      <c r="V24" s="131">
        <v>1</v>
      </c>
      <c r="W24" s="131"/>
      <c r="X24" s="131"/>
      <c r="Y24" s="131">
        <v>1</v>
      </c>
      <c r="Z24" s="131">
        <v>1</v>
      </c>
      <c r="AA24" s="131">
        <v>1</v>
      </c>
      <c r="AB24" s="131">
        <v>0</v>
      </c>
      <c r="AC24" s="131">
        <v>1</v>
      </c>
      <c r="AD24" s="131">
        <v>1</v>
      </c>
      <c r="AE24" s="131">
        <v>1</v>
      </c>
      <c r="AF24" s="131">
        <v>0</v>
      </c>
      <c r="AG24" s="131">
        <v>1</v>
      </c>
      <c r="AH24" s="131">
        <v>3</v>
      </c>
      <c r="AI24" s="131">
        <v>1</v>
      </c>
      <c r="AJ24" s="131"/>
      <c r="AK24" s="131"/>
      <c r="AL24" s="131"/>
      <c r="AM24" s="131"/>
      <c r="AN24" s="131"/>
      <c r="AO24" s="131"/>
      <c r="AP24" s="131"/>
      <c r="AQ24" s="131"/>
      <c r="AR24" s="131"/>
      <c r="AS24" s="131"/>
      <c r="AT24" s="131"/>
      <c r="AU24" s="131"/>
      <c r="AV24" s="131"/>
      <c r="AW24" s="131"/>
      <c r="AX24" s="131"/>
    </row>
    <row r="25" spans="1:50" ht="51" x14ac:dyDescent="0.25">
      <c r="A25" s="81" t="s">
        <v>165</v>
      </c>
      <c r="B25" s="79" t="s">
        <v>1233</v>
      </c>
      <c r="C25" s="80" t="s">
        <v>1234</v>
      </c>
      <c r="D25" s="80" t="s">
        <v>1235</v>
      </c>
      <c r="E25" s="80" t="s">
        <v>1236</v>
      </c>
      <c r="F25" s="80" t="s">
        <v>1237</v>
      </c>
      <c r="H25" s="154">
        <f t="shared" si="7"/>
        <v>66.666666666666671</v>
      </c>
      <c r="I25" s="154">
        <f t="shared" si="7"/>
        <v>73.333333333333343</v>
      </c>
      <c r="K25" s="154">
        <f t="shared" si="8"/>
        <v>2</v>
      </c>
      <c r="L25" s="154">
        <f t="shared" si="9"/>
        <v>2.2000000000000002</v>
      </c>
      <c r="N25" s="155">
        <v>2</v>
      </c>
      <c r="O25" s="155"/>
      <c r="P25" s="155"/>
      <c r="Q25" s="155"/>
      <c r="R25" s="155"/>
      <c r="S25" s="155"/>
      <c r="U25" s="155"/>
      <c r="V25" s="155"/>
      <c r="W25" s="155"/>
      <c r="X25" s="155"/>
      <c r="Y25" s="155">
        <v>3</v>
      </c>
      <c r="Z25" s="155"/>
      <c r="AA25" s="155">
        <v>2</v>
      </c>
      <c r="AB25" s="155">
        <v>2</v>
      </c>
      <c r="AC25" s="155">
        <v>1</v>
      </c>
      <c r="AD25" s="155"/>
      <c r="AE25" s="155"/>
      <c r="AF25" s="155"/>
      <c r="AG25" s="155">
        <v>3</v>
      </c>
      <c r="AH25" s="155"/>
      <c r="AI25" s="155"/>
      <c r="AJ25" s="155"/>
      <c r="AK25" s="155"/>
      <c r="AL25" s="155"/>
      <c r="AM25" s="155"/>
      <c r="AN25" s="155"/>
      <c r="AO25" s="155"/>
      <c r="AP25" s="155"/>
      <c r="AQ25" s="155"/>
      <c r="AR25" s="155"/>
      <c r="AS25" s="155"/>
      <c r="AT25" s="155"/>
      <c r="AU25" s="155"/>
      <c r="AV25" s="155"/>
      <c r="AW25" s="155"/>
      <c r="AX25" s="155"/>
    </row>
    <row r="26" spans="1:50" ht="52.8" x14ac:dyDescent="0.25">
      <c r="A26" s="31" t="s">
        <v>166</v>
      </c>
      <c r="B26" s="32" t="s">
        <v>1238</v>
      </c>
      <c r="C26" s="33" t="s">
        <v>1239</v>
      </c>
      <c r="D26" s="33" t="s">
        <v>1240</v>
      </c>
      <c r="E26" s="33" t="s">
        <v>1241</v>
      </c>
      <c r="F26" s="33" t="s">
        <v>1242</v>
      </c>
      <c r="H26" s="128">
        <f t="shared" si="7"/>
        <v>33.333333333333336</v>
      </c>
      <c r="I26" s="128">
        <f t="shared" si="7"/>
        <v>33.333333333333336</v>
      </c>
      <c r="K26" s="128">
        <f t="shared" si="8"/>
        <v>1</v>
      </c>
      <c r="L26" s="128">
        <f t="shared" si="9"/>
        <v>1</v>
      </c>
      <c r="N26" s="131">
        <v>1</v>
      </c>
      <c r="O26" s="131"/>
      <c r="P26" s="131"/>
      <c r="Q26" s="131"/>
      <c r="R26" s="131"/>
      <c r="S26" s="131"/>
      <c r="U26" s="131">
        <v>0</v>
      </c>
      <c r="V26" s="131"/>
      <c r="W26" s="131"/>
      <c r="X26" s="131"/>
      <c r="Y26" s="131">
        <v>2</v>
      </c>
      <c r="Z26" s="131">
        <v>1</v>
      </c>
      <c r="AA26" s="131">
        <v>1</v>
      </c>
      <c r="AB26" s="131">
        <v>1</v>
      </c>
      <c r="AC26" s="131"/>
      <c r="AD26" s="131">
        <v>1</v>
      </c>
      <c r="AE26" s="131">
        <v>1</v>
      </c>
      <c r="AF26" s="131">
        <v>0</v>
      </c>
      <c r="AG26" s="131">
        <v>1</v>
      </c>
      <c r="AH26" s="131">
        <v>2</v>
      </c>
      <c r="AI26" s="131">
        <v>1</v>
      </c>
      <c r="AJ26" s="131"/>
      <c r="AK26" s="131"/>
      <c r="AL26" s="131"/>
      <c r="AM26" s="131"/>
      <c r="AN26" s="131"/>
      <c r="AO26" s="131"/>
      <c r="AP26" s="131"/>
      <c r="AQ26" s="131"/>
      <c r="AR26" s="131"/>
      <c r="AS26" s="131"/>
      <c r="AT26" s="131"/>
      <c r="AU26" s="131"/>
      <c r="AV26" s="131"/>
      <c r="AW26" s="131"/>
      <c r="AX26" s="131"/>
    </row>
    <row r="27" spans="1:50" ht="61.2" x14ac:dyDescent="0.25">
      <c r="A27" s="81" t="s">
        <v>167</v>
      </c>
      <c r="B27" s="79" t="s">
        <v>1243</v>
      </c>
      <c r="C27" s="80" t="s">
        <v>1244</v>
      </c>
      <c r="D27" s="80" t="s">
        <v>1245</v>
      </c>
      <c r="E27" s="80" t="s">
        <v>1246</v>
      </c>
      <c r="F27" s="80" t="s">
        <v>1247</v>
      </c>
      <c r="H27" s="154">
        <f t="shared" si="7"/>
        <v>33.333333333333336</v>
      </c>
      <c r="I27" s="154">
        <f t="shared" si="7"/>
        <v>33.333333333333336</v>
      </c>
      <c r="K27" s="154">
        <f t="shared" si="8"/>
        <v>1</v>
      </c>
      <c r="L27" s="154">
        <f t="shared" si="9"/>
        <v>1</v>
      </c>
      <c r="N27" s="155">
        <v>1</v>
      </c>
      <c r="O27" s="155"/>
      <c r="P27" s="155"/>
      <c r="Q27" s="155"/>
      <c r="R27" s="155"/>
      <c r="S27" s="155"/>
      <c r="U27" s="155">
        <v>1</v>
      </c>
      <c r="V27" s="155"/>
      <c r="W27" s="155">
        <v>1</v>
      </c>
      <c r="X27" s="155">
        <v>1</v>
      </c>
      <c r="Y27" s="155">
        <v>1</v>
      </c>
      <c r="Z27" s="155">
        <v>1</v>
      </c>
      <c r="AA27" s="155">
        <v>1</v>
      </c>
      <c r="AB27" s="155">
        <v>2</v>
      </c>
      <c r="AC27" s="155"/>
      <c r="AD27" s="155">
        <v>1</v>
      </c>
      <c r="AE27" s="155">
        <v>1</v>
      </c>
      <c r="AF27" s="155">
        <v>0</v>
      </c>
      <c r="AG27" s="155">
        <v>1</v>
      </c>
      <c r="AH27" s="155"/>
      <c r="AI27" s="155">
        <v>1</v>
      </c>
      <c r="AJ27" s="155"/>
      <c r="AK27" s="155"/>
      <c r="AL27" s="155"/>
      <c r="AM27" s="155"/>
      <c r="AN27" s="155"/>
      <c r="AO27" s="155"/>
      <c r="AP27" s="155"/>
      <c r="AQ27" s="155"/>
      <c r="AR27" s="155"/>
      <c r="AS27" s="155"/>
      <c r="AT27" s="155"/>
      <c r="AU27" s="155"/>
      <c r="AV27" s="155"/>
      <c r="AW27" s="155"/>
      <c r="AX27" s="155"/>
    </row>
    <row r="28" spans="1:50" ht="81.599999999999994" x14ac:dyDescent="0.25">
      <c r="A28" s="31" t="s">
        <v>168</v>
      </c>
      <c r="B28" s="32" t="s">
        <v>1248</v>
      </c>
      <c r="C28" s="33" t="s">
        <v>1249</v>
      </c>
      <c r="D28" s="33" t="s">
        <v>1250</v>
      </c>
      <c r="E28" s="33" t="s">
        <v>1251</v>
      </c>
      <c r="F28" s="33" t="s">
        <v>1252</v>
      </c>
      <c r="H28" s="128">
        <f t="shared" si="7"/>
        <v>33.333333333333336</v>
      </c>
      <c r="I28" s="128">
        <f t="shared" si="7"/>
        <v>55.555555555555564</v>
      </c>
      <c r="K28" s="128">
        <f t="shared" si="8"/>
        <v>1</v>
      </c>
      <c r="L28" s="128">
        <f t="shared" si="9"/>
        <v>1.6666666666666667</v>
      </c>
      <c r="N28" s="131">
        <v>1</v>
      </c>
      <c r="O28" s="131"/>
      <c r="P28" s="131"/>
      <c r="Q28" s="131"/>
      <c r="R28" s="131"/>
      <c r="S28" s="131"/>
      <c r="U28" s="131"/>
      <c r="V28" s="131"/>
      <c r="W28" s="131">
        <v>1</v>
      </c>
      <c r="X28" s="131">
        <v>1</v>
      </c>
      <c r="Y28" s="131">
        <v>2</v>
      </c>
      <c r="Z28" s="131"/>
      <c r="AA28" s="131">
        <v>2</v>
      </c>
      <c r="AB28" s="131">
        <v>1</v>
      </c>
      <c r="AC28" s="131"/>
      <c r="AD28" s="131"/>
      <c r="AE28" s="131">
        <v>1</v>
      </c>
      <c r="AF28" s="131"/>
      <c r="AG28" s="131">
        <v>3</v>
      </c>
      <c r="AH28" s="131">
        <v>3</v>
      </c>
      <c r="AI28" s="131">
        <v>1</v>
      </c>
      <c r="AJ28" s="131"/>
      <c r="AK28" s="131"/>
      <c r="AL28" s="131"/>
      <c r="AM28" s="131"/>
      <c r="AN28" s="131"/>
      <c r="AO28" s="131"/>
      <c r="AP28" s="131"/>
      <c r="AQ28" s="131"/>
      <c r="AR28" s="131"/>
      <c r="AS28" s="131"/>
      <c r="AT28" s="131"/>
      <c r="AU28" s="131"/>
      <c r="AV28" s="131"/>
      <c r="AW28" s="131"/>
      <c r="AX28" s="131"/>
    </row>
    <row r="29" spans="1:50" ht="81.599999999999994" x14ac:dyDescent="0.25">
      <c r="A29" s="81" t="s">
        <v>169</v>
      </c>
      <c r="B29" s="79" t="s">
        <v>1253</v>
      </c>
      <c r="C29" s="80" t="s">
        <v>1249</v>
      </c>
      <c r="D29" s="80" t="s">
        <v>1250</v>
      </c>
      <c r="E29" s="80" t="s">
        <v>1251</v>
      </c>
      <c r="F29" s="80" t="s">
        <v>1252</v>
      </c>
      <c r="G29" s="103"/>
      <c r="H29" s="154">
        <f t="shared" si="7"/>
        <v>33.333333333333336</v>
      </c>
      <c r="I29" s="154">
        <f t="shared" si="7"/>
        <v>46.666666666666664</v>
      </c>
      <c r="J29" s="152"/>
      <c r="K29" s="154">
        <f t="shared" si="8"/>
        <v>1</v>
      </c>
      <c r="L29" s="154">
        <f t="shared" si="9"/>
        <v>1.4</v>
      </c>
      <c r="M29" s="103"/>
      <c r="N29" s="155">
        <v>1</v>
      </c>
      <c r="O29" s="155"/>
      <c r="P29" s="155"/>
      <c r="Q29" s="155"/>
      <c r="R29" s="155"/>
      <c r="S29" s="155"/>
      <c r="T29" s="103"/>
      <c r="U29" s="155">
        <v>0</v>
      </c>
      <c r="V29" s="155"/>
      <c r="W29" s="155">
        <v>1</v>
      </c>
      <c r="X29" s="155">
        <v>1</v>
      </c>
      <c r="Y29" s="155"/>
      <c r="Z29" s="155"/>
      <c r="AA29" s="155">
        <v>2</v>
      </c>
      <c r="AB29" s="155">
        <v>2</v>
      </c>
      <c r="AC29" s="155">
        <v>2</v>
      </c>
      <c r="AD29" s="155"/>
      <c r="AE29" s="155">
        <v>1</v>
      </c>
      <c r="AF29" s="155">
        <v>1</v>
      </c>
      <c r="AG29" s="155"/>
      <c r="AH29" s="155">
        <v>3</v>
      </c>
      <c r="AI29" s="155">
        <v>1</v>
      </c>
      <c r="AJ29" s="155"/>
      <c r="AK29" s="155"/>
      <c r="AL29" s="155"/>
      <c r="AM29" s="155"/>
      <c r="AN29" s="155"/>
      <c r="AO29" s="155"/>
      <c r="AP29" s="155"/>
      <c r="AQ29" s="155"/>
      <c r="AR29" s="155"/>
      <c r="AS29" s="155"/>
      <c r="AT29" s="155"/>
      <c r="AU29" s="155"/>
      <c r="AV29" s="155"/>
      <c r="AW29" s="155"/>
      <c r="AX29" s="155"/>
    </row>
    <row r="30" spans="1:50" x14ac:dyDescent="0.25">
      <c r="H30" s="133">
        <f t="shared" ref="H30" si="10">+(K30*100)/3</f>
        <v>49.206349206349209</v>
      </c>
      <c r="I30" s="133">
        <f t="shared" ref="I30" si="11">+(L30*100)/3</f>
        <v>57.710437710437709</v>
      </c>
      <c r="J30" s="152"/>
      <c r="K30" s="133">
        <f>+AVERAGE(K24:K29,K20:K22,K13:K17,K4,K6:K11)</f>
        <v>1.4761904761904763</v>
      </c>
      <c r="L30" s="133">
        <f>+AVERAGE(L24:L29,L20:L22,L13:L17,L4,L6:L11)</f>
        <v>1.7313131313131314</v>
      </c>
    </row>
    <row r="31" spans="1:50" x14ac:dyDescent="0.25">
      <c r="U31" s="8">
        <v>35</v>
      </c>
      <c r="V31" s="8">
        <v>14</v>
      </c>
      <c r="W31" s="8">
        <v>3</v>
      </c>
      <c r="X31" s="8">
        <v>4</v>
      </c>
      <c r="Y31" s="8">
        <v>8</v>
      </c>
      <c r="Z31" s="8">
        <v>19</v>
      </c>
      <c r="AA31" s="8">
        <v>37</v>
      </c>
      <c r="AB31" s="8">
        <v>45</v>
      </c>
      <c r="AC31" s="8">
        <v>31</v>
      </c>
      <c r="AD31" s="8">
        <v>18</v>
      </c>
      <c r="AE31" s="8">
        <v>7</v>
      </c>
      <c r="AF31" s="8">
        <v>9</v>
      </c>
      <c r="AG31" s="8">
        <v>48</v>
      </c>
      <c r="AH31" s="8">
        <v>23</v>
      </c>
      <c r="AI31" s="8">
        <v>1</v>
      </c>
    </row>
  </sheetData>
  <mergeCells count="9">
    <mergeCell ref="A23:B23"/>
    <mergeCell ref="H1:I1"/>
    <mergeCell ref="K1:L1"/>
    <mergeCell ref="N1:S1"/>
    <mergeCell ref="U1:AX1"/>
    <mergeCell ref="A1:B2"/>
    <mergeCell ref="A3:B3"/>
    <mergeCell ref="A12:B12"/>
    <mergeCell ref="A18:B18"/>
  </mergeCells>
  <pageMargins left="0.3" right="0.3" top="1" bottom="1" header="0.51180555555555496" footer="0.5"/>
  <pageSetup scale="99" firstPageNumber="0" fitToHeight="144" orientation="landscape" verticalDpi="0"/>
  <headerFooter>
    <oddFooter>&amp;L&amp;P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FE15D088B263744A413921A5D9671BF" ma:contentTypeVersion="20" ma:contentTypeDescription="A content type to manage public (operations) IDB documents" ma:contentTypeScope="" ma:versionID="1879677f9a462161cc8e0602e28dd746">
  <xsd:schema xmlns:xsd="http://www.w3.org/2001/XMLSchema" xmlns:xs="http://www.w3.org/2001/XMLSchema" xmlns:p="http://schemas.microsoft.com/office/2006/metadata/properties" xmlns:ns2="cdc7663a-08f0-4737-9e8c-148ce897a09c" targetNamespace="http://schemas.microsoft.com/office/2006/metadata/properties" ma:root="true" ma:fieldsID="52f75a97534f73305059e4ad7324dd1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Cabral Berenfus, Florencia Alejandra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NATIONAL STATISTICS SYSTEMS AND CENSUSES</TermName>
          <TermId xmlns="http://schemas.microsoft.com/office/infopath/2007/PartnerControls">360cfdd5-25a5-4528-aaed-eba3c6aa70b0</TermId>
        </TermInfo>
      </Terms>
    </b2ec7cfb18674cb8803df6b262e8b107>
    <Business_x0020_Area xmlns="cdc7663a-08f0-4737-9e8c-148ce897a09c">General Documents</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12</Value>
      <Value>4</Value>
      <Value>5</Value>
      <Value>36</Value>
      <Value>40</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AR-L1266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R0000308929</Record_x0020_Number>
    <_dlc_DocId xmlns="cdc7663a-08f0-4737-9e8c-148ce897a09c">EZSHARE-487500101-14</_dlc_DocId>
    <_dlc_DocIdUrl xmlns="cdc7663a-08f0-4737-9e8c-148ce897a09c">
      <Url>https://idbg.sharepoint.com/teams/EZ-AR-LON/AR-L1266/_layouts/15/DocIdRedir.aspx?ID=EZSHARE-487500101-14</Url>
      <Description>EZSHARE-487500101-14</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097DAA2B-2D72-437D-8A72-629DDF590ABC}"/>
</file>

<file path=customXml/itemProps2.xml><?xml version="1.0" encoding="utf-8"?>
<ds:datastoreItem xmlns:ds="http://schemas.openxmlformats.org/officeDocument/2006/customXml" ds:itemID="{13BF85E9-1413-476F-BAE0-5C40DEFEAE12}"/>
</file>

<file path=customXml/itemProps3.xml><?xml version="1.0" encoding="utf-8"?>
<ds:datastoreItem xmlns:ds="http://schemas.openxmlformats.org/officeDocument/2006/customXml" ds:itemID="{169EC787-53E9-4108-A343-BDDB68263495}"/>
</file>

<file path=customXml/itemProps4.xml><?xml version="1.0" encoding="utf-8"?>
<ds:datastoreItem xmlns:ds="http://schemas.openxmlformats.org/officeDocument/2006/customXml" ds:itemID="{B448C6A4-7903-44BC-91BC-8555D7A9B0D5}"/>
</file>

<file path=customXml/itemProps5.xml><?xml version="1.0" encoding="utf-8"?>
<ds:datastoreItem xmlns:ds="http://schemas.openxmlformats.org/officeDocument/2006/customXml" ds:itemID="{7C9B07A5-C85E-4A8E-BEFD-404FD9F49A8A}"/>
</file>

<file path=customXml/itemProps6.xml><?xml version="1.0" encoding="utf-8"?>
<ds:datastoreItem xmlns:ds="http://schemas.openxmlformats.org/officeDocument/2006/customXml" ds:itemID="{C4F19EE0-DA2C-4179-B446-07CA32FD874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16</vt:i4>
      </vt:variant>
      <vt:variant>
        <vt:lpstr>Named Ranges</vt:lpstr>
      </vt:variant>
      <vt:variant>
        <vt:i4>82</vt:i4>
      </vt:variant>
    </vt:vector>
  </HeadingPairs>
  <TitlesOfParts>
    <vt:vector size="98" baseType="lpstr">
      <vt:lpstr>Cover</vt:lpstr>
      <vt:lpstr>Cap Ins</vt:lpstr>
      <vt:lpstr>Planif</vt:lpstr>
      <vt:lpstr>Carto</vt:lpstr>
      <vt:lpstr>Muest</vt:lpstr>
      <vt:lpstr>Diseño</vt:lpstr>
      <vt:lpstr>OpeCam</vt:lpstr>
      <vt:lpstr>Procesa</vt:lpstr>
      <vt:lpstr>Analisis</vt:lpstr>
      <vt:lpstr>RRAA</vt:lpstr>
      <vt:lpstr>Difusion</vt:lpstr>
      <vt:lpstr>Resumen</vt:lpstr>
      <vt:lpstr> Total</vt:lpstr>
      <vt:lpstr>Puntos Capa Inst</vt:lpstr>
      <vt:lpstr>Puntos Mod Oper</vt:lpstr>
      <vt:lpstr>Puntos Subdivi</vt:lpstr>
      <vt:lpstr>Analisis!Print_Area</vt:lpstr>
      <vt:lpstr>'Cap Ins'!Print_Area</vt:lpstr>
      <vt:lpstr>Carto!Print_Area</vt:lpstr>
      <vt:lpstr>Cover!Print_Area</vt:lpstr>
      <vt:lpstr>Difusion!Print_Area</vt:lpstr>
      <vt:lpstr>Diseño!Print_Area</vt:lpstr>
      <vt:lpstr>Muest!Print_Area</vt:lpstr>
      <vt:lpstr>OpeCam!Print_Area</vt:lpstr>
      <vt:lpstr>Planif!Print_Area</vt:lpstr>
      <vt:lpstr>Procesa!Print_Area</vt:lpstr>
      <vt:lpstr>RRAA!Print_Area</vt:lpstr>
      <vt:lpstr>Analisis!Print_Area_0</vt:lpstr>
      <vt:lpstr>'Cap Ins'!Print_Area_0</vt:lpstr>
      <vt:lpstr>Carto!Print_Area_0</vt:lpstr>
      <vt:lpstr>Cover!Print_Area_0</vt:lpstr>
      <vt:lpstr>Difusion!Print_Area_0</vt:lpstr>
      <vt:lpstr>Diseño!Print_Area_0</vt:lpstr>
      <vt:lpstr>Muest!Print_Area_0</vt:lpstr>
      <vt:lpstr>OpeCam!Print_Area_0</vt:lpstr>
      <vt:lpstr>Planif!Print_Area_0</vt:lpstr>
      <vt:lpstr>Procesa!Print_Area_0</vt:lpstr>
      <vt:lpstr>RRAA!Print_Area_0</vt:lpstr>
      <vt:lpstr>Analisis!Print_Titles</vt:lpstr>
      <vt:lpstr>'Cap Ins'!Print_Titles</vt:lpstr>
      <vt:lpstr>Carto!Print_Titles</vt:lpstr>
      <vt:lpstr>Difusion!Print_Titles</vt:lpstr>
      <vt:lpstr>Diseño!Print_Titles</vt:lpstr>
      <vt:lpstr>Muest!Print_Titles</vt:lpstr>
      <vt:lpstr>OpeCam!Print_Titles</vt:lpstr>
      <vt:lpstr>Planif!Print_Titles</vt:lpstr>
      <vt:lpstr>Procesa!Print_Titles</vt:lpstr>
      <vt:lpstr>RRAA!Print_Titles</vt:lpstr>
      <vt:lpstr>Analisis!Print_Titles_0</vt:lpstr>
      <vt:lpstr>'Cap Ins'!Print_Titles_0</vt:lpstr>
      <vt:lpstr>Carto!Print_Titles_0</vt:lpstr>
      <vt:lpstr>Difusion!Print_Titles_0</vt:lpstr>
      <vt:lpstr>Diseño!Print_Titles_0</vt:lpstr>
      <vt:lpstr>Muest!Print_Titles_0</vt:lpstr>
      <vt:lpstr>OpeCam!Print_Titles_0</vt:lpstr>
      <vt:lpstr>Planif!Print_Titles_0</vt:lpstr>
      <vt:lpstr>Procesa!Print_Titles_0</vt:lpstr>
      <vt:lpstr>RRAA!Print_Titles_0</vt:lpstr>
      <vt:lpstr>Analisis!Z_097E9022_AF9D_4434_84E6_EDF80C187910_.wvu.PrintArea</vt:lpstr>
      <vt:lpstr>'Cap Ins'!Z_097E9022_AF9D_4434_84E6_EDF80C187910_.wvu.PrintArea</vt:lpstr>
      <vt:lpstr>Carto!Z_097E9022_AF9D_4434_84E6_EDF80C187910_.wvu.PrintArea</vt:lpstr>
      <vt:lpstr>Difusion!Z_097E9022_AF9D_4434_84E6_EDF80C187910_.wvu.PrintArea</vt:lpstr>
      <vt:lpstr>Diseño!Z_097E9022_AF9D_4434_84E6_EDF80C187910_.wvu.PrintArea</vt:lpstr>
      <vt:lpstr>Muest!Z_097E9022_AF9D_4434_84E6_EDF80C187910_.wvu.PrintArea</vt:lpstr>
      <vt:lpstr>OpeCam!Z_097E9022_AF9D_4434_84E6_EDF80C187910_.wvu.PrintArea</vt:lpstr>
      <vt:lpstr>Planif!Z_097E9022_AF9D_4434_84E6_EDF80C187910_.wvu.PrintArea</vt:lpstr>
      <vt:lpstr>Procesa!Z_097E9022_AF9D_4434_84E6_EDF80C187910_.wvu.PrintArea</vt:lpstr>
      <vt:lpstr>RRAA!Z_097E9022_AF9D_4434_84E6_EDF80C187910_.wvu.PrintArea</vt:lpstr>
      <vt:lpstr>Analisis!Z_097E9022_AF9D_4434_84E6_EDF80C187910_.wvu.PrintTitles</vt:lpstr>
      <vt:lpstr>'Cap Ins'!Z_097E9022_AF9D_4434_84E6_EDF80C187910_.wvu.PrintTitles</vt:lpstr>
      <vt:lpstr>Carto!Z_097E9022_AF9D_4434_84E6_EDF80C187910_.wvu.PrintTitles</vt:lpstr>
      <vt:lpstr>Difusion!Z_097E9022_AF9D_4434_84E6_EDF80C187910_.wvu.PrintTitles</vt:lpstr>
      <vt:lpstr>Diseño!Z_097E9022_AF9D_4434_84E6_EDF80C187910_.wvu.PrintTitles</vt:lpstr>
      <vt:lpstr>Muest!Z_097E9022_AF9D_4434_84E6_EDF80C187910_.wvu.PrintTitles</vt:lpstr>
      <vt:lpstr>OpeCam!Z_097E9022_AF9D_4434_84E6_EDF80C187910_.wvu.PrintTitles</vt:lpstr>
      <vt:lpstr>Planif!Z_097E9022_AF9D_4434_84E6_EDF80C187910_.wvu.PrintTitles</vt:lpstr>
      <vt:lpstr>Procesa!Z_097E9022_AF9D_4434_84E6_EDF80C187910_.wvu.PrintTitles</vt:lpstr>
      <vt:lpstr>RRAA!Z_097E9022_AF9D_4434_84E6_EDF80C187910_.wvu.PrintTitles</vt:lpstr>
      <vt:lpstr>Analisis!Z_1DFD8BEA_B4CE_4032_9979_64B08C6B66DB_.wvu.PrintArea</vt:lpstr>
      <vt:lpstr>'Cap Ins'!Z_1DFD8BEA_B4CE_4032_9979_64B08C6B66DB_.wvu.PrintArea</vt:lpstr>
      <vt:lpstr>Carto!Z_1DFD8BEA_B4CE_4032_9979_64B08C6B66DB_.wvu.PrintArea</vt:lpstr>
      <vt:lpstr>Difusion!Z_1DFD8BEA_B4CE_4032_9979_64B08C6B66DB_.wvu.PrintArea</vt:lpstr>
      <vt:lpstr>Diseño!Z_1DFD8BEA_B4CE_4032_9979_64B08C6B66DB_.wvu.PrintArea</vt:lpstr>
      <vt:lpstr>Muest!Z_1DFD8BEA_B4CE_4032_9979_64B08C6B66DB_.wvu.PrintArea</vt:lpstr>
      <vt:lpstr>OpeCam!Z_1DFD8BEA_B4CE_4032_9979_64B08C6B66DB_.wvu.PrintArea</vt:lpstr>
      <vt:lpstr>Planif!Z_1DFD8BEA_B4CE_4032_9979_64B08C6B66DB_.wvu.PrintArea</vt:lpstr>
      <vt:lpstr>Procesa!Z_1DFD8BEA_B4CE_4032_9979_64B08C6B66DB_.wvu.PrintArea</vt:lpstr>
      <vt:lpstr>RRAA!Z_1DFD8BEA_B4CE_4032_9979_64B08C6B66DB_.wvu.PrintArea</vt:lpstr>
      <vt:lpstr>Analisis!Z_1DFD8BEA_B4CE_4032_9979_64B08C6B66DB_.wvu.PrintTitles</vt:lpstr>
      <vt:lpstr>'Cap Ins'!Z_1DFD8BEA_B4CE_4032_9979_64B08C6B66DB_.wvu.PrintTitles</vt:lpstr>
      <vt:lpstr>Carto!Z_1DFD8BEA_B4CE_4032_9979_64B08C6B66DB_.wvu.PrintTitles</vt:lpstr>
      <vt:lpstr>Difusion!Z_1DFD8BEA_B4CE_4032_9979_64B08C6B66DB_.wvu.PrintTitles</vt:lpstr>
      <vt:lpstr>Diseño!Z_1DFD8BEA_B4CE_4032_9979_64B08C6B66DB_.wvu.PrintTitles</vt:lpstr>
      <vt:lpstr>Muest!Z_1DFD8BEA_B4CE_4032_9979_64B08C6B66DB_.wvu.PrintTitles</vt:lpstr>
      <vt:lpstr>OpeCam!Z_1DFD8BEA_B4CE_4032_9979_64B08C6B66DB_.wvu.PrintTitles</vt:lpstr>
      <vt:lpstr>Planif!Z_1DFD8BEA_B4CE_4032_9979_64B08C6B66DB_.wvu.PrintTitles</vt:lpstr>
      <vt:lpstr>Procesa!Z_1DFD8BEA_B4CE_4032_9979_64B08C6B66DB_.wvu.PrintTitles</vt:lpstr>
      <vt:lpstr>RRAA!Z_1DFD8BEA_B4CE_4032_9979_64B08C6B66DB_.wvu.PrintTitles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hatto003</dc:creator>
  <cp:lastModifiedBy>Cabral Berenfus, Florencia Alejandra</cp:lastModifiedBy>
  <cp:revision>0</cp:revision>
  <cp:lastPrinted>2016-11-13T20:30:25Z</cp:lastPrinted>
  <dcterms:created xsi:type="dcterms:W3CDTF">2008-10-08T13:10:43Z</dcterms:created>
  <dcterms:modified xsi:type="dcterms:W3CDTF">2017-05-05T16:43:32Z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12;#Project Administration|751f71fd-1433-4702-a2db-ff12a4e45594</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40;#NATIONAL STATISTICS SYSTEMS AND CENSUSES|360cfdd5-25a5-4528-aaed-eba3c6aa70b0</vt:lpwstr>
  </property>
  <property fmtid="{D5CDD505-2E9C-101B-9397-08002B2CF9AE}" pid="8" name="Fund IDB">
    <vt:lpwstr>4;#ORC|c028a4b2-ad8b-4cf4-9cac-a2ae6a778e23</vt:lpwstr>
  </property>
  <property fmtid="{D5CDD505-2E9C-101B-9397-08002B2CF9AE}" pid="9" name="Country">
    <vt:lpwstr>5;#Argentina|eb1b705c-195f-4c3b-9661-b201f2fee3c5</vt:lpwstr>
  </property>
  <property fmtid="{D5CDD505-2E9C-101B-9397-08002B2CF9AE}" pid="10" name="Sector IDB">
    <vt:lpwstr>36;#REFORM / MODERNIZATION OF THE STATE|c8fda4a7-691a-4c65-b227-9825197b5cd2</vt:lpwstr>
  </property>
  <property fmtid="{D5CDD505-2E9C-101B-9397-08002B2CF9AE}" pid="11" name="_dlc_DocIdItemGuid">
    <vt:lpwstr>c63f6136-75c4-4a86-823a-d254625f81c2</vt:lpwstr>
  </property>
  <property fmtid="{D5CDD505-2E9C-101B-9397-08002B2CF9AE}" pid="12" name="Disclosure Activity">
    <vt:lpwstr>Loan Proposal</vt:lpwstr>
  </property>
  <property fmtid="{D5CDD505-2E9C-101B-9397-08002B2CF9AE}" pid="13" name="ContentTypeId">
    <vt:lpwstr>0x0101001A458A224826124E8B45B1D613300CFC00EFE15D088B263744A413921A5D9671BF</vt:lpwstr>
  </property>
</Properties>
</file>