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95" windowWidth="14700" windowHeight="7680"/>
  </bookViews>
  <sheets>
    <sheet name="TOTAL" sheetId="9" r:id="rId1"/>
    <sheet name="a contratar 2 PMCs" sheetId="6" r:id="rId2"/>
    <sheet name="a contratar 05 PMCs" sheetId="8" r:id="rId3"/>
    <sheet name="contratado" sheetId="7" r:id="rId4"/>
  </sheets>
  <calcPr calcId="125725"/>
</workbook>
</file>

<file path=xl/calcChain.xml><?xml version="1.0" encoding="utf-8"?>
<calcChain xmlns="http://schemas.openxmlformats.org/spreadsheetml/2006/main">
  <c r="C142" i="9"/>
  <c r="D142"/>
  <c r="C131"/>
  <c r="D131"/>
  <c r="C123"/>
  <c r="D123"/>
  <c r="C95"/>
  <c r="D95"/>
  <c r="C81"/>
  <c r="D81"/>
  <c r="C65"/>
  <c r="D65"/>
  <c r="C49"/>
  <c r="D49"/>
  <c r="C33"/>
  <c r="D33"/>
  <c r="C23"/>
  <c r="D23"/>
  <c r="D126"/>
  <c r="D141"/>
  <c r="D136"/>
  <c r="D135"/>
  <c r="D134"/>
  <c r="D130"/>
  <c r="D129"/>
  <c r="D143" s="1"/>
  <c r="D93"/>
  <c r="D80"/>
  <c r="D79"/>
  <c r="D78"/>
  <c r="D77"/>
  <c r="D76"/>
  <c r="D75"/>
  <c r="D74"/>
  <c r="D73"/>
  <c r="D72"/>
  <c r="D71"/>
  <c r="D70"/>
  <c r="D69"/>
  <c r="D68"/>
  <c r="D64"/>
  <c r="D63"/>
  <c r="D62"/>
  <c r="D61"/>
  <c r="D60"/>
  <c r="D59"/>
  <c r="D58"/>
  <c r="D57"/>
  <c r="D56"/>
  <c r="D55"/>
  <c r="D54"/>
  <c r="D53"/>
  <c r="D52"/>
  <c r="D48"/>
  <c r="D46"/>
  <c r="D45"/>
  <c r="D44"/>
  <c r="D43"/>
  <c r="D42"/>
  <c r="D41"/>
  <c r="D40"/>
  <c r="D39"/>
  <c r="D38"/>
  <c r="D37"/>
  <c r="D36"/>
  <c r="D32"/>
  <c r="D31"/>
  <c r="D30"/>
  <c r="D29"/>
  <c r="D28"/>
  <c r="D27"/>
  <c r="D26"/>
  <c r="D22"/>
  <c r="D21"/>
  <c r="D20"/>
  <c r="D19"/>
  <c r="D18"/>
  <c r="D17"/>
  <c r="D16"/>
  <c r="D15"/>
  <c r="D14"/>
  <c r="D13"/>
  <c r="D12"/>
  <c r="D11"/>
  <c r="D10"/>
  <c r="D9"/>
  <c r="D8"/>
  <c r="D7"/>
  <c r="D80" i="8"/>
  <c r="D79"/>
  <c r="D78"/>
  <c r="D77"/>
  <c r="D76"/>
  <c r="D75"/>
  <c r="D74"/>
  <c r="D73"/>
  <c r="D72"/>
  <c r="D71"/>
  <c r="D70"/>
  <c r="D69"/>
  <c r="D68"/>
  <c r="D64"/>
  <c r="D63"/>
  <c r="D62"/>
  <c r="D61"/>
  <c r="D60"/>
  <c r="D59"/>
  <c r="D58"/>
  <c r="D57"/>
  <c r="D56"/>
  <c r="D55"/>
  <c r="D54"/>
  <c r="D53"/>
  <c r="D52"/>
  <c r="D65" s="1"/>
  <c r="D48"/>
  <c r="D46"/>
  <c r="D45"/>
  <c r="D44"/>
  <c r="D43"/>
  <c r="D42"/>
  <c r="D41"/>
  <c r="D40"/>
  <c r="D39"/>
  <c r="D38"/>
  <c r="D37"/>
  <c r="D36"/>
  <c r="D32"/>
  <c r="D31"/>
  <c r="D30"/>
  <c r="D29"/>
  <c r="D28"/>
  <c r="D27"/>
  <c r="D26"/>
  <c r="D22"/>
  <c r="D21"/>
  <c r="D20"/>
  <c r="D19"/>
  <c r="D18"/>
  <c r="D17"/>
  <c r="D16"/>
  <c r="D15"/>
  <c r="D14"/>
  <c r="D13"/>
  <c r="D12"/>
  <c r="D11"/>
  <c r="D10"/>
  <c r="D9"/>
  <c r="D8"/>
  <c r="D7"/>
  <c r="C143" i="9" l="1"/>
  <c r="D33" i="8"/>
  <c r="D49"/>
  <c r="D23"/>
  <c r="D81"/>
  <c r="C14" i="7"/>
  <c r="C46" i="6"/>
  <c r="D13" i="7"/>
  <c r="D8"/>
  <c r="D7"/>
  <c r="D6"/>
  <c r="D18" i="6"/>
  <c r="D45"/>
  <c r="D33"/>
  <c r="D12"/>
  <c r="D15"/>
  <c r="D10"/>
  <c r="D43"/>
  <c r="D44"/>
  <c r="D42"/>
  <c r="D35"/>
  <c r="D36"/>
  <c r="D37"/>
  <c r="D38"/>
  <c r="D39"/>
  <c r="D40"/>
  <c r="D22"/>
  <c r="D23"/>
  <c r="D24"/>
  <c r="D25"/>
  <c r="D26"/>
  <c r="D27"/>
  <c r="D28"/>
  <c r="D29"/>
  <c r="D30"/>
  <c r="D31"/>
  <c r="D21"/>
  <c r="D6"/>
  <c r="D7"/>
  <c r="D8"/>
  <c r="D9"/>
  <c r="D11"/>
  <c r="D13"/>
  <c r="D14"/>
  <c r="D16"/>
  <c r="D17"/>
  <c r="D19"/>
  <c r="D14" i="7" l="1"/>
  <c r="D82" i="8"/>
  <c r="D46" i="6"/>
</calcChain>
</file>

<file path=xl/sharedStrings.xml><?xml version="1.0" encoding="utf-8"?>
<sst xmlns="http://schemas.openxmlformats.org/spreadsheetml/2006/main" count="1455" uniqueCount="192">
  <si>
    <t>Comparação de Preços</t>
  </si>
  <si>
    <t>SQC</t>
  </si>
  <si>
    <t>SBQ</t>
  </si>
  <si>
    <t>Nº de Referência</t>
  </si>
  <si>
    <t>Método de Aquisição</t>
  </si>
  <si>
    <t>Datas Estimadas</t>
  </si>
  <si>
    <t>Comentários</t>
  </si>
  <si>
    <t>Publicação Anúncio Específico de Aquisição</t>
  </si>
  <si>
    <t>Término do Contrato</t>
  </si>
  <si>
    <t>Revisão ("ex ante" ou "ex post")</t>
  </si>
  <si>
    <t>Fonte de Financiamento</t>
  </si>
  <si>
    <t>BID (%)</t>
  </si>
  <si>
    <t>Local/Outro (%)</t>
  </si>
  <si>
    <t>Serviços de Consultoria</t>
  </si>
  <si>
    <t>Bens</t>
  </si>
  <si>
    <t xml:space="preserve">Descrição do Contrato  </t>
  </si>
  <si>
    <t xml:space="preserve">Custo Estimado da Aquisição (em R$) </t>
  </si>
  <si>
    <t>Elaboração Planos de Sustentabilidade Sócio-Ambiental para 5 APLs</t>
  </si>
  <si>
    <t>ex ante</t>
  </si>
  <si>
    <t>ex post</t>
  </si>
  <si>
    <t>PROGRAMA DE APOIO À COMPETITIVIDADE DOS APLs DE MINAS GERAIS</t>
  </si>
  <si>
    <t>Situação (a contratar/em processo/ adjudicado/ cancelado)</t>
  </si>
  <si>
    <t>a contratar</t>
  </si>
  <si>
    <t xml:space="preserve">Custo Estimado da Aquisição (em USD)* </t>
  </si>
  <si>
    <t>Equipamentos de informática</t>
  </si>
  <si>
    <t>CP</t>
  </si>
  <si>
    <t xml:space="preserve">Serviços técnicos para adequação do sistema de gerenciamento de projetos </t>
  </si>
  <si>
    <t>Seleção Baseada na Qualidade</t>
  </si>
  <si>
    <t>Seleção Baseada nas Qualificações do Consultor</t>
  </si>
  <si>
    <t>em processo</t>
  </si>
  <si>
    <t>Elaboração e execução do Plano de Comunicação e divulgação do Programa e das Lições Aprendidas</t>
  </si>
  <si>
    <t xml:space="preserve">Capacitação da equipe técnica da UGP (Despesas com viagens e inscrições para participação em cursos, seminários, e benchmarking em outros APLs) </t>
  </si>
  <si>
    <t>Auditoria Externa</t>
  </si>
  <si>
    <t>Mobiliário e outros equipamentos</t>
  </si>
  <si>
    <t xml:space="preserve"> PLANO DE AQUISIÇÕES - 18 MESES </t>
  </si>
  <si>
    <t>contratado</t>
  </si>
  <si>
    <t>SBQC</t>
  </si>
  <si>
    <t>Avaliação Intermediária</t>
  </si>
  <si>
    <t xml:space="preserve">Consultoria para Programa de Gestão Empresarial para o APL de Santa Rita </t>
  </si>
  <si>
    <t>1º trim. 2010</t>
  </si>
  <si>
    <t>3º trim. 2011</t>
  </si>
  <si>
    <t>3º trim. 2010</t>
  </si>
  <si>
    <t>2º trim 2012</t>
  </si>
  <si>
    <t>2º trim. 2012</t>
  </si>
  <si>
    <t>2º trim. 2010</t>
  </si>
  <si>
    <t>4º trim. 2011</t>
  </si>
  <si>
    <t>4º trim. 2012</t>
  </si>
  <si>
    <t>4º trim. 2010</t>
  </si>
  <si>
    <t>1º trim. 2011</t>
  </si>
  <si>
    <t>1º trim 2013</t>
  </si>
  <si>
    <t>1º trim. 2013</t>
  </si>
  <si>
    <t>1º trim 2011</t>
  </si>
  <si>
    <t>Elaboração dos Planos de Melhoria da Competitvidade para 5 APLs</t>
  </si>
  <si>
    <t>IVº trim 2011</t>
  </si>
  <si>
    <t>01 Equipamento de impressão 3D para modelos mecânicos</t>
  </si>
  <si>
    <t>01 Sistema compacto de prototipagem de placas de circuito impresso a laser</t>
  </si>
  <si>
    <t>01 Prototipadora CNC para a produção de protótipo PCI (placa de circuito impresso) e pequenas séries, furação e corte das placas</t>
  </si>
  <si>
    <t>01 Sistema para aplicação de máscara de solda nos protótipos confeccionados na prototipadora e sistema para impressão de legendas, logotipos e elementos gráficos em placa de circuito impresso</t>
  </si>
  <si>
    <t>01 Prensa de placas de circuito impresso</t>
  </si>
  <si>
    <t>01 Estêncil printer automática – sistema para aplicação de pasta solda</t>
  </si>
  <si>
    <t>01 Forno de refusão lead-free</t>
  </si>
  <si>
    <t>01 Máquina para fabricação de estêncil a laser</t>
  </si>
  <si>
    <t>03 Ar condicionado 36.000 BTUs</t>
  </si>
  <si>
    <t>01 Lousa Interativa</t>
  </si>
  <si>
    <t xml:space="preserve">04 Licenças Altium Designer Custom Board Implementation EXTENDED </t>
  </si>
  <si>
    <t>01 Compressor de ar</t>
  </si>
  <si>
    <t xml:space="preserve">01 TV LCD 42” </t>
  </si>
  <si>
    <t xml:space="preserve">01 Reservatório de ar vertical </t>
  </si>
  <si>
    <t>1º trim. 2012</t>
  </si>
  <si>
    <r>
      <t>01 Pick&amp;Place para posicionamento de componentes tipo BGA's, μBGA's, Flip Chips, QFP's, Conectores, melfs, mini-melfs, chips, Capacitores, Transistores etc</t>
    </r>
    <r>
      <rPr>
        <b/>
        <i/>
        <sz val="10"/>
        <rFont val="Arial"/>
        <family val="2"/>
      </rPr>
      <t>.</t>
    </r>
  </si>
  <si>
    <t>3º trim. 2012</t>
  </si>
  <si>
    <t>Seleação Baseada na Qualidade e Custo</t>
  </si>
  <si>
    <t>Serviços Diferentes de Consultoria</t>
  </si>
  <si>
    <t>ok</t>
  </si>
  <si>
    <t>Atualização do Plano de Gerenciamento dos Resíduos para o APL de Nova Serrana</t>
  </si>
  <si>
    <t>LPN ou PE</t>
  </si>
  <si>
    <t>Contrato FIEMG</t>
  </si>
  <si>
    <t>*Câmbio Base: US$ 1,00 = R$1,823 (data: 28/09/2011 - Dólar comercial - compra)</t>
  </si>
  <si>
    <t>Consultoria para Apoio ao Licenciamento Ambiental das empresas do APL Eletroeletrônico de Santa Rita do Sapucaí</t>
  </si>
  <si>
    <t>Consultoria para Apoio ao Licenciamento Ambiental das empresas do APL de Calçados de Nova Serrana</t>
  </si>
  <si>
    <t>Consultoria em Produção Mais Limpa para as empresas do APL Eletroeletrônido de Santa Rita do Sapucaí</t>
  </si>
  <si>
    <t>Consultoria em Produção Mais Limpa para as empresas do APL de Calçados de Nova Serrana</t>
  </si>
  <si>
    <t xml:space="preserve">Consultoria para elaboração do  Plano de Exploração e Utilização para uma Central de Resíduos para o APL Eletroeletrônico de Santa Rita </t>
  </si>
  <si>
    <t>Consultoria em Certificação e Homologação dos produtos das empresas do APL Eletroeletrônico de Santa Rita do Sapucaí</t>
  </si>
  <si>
    <t>Consultoria para implantação do Programa Cidade mais Sustentável para o APL Eletroeletrônido de Santa Rita do Sapucaí</t>
  </si>
  <si>
    <t>Consultoria para implantação do Programa Cidade mais Sustentável para o APL de Calçados de Nova Serrana</t>
  </si>
  <si>
    <t>Consultoria para elaboração do Plano de Manejo para a Unidade de Conservação do Município de Santa Rita do Sapucaí</t>
  </si>
  <si>
    <t>Consultoria para apoio ao Licenciamento da Central de Tratamento de Resíduos para o APL de Nova Serrana</t>
  </si>
  <si>
    <t>2º trim. 2013</t>
  </si>
  <si>
    <t>3º trim. 2013</t>
  </si>
  <si>
    <t>04 Convesores de interligação</t>
  </si>
  <si>
    <t>Equipamentos de informática (15 Computadores, 01 Servidor, 01 Impressora multifuncional colorida, 02 Monitores LCD 17”, 01 Switch 24 portas, 02 Roteadores wireless, 06 No break, 01 Projetor de multimídia)</t>
  </si>
  <si>
    <t>Mobiliários (09 Mesas retas, 05 Mesas em L, 09 Cadeiras giratórias, 01 Mesa de reunião, 20 Cadeiras fixas, 10 Armários balcão</t>
  </si>
  <si>
    <t xml:space="preserve">LPN </t>
  </si>
  <si>
    <t>Licitação Pública Nacional</t>
  </si>
  <si>
    <t xml:space="preserve">PE </t>
  </si>
  <si>
    <t>Pregão Eletrônico</t>
  </si>
  <si>
    <t xml:space="preserve"> Contrato FIEMG e Inscrição </t>
  </si>
  <si>
    <t>CP e inscrição</t>
  </si>
  <si>
    <t>Certificação do Laboratório de Ensaios em Calçados do SENAI</t>
  </si>
  <si>
    <t>Valor já contratado</t>
  </si>
  <si>
    <t>CD</t>
  </si>
  <si>
    <t>Contratação direta</t>
  </si>
  <si>
    <t>Métodos de contratação de consultores</t>
  </si>
  <si>
    <t>Metódos de aquisição de bens e serviços</t>
  </si>
  <si>
    <t>Ok. Serão várias capacitações</t>
  </si>
  <si>
    <t>Ok. Serão vários serviços técnicos</t>
  </si>
  <si>
    <t>TOTAL</t>
  </si>
  <si>
    <t>Capacitação dos profissionais técnicos do SENAI Nova Serrana</t>
  </si>
  <si>
    <t>Equipamento para o Centro de Usinagem de Nova Serrana (01  CENTRO DE USINAGEM VERTICAL A COMANDO NUMÉRICO  MODELO D800STD – FANUC 2.0, CABEÇOTE COM 10.000 RPM, PREPARADA PARA MANDRIL BT-40)</t>
  </si>
  <si>
    <t>Equipamento para o Núcleo de design do calçado (04 licenças DO SISTEMA DE CAD/CAM  3D, 3D/2D, CLASSIC, INTERFACE,) 1 do Software Cad ThinkHeels, 1 do Software Cad SOLEDESIGN</t>
  </si>
  <si>
    <t xml:space="preserve">Consultoria de apoio a UGP em avaliação </t>
  </si>
  <si>
    <t>APL de Calçados e Bolsas da RMBH</t>
  </si>
  <si>
    <t xml:space="preserve">Consultoria para o Programa de gestão de pessoas </t>
  </si>
  <si>
    <t>Consultoria para o Estudo de Prospecção Tecnológica para o APL</t>
  </si>
  <si>
    <t>Consultoria para Fortalecimento da Moda e Design para as empresas do APL</t>
  </si>
  <si>
    <t>Consultoria para o Programa Gestão Ambiental</t>
  </si>
  <si>
    <t>4º trim. 2013</t>
  </si>
  <si>
    <t>Consultoria para o Programa de Gestão da Responsabilidade Social</t>
  </si>
  <si>
    <t>Consultoria para o Programa de Saúde e Segurança no Trabalho</t>
  </si>
  <si>
    <t>Consultoria para elaboração do TdR para contratação do Plano de Negócio da Central de Resíduos</t>
  </si>
  <si>
    <t xml:space="preserve">4º trim. 2012 </t>
  </si>
  <si>
    <t>Consultoria para elaboração do Plano de Negócio da Central de Resíduos</t>
  </si>
  <si>
    <t xml:space="preserve">Consultoria para o Estudo de Prospecção de Mercado para o APL </t>
  </si>
  <si>
    <t>Consultoria para apoio à elaboração do TdR para a contratação do Plano de Negócio para o Distrito Eco-Industrial</t>
  </si>
  <si>
    <t>Consultoria para elaboração do Plano de Negócio Distrito Eco-Industrial</t>
  </si>
  <si>
    <t>Consultoria para elaboração do TDR para a ação de logística compartilhada</t>
  </si>
  <si>
    <t>Consultoria para elaboração do Estudo de Logística Compartilhada</t>
  </si>
  <si>
    <t>Consultoria para elaboração do Planejamento Estratégico da EGL</t>
  </si>
  <si>
    <t>Consultoria de apoio à Estruturação da EGL</t>
  </si>
  <si>
    <t xml:space="preserve">Consultoria para implantação do Sistema de Inteligência Competitiva </t>
  </si>
  <si>
    <t>APL de Fruticultura do Jaíba</t>
  </si>
  <si>
    <t xml:space="preserve">Consultoria para o Programa de Gestão Empresarial </t>
  </si>
  <si>
    <t>Consultoria para o Programa de Gestão de Pessoas</t>
  </si>
  <si>
    <t>Consultoria para o Estudo de Consolidação Tecnológica</t>
  </si>
  <si>
    <t>Consultoria para Estudo do pós colheita Banana Prata</t>
  </si>
  <si>
    <t>Consultoria para o Estudo de Prospecção de Mercado da Lima</t>
  </si>
  <si>
    <t>Consultoria para estruturação de uma Agência de Governança Local</t>
  </si>
  <si>
    <t>APL de Biotecnologia da RMBH</t>
  </si>
  <si>
    <t>Consultoria para elaboração do TDR para contratação do Plano de Negócio do Instituto de Ciência e Tecnologia (ICT)</t>
  </si>
  <si>
    <t>Consultoria para elaboração do Plano de Negócio do Instituto de Ciência e Tecnologia (ICT)</t>
  </si>
  <si>
    <t>Consultoria para o Programa de Gestão Ambiental</t>
  </si>
  <si>
    <t>Consultoria para o Programa de Responsabilidade Social</t>
  </si>
  <si>
    <t xml:space="preserve">Consultoria para o Programa de Saúde e Segurança no Trabalho </t>
  </si>
  <si>
    <t>Consultoria para o Estudo de Prospecção de Mercado</t>
  </si>
  <si>
    <t>2º trim 2013</t>
  </si>
  <si>
    <t>Consultoria para elaboração do TDR para contratação do Estudo Logística</t>
  </si>
  <si>
    <t>Consultoria para o Estudo Logística Compartilhada</t>
  </si>
  <si>
    <t>Serviços para realização de Feiras e Missões</t>
  </si>
  <si>
    <t>APL de Fundição de Divinópolis, Cláudio e Itaúna</t>
  </si>
  <si>
    <t>Consultoria para o Programa de Gestão Empresarial</t>
  </si>
  <si>
    <t>Consultoria para elaboração do TDR para contratação do Estudo de Prospecção Tecnológica</t>
  </si>
  <si>
    <t>Consultoria para o Estudo de Prospecção Tecnológica</t>
  </si>
  <si>
    <t>4º trim.2012</t>
  </si>
  <si>
    <t>Consultoria para o Programa de Gestão da Qualidade/Certificação</t>
  </si>
  <si>
    <t>4º trim.2013</t>
  </si>
  <si>
    <t>Consultoria para o Programa de Gestão de Responsabilidade social</t>
  </si>
  <si>
    <t>Consultoria para o Programa de saúde, segurança e medicina do trabalho</t>
  </si>
  <si>
    <t>Consultoria para a elaboração do TDR para contratação do Estudo de destinação compartilhada de resíduos</t>
  </si>
  <si>
    <t>Consultoria para elaboração do Estudo de destinação compartilhada de resíduos</t>
  </si>
  <si>
    <t>Consultoria para o Programa por uma Cidade mais Sustentável</t>
  </si>
  <si>
    <t>4º trim 2012</t>
  </si>
  <si>
    <t>1º trim.2012</t>
  </si>
  <si>
    <t>APL de Fundição de Divinópolis, Itáuna e Cláudio</t>
  </si>
  <si>
    <t>APL de Móveis em Ubá</t>
  </si>
  <si>
    <t>Consultoria em Gestão de pessoas</t>
  </si>
  <si>
    <t>Consultoria para elaboração do Estudo de Prospecção Tecnológica</t>
  </si>
  <si>
    <t>Consultoria para o programa de gestão de responsabilidade social</t>
  </si>
  <si>
    <t>Consultoria para o programa de saúde, segurança e medicina do trabalho</t>
  </si>
  <si>
    <t>Consultoria para elaborar o TDR para a contração do Plano de negócio da central de destinação de resíduos</t>
  </si>
  <si>
    <t>Consultoria para elaboração do Plano de negócio e estudo de viabilidade de uma central de destinação de resíduos</t>
  </si>
  <si>
    <t>Consultoria para o Programa por uma cidade mais sustentável</t>
  </si>
  <si>
    <t>Consultoria para elaboração do Estudo de Prospecção de mercado</t>
  </si>
  <si>
    <t>Consultoria para Estruturação da entidade gestora local</t>
  </si>
  <si>
    <t xml:space="preserve">APL de Móveis em Ubá </t>
  </si>
  <si>
    <t>TOTAL GERAL</t>
  </si>
  <si>
    <t>APL de Calçados de Nova Serrana</t>
  </si>
  <si>
    <t>Atividades comuns a todos os APLs - A CONTRATAR</t>
  </si>
  <si>
    <t>Atividades comuns a todos os APLs -  CONTRATADO</t>
  </si>
  <si>
    <t xml:space="preserve">Consultoria para Apoio ao Licenciamento Ambiental das empresas do APL </t>
  </si>
  <si>
    <t xml:space="preserve">Consultoria para implantação do Programa Cidade mais Sustentável para o APL </t>
  </si>
  <si>
    <t xml:space="preserve">Atualização do Plano de Gerenciamento dos Resíduos para o APL </t>
  </si>
  <si>
    <t xml:space="preserve">Consultoria em Produção Mais Limpa para as empresas do APL </t>
  </si>
  <si>
    <t xml:space="preserve">Consultoria para apoio ao Licenciamento da Central de Tratamento de Resíduos para o APL </t>
  </si>
  <si>
    <t xml:space="preserve">Consultoria para Programa de Gestão Empresarial para o APL </t>
  </si>
  <si>
    <t xml:space="preserve">Consultoria em Certificação e Homologação dos produtos das empresas do APL </t>
  </si>
  <si>
    <t xml:space="preserve">Consultoria em Produção Mais Limpa para as empresas do APL  </t>
  </si>
  <si>
    <t xml:space="preserve">Consultoria para elaboração do  Plano de Exploração e Utilização para uma Central de Resíduos para o APL </t>
  </si>
  <si>
    <t>*Câmbio Base: US$ 1,00 = R$1,75 (Dolar comercial - compra)</t>
  </si>
  <si>
    <t xml:space="preserve">Custo da Aquisição (em R$) </t>
  </si>
  <si>
    <t xml:space="preserve">Custo da Aquisição (em USD)* </t>
  </si>
  <si>
    <t>APL Eletroeletronico de Santa Rita do Sapucaí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</si>
</sst>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2" fillId="0" borderId="0" xfId="0" applyFont="1" applyBorder="1"/>
    <xf numFmtId="0" fontId="2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3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top" wrapText="1"/>
    </xf>
    <xf numFmtId="4" fontId="1" fillId="4" borderId="2" xfId="0" applyNumberFormat="1" applyFont="1" applyFill="1" applyBorder="1" applyAlignment="1">
      <alignment horizontal="center" vertical="top" wrapText="1"/>
    </xf>
    <xf numFmtId="4" fontId="1" fillId="5" borderId="1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top" wrapText="1"/>
    </xf>
    <xf numFmtId="0" fontId="2" fillId="2" borderId="0" xfId="0" applyFont="1" applyFill="1" applyAlignment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0" xfId="0" applyFont="1" applyFill="1" applyBorder="1"/>
    <xf numFmtId="0" fontId="1" fillId="4" borderId="2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" fillId="0" borderId="0" xfId="0" applyFont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0" fillId="0" borderId="7" xfId="0" applyBorder="1"/>
    <xf numFmtId="0" fontId="0" fillId="0" borderId="4" xfId="0" applyBorder="1"/>
    <xf numFmtId="4" fontId="2" fillId="0" borderId="1" xfId="0" applyNumberFormat="1" applyFont="1" applyBorder="1" applyAlignment="1">
      <alignment horizontal="center"/>
    </xf>
    <xf numFmtId="0" fontId="1" fillId="4" borderId="7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4" fontId="1" fillId="4" borderId="1" xfId="0" applyNumberFormat="1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top" wrapText="1"/>
    </xf>
    <xf numFmtId="4" fontId="1" fillId="0" borderId="0" xfId="0" applyNumberFormat="1" applyFont="1" applyBorder="1"/>
    <xf numFmtId="3" fontId="1" fillId="3" borderId="5" xfId="0" applyNumberFormat="1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4" fontId="1" fillId="0" borderId="5" xfId="0" applyNumberFormat="1" applyFont="1" applyBorder="1" applyAlignment="1">
      <alignment horizontal="center" vertical="top" wrapText="1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3" fontId="1" fillId="3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0" fontId="1" fillId="4" borderId="1" xfId="0" applyFont="1" applyFill="1" applyBorder="1"/>
    <xf numFmtId="0" fontId="1" fillId="0" borderId="7" xfId="0" applyFont="1" applyBorder="1"/>
    <xf numFmtId="4" fontId="2" fillId="0" borderId="7" xfId="0" applyNumberFormat="1" applyFont="1" applyBorder="1" applyAlignment="1">
      <alignment horizontal="center"/>
    </xf>
    <xf numFmtId="0" fontId="1" fillId="0" borderId="4" xfId="0" applyFont="1" applyBorder="1"/>
    <xf numFmtId="0" fontId="2" fillId="4" borderId="7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3" xfId="0" applyFont="1" applyBorder="1" applyAlignment="1"/>
    <xf numFmtId="0" fontId="1" fillId="0" borderId="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2" fillId="0" borderId="0" xfId="0" applyFont="1" applyFill="1" applyAlignment="1"/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Border="1" applyAlignment="1">
      <alignment horizontal="center"/>
    </xf>
    <xf numFmtId="4" fontId="2" fillId="4" borderId="6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4" fontId="2" fillId="4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0" fillId="0" borderId="4" xfId="0" applyBorder="1"/>
    <xf numFmtId="0" fontId="2" fillId="3" borderId="10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T222"/>
  <sheetViews>
    <sheetView tabSelected="1" topLeftCell="A92" workbookViewId="0">
      <selection activeCell="B109" sqref="B109"/>
    </sheetView>
  </sheetViews>
  <sheetFormatPr defaultRowHeight="12.75"/>
  <cols>
    <col min="1" max="1" width="11.140625" style="8" customWidth="1"/>
    <col min="2" max="2" width="72.28515625" style="8" customWidth="1"/>
    <col min="3" max="3" width="18.140625" style="8" hidden="1" customWidth="1"/>
    <col min="4" max="5" width="15.140625" style="8" customWidth="1"/>
    <col min="6" max="6" width="17.7109375" style="8" customWidth="1"/>
    <col min="7" max="7" width="12.7109375" style="8" customWidth="1"/>
    <col min="8" max="8" width="14.85546875" style="8" bestFit="1" customWidth="1"/>
    <col min="9" max="9" width="22.85546875" style="8" customWidth="1"/>
    <col min="10" max="10" width="14" style="8" customWidth="1"/>
    <col min="11" max="11" width="14.85546875" style="8" customWidth="1"/>
    <col min="12" max="12" width="36.5703125" style="8" customWidth="1"/>
    <col min="13" max="16384" width="9.140625" style="8"/>
  </cols>
  <sheetData>
    <row r="1" spans="1:98">
      <c r="A1" s="121" t="s">
        <v>34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3"/>
      <c r="M1" s="102"/>
      <c r="N1" s="102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</row>
    <row r="2" spans="1:98">
      <c r="A2" s="124" t="s">
        <v>20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6"/>
      <c r="M2" s="102"/>
      <c r="N2" s="102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</row>
    <row r="3" spans="1:98" ht="12.75" customHeight="1">
      <c r="A3" s="127" t="s">
        <v>3</v>
      </c>
      <c r="B3" s="127" t="s">
        <v>15</v>
      </c>
      <c r="C3" s="127" t="s">
        <v>16</v>
      </c>
      <c r="D3" s="127" t="s">
        <v>23</v>
      </c>
      <c r="E3" s="127" t="s">
        <v>4</v>
      </c>
      <c r="F3" s="127" t="s">
        <v>9</v>
      </c>
      <c r="G3" s="129" t="s">
        <v>10</v>
      </c>
      <c r="H3" s="130"/>
      <c r="I3" s="129" t="s">
        <v>5</v>
      </c>
      <c r="J3" s="130"/>
      <c r="K3" s="127" t="s">
        <v>21</v>
      </c>
      <c r="L3" s="127" t="s">
        <v>6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</row>
    <row r="4" spans="1:98" ht="39.75" customHeight="1">
      <c r="A4" s="128"/>
      <c r="B4" s="128"/>
      <c r="C4" s="128"/>
      <c r="D4" s="128"/>
      <c r="E4" s="128"/>
      <c r="F4" s="128"/>
      <c r="G4" s="5" t="s">
        <v>11</v>
      </c>
      <c r="H4" s="5" t="s">
        <v>12</v>
      </c>
      <c r="I4" s="1" t="s">
        <v>7</v>
      </c>
      <c r="J4" s="1" t="s">
        <v>8</v>
      </c>
      <c r="K4" s="128"/>
      <c r="L4" s="128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</row>
    <row r="5" spans="1:98">
      <c r="A5" s="115" t="s">
        <v>112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7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</row>
    <row r="6" spans="1:98">
      <c r="A6" s="112" t="s">
        <v>13</v>
      </c>
      <c r="B6" s="119"/>
      <c r="C6" s="61"/>
      <c r="D6" s="19"/>
      <c r="E6" s="21"/>
      <c r="F6" s="21"/>
      <c r="G6" s="21"/>
      <c r="H6" s="21"/>
      <c r="I6" s="21"/>
      <c r="J6" s="19"/>
      <c r="K6" s="21"/>
      <c r="L6" s="21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</row>
    <row r="7" spans="1:98" s="35" customFormat="1">
      <c r="A7" s="62">
        <v>1</v>
      </c>
      <c r="B7" s="7" t="s">
        <v>113</v>
      </c>
      <c r="C7" s="63">
        <v>171000</v>
      </c>
      <c r="D7" s="64">
        <f>C7/1.75</f>
        <v>97714.28571428571</v>
      </c>
      <c r="E7" s="6" t="s">
        <v>1</v>
      </c>
      <c r="F7" s="36" t="s">
        <v>19</v>
      </c>
      <c r="G7" s="34">
        <v>100</v>
      </c>
      <c r="H7" s="34">
        <v>0</v>
      </c>
      <c r="I7" s="34" t="s">
        <v>68</v>
      </c>
      <c r="J7" s="34" t="s">
        <v>70</v>
      </c>
      <c r="K7" s="6" t="s">
        <v>22</v>
      </c>
      <c r="L7" s="34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</row>
    <row r="8" spans="1:98">
      <c r="A8" s="62">
        <v>2</v>
      </c>
      <c r="B8" s="7" t="s">
        <v>114</v>
      </c>
      <c r="C8" s="63">
        <v>142700</v>
      </c>
      <c r="D8" s="23">
        <f t="shared" ref="D8:D22" si="0">C8/1.75</f>
        <v>81542.857142857145</v>
      </c>
      <c r="E8" s="6" t="s">
        <v>1</v>
      </c>
      <c r="F8" s="36" t="s">
        <v>19</v>
      </c>
      <c r="G8" s="34">
        <v>100</v>
      </c>
      <c r="H8" s="34">
        <v>0</v>
      </c>
      <c r="I8" s="34" t="s">
        <v>43</v>
      </c>
      <c r="J8" s="34" t="s">
        <v>88</v>
      </c>
      <c r="K8" s="6" t="s">
        <v>22</v>
      </c>
      <c r="L8" s="6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</row>
    <row r="9" spans="1:98" s="35" customFormat="1">
      <c r="A9" s="62">
        <v>3</v>
      </c>
      <c r="B9" s="7" t="s">
        <v>115</v>
      </c>
      <c r="C9" s="63">
        <v>177000</v>
      </c>
      <c r="D9" s="23">
        <f t="shared" si="0"/>
        <v>101142.85714285714</v>
      </c>
      <c r="E9" s="6" t="s">
        <v>1</v>
      </c>
      <c r="F9" s="36" t="s">
        <v>18</v>
      </c>
      <c r="G9" s="34">
        <v>100</v>
      </c>
      <c r="H9" s="34">
        <v>0</v>
      </c>
      <c r="I9" s="34" t="s">
        <v>43</v>
      </c>
      <c r="J9" s="34" t="s">
        <v>88</v>
      </c>
      <c r="K9" s="6" t="s">
        <v>22</v>
      </c>
      <c r="L9" s="6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</row>
    <row r="10" spans="1:98">
      <c r="A10" s="62">
        <v>4</v>
      </c>
      <c r="B10" s="65" t="s">
        <v>116</v>
      </c>
      <c r="C10" s="63">
        <v>132000</v>
      </c>
      <c r="D10" s="23">
        <f t="shared" si="0"/>
        <v>75428.571428571435</v>
      </c>
      <c r="E10" s="6" t="s">
        <v>1</v>
      </c>
      <c r="F10" s="36" t="s">
        <v>19</v>
      </c>
      <c r="G10" s="34">
        <v>100</v>
      </c>
      <c r="H10" s="34">
        <v>0</v>
      </c>
      <c r="I10" s="34" t="s">
        <v>46</v>
      </c>
      <c r="J10" s="34" t="s">
        <v>117</v>
      </c>
      <c r="K10" s="6" t="s">
        <v>22</v>
      </c>
      <c r="L10" s="6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</row>
    <row r="11" spans="1:98">
      <c r="A11" s="62">
        <v>5</v>
      </c>
      <c r="B11" s="65" t="s">
        <v>118</v>
      </c>
      <c r="C11" s="63">
        <v>79500</v>
      </c>
      <c r="D11" s="23">
        <f t="shared" si="0"/>
        <v>45428.571428571428</v>
      </c>
      <c r="E11" s="6" t="s">
        <v>1</v>
      </c>
      <c r="F11" s="36" t="s">
        <v>19</v>
      </c>
      <c r="G11" s="34">
        <v>100</v>
      </c>
      <c r="H11" s="34">
        <v>0</v>
      </c>
      <c r="I11" s="34" t="s">
        <v>46</v>
      </c>
      <c r="J11" s="34" t="s">
        <v>117</v>
      </c>
      <c r="K11" s="6" t="s">
        <v>22</v>
      </c>
      <c r="L11" s="6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</row>
    <row r="12" spans="1:98">
      <c r="A12" s="62">
        <v>6</v>
      </c>
      <c r="B12" s="65" t="s">
        <v>119</v>
      </c>
      <c r="C12" s="63">
        <v>82500</v>
      </c>
      <c r="D12" s="23">
        <f t="shared" si="0"/>
        <v>47142.857142857145</v>
      </c>
      <c r="E12" s="6" t="s">
        <v>1</v>
      </c>
      <c r="F12" s="36" t="s">
        <v>19</v>
      </c>
      <c r="G12" s="34">
        <v>100</v>
      </c>
      <c r="H12" s="34">
        <v>0</v>
      </c>
      <c r="I12" s="34" t="s">
        <v>50</v>
      </c>
      <c r="J12" s="34" t="s">
        <v>117</v>
      </c>
      <c r="K12" s="6" t="s">
        <v>22</v>
      </c>
      <c r="L12" s="6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</row>
    <row r="13" spans="1:98" ht="25.5">
      <c r="A13" s="62">
        <v>7</v>
      </c>
      <c r="B13" s="65" t="s">
        <v>120</v>
      </c>
      <c r="C13" s="63">
        <v>6000</v>
      </c>
      <c r="D13" s="23">
        <f t="shared" si="0"/>
        <v>3428.5714285714284</v>
      </c>
      <c r="E13" s="6" t="s">
        <v>1</v>
      </c>
      <c r="F13" s="36" t="s">
        <v>19</v>
      </c>
      <c r="G13" s="34">
        <v>100</v>
      </c>
      <c r="H13" s="34">
        <v>0</v>
      </c>
      <c r="I13" s="66" t="s">
        <v>121</v>
      </c>
      <c r="J13" s="66" t="s">
        <v>46</v>
      </c>
      <c r="K13" s="6" t="s">
        <v>22</v>
      </c>
      <c r="L13" s="6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</row>
    <row r="14" spans="1:98">
      <c r="A14" s="62">
        <v>8</v>
      </c>
      <c r="B14" s="67" t="s">
        <v>122</v>
      </c>
      <c r="C14" s="63">
        <v>216000</v>
      </c>
      <c r="D14" s="23">
        <f t="shared" si="0"/>
        <v>123428.57142857143</v>
      </c>
      <c r="E14" s="6" t="s">
        <v>1</v>
      </c>
      <c r="F14" s="36" t="s">
        <v>18</v>
      </c>
      <c r="G14" s="34">
        <v>100</v>
      </c>
      <c r="H14" s="34">
        <v>0</v>
      </c>
      <c r="I14" s="34" t="s">
        <v>121</v>
      </c>
      <c r="J14" s="34" t="s">
        <v>89</v>
      </c>
      <c r="K14" s="6" t="s">
        <v>22</v>
      </c>
      <c r="L14" s="6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</row>
    <row r="15" spans="1:98">
      <c r="A15" s="62">
        <v>9</v>
      </c>
      <c r="B15" s="65" t="s">
        <v>123</v>
      </c>
      <c r="C15" s="63">
        <v>201400</v>
      </c>
      <c r="D15" s="23">
        <f t="shared" si="0"/>
        <v>115085.71428571429</v>
      </c>
      <c r="E15" s="6" t="s">
        <v>1</v>
      </c>
      <c r="F15" s="36" t="s">
        <v>18</v>
      </c>
      <c r="G15" s="34">
        <v>100</v>
      </c>
      <c r="H15" s="34">
        <v>0</v>
      </c>
      <c r="I15" s="34" t="s">
        <v>68</v>
      </c>
      <c r="J15" s="34" t="s">
        <v>70</v>
      </c>
      <c r="K15" s="6" t="s">
        <v>22</v>
      </c>
      <c r="L15" s="6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</row>
    <row r="16" spans="1:98" ht="25.5">
      <c r="A16" s="62">
        <v>10</v>
      </c>
      <c r="B16" s="65" t="s">
        <v>124</v>
      </c>
      <c r="C16" s="63">
        <v>12000</v>
      </c>
      <c r="D16" s="23">
        <f t="shared" si="0"/>
        <v>6857.1428571428569</v>
      </c>
      <c r="E16" s="6" t="s">
        <v>1</v>
      </c>
      <c r="F16" s="36" t="s">
        <v>19</v>
      </c>
      <c r="G16" s="34">
        <v>100</v>
      </c>
      <c r="H16" s="34">
        <v>0</v>
      </c>
      <c r="I16" s="34" t="s">
        <v>68</v>
      </c>
      <c r="J16" s="34" t="s">
        <v>68</v>
      </c>
      <c r="K16" s="6" t="s">
        <v>22</v>
      </c>
      <c r="L16" s="6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</row>
    <row r="17" spans="1:98">
      <c r="A17" s="62">
        <v>11</v>
      </c>
      <c r="B17" s="65" t="s">
        <v>125</v>
      </c>
      <c r="C17" s="63">
        <v>384000</v>
      </c>
      <c r="D17" s="23">
        <f t="shared" si="0"/>
        <v>219428.57142857142</v>
      </c>
      <c r="E17" s="6" t="s">
        <v>2</v>
      </c>
      <c r="F17" s="36" t="s">
        <v>18</v>
      </c>
      <c r="G17" s="34">
        <v>100</v>
      </c>
      <c r="H17" s="34">
        <v>0</v>
      </c>
      <c r="I17" s="34" t="s">
        <v>68</v>
      </c>
      <c r="J17" s="66" t="s">
        <v>46</v>
      </c>
      <c r="K17" s="6" t="s">
        <v>22</v>
      </c>
      <c r="L17" s="6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</row>
    <row r="18" spans="1:98">
      <c r="A18" s="62">
        <v>12</v>
      </c>
      <c r="B18" s="65" t="s">
        <v>126</v>
      </c>
      <c r="C18" s="63">
        <v>12000</v>
      </c>
      <c r="D18" s="23">
        <f t="shared" si="0"/>
        <v>6857.1428571428569</v>
      </c>
      <c r="E18" s="6" t="s">
        <v>1</v>
      </c>
      <c r="F18" s="36" t="s">
        <v>19</v>
      </c>
      <c r="G18" s="34">
        <v>100</v>
      </c>
      <c r="H18" s="34">
        <v>0</v>
      </c>
      <c r="I18" s="34" t="s">
        <v>45</v>
      </c>
      <c r="J18" s="34" t="s">
        <v>45</v>
      </c>
      <c r="K18" s="6" t="s">
        <v>22</v>
      </c>
      <c r="L18" s="6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</row>
    <row r="19" spans="1:98">
      <c r="A19" s="62">
        <v>13</v>
      </c>
      <c r="B19" s="67" t="s">
        <v>127</v>
      </c>
      <c r="C19" s="68">
        <v>150750</v>
      </c>
      <c r="D19" s="23">
        <f t="shared" si="0"/>
        <v>86142.857142857145</v>
      </c>
      <c r="E19" s="6" t="s">
        <v>1</v>
      </c>
      <c r="F19" s="36" t="s">
        <v>19</v>
      </c>
      <c r="G19" s="34">
        <v>100</v>
      </c>
      <c r="H19" s="34">
        <v>0</v>
      </c>
      <c r="I19" s="34" t="s">
        <v>68</v>
      </c>
      <c r="J19" s="34" t="s">
        <v>43</v>
      </c>
      <c r="K19" s="6" t="s">
        <v>22</v>
      </c>
      <c r="L19" s="6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</row>
    <row r="20" spans="1:98">
      <c r="A20" s="62">
        <v>14</v>
      </c>
      <c r="B20" s="69" t="s">
        <v>128</v>
      </c>
      <c r="C20" s="70">
        <v>60000</v>
      </c>
      <c r="D20" s="23">
        <f t="shared" si="0"/>
        <v>34285.714285714283</v>
      </c>
      <c r="E20" s="6" t="s">
        <v>1</v>
      </c>
      <c r="F20" s="36" t="s">
        <v>19</v>
      </c>
      <c r="G20" s="34">
        <v>100</v>
      </c>
      <c r="H20" s="34">
        <v>0</v>
      </c>
      <c r="I20" s="34" t="s">
        <v>50</v>
      </c>
      <c r="J20" s="34" t="s">
        <v>88</v>
      </c>
      <c r="K20" s="6" t="s">
        <v>22</v>
      </c>
      <c r="L20" s="6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</row>
    <row r="21" spans="1:98">
      <c r="A21" s="62">
        <v>15</v>
      </c>
      <c r="B21" s="7" t="s">
        <v>129</v>
      </c>
      <c r="C21" s="70">
        <v>108000</v>
      </c>
      <c r="D21" s="23">
        <f t="shared" si="0"/>
        <v>61714.285714285717</v>
      </c>
      <c r="E21" s="6" t="s">
        <v>1</v>
      </c>
      <c r="F21" s="36" t="s">
        <v>19</v>
      </c>
      <c r="G21" s="34">
        <v>100</v>
      </c>
      <c r="H21" s="34">
        <v>0</v>
      </c>
      <c r="I21" s="34" t="s">
        <v>88</v>
      </c>
      <c r="J21" s="34" t="s">
        <v>89</v>
      </c>
      <c r="K21" s="6" t="s">
        <v>22</v>
      </c>
      <c r="L21" s="6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</row>
    <row r="22" spans="1:98">
      <c r="A22" s="62">
        <v>16</v>
      </c>
      <c r="B22" s="69" t="s">
        <v>130</v>
      </c>
      <c r="C22" s="70">
        <v>120500</v>
      </c>
      <c r="D22" s="64">
        <f t="shared" si="0"/>
        <v>68857.142857142855</v>
      </c>
      <c r="E22" s="6" t="s">
        <v>1</v>
      </c>
      <c r="F22" s="36" t="s">
        <v>19</v>
      </c>
      <c r="G22" s="34">
        <v>100</v>
      </c>
      <c r="H22" s="34">
        <v>0</v>
      </c>
      <c r="I22" s="34" t="s">
        <v>45</v>
      </c>
      <c r="J22" s="66" t="s">
        <v>46</v>
      </c>
      <c r="K22" s="6" t="s">
        <v>22</v>
      </c>
      <c r="L22" s="6"/>
      <c r="M22" s="103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</row>
    <row r="23" spans="1:98" s="35" customFormat="1">
      <c r="A23" s="72" t="s">
        <v>107</v>
      </c>
      <c r="B23" s="86" t="s">
        <v>112</v>
      </c>
      <c r="C23" s="33">
        <f>SUM(C7:C22)</f>
        <v>2055350</v>
      </c>
      <c r="D23" s="33">
        <f>SUM(D7:D22)</f>
        <v>1174485.7142857143</v>
      </c>
      <c r="E23" s="55"/>
      <c r="F23" s="55"/>
      <c r="G23" s="55"/>
      <c r="H23" s="55"/>
      <c r="I23" s="55"/>
      <c r="J23" s="55"/>
      <c r="K23" s="55"/>
      <c r="L23" s="56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</row>
    <row r="24" spans="1:98" s="35" customFormat="1">
      <c r="A24" s="115" t="s">
        <v>131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7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</row>
    <row r="25" spans="1:98">
      <c r="A25" s="112" t="s">
        <v>13</v>
      </c>
      <c r="B25" s="119"/>
      <c r="C25" s="73"/>
      <c r="D25" s="19"/>
      <c r="E25" s="21"/>
      <c r="F25" s="21"/>
      <c r="G25" s="21"/>
      <c r="H25" s="21"/>
      <c r="I25" s="21"/>
      <c r="J25" s="19"/>
      <c r="K25" s="21"/>
      <c r="L25" s="21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</row>
    <row r="26" spans="1:98">
      <c r="A26" s="62">
        <v>17</v>
      </c>
      <c r="B26" s="7" t="s">
        <v>132</v>
      </c>
      <c r="C26" s="30">
        <v>193500</v>
      </c>
      <c r="D26" s="64">
        <f>C26/1.75</f>
        <v>110571.42857142857</v>
      </c>
      <c r="E26" s="6" t="s">
        <v>1</v>
      </c>
      <c r="F26" s="36" t="s">
        <v>18</v>
      </c>
      <c r="G26" s="34">
        <v>100</v>
      </c>
      <c r="H26" s="34">
        <v>0</v>
      </c>
      <c r="I26" s="34" t="s">
        <v>68</v>
      </c>
      <c r="J26" s="34" t="s">
        <v>43</v>
      </c>
      <c r="K26" s="6" t="s">
        <v>22</v>
      </c>
      <c r="L26" s="6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</row>
    <row r="27" spans="1:98">
      <c r="A27" s="62">
        <v>18</v>
      </c>
      <c r="B27" s="7" t="s">
        <v>133</v>
      </c>
      <c r="C27" s="30">
        <v>186000</v>
      </c>
      <c r="D27" s="64">
        <f t="shared" ref="D27:D32" si="1">C27/1.75</f>
        <v>106285.71428571429</v>
      </c>
      <c r="E27" s="6" t="s">
        <v>1</v>
      </c>
      <c r="F27" s="36" t="s">
        <v>18</v>
      </c>
      <c r="G27" s="34">
        <v>100</v>
      </c>
      <c r="H27" s="34">
        <v>0</v>
      </c>
      <c r="I27" s="34" t="s">
        <v>68</v>
      </c>
      <c r="J27" s="34" t="s">
        <v>43</v>
      </c>
      <c r="K27" s="6" t="s">
        <v>22</v>
      </c>
      <c r="L27" s="6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</row>
    <row r="28" spans="1:98">
      <c r="A28" s="62">
        <v>19</v>
      </c>
      <c r="B28" s="32" t="s">
        <v>134</v>
      </c>
      <c r="C28" s="30">
        <v>118700</v>
      </c>
      <c r="D28" s="64">
        <f t="shared" si="1"/>
        <v>67828.571428571435</v>
      </c>
      <c r="E28" s="6" t="s">
        <v>1</v>
      </c>
      <c r="F28" s="36" t="s">
        <v>19</v>
      </c>
      <c r="G28" s="34">
        <v>100</v>
      </c>
      <c r="H28" s="34">
        <v>0</v>
      </c>
      <c r="I28" s="34" t="s">
        <v>68</v>
      </c>
      <c r="J28" s="34" t="s">
        <v>43</v>
      </c>
      <c r="K28" s="6" t="s">
        <v>22</v>
      </c>
      <c r="L28" s="6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</row>
    <row r="29" spans="1:98">
      <c r="A29" s="62">
        <v>20</v>
      </c>
      <c r="B29" s="7" t="s">
        <v>135</v>
      </c>
      <c r="C29" s="30">
        <v>497900</v>
      </c>
      <c r="D29" s="64">
        <f t="shared" si="1"/>
        <v>284514.28571428574</v>
      </c>
      <c r="E29" s="6" t="s">
        <v>2</v>
      </c>
      <c r="F29" s="36" t="s">
        <v>18</v>
      </c>
      <c r="G29" s="34">
        <v>100</v>
      </c>
      <c r="H29" s="34">
        <v>0</v>
      </c>
      <c r="I29" s="34" t="s">
        <v>68</v>
      </c>
      <c r="J29" s="34" t="s">
        <v>88</v>
      </c>
      <c r="K29" s="6" t="s">
        <v>22</v>
      </c>
      <c r="L29" s="6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</row>
    <row r="30" spans="1:98">
      <c r="A30" s="62">
        <v>21</v>
      </c>
      <c r="B30" s="7" t="s">
        <v>136</v>
      </c>
      <c r="C30" s="30">
        <v>365600</v>
      </c>
      <c r="D30" s="64">
        <f t="shared" si="1"/>
        <v>208914.28571428571</v>
      </c>
      <c r="E30" s="6" t="s">
        <v>2</v>
      </c>
      <c r="F30" s="36" t="s">
        <v>18</v>
      </c>
      <c r="G30" s="34">
        <v>100</v>
      </c>
      <c r="H30" s="34">
        <v>0</v>
      </c>
      <c r="I30" s="34" t="s">
        <v>50</v>
      </c>
      <c r="J30" s="34" t="s">
        <v>70</v>
      </c>
      <c r="K30" s="6" t="s">
        <v>22</v>
      </c>
      <c r="L30" s="6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</row>
    <row r="31" spans="1:98">
      <c r="A31" s="62">
        <v>22</v>
      </c>
      <c r="B31" s="7" t="s">
        <v>137</v>
      </c>
      <c r="C31" s="30">
        <v>332100</v>
      </c>
      <c r="D31" s="64">
        <f t="shared" si="1"/>
        <v>189771.42857142858</v>
      </c>
      <c r="E31" s="6" t="s">
        <v>1</v>
      </c>
      <c r="F31" s="36" t="s">
        <v>18</v>
      </c>
      <c r="G31" s="34">
        <v>100</v>
      </c>
      <c r="H31" s="34">
        <v>0</v>
      </c>
      <c r="I31" s="66" t="s">
        <v>46</v>
      </c>
      <c r="J31" s="66" t="s">
        <v>117</v>
      </c>
      <c r="K31" s="6" t="s">
        <v>22</v>
      </c>
      <c r="L31" s="6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</row>
    <row r="32" spans="1:98">
      <c r="A32" s="62">
        <v>23</v>
      </c>
      <c r="B32" s="69" t="s">
        <v>130</v>
      </c>
      <c r="C32" s="29">
        <v>144000</v>
      </c>
      <c r="D32" s="64">
        <f t="shared" si="1"/>
        <v>82285.71428571429</v>
      </c>
      <c r="E32" s="6" t="s">
        <v>1</v>
      </c>
      <c r="F32" s="36" t="s">
        <v>19</v>
      </c>
      <c r="G32" s="34">
        <v>100</v>
      </c>
      <c r="H32" s="34">
        <v>0</v>
      </c>
      <c r="I32" s="34" t="s">
        <v>68</v>
      </c>
      <c r="J32" s="66" t="s">
        <v>46</v>
      </c>
      <c r="K32" s="6" t="s">
        <v>22</v>
      </c>
      <c r="L32" s="6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</row>
    <row r="33" spans="1:98">
      <c r="A33" s="72" t="s">
        <v>107</v>
      </c>
      <c r="B33" s="86" t="s">
        <v>131</v>
      </c>
      <c r="C33" s="33">
        <f>SUM(C26:C32)</f>
        <v>1837800</v>
      </c>
      <c r="D33" s="33">
        <f>SUM(D26:D32)</f>
        <v>1050171.4285714286</v>
      </c>
      <c r="E33" s="55"/>
      <c r="F33" s="55"/>
      <c r="G33" s="55"/>
      <c r="H33" s="55"/>
      <c r="I33" s="55"/>
      <c r="J33" s="55"/>
      <c r="K33" s="55"/>
      <c r="L33" s="56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</row>
    <row r="34" spans="1:98">
      <c r="A34" s="115" t="s">
        <v>138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7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</row>
    <row r="35" spans="1:98">
      <c r="A35" s="112" t="s">
        <v>13</v>
      </c>
      <c r="B35" s="119"/>
      <c r="C35" s="73"/>
      <c r="D35" s="19"/>
      <c r="E35" s="21"/>
      <c r="F35" s="21"/>
      <c r="G35" s="21"/>
      <c r="H35" s="21"/>
      <c r="I35" s="21"/>
      <c r="J35" s="19"/>
      <c r="K35" s="21"/>
      <c r="L35" s="21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</row>
    <row r="36" spans="1:98" ht="25.5">
      <c r="A36" s="62">
        <v>24</v>
      </c>
      <c r="B36" s="75" t="s">
        <v>139</v>
      </c>
      <c r="C36" s="30">
        <v>12000</v>
      </c>
      <c r="D36" s="64">
        <f>C36/1.75</f>
        <v>6857.1428571428569</v>
      </c>
      <c r="E36" s="6" t="s">
        <v>1</v>
      </c>
      <c r="F36" s="36" t="s">
        <v>19</v>
      </c>
      <c r="G36" s="34">
        <v>100</v>
      </c>
      <c r="H36" s="34">
        <v>0</v>
      </c>
      <c r="I36" s="66" t="s">
        <v>45</v>
      </c>
      <c r="J36" s="66" t="s">
        <v>68</v>
      </c>
      <c r="K36" s="6" t="s">
        <v>22</v>
      </c>
      <c r="L36" s="6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</row>
    <row r="37" spans="1:98" ht="25.5">
      <c r="A37" s="62">
        <v>25</v>
      </c>
      <c r="B37" s="32" t="s">
        <v>140</v>
      </c>
      <c r="C37" s="30">
        <v>310700</v>
      </c>
      <c r="D37" s="64">
        <f t="shared" ref="D37:D46" si="2">C37/1.75</f>
        <v>177542.85714285713</v>
      </c>
      <c r="E37" s="6" t="s">
        <v>2</v>
      </c>
      <c r="F37" s="36" t="s">
        <v>18</v>
      </c>
      <c r="G37" s="34">
        <v>100</v>
      </c>
      <c r="H37" s="34">
        <v>0</v>
      </c>
      <c r="I37" s="34" t="s">
        <v>68</v>
      </c>
      <c r="J37" s="34" t="s">
        <v>46</v>
      </c>
      <c r="K37" s="6" t="s">
        <v>22</v>
      </c>
      <c r="L37" s="6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</row>
    <row r="38" spans="1:98">
      <c r="A38" s="62">
        <v>26</v>
      </c>
      <c r="B38" s="7" t="s">
        <v>141</v>
      </c>
      <c r="C38" s="30">
        <v>108000</v>
      </c>
      <c r="D38" s="64">
        <f t="shared" si="2"/>
        <v>61714.285714285717</v>
      </c>
      <c r="E38" s="6" t="s">
        <v>1</v>
      </c>
      <c r="F38" s="36" t="s">
        <v>19</v>
      </c>
      <c r="G38" s="34">
        <v>100</v>
      </c>
      <c r="H38" s="34">
        <v>0</v>
      </c>
      <c r="I38" s="66" t="s">
        <v>46</v>
      </c>
      <c r="J38" s="34" t="s">
        <v>117</v>
      </c>
      <c r="K38" s="6" t="s">
        <v>22</v>
      </c>
      <c r="L38" s="6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</row>
    <row r="39" spans="1:98">
      <c r="A39" s="62">
        <v>27</v>
      </c>
      <c r="B39" s="7" t="s">
        <v>142</v>
      </c>
      <c r="C39" s="30">
        <v>84000</v>
      </c>
      <c r="D39" s="64">
        <f t="shared" si="2"/>
        <v>48000</v>
      </c>
      <c r="E39" s="6" t="s">
        <v>1</v>
      </c>
      <c r="F39" s="36" t="s">
        <v>19</v>
      </c>
      <c r="G39" s="34">
        <v>100</v>
      </c>
      <c r="H39" s="34">
        <v>0</v>
      </c>
      <c r="I39" s="66" t="s">
        <v>46</v>
      </c>
      <c r="J39" s="34" t="s">
        <v>89</v>
      </c>
      <c r="K39" s="6" t="s">
        <v>22</v>
      </c>
      <c r="L39" s="6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</row>
    <row r="40" spans="1:98">
      <c r="A40" s="62">
        <v>28</v>
      </c>
      <c r="B40" s="69" t="s">
        <v>143</v>
      </c>
      <c r="C40" s="30">
        <v>90000</v>
      </c>
      <c r="D40" s="64">
        <f t="shared" si="2"/>
        <v>51428.571428571428</v>
      </c>
      <c r="E40" s="6" t="s">
        <v>1</v>
      </c>
      <c r="F40" s="36" t="s">
        <v>19</v>
      </c>
      <c r="G40" s="34">
        <v>100</v>
      </c>
      <c r="H40" s="34">
        <v>0</v>
      </c>
      <c r="I40" s="66" t="s">
        <v>46</v>
      </c>
      <c r="J40" s="34" t="s">
        <v>89</v>
      </c>
      <c r="K40" s="6" t="s">
        <v>22</v>
      </c>
      <c r="L40" s="6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</row>
    <row r="41" spans="1:98">
      <c r="A41" s="62">
        <v>29</v>
      </c>
      <c r="B41" s="69" t="s">
        <v>144</v>
      </c>
      <c r="C41" s="30">
        <v>185650</v>
      </c>
      <c r="D41" s="64">
        <f t="shared" si="2"/>
        <v>106085.71428571429</v>
      </c>
      <c r="E41" s="6" t="s">
        <v>1</v>
      </c>
      <c r="F41" s="36" t="s">
        <v>18</v>
      </c>
      <c r="G41" s="34">
        <v>100</v>
      </c>
      <c r="H41" s="34">
        <v>0</v>
      </c>
      <c r="I41" s="34" t="s">
        <v>68</v>
      </c>
      <c r="J41" s="34" t="s">
        <v>145</v>
      </c>
      <c r="K41" s="6" t="s">
        <v>22</v>
      </c>
      <c r="L41" s="6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</row>
    <row r="42" spans="1:98">
      <c r="A42" s="62">
        <v>30</v>
      </c>
      <c r="B42" s="69" t="s">
        <v>146</v>
      </c>
      <c r="C42" s="30">
        <v>12000</v>
      </c>
      <c r="D42" s="64">
        <f t="shared" si="2"/>
        <v>6857.1428571428569</v>
      </c>
      <c r="E42" s="6" t="s">
        <v>1</v>
      </c>
      <c r="F42" s="36" t="s">
        <v>19</v>
      </c>
      <c r="G42" s="34">
        <v>100</v>
      </c>
      <c r="H42" s="34">
        <v>0</v>
      </c>
      <c r="I42" s="34" t="s">
        <v>46</v>
      </c>
      <c r="J42" s="34" t="s">
        <v>68</v>
      </c>
      <c r="K42" s="6" t="s">
        <v>22</v>
      </c>
      <c r="L42" s="6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</row>
    <row r="43" spans="1:98">
      <c r="A43" s="62">
        <v>31</v>
      </c>
      <c r="B43" s="69" t="s">
        <v>147</v>
      </c>
      <c r="C43" s="30">
        <v>111750</v>
      </c>
      <c r="D43" s="64">
        <f t="shared" si="2"/>
        <v>63857.142857142855</v>
      </c>
      <c r="E43" s="6" t="s">
        <v>1</v>
      </c>
      <c r="F43" s="36" t="s">
        <v>19</v>
      </c>
      <c r="G43" s="34">
        <v>100</v>
      </c>
      <c r="H43" s="34">
        <v>0</v>
      </c>
      <c r="I43" s="34" t="s">
        <v>46</v>
      </c>
      <c r="J43" s="34" t="s">
        <v>88</v>
      </c>
      <c r="K43" s="6" t="s">
        <v>22</v>
      </c>
      <c r="L43" s="6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</row>
    <row r="44" spans="1:98">
      <c r="A44" s="62">
        <v>32</v>
      </c>
      <c r="B44" s="69" t="s">
        <v>128</v>
      </c>
      <c r="C44" s="30">
        <v>54000</v>
      </c>
      <c r="D44" s="64">
        <f t="shared" si="2"/>
        <v>30857.142857142859</v>
      </c>
      <c r="E44" s="6" t="s">
        <v>1</v>
      </c>
      <c r="F44" s="36" t="s">
        <v>19</v>
      </c>
      <c r="G44" s="34">
        <v>100</v>
      </c>
      <c r="H44" s="34">
        <v>0</v>
      </c>
      <c r="I44" s="34" t="s">
        <v>68</v>
      </c>
      <c r="J44" s="34" t="s">
        <v>70</v>
      </c>
      <c r="K44" s="6" t="s">
        <v>22</v>
      </c>
      <c r="L44" s="6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</row>
    <row r="45" spans="1:98">
      <c r="A45" s="62">
        <v>33</v>
      </c>
      <c r="B45" s="69" t="s">
        <v>129</v>
      </c>
      <c r="C45" s="76">
        <v>144000</v>
      </c>
      <c r="D45" s="64">
        <f t="shared" si="2"/>
        <v>82285.71428571429</v>
      </c>
      <c r="E45" s="6" t="s">
        <v>1</v>
      </c>
      <c r="F45" s="36" t="s">
        <v>19</v>
      </c>
      <c r="G45" s="34">
        <v>100</v>
      </c>
      <c r="H45" s="34">
        <v>0</v>
      </c>
      <c r="I45" s="34" t="s">
        <v>43</v>
      </c>
      <c r="J45" s="34" t="s">
        <v>88</v>
      </c>
      <c r="K45" s="6" t="s">
        <v>22</v>
      </c>
      <c r="L45" s="6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</row>
    <row r="46" spans="1:98">
      <c r="A46" s="62">
        <v>34</v>
      </c>
      <c r="B46" s="69" t="s">
        <v>130</v>
      </c>
      <c r="C46" s="76">
        <v>115500</v>
      </c>
      <c r="D46" s="64">
        <f t="shared" si="2"/>
        <v>66000</v>
      </c>
      <c r="E46" s="6" t="s">
        <v>1</v>
      </c>
      <c r="F46" s="36" t="s">
        <v>19</v>
      </c>
      <c r="G46" s="34">
        <v>100</v>
      </c>
      <c r="H46" s="34">
        <v>0</v>
      </c>
      <c r="I46" s="34" t="s">
        <v>68</v>
      </c>
      <c r="J46" s="34" t="s">
        <v>50</v>
      </c>
      <c r="K46" s="6" t="s">
        <v>22</v>
      </c>
      <c r="L46" s="6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</row>
    <row r="47" spans="1:98">
      <c r="A47" s="112" t="s">
        <v>72</v>
      </c>
      <c r="B47" s="120"/>
      <c r="C47" s="77"/>
      <c r="D47" s="25"/>
      <c r="E47" s="21"/>
      <c r="F47" s="21"/>
      <c r="G47" s="21"/>
      <c r="H47" s="21"/>
      <c r="I47" s="21"/>
      <c r="J47" s="21"/>
      <c r="K47" s="21"/>
      <c r="L47" s="21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</row>
    <row r="48" spans="1:98">
      <c r="A48" s="22">
        <v>35</v>
      </c>
      <c r="B48" s="8" t="s">
        <v>148</v>
      </c>
      <c r="C48" s="78">
        <v>222875</v>
      </c>
      <c r="D48" s="63">
        <f>C48/1.75</f>
        <v>127357.14285714286</v>
      </c>
      <c r="E48" s="6" t="s">
        <v>25</v>
      </c>
      <c r="F48" s="6"/>
      <c r="G48" s="6"/>
      <c r="H48" s="6"/>
      <c r="I48" s="34" t="s">
        <v>68</v>
      </c>
      <c r="J48" s="6" t="s">
        <v>46</v>
      </c>
      <c r="K48" s="6" t="s">
        <v>22</v>
      </c>
      <c r="L48" s="6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</row>
    <row r="49" spans="1:98">
      <c r="A49" s="72" t="s">
        <v>107</v>
      </c>
      <c r="B49" s="86" t="s">
        <v>138</v>
      </c>
      <c r="C49" s="79">
        <f>SUM(C36:C46)+C48</f>
        <v>1450475</v>
      </c>
      <c r="D49" s="79">
        <f>SUM(D36:D46)+D48</f>
        <v>828842.85714285704</v>
      </c>
      <c r="E49" s="55"/>
      <c r="F49" s="55"/>
      <c r="G49" s="55"/>
      <c r="H49" s="55"/>
      <c r="I49" s="55"/>
      <c r="J49" s="55"/>
      <c r="K49" s="55"/>
      <c r="L49" s="56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</row>
    <row r="50" spans="1:98">
      <c r="A50" s="115" t="s">
        <v>149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7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</row>
    <row r="51" spans="1:98">
      <c r="A51" s="112" t="s">
        <v>13</v>
      </c>
      <c r="B51" s="119"/>
      <c r="C51" s="73"/>
      <c r="D51" s="19"/>
      <c r="E51" s="21"/>
      <c r="F51" s="21"/>
      <c r="G51" s="21"/>
      <c r="H51" s="21"/>
      <c r="I51" s="21"/>
      <c r="J51" s="19"/>
      <c r="K51" s="21"/>
      <c r="L51" s="21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</row>
    <row r="52" spans="1:98">
      <c r="A52" s="62">
        <v>36</v>
      </c>
      <c r="B52" s="57" t="s">
        <v>150</v>
      </c>
      <c r="C52" s="64">
        <v>240000</v>
      </c>
      <c r="D52" s="64">
        <f>C52/1.75</f>
        <v>137142.85714285713</v>
      </c>
      <c r="E52" s="6" t="s">
        <v>1</v>
      </c>
      <c r="F52" s="36" t="s">
        <v>18</v>
      </c>
      <c r="G52" s="34">
        <v>100</v>
      </c>
      <c r="H52" s="34">
        <v>0</v>
      </c>
      <c r="I52" s="34" t="s">
        <v>68</v>
      </c>
      <c r="J52" s="34" t="s">
        <v>43</v>
      </c>
      <c r="K52" s="6"/>
      <c r="L52" s="6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</row>
    <row r="53" spans="1:98" ht="25.5">
      <c r="A53" s="62">
        <v>37</v>
      </c>
      <c r="B53" s="57" t="s">
        <v>151</v>
      </c>
      <c r="C53" s="64">
        <v>6000</v>
      </c>
      <c r="D53" s="64">
        <f t="shared" ref="D53:D64" si="3">C53/1.75</f>
        <v>3428.5714285714284</v>
      </c>
      <c r="E53" s="6" t="s">
        <v>1</v>
      </c>
      <c r="F53" s="36" t="s">
        <v>19</v>
      </c>
      <c r="G53" s="34">
        <v>100</v>
      </c>
      <c r="H53" s="34">
        <v>0</v>
      </c>
      <c r="I53" s="34" t="s">
        <v>43</v>
      </c>
      <c r="J53" s="34" t="s">
        <v>70</v>
      </c>
      <c r="K53" s="6"/>
      <c r="L53" s="6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</row>
    <row r="54" spans="1:98">
      <c r="A54" s="62">
        <v>38</v>
      </c>
      <c r="B54" s="57" t="s">
        <v>152</v>
      </c>
      <c r="C54" s="64">
        <v>186200</v>
      </c>
      <c r="D54" s="64">
        <f t="shared" si="3"/>
        <v>106400</v>
      </c>
      <c r="E54" s="6" t="s">
        <v>1</v>
      </c>
      <c r="F54" s="36" t="s">
        <v>18</v>
      </c>
      <c r="G54" s="34">
        <v>100</v>
      </c>
      <c r="H54" s="34">
        <v>0</v>
      </c>
      <c r="I54" s="66" t="s">
        <v>70</v>
      </c>
      <c r="J54" s="34" t="s">
        <v>153</v>
      </c>
      <c r="K54" s="6"/>
      <c r="L54" s="6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</row>
    <row r="55" spans="1:98">
      <c r="A55" s="62">
        <v>39</v>
      </c>
      <c r="B55" s="57" t="s">
        <v>154</v>
      </c>
      <c r="C55" s="64">
        <v>136500</v>
      </c>
      <c r="D55" s="64">
        <f t="shared" si="3"/>
        <v>78000</v>
      </c>
      <c r="E55" s="6" t="s">
        <v>1</v>
      </c>
      <c r="F55" s="36" t="s">
        <v>19</v>
      </c>
      <c r="G55" s="34">
        <v>100</v>
      </c>
      <c r="H55" s="34">
        <v>0</v>
      </c>
      <c r="I55" s="34" t="s">
        <v>43</v>
      </c>
      <c r="J55" s="34" t="s">
        <v>50</v>
      </c>
      <c r="K55" s="6"/>
      <c r="L55" s="6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</row>
    <row r="56" spans="1:98">
      <c r="A56" s="62">
        <v>40</v>
      </c>
      <c r="B56" s="57" t="s">
        <v>141</v>
      </c>
      <c r="C56" s="64">
        <v>180000</v>
      </c>
      <c r="D56" s="64">
        <f t="shared" si="3"/>
        <v>102857.14285714286</v>
      </c>
      <c r="E56" s="6" t="s">
        <v>1</v>
      </c>
      <c r="F56" s="36" t="s">
        <v>18</v>
      </c>
      <c r="G56" s="34">
        <v>100</v>
      </c>
      <c r="H56" s="34">
        <v>0</v>
      </c>
      <c r="I56" s="66" t="s">
        <v>46</v>
      </c>
      <c r="J56" s="34" t="s">
        <v>155</v>
      </c>
      <c r="K56" s="6"/>
      <c r="L56" s="6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</row>
    <row r="57" spans="1:98">
      <c r="A57" s="62">
        <v>41</v>
      </c>
      <c r="B57" s="57" t="s">
        <v>156</v>
      </c>
      <c r="C57" s="64">
        <v>123000</v>
      </c>
      <c r="D57" s="64">
        <f t="shared" si="3"/>
        <v>70285.71428571429</v>
      </c>
      <c r="E57" s="6" t="s">
        <v>1</v>
      </c>
      <c r="F57" s="36" t="s">
        <v>19</v>
      </c>
      <c r="G57" s="34">
        <v>100</v>
      </c>
      <c r="H57" s="34">
        <v>0</v>
      </c>
      <c r="I57" s="34" t="s">
        <v>50</v>
      </c>
      <c r="J57" s="34" t="s">
        <v>117</v>
      </c>
      <c r="K57" s="6"/>
      <c r="L57" s="6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</row>
    <row r="58" spans="1:98">
      <c r="A58" s="62">
        <v>42</v>
      </c>
      <c r="B58" s="57" t="s">
        <v>157</v>
      </c>
      <c r="C58" s="64">
        <v>118500</v>
      </c>
      <c r="D58" s="64">
        <f t="shared" si="3"/>
        <v>67714.28571428571</v>
      </c>
      <c r="E58" s="6" t="s">
        <v>1</v>
      </c>
      <c r="F58" s="36" t="s">
        <v>19</v>
      </c>
      <c r="G58" s="34">
        <v>100</v>
      </c>
      <c r="H58" s="34">
        <v>0</v>
      </c>
      <c r="I58" s="34" t="s">
        <v>50</v>
      </c>
      <c r="J58" s="34" t="s">
        <v>117</v>
      </c>
      <c r="K58" s="6"/>
      <c r="L58" s="6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</row>
    <row r="59" spans="1:98" ht="25.5">
      <c r="A59" s="62">
        <v>43</v>
      </c>
      <c r="B59" s="57" t="s">
        <v>158</v>
      </c>
      <c r="C59" s="64">
        <v>8000</v>
      </c>
      <c r="D59" s="64">
        <f t="shared" si="3"/>
        <v>4571.4285714285716</v>
      </c>
      <c r="E59" s="6" t="s">
        <v>1</v>
      </c>
      <c r="F59" s="36" t="s">
        <v>19</v>
      </c>
      <c r="G59" s="34">
        <v>100</v>
      </c>
      <c r="H59" s="34">
        <v>0</v>
      </c>
      <c r="I59" s="34" t="s">
        <v>43</v>
      </c>
      <c r="J59" s="34" t="s">
        <v>43</v>
      </c>
      <c r="K59" s="6"/>
      <c r="L59" s="6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</row>
    <row r="60" spans="1:98">
      <c r="A60" s="62">
        <v>44</v>
      </c>
      <c r="B60" s="57" t="s">
        <v>159</v>
      </c>
      <c r="C60" s="64">
        <v>208000</v>
      </c>
      <c r="D60" s="64">
        <f t="shared" si="3"/>
        <v>118857.14285714286</v>
      </c>
      <c r="E60" s="6" t="s">
        <v>1</v>
      </c>
      <c r="F60" s="36" t="s">
        <v>18</v>
      </c>
      <c r="G60" s="34">
        <v>100</v>
      </c>
      <c r="H60" s="34">
        <v>0</v>
      </c>
      <c r="I60" s="34" t="s">
        <v>70</v>
      </c>
      <c r="J60" s="34" t="s">
        <v>88</v>
      </c>
      <c r="K60" s="6"/>
      <c r="L60" s="6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</row>
    <row r="61" spans="1:98">
      <c r="A61" s="62">
        <v>45</v>
      </c>
      <c r="B61" s="57" t="s">
        <v>160</v>
      </c>
      <c r="C61" s="64">
        <v>110625</v>
      </c>
      <c r="D61" s="64">
        <f t="shared" si="3"/>
        <v>63214.285714285717</v>
      </c>
      <c r="E61" s="6" t="s">
        <v>1</v>
      </c>
      <c r="F61" s="36" t="s">
        <v>19</v>
      </c>
      <c r="G61" s="34">
        <v>100</v>
      </c>
      <c r="H61" s="34">
        <v>0</v>
      </c>
      <c r="I61" s="34" t="s">
        <v>68</v>
      </c>
      <c r="J61" s="34" t="s">
        <v>161</v>
      </c>
      <c r="K61" s="6"/>
      <c r="L61" s="6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</row>
    <row r="62" spans="1:98">
      <c r="A62" s="62">
        <v>46</v>
      </c>
      <c r="B62" s="69" t="s">
        <v>128</v>
      </c>
      <c r="C62" s="64">
        <v>72000</v>
      </c>
      <c r="D62" s="64">
        <f t="shared" si="3"/>
        <v>41142.857142857145</v>
      </c>
      <c r="E62" s="6" t="s">
        <v>1</v>
      </c>
      <c r="F62" s="36" t="s">
        <v>19</v>
      </c>
      <c r="G62" s="34">
        <v>100</v>
      </c>
      <c r="H62" s="34">
        <v>0</v>
      </c>
      <c r="I62" s="34" t="s">
        <v>162</v>
      </c>
      <c r="J62" s="34" t="s">
        <v>162</v>
      </c>
      <c r="K62" s="6"/>
      <c r="L62" s="6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</row>
    <row r="63" spans="1:98">
      <c r="A63" s="62">
        <v>47</v>
      </c>
      <c r="B63" s="57" t="s">
        <v>129</v>
      </c>
      <c r="C63" s="64">
        <v>127875</v>
      </c>
      <c r="D63" s="64">
        <f t="shared" si="3"/>
        <v>73071.428571428565</v>
      </c>
      <c r="E63" s="6" t="s">
        <v>1</v>
      </c>
      <c r="F63" s="36" t="s">
        <v>19</v>
      </c>
      <c r="G63" s="34">
        <v>100</v>
      </c>
      <c r="H63" s="34">
        <v>0</v>
      </c>
      <c r="I63" s="34" t="s">
        <v>68</v>
      </c>
      <c r="J63" s="34" t="s">
        <v>50</v>
      </c>
      <c r="K63" s="6"/>
      <c r="L63" s="6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</row>
    <row r="64" spans="1:98">
      <c r="A64" s="62">
        <v>48</v>
      </c>
      <c r="B64" s="80" t="s">
        <v>130</v>
      </c>
      <c r="C64" s="64">
        <v>127500</v>
      </c>
      <c r="D64" s="64">
        <f t="shared" si="3"/>
        <v>72857.142857142855</v>
      </c>
      <c r="E64" s="6" t="s">
        <v>1</v>
      </c>
      <c r="F64" s="36" t="s">
        <v>19</v>
      </c>
      <c r="G64" s="34">
        <v>100</v>
      </c>
      <c r="H64" s="34">
        <v>0</v>
      </c>
      <c r="I64" s="34" t="s">
        <v>68</v>
      </c>
      <c r="J64" s="34" t="s">
        <v>161</v>
      </c>
      <c r="K64" s="6"/>
      <c r="L64" s="6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</row>
    <row r="65" spans="1:98">
      <c r="A65" s="72" t="s">
        <v>107</v>
      </c>
      <c r="B65" s="86" t="s">
        <v>163</v>
      </c>
      <c r="C65" s="33">
        <f>SUM(C52:C64)</f>
        <v>1644200</v>
      </c>
      <c r="D65" s="33">
        <f>SUM(D52:D64)</f>
        <v>939542.85714285693</v>
      </c>
      <c r="E65" s="55"/>
      <c r="F65" s="55"/>
      <c r="G65" s="55"/>
      <c r="H65" s="55"/>
      <c r="I65" s="55"/>
      <c r="J65" s="55"/>
      <c r="K65" s="55"/>
      <c r="L65" s="56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</row>
    <row r="66" spans="1:98">
      <c r="A66" s="115" t="s">
        <v>164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7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</row>
    <row r="67" spans="1:98">
      <c r="A67" s="112" t="s">
        <v>13</v>
      </c>
      <c r="B67" s="119"/>
      <c r="C67" s="73"/>
      <c r="D67" s="19"/>
      <c r="E67" s="21"/>
      <c r="F67" s="21"/>
      <c r="G67" s="21"/>
      <c r="H67" s="21"/>
      <c r="I67" s="21"/>
      <c r="J67" s="19"/>
      <c r="K67" s="21"/>
      <c r="L67" s="21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</row>
    <row r="68" spans="1:98">
      <c r="A68" s="62">
        <v>49</v>
      </c>
      <c r="B68" s="75" t="s">
        <v>132</v>
      </c>
      <c r="C68" s="81">
        <v>226500</v>
      </c>
      <c r="D68" s="64">
        <f t="shared" ref="D68:D80" si="4">C68/1.75</f>
        <v>129428.57142857143</v>
      </c>
      <c r="E68" s="6" t="s">
        <v>1</v>
      </c>
      <c r="F68" s="36" t="s">
        <v>18</v>
      </c>
      <c r="G68" s="34">
        <v>100</v>
      </c>
      <c r="H68" s="34">
        <v>0</v>
      </c>
      <c r="I68" s="34" t="s">
        <v>68</v>
      </c>
      <c r="J68" s="34" t="s">
        <v>70</v>
      </c>
      <c r="K68" s="6"/>
      <c r="L68" s="6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</row>
    <row r="69" spans="1:98">
      <c r="A69" s="62">
        <v>50</v>
      </c>
      <c r="B69" s="75" t="s">
        <v>133</v>
      </c>
      <c r="C69" s="81">
        <v>186250</v>
      </c>
      <c r="D69" s="64">
        <f t="shared" si="4"/>
        <v>106428.57142857143</v>
      </c>
      <c r="E69" s="6" t="s">
        <v>1</v>
      </c>
      <c r="F69" s="36" t="s">
        <v>18</v>
      </c>
      <c r="G69" s="34">
        <v>100</v>
      </c>
      <c r="H69" s="34">
        <v>0</v>
      </c>
      <c r="I69" s="34" t="s">
        <v>68</v>
      </c>
      <c r="J69" s="34" t="s">
        <v>70</v>
      </c>
      <c r="K69" s="6"/>
      <c r="L69" s="6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</row>
    <row r="70" spans="1:98">
      <c r="A70" s="62">
        <v>51</v>
      </c>
      <c r="B70" s="15" t="s">
        <v>166</v>
      </c>
      <c r="C70" s="81">
        <v>197650</v>
      </c>
      <c r="D70" s="64">
        <f t="shared" si="4"/>
        <v>112942.85714285714</v>
      </c>
      <c r="E70" s="6" t="s">
        <v>1</v>
      </c>
      <c r="F70" s="36" t="s">
        <v>18</v>
      </c>
      <c r="G70" s="34">
        <v>100</v>
      </c>
      <c r="H70" s="34">
        <v>0</v>
      </c>
      <c r="I70" s="66" t="s">
        <v>43</v>
      </c>
      <c r="J70" s="34" t="s">
        <v>46</v>
      </c>
      <c r="K70" s="6"/>
      <c r="L70" s="6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</row>
    <row r="71" spans="1:98" ht="25.5">
      <c r="A71" s="62">
        <v>52</v>
      </c>
      <c r="B71" s="15" t="s">
        <v>151</v>
      </c>
      <c r="C71" s="64">
        <v>12000</v>
      </c>
      <c r="D71" s="64">
        <f t="shared" si="4"/>
        <v>6857.1428571428569</v>
      </c>
      <c r="E71" s="6" t="s">
        <v>1</v>
      </c>
      <c r="F71" s="36" t="s">
        <v>19</v>
      </c>
      <c r="G71" s="34">
        <v>100</v>
      </c>
      <c r="H71" s="34">
        <v>0</v>
      </c>
      <c r="I71" s="34" t="s">
        <v>68</v>
      </c>
      <c r="J71" s="34" t="s">
        <v>68</v>
      </c>
      <c r="K71" s="6"/>
      <c r="L71" s="6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</row>
    <row r="72" spans="1:98">
      <c r="A72" s="62">
        <v>53</v>
      </c>
      <c r="B72" s="75" t="s">
        <v>167</v>
      </c>
      <c r="C72" s="81">
        <v>123000</v>
      </c>
      <c r="D72" s="64">
        <f t="shared" si="4"/>
        <v>70285.71428571429</v>
      </c>
      <c r="E72" s="6" t="s">
        <v>1</v>
      </c>
      <c r="F72" s="36" t="s">
        <v>19</v>
      </c>
      <c r="G72" s="34">
        <v>100</v>
      </c>
      <c r="H72" s="34">
        <v>0</v>
      </c>
      <c r="I72" s="34" t="s">
        <v>50</v>
      </c>
      <c r="J72" s="34" t="s">
        <v>117</v>
      </c>
      <c r="K72" s="6"/>
      <c r="L72" s="6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</row>
    <row r="73" spans="1:98">
      <c r="A73" s="62">
        <v>54</v>
      </c>
      <c r="B73" s="75" t="s">
        <v>168</v>
      </c>
      <c r="C73" s="81">
        <v>118500</v>
      </c>
      <c r="D73" s="64">
        <f t="shared" si="4"/>
        <v>67714.28571428571</v>
      </c>
      <c r="E73" s="6" t="s">
        <v>1</v>
      </c>
      <c r="F73" s="36" t="s">
        <v>19</v>
      </c>
      <c r="G73" s="34">
        <v>100</v>
      </c>
      <c r="H73" s="34">
        <v>0</v>
      </c>
      <c r="I73" s="34" t="s">
        <v>50</v>
      </c>
      <c r="J73" s="34" t="s">
        <v>117</v>
      </c>
      <c r="K73" s="6"/>
      <c r="L73" s="6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</row>
    <row r="74" spans="1:98" ht="25.5">
      <c r="A74" s="62">
        <v>55</v>
      </c>
      <c r="B74" s="75" t="s">
        <v>169</v>
      </c>
      <c r="C74" s="81">
        <v>12000</v>
      </c>
      <c r="D74" s="64">
        <f t="shared" si="4"/>
        <v>6857.1428571428569</v>
      </c>
      <c r="E74" s="6" t="s">
        <v>1</v>
      </c>
      <c r="F74" s="36" t="s">
        <v>19</v>
      </c>
      <c r="G74" s="34">
        <v>100</v>
      </c>
      <c r="H74" s="34">
        <v>0</v>
      </c>
      <c r="I74" s="34" t="s">
        <v>50</v>
      </c>
      <c r="J74" s="34" t="s">
        <v>117</v>
      </c>
      <c r="K74" s="6"/>
      <c r="L74" s="6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</row>
    <row r="75" spans="1:98" ht="25.5">
      <c r="A75" s="62">
        <v>56</v>
      </c>
      <c r="B75" s="75" t="s">
        <v>170</v>
      </c>
      <c r="C75" s="81">
        <v>204000</v>
      </c>
      <c r="D75" s="64">
        <f t="shared" si="4"/>
        <v>116571.42857142857</v>
      </c>
      <c r="E75" s="6" t="s">
        <v>1</v>
      </c>
      <c r="F75" s="36" t="s">
        <v>18</v>
      </c>
      <c r="G75" s="34">
        <v>100</v>
      </c>
      <c r="H75" s="34">
        <v>0</v>
      </c>
      <c r="I75" s="34" t="s">
        <v>70</v>
      </c>
      <c r="J75" s="34" t="s">
        <v>88</v>
      </c>
      <c r="K75" s="6"/>
      <c r="L75" s="6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</row>
    <row r="76" spans="1:98">
      <c r="A76" s="62">
        <v>57</v>
      </c>
      <c r="B76" s="69" t="s">
        <v>171</v>
      </c>
      <c r="C76" s="81">
        <v>110625</v>
      </c>
      <c r="D76" s="64">
        <f t="shared" si="4"/>
        <v>63214.285714285717</v>
      </c>
      <c r="E76" s="6" t="s">
        <v>1</v>
      </c>
      <c r="F76" s="36" t="s">
        <v>19</v>
      </c>
      <c r="G76" s="34">
        <v>100</v>
      </c>
      <c r="H76" s="34">
        <v>0</v>
      </c>
      <c r="I76" s="66" t="s">
        <v>43</v>
      </c>
      <c r="J76" s="66" t="s">
        <v>43</v>
      </c>
      <c r="K76" s="6"/>
      <c r="L76" s="6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</row>
    <row r="77" spans="1:98">
      <c r="A77" s="62">
        <v>58</v>
      </c>
      <c r="B77" s="69" t="s">
        <v>172</v>
      </c>
      <c r="C77" s="81">
        <v>192000</v>
      </c>
      <c r="D77" s="64">
        <f t="shared" si="4"/>
        <v>109714.28571428571</v>
      </c>
      <c r="E77" s="6" t="s">
        <v>1</v>
      </c>
      <c r="F77" s="36" t="s">
        <v>18</v>
      </c>
      <c r="G77" s="34">
        <v>100</v>
      </c>
      <c r="H77" s="34">
        <v>0</v>
      </c>
      <c r="I77" s="34" t="s">
        <v>68</v>
      </c>
      <c r="J77" s="34" t="s">
        <v>70</v>
      </c>
      <c r="K77" s="6"/>
      <c r="L77" s="6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</row>
    <row r="78" spans="1:98">
      <c r="A78" s="62">
        <v>59</v>
      </c>
      <c r="B78" s="69" t="s">
        <v>128</v>
      </c>
      <c r="C78" s="81">
        <v>60000</v>
      </c>
      <c r="D78" s="64">
        <f t="shared" si="4"/>
        <v>34285.714285714283</v>
      </c>
      <c r="E78" s="6" t="s">
        <v>1</v>
      </c>
      <c r="F78" s="36" t="s">
        <v>19</v>
      </c>
      <c r="G78" s="34">
        <v>100</v>
      </c>
      <c r="H78" s="34">
        <v>0</v>
      </c>
      <c r="I78" s="66" t="s">
        <v>43</v>
      </c>
      <c r="J78" s="66" t="s">
        <v>43</v>
      </c>
      <c r="K78" s="6"/>
      <c r="L78" s="6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</row>
    <row r="79" spans="1:98">
      <c r="A79" s="62">
        <v>60</v>
      </c>
      <c r="B79" s="69" t="s">
        <v>173</v>
      </c>
      <c r="C79" s="81">
        <v>142875</v>
      </c>
      <c r="D79" s="64">
        <f t="shared" si="4"/>
        <v>81642.857142857145</v>
      </c>
      <c r="E79" s="6" t="s">
        <v>1</v>
      </c>
      <c r="F79" s="36" t="s">
        <v>19</v>
      </c>
      <c r="G79" s="34">
        <v>100</v>
      </c>
      <c r="H79" s="34">
        <v>0</v>
      </c>
      <c r="I79" s="34" t="s">
        <v>70</v>
      </c>
      <c r="J79" s="34" t="s">
        <v>89</v>
      </c>
      <c r="K79" s="6"/>
      <c r="L79" s="6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</row>
    <row r="80" spans="1:98">
      <c r="A80" s="62">
        <v>61</v>
      </c>
      <c r="B80" s="82" t="s">
        <v>130</v>
      </c>
      <c r="C80" s="81">
        <v>127500</v>
      </c>
      <c r="D80" s="64">
        <f t="shared" si="4"/>
        <v>72857.142857142855</v>
      </c>
      <c r="E80" s="6" t="s">
        <v>1</v>
      </c>
      <c r="F80" s="36" t="s">
        <v>19</v>
      </c>
      <c r="G80" s="34">
        <v>100</v>
      </c>
      <c r="H80" s="34">
        <v>0</v>
      </c>
      <c r="I80" s="34" t="s">
        <v>68</v>
      </c>
      <c r="J80" s="34" t="s">
        <v>46</v>
      </c>
      <c r="K80" s="6"/>
      <c r="L80" s="6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</row>
    <row r="81" spans="1:98">
      <c r="A81" s="72" t="s">
        <v>107</v>
      </c>
      <c r="B81" s="86" t="s">
        <v>174</v>
      </c>
      <c r="C81" s="33">
        <f>SUM(C68:C80)</f>
        <v>1712900</v>
      </c>
      <c r="D81" s="33">
        <f>SUM(D68:D80)</f>
        <v>978799.99999999988</v>
      </c>
      <c r="E81" s="55"/>
      <c r="F81" s="55"/>
      <c r="G81" s="55"/>
      <c r="H81" s="55"/>
      <c r="I81" s="55"/>
      <c r="J81" s="55"/>
      <c r="K81" s="55"/>
      <c r="L81" s="56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</row>
    <row r="82" spans="1:98">
      <c r="A82" s="115" t="s">
        <v>176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7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</row>
    <row r="83" spans="1:98" ht="12.75" customHeight="1">
      <c r="A83" s="112" t="s">
        <v>13</v>
      </c>
      <c r="B83" s="118"/>
      <c r="C83" s="20"/>
      <c r="D83" s="19"/>
      <c r="E83" s="21"/>
      <c r="F83" s="21"/>
      <c r="G83" s="21"/>
      <c r="H83" s="21"/>
      <c r="I83" s="21"/>
      <c r="J83" s="19"/>
      <c r="K83" s="21"/>
      <c r="L83" s="21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</row>
    <row r="84" spans="1:98">
      <c r="A84" s="31">
        <v>61</v>
      </c>
      <c r="B84" s="15" t="s">
        <v>179</v>
      </c>
      <c r="C84" s="29">
        <v>100000</v>
      </c>
      <c r="D84" s="29">
        <v>54854.635216675808</v>
      </c>
      <c r="E84" s="6" t="s">
        <v>1</v>
      </c>
      <c r="F84" s="36" t="s">
        <v>19</v>
      </c>
      <c r="G84" s="6">
        <v>100</v>
      </c>
      <c r="H84" s="6">
        <v>0</v>
      </c>
      <c r="I84" s="6" t="s">
        <v>45</v>
      </c>
      <c r="J84" s="6" t="s">
        <v>50</v>
      </c>
      <c r="K84" s="6" t="s">
        <v>22</v>
      </c>
      <c r="L84" s="6" t="s">
        <v>73</v>
      </c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</row>
    <row r="85" spans="1:98">
      <c r="A85" s="31">
        <v>62</v>
      </c>
      <c r="B85" s="15" t="s">
        <v>182</v>
      </c>
      <c r="C85" s="29">
        <v>70000</v>
      </c>
      <c r="D85" s="29">
        <v>38398.244651673071</v>
      </c>
      <c r="E85" s="6" t="s">
        <v>1</v>
      </c>
      <c r="F85" s="13" t="s">
        <v>19</v>
      </c>
      <c r="G85" s="6">
        <v>100</v>
      </c>
      <c r="H85" s="6">
        <v>0</v>
      </c>
      <c r="I85" s="6" t="s">
        <v>45</v>
      </c>
      <c r="J85" s="6" t="s">
        <v>46</v>
      </c>
      <c r="K85" s="6" t="s">
        <v>22</v>
      </c>
      <c r="L85" s="6" t="s">
        <v>73</v>
      </c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</row>
    <row r="86" spans="1:98">
      <c r="A86" s="31">
        <v>63</v>
      </c>
      <c r="B86" s="15" t="s">
        <v>180</v>
      </c>
      <c r="C86" s="29">
        <v>110000</v>
      </c>
      <c r="D86" s="29">
        <v>60340.098738343389</v>
      </c>
      <c r="E86" s="6" t="s">
        <v>1</v>
      </c>
      <c r="F86" s="13" t="s">
        <v>19</v>
      </c>
      <c r="G86" s="6">
        <v>100</v>
      </c>
      <c r="H86" s="6">
        <v>0</v>
      </c>
      <c r="I86" s="6" t="s">
        <v>43</v>
      </c>
      <c r="J86" s="6" t="s">
        <v>89</v>
      </c>
      <c r="K86" s="6" t="s">
        <v>22</v>
      </c>
      <c r="L86" s="6" t="s">
        <v>73</v>
      </c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</row>
    <row r="87" spans="1:98" s="35" customFormat="1">
      <c r="A87" s="31">
        <v>64</v>
      </c>
      <c r="B87" s="10" t="s">
        <v>181</v>
      </c>
      <c r="C87" s="29">
        <v>24000</v>
      </c>
      <c r="D87" s="29">
        <v>13165.112452002195</v>
      </c>
      <c r="E87" s="34" t="s">
        <v>1</v>
      </c>
      <c r="F87" s="36" t="s">
        <v>19</v>
      </c>
      <c r="G87" s="34">
        <v>100</v>
      </c>
      <c r="H87" s="34">
        <v>0</v>
      </c>
      <c r="I87" s="34" t="s">
        <v>68</v>
      </c>
      <c r="J87" s="34" t="s">
        <v>70</v>
      </c>
      <c r="K87" s="34" t="s">
        <v>22</v>
      </c>
      <c r="L87" s="34" t="s">
        <v>73</v>
      </c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</row>
    <row r="88" spans="1:98" s="35" customFormat="1" ht="25.5">
      <c r="A88" s="31">
        <v>65</v>
      </c>
      <c r="B88" s="10" t="s">
        <v>183</v>
      </c>
      <c r="C88" s="29">
        <v>25000</v>
      </c>
      <c r="D88" s="29">
        <v>13713.658804168952</v>
      </c>
      <c r="E88" s="34" t="s">
        <v>1</v>
      </c>
      <c r="F88" s="36" t="s">
        <v>19</v>
      </c>
      <c r="G88" s="34">
        <v>100</v>
      </c>
      <c r="H88" s="34">
        <v>0</v>
      </c>
      <c r="I88" s="34" t="s">
        <v>70</v>
      </c>
      <c r="J88" s="34" t="s">
        <v>50</v>
      </c>
      <c r="K88" s="34" t="s">
        <v>22</v>
      </c>
      <c r="L88" s="34" t="s">
        <v>73</v>
      </c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</row>
    <row r="89" spans="1:98">
      <c r="A89" s="110" t="s">
        <v>14</v>
      </c>
      <c r="B89" s="111"/>
      <c r="C89" s="17"/>
      <c r="D89" s="25"/>
      <c r="E89" s="2"/>
      <c r="F89" s="2"/>
      <c r="G89" s="3"/>
      <c r="H89" s="3"/>
      <c r="I89" s="3"/>
      <c r="J89" s="3"/>
      <c r="K89" s="3"/>
      <c r="L89" s="4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</row>
    <row r="90" spans="1:98" ht="38.25">
      <c r="A90" s="26">
        <v>66</v>
      </c>
      <c r="B90" s="57" t="s">
        <v>109</v>
      </c>
      <c r="C90" s="30">
        <v>256000</v>
      </c>
      <c r="D90" s="30">
        <v>140427.86615469007</v>
      </c>
      <c r="E90" s="16" t="s">
        <v>75</v>
      </c>
      <c r="F90" s="6" t="s">
        <v>19</v>
      </c>
      <c r="G90" s="6">
        <v>100</v>
      </c>
      <c r="H90" s="6">
        <v>0</v>
      </c>
      <c r="I90" s="6" t="s">
        <v>68</v>
      </c>
      <c r="J90" s="6" t="s">
        <v>43</v>
      </c>
      <c r="K90" s="6" t="s">
        <v>22</v>
      </c>
      <c r="L90" s="6" t="s">
        <v>73</v>
      </c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</row>
    <row r="91" spans="1:98" s="35" customFormat="1" ht="38.25">
      <c r="A91" s="26">
        <v>67</v>
      </c>
      <c r="B91" s="58" t="s">
        <v>110</v>
      </c>
      <c r="C91" s="46">
        <v>160000</v>
      </c>
      <c r="D91" s="30">
        <v>87767.41634668129</v>
      </c>
      <c r="E91" s="42" t="s">
        <v>101</v>
      </c>
      <c r="F91" s="34" t="s">
        <v>19</v>
      </c>
      <c r="G91" s="34">
        <v>100</v>
      </c>
      <c r="H91" s="34">
        <v>0</v>
      </c>
      <c r="I91" s="34" t="s">
        <v>45</v>
      </c>
      <c r="J91" s="34" t="s">
        <v>68</v>
      </c>
      <c r="K91" s="34" t="s">
        <v>22</v>
      </c>
      <c r="L91" s="34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</row>
    <row r="92" spans="1:98">
      <c r="A92" s="112" t="s">
        <v>72</v>
      </c>
      <c r="B92" s="113"/>
      <c r="C92" s="18"/>
      <c r="D92" s="25"/>
      <c r="E92" s="21"/>
      <c r="F92" s="21"/>
      <c r="G92" s="21"/>
      <c r="H92" s="21"/>
      <c r="I92" s="21"/>
      <c r="J92" s="21"/>
      <c r="K92" s="21"/>
      <c r="L92" s="21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</row>
    <row r="93" spans="1:98" s="35" customFormat="1">
      <c r="A93" s="22">
        <v>68</v>
      </c>
      <c r="B93" s="10" t="s">
        <v>99</v>
      </c>
      <c r="C93" s="46">
        <v>100000</v>
      </c>
      <c r="D93" s="46">
        <f>C93/1.823</f>
        <v>54854.635216675808</v>
      </c>
      <c r="E93" s="34" t="s">
        <v>25</v>
      </c>
      <c r="F93" s="36" t="s">
        <v>19</v>
      </c>
      <c r="G93" s="34">
        <v>100</v>
      </c>
      <c r="H93" s="34">
        <v>0</v>
      </c>
      <c r="I93" s="34" t="s">
        <v>45</v>
      </c>
      <c r="J93" s="34" t="s">
        <v>70</v>
      </c>
      <c r="K93" s="34" t="s">
        <v>22</v>
      </c>
      <c r="L93" s="34" t="s">
        <v>106</v>
      </c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</row>
    <row r="94" spans="1:98">
      <c r="A94" s="22">
        <v>69</v>
      </c>
      <c r="B94" s="10" t="s">
        <v>108</v>
      </c>
      <c r="C94" s="46">
        <v>150000</v>
      </c>
      <c r="D94" s="46">
        <v>82281.952825013723</v>
      </c>
      <c r="E94" s="34" t="s">
        <v>98</v>
      </c>
      <c r="F94" s="34" t="s">
        <v>19</v>
      </c>
      <c r="G94" s="34">
        <v>100</v>
      </c>
      <c r="H94" s="34">
        <v>0</v>
      </c>
      <c r="I94" s="34" t="s">
        <v>68</v>
      </c>
      <c r="J94" s="34" t="s">
        <v>88</v>
      </c>
      <c r="K94" s="34" t="s">
        <v>22</v>
      </c>
      <c r="L94" s="34" t="s">
        <v>105</v>
      </c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</row>
    <row r="95" spans="1:98">
      <c r="A95" s="72" t="s">
        <v>107</v>
      </c>
      <c r="B95" s="87" t="s">
        <v>176</v>
      </c>
      <c r="C95" s="54">
        <f>SUM(C84:C90,C91:C94)</f>
        <v>995000</v>
      </c>
      <c r="D95" s="54">
        <f>SUM(D84:D90,D91:D94)</f>
        <v>545803.62040592427</v>
      </c>
      <c r="E95" s="69"/>
      <c r="F95" s="69"/>
      <c r="G95" s="69"/>
      <c r="H95" s="69"/>
      <c r="I95" s="69"/>
      <c r="J95" s="69"/>
      <c r="K95" s="69"/>
      <c r="L95" s="6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</row>
    <row r="96" spans="1:98" ht="12.75" customHeight="1">
      <c r="A96" s="115" t="s">
        <v>191</v>
      </c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7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</row>
    <row r="97" spans="1:98">
      <c r="A97" s="112" t="s">
        <v>13</v>
      </c>
      <c r="B97" s="118"/>
      <c r="C97" s="20"/>
      <c r="D97" s="19"/>
      <c r="E97" s="21"/>
      <c r="F97" s="21"/>
      <c r="G97" s="21"/>
      <c r="H97" s="21"/>
      <c r="I97" s="21"/>
      <c r="J97" s="19"/>
      <c r="K97" s="21"/>
      <c r="L97" s="21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</row>
    <row r="98" spans="1:98" s="35" customFormat="1">
      <c r="A98" s="31">
        <v>70</v>
      </c>
      <c r="B98" s="15" t="s">
        <v>184</v>
      </c>
      <c r="C98" s="29">
        <v>135000</v>
      </c>
      <c r="D98" s="29">
        <v>74053.75754251235</v>
      </c>
      <c r="E98" s="6" t="s">
        <v>1</v>
      </c>
      <c r="F98" s="13" t="s">
        <v>19</v>
      </c>
      <c r="G98" s="6">
        <v>100</v>
      </c>
      <c r="H98" s="6">
        <v>0</v>
      </c>
      <c r="I98" s="6" t="s">
        <v>45</v>
      </c>
      <c r="J98" s="6" t="s">
        <v>49</v>
      </c>
      <c r="K98" s="6" t="s">
        <v>22</v>
      </c>
      <c r="L98" s="6" t="s">
        <v>73</v>
      </c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</row>
    <row r="99" spans="1:98">
      <c r="A99" s="31">
        <v>71</v>
      </c>
      <c r="B99" s="10" t="s">
        <v>185</v>
      </c>
      <c r="C99" s="29">
        <v>300000</v>
      </c>
      <c r="D99" s="29">
        <v>164563.90565002745</v>
      </c>
      <c r="E99" s="34" t="s">
        <v>1</v>
      </c>
      <c r="F99" s="36" t="s">
        <v>18</v>
      </c>
      <c r="G99" s="34">
        <v>100</v>
      </c>
      <c r="H99" s="34">
        <v>0</v>
      </c>
      <c r="I99" s="34" t="s">
        <v>46</v>
      </c>
      <c r="J99" s="34" t="s">
        <v>46</v>
      </c>
      <c r="K99" s="34" t="s">
        <v>22</v>
      </c>
      <c r="L99" s="6" t="s">
        <v>73</v>
      </c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</row>
    <row r="100" spans="1:98">
      <c r="A100" s="31">
        <v>72</v>
      </c>
      <c r="B100" s="15" t="s">
        <v>179</v>
      </c>
      <c r="C100" s="29">
        <v>100000</v>
      </c>
      <c r="D100" s="29">
        <v>54854.635216675808</v>
      </c>
      <c r="E100" s="6" t="s">
        <v>1</v>
      </c>
      <c r="F100" s="36" t="s">
        <v>19</v>
      </c>
      <c r="G100" s="6">
        <v>100</v>
      </c>
      <c r="H100" s="6">
        <v>0</v>
      </c>
      <c r="I100" s="6" t="s">
        <v>45</v>
      </c>
      <c r="J100" s="6" t="s">
        <v>50</v>
      </c>
      <c r="K100" s="6" t="s">
        <v>22</v>
      </c>
      <c r="L100" s="6" t="s">
        <v>73</v>
      </c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</row>
    <row r="101" spans="1:98">
      <c r="A101" s="31">
        <v>73</v>
      </c>
      <c r="B101" s="15" t="s">
        <v>186</v>
      </c>
      <c r="C101" s="29">
        <v>70000</v>
      </c>
      <c r="D101" s="29">
        <v>38398.244651673071</v>
      </c>
      <c r="E101" s="6" t="s">
        <v>1</v>
      </c>
      <c r="F101" s="13" t="s">
        <v>19</v>
      </c>
      <c r="G101" s="6">
        <v>100</v>
      </c>
      <c r="H101" s="6">
        <v>0</v>
      </c>
      <c r="I101" s="6" t="s">
        <v>45</v>
      </c>
      <c r="J101" s="6" t="s">
        <v>46</v>
      </c>
      <c r="K101" s="6" t="s">
        <v>22</v>
      </c>
      <c r="L101" s="6" t="s">
        <v>73</v>
      </c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</row>
    <row r="102" spans="1:98" ht="25.5">
      <c r="A102" s="31">
        <v>74</v>
      </c>
      <c r="B102" s="15" t="s">
        <v>187</v>
      </c>
      <c r="C102" s="29">
        <v>110000</v>
      </c>
      <c r="D102" s="29">
        <v>60340.098738343389</v>
      </c>
      <c r="E102" s="6" t="s">
        <v>1</v>
      </c>
      <c r="F102" s="13" t="s">
        <v>19</v>
      </c>
      <c r="G102" s="6">
        <v>100</v>
      </c>
      <c r="H102" s="6">
        <v>0</v>
      </c>
      <c r="I102" s="6" t="s">
        <v>45</v>
      </c>
      <c r="J102" s="6" t="s">
        <v>43</v>
      </c>
      <c r="K102" s="6" t="s">
        <v>22</v>
      </c>
      <c r="L102" s="6" t="s">
        <v>73</v>
      </c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</row>
    <row r="103" spans="1:98">
      <c r="A103" s="31">
        <v>75</v>
      </c>
      <c r="B103" s="15" t="s">
        <v>180</v>
      </c>
      <c r="C103" s="29">
        <v>110000</v>
      </c>
      <c r="D103" s="29">
        <v>60340.098738343389</v>
      </c>
      <c r="E103" s="6" t="s">
        <v>1</v>
      </c>
      <c r="F103" s="13" t="s">
        <v>19</v>
      </c>
      <c r="G103" s="6">
        <v>100</v>
      </c>
      <c r="H103" s="6">
        <v>0</v>
      </c>
      <c r="I103" s="6" t="s">
        <v>43</v>
      </c>
      <c r="J103" s="6" t="s">
        <v>88</v>
      </c>
      <c r="K103" s="6" t="s">
        <v>22</v>
      </c>
      <c r="L103" s="6" t="s">
        <v>73</v>
      </c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</row>
    <row r="104" spans="1:98">
      <c r="A104" s="110" t="s">
        <v>14</v>
      </c>
      <c r="B104" s="111"/>
      <c r="C104" s="17"/>
      <c r="D104" s="25"/>
      <c r="E104" s="2"/>
      <c r="F104" s="2"/>
      <c r="G104" s="3"/>
      <c r="H104" s="3"/>
      <c r="I104" s="3"/>
      <c r="J104" s="3"/>
      <c r="K104" s="3"/>
      <c r="L104" s="4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</row>
    <row r="105" spans="1:98">
      <c r="A105" s="26">
        <v>76</v>
      </c>
      <c r="B105" s="15" t="s">
        <v>54</v>
      </c>
      <c r="C105" s="29">
        <v>650000</v>
      </c>
      <c r="D105" s="29">
        <v>356555.12890839274</v>
      </c>
      <c r="E105" s="16" t="s">
        <v>75</v>
      </c>
      <c r="F105" s="6" t="s">
        <v>18</v>
      </c>
      <c r="G105" s="6">
        <v>100</v>
      </c>
      <c r="H105" s="6">
        <v>0</v>
      </c>
      <c r="I105" s="6" t="s">
        <v>45</v>
      </c>
      <c r="J105" s="6" t="s">
        <v>68</v>
      </c>
      <c r="K105" s="6" t="s">
        <v>22</v>
      </c>
      <c r="L105" s="6" t="s">
        <v>73</v>
      </c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</row>
    <row r="106" spans="1:98">
      <c r="A106" s="26">
        <v>77</v>
      </c>
      <c r="B106" s="15" t="s">
        <v>55</v>
      </c>
      <c r="C106" s="29">
        <v>375000</v>
      </c>
      <c r="D106" s="29">
        <v>205704.88206253428</v>
      </c>
      <c r="E106" s="16" t="s">
        <v>75</v>
      </c>
      <c r="F106" s="6" t="s">
        <v>19</v>
      </c>
      <c r="G106" s="6">
        <v>100</v>
      </c>
      <c r="H106" s="6">
        <v>0</v>
      </c>
      <c r="I106" s="6" t="s">
        <v>45</v>
      </c>
      <c r="J106" s="6" t="s">
        <v>68</v>
      </c>
      <c r="K106" s="6" t="s">
        <v>22</v>
      </c>
      <c r="L106" s="6" t="s">
        <v>73</v>
      </c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</row>
    <row r="107" spans="1:98" ht="25.5">
      <c r="A107" s="26">
        <v>78</v>
      </c>
      <c r="B107" s="15" t="s">
        <v>56</v>
      </c>
      <c r="C107" s="29">
        <v>84000</v>
      </c>
      <c r="D107" s="29">
        <v>46077.89358200768</v>
      </c>
      <c r="E107" s="16" t="s">
        <v>25</v>
      </c>
      <c r="F107" s="6" t="s">
        <v>19</v>
      </c>
      <c r="G107" s="6">
        <v>100</v>
      </c>
      <c r="H107" s="6">
        <v>0</v>
      </c>
      <c r="I107" s="6" t="s">
        <v>45</v>
      </c>
      <c r="J107" s="6" t="s">
        <v>68</v>
      </c>
      <c r="K107" s="6" t="s">
        <v>22</v>
      </c>
      <c r="L107" s="6" t="s">
        <v>73</v>
      </c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</row>
    <row r="108" spans="1:98" ht="38.25">
      <c r="A108" s="26">
        <v>79</v>
      </c>
      <c r="B108" s="15" t="s">
        <v>57</v>
      </c>
      <c r="C108" s="29">
        <v>14000</v>
      </c>
      <c r="D108" s="29">
        <v>7679.6489303346134</v>
      </c>
      <c r="E108" s="16" t="s">
        <v>25</v>
      </c>
      <c r="F108" s="6" t="s">
        <v>19</v>
      </c>
      <c r="G108" s="6">
        <v>100</v>
      </c>
      <c r="H108" s="6">
        <v>0</v>
      </c>
      <c r="I108" s="6" t="s">
        <v>45</v>
      </c>
      <c r="J108" s="6" t="s">
        <v>68</v>
      </c>
      <c r="K108" s="6" t="s">
        <v>22</v>
      </c>
      <c r="L108" s="6" t="s">
        <v>73</v>
      </c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</row>
    <row r="109" spans="1:98">
      <c r="A109" s="26">
        <v>80</v>
      </c>
      <c r="B109" s="15" t="s">
        <v>58</v>
      </c>
      <c r="C109" s="29">
        <v>56000</v>
      </c>
      <c r="D109" s="29">
        <v>30718.595721338454</v>
      </c>
      <c r="E109" s="16" t="s">
        <v>25</v>
      </c>
      <c r="F109" s="6" t="s">
        <v>19</v>
      </c>
      <c r="G109" s="6">
        <v>100</v>
      </c>
      <c r="H109" s="6">
        <v>0</v>
      </c>
      <c r="I109" s="6" t="s">
        <v>45</v>
      </c>
      <c r="J109" s="6" t="s">
        <v>68</v>
      </c>
      <c r="K109" s="6" t="s">
        <v>22</v>
      </c>
      <c r="L109" s="6" t="s">
        <v>73</v>
      </c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</row>
    <row r="110" spans="1:98" ht="25.5">
      <c r="A110" s="26">
        <v>81</v>
      </c>
      <c r="B110" s="15" t="s">
        <v>69</v>
      </c>
      <c r="C110" s="29">
        <v>315000</v>
      </c>
      <c r="D110" s="29">
        <v>172792.10093252879</v>
      </c>
      <c r="E110" s="16" t="s">
        <v>75</v>
      </c>
      <c r="F110" s="6" t="s">
        <v>19</v>
      </c>
      <c r="G110" s="6">
        <v>100</v>
      </c>
      <c r="H110" s="6">
        <v>0</v>
      </c>
      <c r="I110" s="6" t="s">
        <v>45</v>
      </c>
      <c r="J110" s="6" t="s">
        <v>68</v>
      </c>
      <c r="K110" s="6" t="s">
        <v>22</v>
      </c>
      <c r="L110" s="6" t="s">
        <v>73</v>
      </c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</row>
    <row r="111" spans="1:98">
      <c r="A111" s="26">
        <v>82</v>
      </c>
      <c r="B111" s="15" t="s">
        <v>90</v>
      </c>
      <c r="C111" s="29">
        <v>31200</v>
      </c>
      <c r="D111" s="29">
        <v>17114.646187602852</v>
      </c>
      <c r="E111" s="16" t="s">
        <v>25</v>
      </c>
      <c r="F111" s="6" t="s">
        <v>19</v>
      </c>
      <c r="G111" s="6">
        <v>100</v>
      </c>
      <c r="H111" s="6">
        <v>0</v>
      </c>
      <c r="I111" s="6" t="s">
        <v>45</v>
      </c>
      <c r="J111" s="6" t="s">
        <v>68</v>
      </c>
      <c r="K111" s="6" t="s">
        <v>22</v>
      </c>
      <c r="L111" s="6" t="s">
        <v>73</v>
      </c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</row>
    <row r="112" spans="1:98">
      <c r="A112" s="26">
        <v>83</v>
      </c>
      <c r="B112" s="15" t="s">
        <v>59</v>
      </c>
      <c r="C112" s="29">
        <v>116000</v>
      </c>
      <c r="D112" s="29">
        <v>63631.376851343943</v>
      </c>
      <c r="E112" s="16" t="s">
        <v>25</v>
      </c>
      <c r="F112" s="6" t="s">
        <v>19</v>
      </c>
      <c r="G112" s="6">
        <v>100</v>
      </c>
      <c r="H112" s="6">
        <v>0</v>
      </c>
      <c r="I112" s="6" t="s">
        <v>45</v>
      </c>
      <c r="J112" s="6" t="s">
        <v>68</v>
      </c>
      <c r="K112" s="6" t="s">
        <v>22</v>
      </c>
      <c r="L112" s="6" t="s">
        <v>73</v>
      </c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</row>
    <row r="113" spans="1:98">
      <c r="A113" s="26">
        <v>84</v>
      </c>
      <c r="B113" s="15" t="s">
        <v>60</v>
      </c>
      <c r="C113" s="29">
        <v>95000</v>
      </c>
      <c r="D113" s="29">
        <v>52111.903455842017</v>
      </c>
      <c r="E113" s="16" t="s">
        <v>25</v>
      </c>
      <c r="F113" s="6" t="s">
        <v>19</v>
      </c>
      <c r="G113" s="6">
        <v>100</v>
      </c>
      <c r="H113" s="6">
        <v>0</v>
      </c>
      <c r="I113" s="6" t="s">
        <v>45</v>
      </c>
      <c r="J113" s="6" t="s">
        <v>68</v>
      </c>
      <c r="K113" s="6" t="s">
        <v>22</v>
      </c>
      <c r="L113" s="6" t="s">
        <v>73</v>
      </c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</row>
    <row r="114" spans="1:98">
      <c r="A114" s="26">
        <v>85</v>
      </c>
      <c r="B114" s="15" t="s">
        <v>61</v>
      </c>
      <c r="C114" s="29">
        <v>800000</v>
      </c>
      <c r="D114" s="29">
        <v>438837.08173340646</v>
      </c>
      <c r="E114" s="16" t="s">
        <v>75</v>
      </c>
      <c r="F114" s="6" t="s">
        <v>18</v>
      </c>
      <c r="G114" s="6">
        <v>100</v>
      </c>
      <c r="H114" s="6">
        <v>0</v>
      </c>
      <c r="I114" s="6" t="s">
        <v>45</v>
      </c>
      <c r="J114" s="6" t="s">
        <v>68</v>
      </c>
      <c r="K114" s="6" t="s">
        <v>22</v>
      </c>
      <c r="L114" s="6" t="s">
        <v>73</v>
      </c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</row>
    <row r="115" spans="1:98" s="35" customFormat="1">
      <c r="A115" s="26">
        <v>86</v>
      </c>
      <c r="B115" s="15" t="s">
        <v>62</v>
      </c>
      <c r="C115" s="29">
        <v>15000</v>
      </c>
      <c r="D115" s="29">
        <v>8228.1952825013723</v>
      </c>
      <c r="E115" s="16" t="s">
        <v>25</v>
      </c>
      <c r="F115" s="6" t="s">
        <v>19</v>
      </c>
      <c r="G115" s="6">
        <v>100</v>
      </c>
      <c r="H115" s="6">
        <v>0</v>
      </c>
      <c r="I115" s="6" t="s">
        <v>45</v>
      </c>
      <c r="J115" s="6" t="s">
        <v>68</v>
      </c>
      <c r="K115" s="6" t="s">
        <v>22</v>
      </c>
      <c r="L115" s="6" t="s">
        <v>73</v>
      </c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</row>
    <row r="116" spans="1:98" s="35" customFormat="1" ht="38.25">
      <c r="A116" s="26">
        <v>87</v>
      </c>
      <c r="B116" s="10" t="s">
        <v>91</v>
      </c>
      <c r="C116" s="40">
        <v>60600</v>
      </c>
      <c r="D116" s="41">
        <v>33241.910000000003</v>
      </c>
      <c r="E116" s="42" t="s">
        <v>25</v>
      </c>
      <c r="F116" s="34" t="s">
        <v>19</v>
      </c>
      <c r="G116" s="34">
        <v>100</v>
      </c>
      <c r="H116" s="34">
        <v>0</v>
      </c>
      <c r="I116" s="34" t="s">
        <v>45</v>
      </c>
      <c r="J116" s="34" t="s">
        <v>68</v>
      </c>
      <c r="K116" s="34" t="s">
        <v>22</v>
      </c>
      <c r="L116" s="34" t="s">
        <v>73</v>
      </c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</row>
    <row r="117" spans="1:98" s="35" customFormat="1">
      <c r="A117" s="26">
        <v>88</v>
      </c>
      <c r="B117" s="15" t="s">
        <v>63</v>
      </c>
      <c r="C117" s="29">
        <v>7000</v>
      </c>
      <c r="D117" s="27">
        <v>3839.8244651673067</v>
      </c>
      <c r="E117" s="16" t="s">
        <v>25</v>
      </c>
      <c r="F117" s="6" t="s">
        <v>19</v>
      </c>
      <c r="G117" s="6">
        <v>100</v>
      </c>
      <c r="H117" s="6">
        <v>0</v>
      </c>
      <c r="I117" s="6" t="s">
        <v>45</v>
      </c>
      <c r="J117" s="6" t="s">
        <v>68</v>
      </c>
      <c r="K117" s="6" t="s">
        <v>22</v>
      </c>
      <c r="L117" s="6" t="s">
        <v>73</v>
      </c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</row>
    <row r="118" spans="1:98" ht="25.5">
      <c r="A118" s="26">
        <v>89</v>
      </c>
      <c r="B118" s="15" t="s">
        <v>92</v>
      </c>
      <c r="C118" s="29">
        <v>35000</v>
      </c>
      <c r="D118" s="39">
        <v>19199.12</v>
      </c>
      <c r="E118" s="16" t="s">
        <v>25</v>
      </c>
      <c r="F118" s="6" t="s">
        <v>19</v>
      </c>
      <c r="G118" s="6">
        <v>100</v>
      </c>
      <c r="H118" s="6">
        <v>0</v>
      </c>
      <c r="I118" s="6" t="s">
        <v>45</v>
      </c>
      <c r="J118" s="6" t="s">
        <v>68</v>
      </c>
      <c r="K118" s="6" t="s">
        <v>22</v>
      </c>
      <c r="L118" s="6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</row>
    <row r="119" spans="1:98">
      <c r="A119" s="26">
        <v>90</v>
      </c>
      <c r="B119" s="15" t="s">
        <v>64</v>
      </c>
      <c r="C119" s="29">
        <v>49200</v>
      </c>
      <c r="D119" s="27">
        <v>26988.4805266045</v>
      </c>
      <c r="E119" s="16" t="s">
        <v>25</v>
      </c>
      <c r="F119" s="6" t="s">
        <v>19</v>
      </c>
      <c r="G119" s="6">
        <v>100</v>
      </c>
      <c r="H119" s="6">
        <v>0</v>
      </c>
      <c r="I119" s="6" t="s">
        <v>45</v>
      </c>
      <c r="J119" s="6" t="s">
        <v>68</v>
      </c>
      <c r="K119" s="6" t="s">
        <v>22</v>
      </c>
      <c r="L119" s="6" t="s">
        <v>73</v>
      </c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</row>
    <row r="120" spans="1:98">
      <c r="A120" s="26">
        <v>91</v>
      </c>
      <c r="B120" s="15" t="s">
        <v>65</v>
      </c>
      <c r="C120" s="29">
        <v>15000</v>
      </c>
      <c r="D120" s="27">
        <v>8228.1952825013723</v>
      </c>
      <c r="E120" s="16" t="s">
        <v>25</v>
      </c>
      <c r="F120" s="6" t="s">
        <v>19</v>
      </c>
      <c r="G120" s="6">
        <v>100</v>
      </c>
      <c r="H120" s="6">
        <v>0</v>
      </c>
      <c r="I120" s="6" t="s">
        <v>45</v>
      </c>
      <c r="J120" s="6" t="s">
        <v>68</v>
      </c>
      <c r="K120" s="6" t="s">
        <v>22</v>
      </c>
      <c r="L120" s="6" t="s">
        <v>73</v>
      </c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</row>
    <row r="121" spans="1:98">
      <c r="A121" s="26">
        <v>92</v>
      </c>
      <c r="B121" s="15" t="s">
        <v>66</v>
      </c>
      <c r="C121" s="29">
        <v>3000</v>
      </c>
      <c r="D121" s="27">
        <v>1645.6390565002744</v>
      </c>
      <c r="E121" s="16" t="s">
        <v>25</v>
      </c>
      <c r="F121" s="6" t="s">
        <v>19</v>
      </c>
      <c r="G121" s="6">
        <v>100</v>
      </c>
      <c r="H121" s="6">
        <v>0</v>
      </c>
      <c r="I121" s="6" t="s">
        <v>45</v>
      </c>
      <c r="J121" s="6" t="s">
        <v>68</v>
      </c>
      <c r="K121" s="6" t="s">
        <v>22</v>
      </c>
      <c r="L121" s="6" t="s">
        <v>73</v>
      </c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</row>
    <row r="122" spans="1:98">
      <c r="A122" s="26">
        <v>93</v>
      </c>
      <c r="B122" s="15" t="s">
        <v>67</v>
      </c>
      <c r="C122" s="29">
        <v>5000</v>
      </c>
      <c r="D122" s="27">
        <v>2742.7317608337903</v>
      </c>
      <c r="E122" s="16" t="s">
        <v>25</v>
      </c>
      <c r="F122" s="6" t="s">
        <v>19</v>
      </c>
      <c r="G122" s="6">
        <v>100</v>
      </c>
      <c r="H122" s="6">
        <v>0</v>
      </c>
      <c r="I122" s="6" t="s">
        <v>45</v>
      </c>
      <c r="J122" s="6" t="s">
        <v>68</v>
      </c>
      <c r="K122" s="6" t="s">
        <v>22</v>
      </c>
      <c r="L122" s="6" t="s">
        <v>73</v>
      </c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</row>
    <row r="123" spans="1:98">
      <c r="A123" s="72" t="s">
        <v>107</v>
      </c>
      <c r="B123" s="106" t="s">
        <v>191</v>
      </c>
      <c r="C123" s="54">
        <f>SUM(C98:C103,C105:C122)</f>
        <v>3551000</v>
      </c>
      <c r="D123" s="54">
        <f>SUM(D98:D103,D105:D122)</f>
        <v>1947888.0952770161</v>
      </c>
      <c r="E123" s="69"/>
      <c r="F123" s="69"/>
      <c r="G123" s="69"/>
      <c r="H123" s="69"/>
      <c r="I123" s="69"/>
      <c r="J123" s="69"/>
      <c r="K123" s="69"/>
      <c r="L123" s="6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</row>
    <row r="124" spans="1:98">
      <c r="A124" s="115" t="s">
        <v>177</v>
      </c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7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</row>
    <row r="125" spans="1:98">
      <c r="A125" s="112" t="s">
        <v>13</v>
      </c>
      <c r="B125" s="113"/>
      <c r="C125" s="20"/>
      <c r="D125" s="19"/>
      <c r="E125" s="21"/>
      <c r="F125" s="21"/>
      <c r="G125" s="21"/>
      <c r="H125" s="21"/>
      <c r="I125" s="21"/>
      <c r="J125" s="19"/>
      <c r="K125" s="21"/>
      <c r="L125" s="21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</row>
    <row r="126" spans="1:98" s="35" customFormat="1">
      <c r="A126" s="31">
        <v>94</v>
      </c>
      <c r="B126" s="88" t="s">
        <v>37</v>
      </c>
      <c r="C126" s="29">
        <v>157526.6</v>
      </c>
      <c r="D126" s="97">
        <f t="shared" ref="D126" si="5">C126/1.823</f>
        <v>86410.641799232035</v>
      </c>
      <c r="E126" s="36" t="s">
        <v>36</v>
      </c>
      <c r="F126" s="36" t="s">
        <v>18</v>
      </c>
      <c r="G126" s="34">
        <v>100</v>
      </c>
      <c r="H126" s="34">
        <v>0</v>
      </c>
      <c r="I126" s="34" t="s">
        <v>48</v>
      </c>
      <c r="J126" s="34" t="s">
        <v>45</v>
      </c>
      <c r="K126" s="34" t="s">
        <v>29</v>
      </c>
      <c r="L126" s="34" t="s">
        <v>73</v>
      </c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</row>
    <row r="127" spans="1:98" s="35" customFormat="1">
      <c r="A127" s="31">
        <v>95</v>
      </c>
      <c r="B127" s="89" t="s">
        <v>111</v>
      </c>
      <c r="C127" s="29">
        <v>80000</v>
      </c>
      <c r="D127" s="29">
        <v>43883.708173340645</v>
      </c>
      <c r="E127" s="34" t="s">
        <v>1</v>
      </c>
      <c r="F127" s="36" t="s">
        <v>19</v>
      </c>
      <c r="G127" s="34">
        <v>100</v>
      </c>
      <c r="H127" s="34">
        <v>0</v>
      </c>
      <c r="I127" s="34" t="s">
        <v>68</v>
      </c>
      <c r="J127" s="34" t="s">
        <v>46</v>
      </c>
      <c r="K127" s="34" t="s">
        <v>22</v>
      </c>
      <c r="L127" s="34" t="s">
        <v>73</v>
      </c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</row>
    <row r="128" spans="1:98">
      <c r="A128" s="112" t="s">
        <v>72</v>
      </c>
      <c r="B128" s="113"/>
      <c r="C128" s="18"/>
      <c r="D128" s="25"/>
      <c r="E128" s="21"/>
      <c r="F128" s="21"/>
      <c r="G128" s="21"/>
      <c r="H128" s="21"/>
      <c r="I128" s="21"/>
      <c r="J128" s="21"/>
      <c r="K128" s="21"/>
      <c r="L128" s="21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</row>
    <row r="129" spans="1:98" ht="25.5">
      <c r="A129" s="22">
        <v>96</v>
      </c>
      <c r="B129" s="90" t="s">
        <v>30</v>
      </c>
      <c r="C129" s="46">
        <v>80000</v>
      </c>
      <c r="D129" s="46">
        <f>C129/1.823</f>
        <v>43883.708173340645</v>
      </c>
      <c r="E129" s="6" t="s">
        <v>76</v>
      </c>
      <c r="F129" s="6" t="s">
        <v>19</v>
      </c>
      <c r="G129" s="6">
        <v>100</v>
      </c>
      <c r="H129" s="6">
        <v>0</v>
      </c>
      <c r="I129" s="6" t="s">
        <v>44</v>
      </c>
      <c r="J129" s="6" t="s">
        <v>47</v>
      </c>
      <c r="K129" s="6" t="s">
        <v>22</v>
      </c>
      <c r="L129" s="6" t="s">
        <v>73</v>
      </c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</row>
    <row r="130" spans="1:98" ht="25.5">
      <c r="A130" s="22">
        <v>97</v>
      </c>
      <c r="B130" s="89" t="s">
        <v>31</v>
      </c>
      <c r="C130" s="46">
        <v>40000</v>
      </c>
      <c r="D130" s="46">
        <f t="shared" ref="D130" si="6">C130/1.823</f>
        <v>21941.854086670322</v>
      </c>
      <c r="E130" s="6" t="s">
        <v>97</v>
      </c>
      <c r="F130" s="6" t="s">
        <v>19</v>
      </c>
      <c r="G130" s="6">
        <v>100</v>
      </c>
      <c r="H130" s="6">
        <v>0</v>
      </c>
      <c r="I130" s="6" t="s">
        <v>44</v>
      </c>
      <c r="J130" s="6" t="s">
        <v>51</v>
      </c>
      <c r="K130" s="6" t="s">
        <v>22</v>
      </c>
      <c r="L130" s="6" t="s">
        <v>73</v>
      </c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</row>
    <row r="131" spans="1:98">
      <c r="A131" s="99" t="s">
        <v>107</v>
      </c>
      <c r="B131" s="108" t="s">
        <v>177</v>
      </c>
      <c r="C131" s="107">
        <f>SUM(C126:C127,C129:C130)</f>
        <v>357526.6</v>
      </c>
      <c r="D131" s="109">
        <f>SUM(D126:D127,D129:D130)</f>
        <v>196119.91223258365</v>
      </c>
      <c r="E131" s="100"/>
      <c r="F131" s="100"/>
      <c r="G131" s="100"/>
      <c r="H131" s="100"/>
      <c r="I131" s="100"/>
      <c r="J131" s="100"/>
      <c r="K131" s="100"/>
      <c r="L131" s="101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</row>
    <row r="132" spans="1:98">
      <c r="A132" s="115" t="s">
        <v>178</v>
      </c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7"/>
      <c r="M132" s="102"/>
      <c r="N132" s="102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</row>
    <row r="133" spans="1:98" ht="12.75" customHeight="1">
      <c r="A133" s="112" t="s">
        <v>13</v>
      </c>
      <c r="B133" s="113"/>
      <c r="C133" s="20"/>
      <c r="D133" s="19"/>
      <c r="E133" s="21"/>
      <c r="F133" s="21"/>
      <c r="G133" s="21"/>
      <c r="H133" s="21"/>
      <c r="I133" s="21"/>
      <c r="J133" s="19"/>
      <c r="K133" s="21"/>
      <c r="L133" s="21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</row>
    <row r="134" spans="1:98" s="35" customFormat="1">
      <c r="A134" s="31">
        <v>98</v>
      </c>
      <c r="B134" s="37" t="s">
        <v>52</v>
      </c>
      <c r="C134" s="23">
        <v>1340359.96</v>
      </c>
      <c r="D134" s="23">
        <f>C134/1.823</f>
        <v>735249.56664838176</v>
      </c>
      <c r="E134" s="34" t="s">
        <v>2</v>
      </c>
      <c r="F134" s="34" t="s">
        <v>18</v>
      </c>
      <c r="G134" s="34">
        <v>100</v>
      </c>
      <c r="H134" s="34">
        <v>0</v>
      </c>
      <c r="I134" s="34" t="s">
        <v>39</v>
      </c>
      <c r="J134" s="34" t="s">
        <v>53</v>
      </c>
      <c r="K134" s="34" t="s">
        <v>35</v>
      </c>
      <c r="L134" s="34" t="s">
        <v>73</v>
      </c>
      <c r="M134" s="104"/>
      <c r="N134" s="104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</row>
    <row r="135" spans="1:98" s="35" customFormat="1">
      <c r="A135" s="31">
        <v>99</v>
      </c>
      <c r="B135" s="32" t="s">
        <v>17</v>
      </c>
      <c r="C135" s="23">
        <v>398228.56</v>
      </c>
      <c r="D135" s="23">
        <f t="shared" ref="D135:D136" si="7">C135/1.823</f>
        <v>218446.82391662095</v>
      </c>
      <c r="E135" s="34" t="s">
        <v>1</v>
      </c>
      <c r="F135" s="34" t="s">
        <v>18</v>
      </c>
      <c r="G135" s="34">
        <v>100</v>
      </c>
      <c r="H135" s="34">
        <v>0</v>
      </c>
      <c r="I135" s="34" t="s">
        <v>39</v>
      </c>
      <c r="J135" s="34" t="s">
        <v>51</v>
      </c>
      <c r="K135" s="34" t="s">
        <v>35</v>
      </c>
      <c r="L135" s="34" t="s">
        <v>73</v>
      </c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</row>
    <row r="136" spans="1:98" s="35" customFormat="1">
      <c r="A136" s="31">
        <v>100</v>
      </c>
      <c r="B136" s="14" t="s">
        <v>32</v>
      </c>
      <c r="C136" s="24">
        <v>207300.06</v>
      </c>
      <c r="D136" s="23">
        <f t="shared" si="7"/>
        <v>113713.69171695008</v>
      </c>
      <c r="E136" s="36" t="s">
        <v>36</v>
      </c>
      <c r="F136" s="36" t="s">
        <v>18</v>
      </c>
      <c r="G136" s="34">
        <v>100</v>
      </c>
      <c r="H136" s="34">
        <v>0</v>
      </c>
      <c r="I136" s="34" t="s">
        <v>40</v>
      </c>
      <c r="J136" s="34" t="s">
        <v>42</v>
      </c>
      <c r="K136" s="34" t="s">
        <v>35</v>
      </c>
      <c r="L136" s="34" t="s">
        <v>73</v>
      </c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</row>
    <row r="137" spans="1:98" customFormat="1">
      <c r="A137" s="110" t="s">
        <v>14</v>
      </c>
      <c r="B137" s="111"/>
      <c r="C137" s="17"/>
      <c r="D137" s="25"/>
      <c r="E137" s="2"/>
      <c r="F137" s="2"/>
      <c r="G137" s="3"/>
      <c r="H137" s="3"/>
      <c r="I137" s="3"/>
      <c r="J137" s="3"/>
      <c r="K137" s="3"/>
      <c r="L137" s="4"/>
      <c r="M137" s="105"/>
      <c r="N137" s="105"/>
      <c r="O137" s="105"/>
      <c r="P137" s="105"/>
      <c r="Q137" s="105"/>
      <c r="R137" s="105"/>
      <c r="S137" s="105"/>
      <c r="T137" s="105"/>
      <c r="U137" s="105"/>
      <c r="V137" s="105"/>
      <c r="W137" s="105"/>
      <c r="X137" s="105"/>
      <c r="Y137" s="105"/>
      <c r="Z137" s="105"/>
      <c r="AA137" s="105"/>
      <c r="AB137" s="105"/>
      <c r="AC137" s="105"/>
      <c r="AD137" s="105"/>
      <c r="AE137" s="105"/>
      <c r="AF137" s="105"/>
      <c r="AG137" s="105"/>
      <c r="AH137" s="105"/>
      <c r="AI137" s="105"/>
      <c r="AJ137" s="105"/>
      <c r="AK137" s="105"/>
      <c r="AL137" s="105"/>
      <c r="AM137" s="105"/>
      <c r="AN137" s="105"/>
      <c r="AO137" s="105"/>
      <c r="AP137" s="105"/>
      <c r="AQ137" s="105"/>
      <c r="AR137" s="105"/>
      <c r="AS137" s="105"/>
      <c r="AT137" s="105"/>
      <c r="AU137" s="105"/>
      <c r="AV137" s="105"/>
      <c r="AW137" s="105"/>
      <c r="AX137" s="105"/>
      <c r="AY137" s="105"/>
      <c r="AZ137" s="105"/>
      <c r="BA137" s="105"/>
      <c r="BB137" s="105"/>
      <c r="BC137" s="105"/>
      <c r="BD137" s="105"/>
      <c r="BE137" s="105"/>
      <c r="BF137" s="105"/>
      <c r="BG137" s="105"/>
      <c r="BH137" s="105"/>
      <c r="BI137" s="105"/>
      <c r="BJ137" s="105"/>
      <c r="BK137" s="105"/>
      <c r="BL137" s="105"/>
      <c r="BM137" s="105"/>
      <c r="BN137" s="105"/>
      <c r="BO137" s="105"/>
      <c r="BP137" s="105"/>
      <c r="BQ137" s="105"/>
      <c r="BR137" s="105"/>
      <c r="BS137" s="105"/>
      <c r="BT137" s="105"/>
      <c r="BU137" s="105"/>
      <c r="BV137" s="105"/>
      <c r="BW137" s="105"/>
      <c r="BX137" s="105"/>
      <c r="BY137" s="105"/>
      <c r="BZ137" s="105"/>
      <c r="CA137" s="105"/>
      <c r="CB137" s="105"/>
      <c r="CC137" s="105"/>
      <c r="CD137" s="105"/>
      <c r="CE137" s="105"/>
      <c r="CF137" s="105"/>
      <c r="CG137" s="105"/>
      <c r="CH137" s="105"/>
      <c r="CI137" s="105"/>
      <c r="CJ137" s="105"/>
      <c r="CK137" s="105"/>
      <c r="CL137" s="105"/>
      <c r="CM137" s="105"/>
      <c r="CN137" s="105"/>
      <c r="CO137" s="105"/>
      <c r="CP137" s="105"/>
      <c r="CQ137" s="105"/>
      <c r="CR137" s="105"/>
      <c r="CS137" s="105"/>
      <c r="CT137" s="105"/>
    </row>
    <row r="138" spans="1:98" customFormat="1">
      <c r="A138" s="43">
        <v>101</v>
      </c>
      <c r="B138" s="44" t="s">
        <v>24</v>
      </c>
      <c r="C138" s="24">
        <v>48422</v>
      </c>
      <c r="D138" s="24">
        <v>28128.31</v>
      </c>
      <c r="E138" s="43" t="s">
        <v>25</v>
      </c>
      <c r="F138" s="43" t="s">
        <v>19</v>
      </c>
      <c r="G138" s="45">
        <v>100</v>
      </c>
      <c r="H138" s="45">
        <v>0</v>
      </c>
      <c r="I138" s="34" t="s">
        <v>39</v>
      </c>
      <c r="J138" s="34" t="s">
        <v>44</v>
      </c>
      <c r="K138" s="34" t="s">
        <v>35</v>
      </c>
      <c r="L138" s="34" t="s">
        <v>100</v>
      </c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  <c r="AF138" s="105"/>
      <c r="AG138" s="105"/>
      <c r="AH138" s="105"/>
      <c r="AI138" s="105"/>
      <c r="AJ138" s="105"/>
      <c r="AK138" s="105"/>
      <c r="AL138" s="105"/>
      <c r="AM138" s="105"/>
      <c r="AN138" s="105"/>
      <c r="AO138" s="105"/>
      <c r="AP138" s="105"/>
      <c r="AQ138" s="105"/>
      <c r="AR138" s="105"/>
      <c r="AS138" s="105"/>
      <c r="AT138" s="105"/>
      <c r="AU138" s="105"/>
      <c r="AV138" s="105"/>
      <c r="AW138" s="105"/>
      <c r="AX138" s="105"/>
      <c r="AY138" s="105"/>
      <c r="AZ138" s="105"/>
      <c r="BA138" s="105"/>
      <c r="BB138" s="105"/>
      <c r="BC138" s="105"/>
      <c r="BD138" s="105"/>
      <c r="BE138" s="105"/>
      <c r="BF138" s="105"/>
      <c r="BG138" s="105"/>
      <c r="BH138" s="105"/>
      <c r="BI138" s="105"/>
      <c r="BJ138" s="105"/>
      <c r="BK138" s="105"/>
      <c r="BL138" s="105"/>
      <c r="BM138" s="105"/>
      <c r="BN138" s="105"/>
      <c r="BO138" s="105"/>
      <c r="BP138" s="105"/>
      <c r="BQ138" s="105"/>
      <c r="BR138" s="105"/>
      <c r="BS138" s="105"/>
      <c r="BT138" s="105"/>
      <c r="BU138" s="105"/>
      <c r="BV138" s="105"/>
      <c r="BW138" s="105"/>
      <c r="BX138" s="105"/>
      <c r="BY138" s="105"/>
      <c r="BZ138" s="105"/>
      <c r="CA138" s="105"/>
      <c r="CB138" s="105"/>
      <c r="CC138" s="105"/>
      <c r="CD138" s="105"/>
      <c r="CE138" s="105"/>
      <c r="CF138" s="105"/>
      <c r="CG138" s="105"/>
      <c r="CH138" s="105"/>
      <c r="CI138" s="105"/>
      <c r="CJ138" s="105"/>
      <c r="CK138" s="105"/>
      <c r="CL138" s="105"/>
      <c r="CM138" s="105"/>
      <c r="CN138" s="105"/>
      <c r="CO138" s="105"/>
      <c r="CP138" s="105"/>
      <c r="CQ138" s="105"/>
      <c r="CR138" s="105"/>
      <c r="CS138" s="105"/>
      <c r="CT138" s="105"/>
    </row>
    <row r="139" spans="1:98" customFormat="1">
      <c r="A139" s="43">
        <v>102</v>
      </c>
      <c r="B139" s="44" t="s">
        <v>33</v>
      </c>
      <c r="C139" s="24">
        <v>15907.99</v>
      </c>
      <c r="D139" s="24">
        <v>9326.23</v>
      </c>
      <c r="E139" s="43" t="s">
        <v>25</v>
      </c>
      <c r="F139" s="43" t="s">
        <v>19</v>
      </c>
      <c r="G139" s="45">
        <v>100</v>
      </c>
      <c r="H139" s="45">
        <v>0</v>
      </c>
      <c r="I139" s="34" t="s">
        <v>44</v>
      </c>
      <c r="J139" s="34" t="s">
        <v>41</v>
      </c>
      <c r="K139" s="34" t="s">
        <v>35</v>
      </c>
      <c r="L139" s="34" t="s">
        <v>100</v>
      </c>
      <c r="M139" s="105"/>
      <c r="N139" s="105"/>
      <c r="O139" s="105"/>
      <c r="P139" s="105"/>
      <c r="Q139" s="105"/>
      <c r="R139" s="105"/>
      <c r="S139" s="105"/>
      <c r="T139" s="105"/>
      <c r="U139" s="105"/>
      <c r="V139" s="105"/>
      <c r="W139" s="105"/>
      <c r="X139" s="105"/>
      <c r="Y139" s="105"/>
      <c r="Z139" s="105"/>
      <c r="AA139" s="105"/>
      <c r="AB139" s="105"/>
      <c r="AC139" s="105"/>
      <c r="AD139" s="105"/>
      <c r="AE139" s="105"/>
      <c r="AF139" s="105"/>
      <c r="AG139" s="105"/>
      <c r="AH139" s="105"/>
      <c r="AI139" s="105"/>
      <c r="AJ139" s="105"/>
      <c r="AK139" s="105"/>
      <c r="AL139" s="105"/>
      <c r="AM139" s="105"/>
      <c r="AN139" s="105"/>
      <c r="AO139" s="105"/>
      <c r="AP139" s="105"/>
      <c r="AQ139" s="105"/>
      <c r="AR139" s="105"/>
      <c r="AS139" s="105"/>
      <c r="AT139" s="105"/>
      <c r="AU139" s="105"/>
      <c r="AV139" s="105"/>
      <c r="AW139" s="105"/>
      <c r="AX139" s="105"/>
      <c r="AY139" s="105"/>
      <c r="AZ139" s="105"/>
      <c r="BA139" s="105"/>
      <c r="BB139" s="105"/>
      <c r="BC139" s="105"/>
      <c r="BD139" s="105"/>
      <c r="BE139" s="105"/>
      <c r="BF139" s="105"/>
      <c r="BG139" s="105"/>
      <c r="BH139" s="105"/>
      <c r="BI139" s="105"/>
      <c r="BJ139" s="105"/>
      <c r="BK139" s="105"/>
      <c r="BL139" s="105"/>
      <c r="BM139" s="105"/>
      <c r="BN139" s="105"/>
      <c r="BO139" s="105"/>
      <c r="BP139" s="105"/>
      <c r="BQ139" s="105"/>
      <c r="BR139" s="105"/>
      <c r="BS139" s="105"/>
      <c r="BT139" s="105"/>
      <c r="BU139" s="105"/>
      <c r="BV139" s="105"/>
      <c r="BW139" s="105"/>
      <c r="BX139" s="105"/>
      <c r="BY139" s="105"/>
      <c r="BZ139" s="105"/>
      <c r="CA139" s="105"/>
      <c r="CB139" s="105"/>
      <c r="CC139" s="105"/>
      <c r="CD139" s="105"/>
      <c r="CE139" s="105"/>
      <c r="CF139" s="105"/>
      <c r="CG139" s="105"/>
      <c r="CH139" s="105"/>
      <c r="CI139" s="105"/>
      <c r="CJ139" s="105"/>
      <c r="CK139" s="105"/>
      <c r="CL139" s="105"/>
      <c r="CM139" s="105"/>
      <c r="CN139" s="105"/>
      <c r="CO139" s="105"/>
      <c r="CP139" s="105"/>
      <c r="CQ139" s="105"/>
      <c r="CR139" s="105"/>
      <c r="CS139" s="105"/>
      <c r="CT139" s="105"/>
    </row>
    <row r="140" spans="1:98" customFormat="1">
      <c r="A140" s="112" t="s">
        <v>72</v>
      </c>
      <c r="B140" s="113"/>
      <c r="C140" s="18"/>
      <c r="D140" s="25"/>
      <c r="E140" s="21"/>
      <c r="F140" s="21"/>
      <c r="G140" s="21"/>
      <c r="H140" s="21"/>
      <c r="I140" s="21"/>
      <c r="J140" s="21"/>
      <c r="K140" s="21"/>
      <c r="L140" s="21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  <c r="BV140" s="105"/>
      <c r="BW140" s="105"/>
      <c r="BX140" s="105"/>
      <c r="BY140" s="105"/>
      <c r="BZ140" s="105"/>
      <c r="CA140" s="105"/>
      <c r="CB140" s="105"/>
      <c r="CC140" s="105"/>
      <c r="CD140" s="105"/>
      <c r="CE140" s="105"/>
      <c r="CF140" s="105"/>
      <c r="CG140" s="105"/>
      <c r="CH140" s="105"/>
      <c r="CI140" s="105"/>
      <c r="CJ140" s="105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</row>
    <row r="141" spans="1:98" customFormat="1">
      <c r="A141" s="31">
        <v>103</v>
      </c>
      <c r="B141" s="10" t="s">
        <v>26</v>
      </c>
      <c r="C141" s="23">
        <v>108000</v>
      </c>
      <c r="D141" s="23">
        <f t="shared" ref="D141" si="8">C141/1.823</f>
        <v>59243.006034009879</v>
      </c>
      <c r="E141" s="34" t="s">
        <v>25</v>
      </c>
      <c r="F141" s="34" t="s">
        <v>19</v>
      </c>
      <c r="G141" s="34">
        <v>100</v>
      </c>
      <c r="H141" s="34">
        <v>0</v>
      </c>
      <c r="I141" s="34" t="s">
        <v>44</v>
      </c>
      <c r="J141" s="34" t="s">
        <v>47</v>
      </c>
      <c r="K141" s="34" t="s">
        <v>35</v>
      </c>
      <c r="L141" s="34" t="s">
        <v>73</v>
      </c>
      <c r="M141" s="105"/>
      <c r="N141" s="105"/>
      <c r="O141" s="105"/>
      <c r="P141" s="105"/>
      <c r="Q141" s="105"/>
      <c r="R141" s="105"/>
      <c r="S141" s="105"/>
      <c r="T141" s="105"/>
      <c r="U141" s="105"/>
      <c r="V141" s="105"/>
      <c r="W141" s="105"/>
      <c r="X141" s="105"/>
      <c r="Y141" s="105"/>
      <c r="Z141" s="105"/>
      <c r="AA141" s="105"/>
      <c r="AB141" s="105"/>
      <c r="AC141" s="105"/>
      <c r="AD141" s="105"/>
      <c r="AE141" s="105"/>
      <c r="AF141" s="105"/>
      <c r="AG141" s="105"/>
      <c r="AH141" s="105"/>
      <c r="AI141" s="105"/>
      <c r="AJ141" s="105"/>
      <c r="AK141" s="105"/>
      <c r="AL141" s="105"/>
      <c r="AM141" s="105"/>
      <c r="AN141" s="105"/>
      <c r="AO141" s="105"/>
      <c r="AP141" s="105"/>
      <c r="AQ141" s="105"/>
      <c r="AR141" s="105"/>
      <c r="AS141" s="105"/>
      <c r="AT141" s="105"/>
      <c r="AU141" s="105"/>
      <c r="AV141" s="105"/>
      <c r="AW141" s="105"/>
      <c r="AX141" s="105"/>
      <c r="AY141" s="105"/>
      <c r="AZ141" s="105"/>
      <c r="BA141" s="105"/>
      <c r="BB141" s="105"/>
      <c r="BC141" s="105"/>
      <c r="BD141" s="105"/>
      <c r="BE141" s="105"/>
      <c r="BF141" s="105"/>
      <c r="BG141" s="105"/>
      <c r="BH141" s="105"/>
      <c r="BI141" s="105"/>
      <c r="BJ141" s="105"/>
      <c r="BK141" s="105"/>
      <c r="BL141" s="105"/>
      <c r="BM141" s="105"/>
      <c r="BN141" s="105"/>
      <c r="BO141" s="105"/>
      <c r="BP141" s="105"/>
      <c r="BQ141" s="105"/>
      <c r="BR141" s="105"/>
      <c r="BS141" s="105"/>
      <c r="BT141" s="105"/>
      <c r="BU141" s="105"/>
      <c r="BV141" s="105"/>
      <c r="BW141" s="105"/>
      <c r="BX141" s="105"/>
      <c r="BY141" s="105"/>
      <c r="BZ141" s="105"/>
      <c r="CA141" s="105"/>
      <c r="CB141" s="105"/>
      <c r="CC141" s="105"/>
      <c r="CD141" s="105"/>
      <c r="CE141" s="105"/>
      <c r="CF141" s="105"/>
      <c r="CG141" s="105"/>
      <c r="CH141" s="105"/>
      <c r="CI141" s="105"/>
      <c r="CJ141" s="105"/>
      <c r="CK141" s="105"/>
      <c r="CL141" s="105"/>
      <c r="CM141" s="105"/>
      <c r="CN141" s="105"/>
      <c r="CO141" s="105"/>
      <c r="CP141" s="105"/>
      <c r="CQ141" s="105"/>
      <c r="CR141" s="105"/>
      <c r="CS141" s="105"/>
      <c r="CT141" s="105"/>
    </row>
    <row r="142" spans="1:98" customFormat="1">
      <c r="A142" s="99" t="s">
        <v>107</v>
      </c>
      <c r="B142" s="108" t="s">
        <v>178</v>
      </c>
      <c r="C142" s="54">
        <f>SUM(C134:C136)+SUM(C138:C139)+C141</f>
        <v>2118218.5700000003</v>
      </c>
      <c r="D142" s="54">
        <f>SUM(D134:D136)+SUM(D138:D139)+D141</f>
        <v>1164107.6283159626</v>
      </c>
      <c r="E142" s="52"/>
      <c r="F142" s="52"/>
      <c r="G142" s="52"/>
      <c r="H142" s="52"/>
      <c r="I142" s="52"/>
      <c r="J142" s="52"/>
      <c r="K142" s="52"/>
      <c r="L142" s="53"/>
      <c r="M142" s="105"/>
      <c r="N142" s="105"/>
      <c r="O142" s="105"/>
      <c r="P142" s="105"/>
      <c r="Q142" s="105"/>
      <c r="R142" s="105"/>
      <c r="S142" s="105"/>
      <c r="T142" s="105"/>
      <c r="U142" s="105"/>
      <c r="V142" s="105"/>
      <c r="W142" s="105"/>
      <c r="X142" s="105"/>
      <c r="Y142" s="105"/>
      <c r="Z142" s="105"/>
      <c r="AA142" s="105"/>
      <c r="AB142" s="105"/>
      <c r="AC142" s="105"/>
      <c r="AD142" s="105"/>
      <c r="AE142" s="105"/>
      <c r="AF142" s="105"/>
      <c r="AG142" s="105"/>
      <c r="AH142" s="105"/>
      <c r="AI142" s="105"/>
      <c r="AJ142" s="105"/>
      <c r="AK142" s="105"/>
      <c r="AL142" s="105"/>
      <c r="AM142" s="105"/>
      <c r="AN142" s="105"/>
      <c r="AO142" s="105"/>
      <c r="AP142" s="105"/>
      <c r="AQ142" s="105"/>
      <c r="AR142" s="105"/>
      <c r="AS142" s="105"/>
      <c r="AT142" s="105"/>
      <c r="AU142" s="105"/>
      <c r="AV142" s="105"/>
      <c r="AW142" s="105"/>
      <c r="AX142" s="105"/>
      <c r="AY142" s="105"/>
      <c r="AZ142" s="105"/>
      <c r="BA142" s="105"/>
      <c r="BB142" s="105"/>
      <c r="BC142" s="105"/>
      <c r="BD142" s="105"/>
      <c r="BE142" s="105"/>
      <c r="BF142" s="105"/>
      <c r="BG142" s="105"/>
      <c r="BH142" s="105"/>
      <c r="BI142" s="105"/>
      <c r="BJ142" s="105"/>
      <c r="BK142" s="105"/>
      <c r="BL142" s="105"/>
      <c r="BM142" s="105"/>
      <c r="BN142" s="105"/>
      <c r="BO142" s="105"/>
      <c r="BP142" s="105"/>
      <c r="BQ142" s="105"/>
      <c r="BR142" s="105"/>
      <c r="BS142" s="105"/>
      <c r="BT142" s="105"/>
      <c r="BU142" s="105"/>
      <c r="BV142" s="105"/>
      <c r="BW142" s="105"/>
      <c r="BX142" s="105"/>
      <c r="BY142" s="105"/>
      <c r="BZ142" s="105"/>
      <c r="CA142" s="105"/>
      <c r="CB142" s="105"/>
      <c r="CC142" s="105"/>
      <c r="CD142" s="105"/>
      <c r="CE142" s="105"/>
      <c r="CF142" s="105"/>
      <c r="CG142" s="105"/>
      <c r="CH142" s="105"/>
      <c r="CI142" s="105"/>
      <c r="CJ142" s="105"/>
      <c r="CK142" s="105"/>
      <c r="CL142" s="105"/>
      <c r="CM142" s="105"/>
      <c r="CN142" s="105"/>
      <c r="CO142" s="105"/>
      <c r="CP142" s="105"/>
      <c r="CQ142" s="105"/>
      <c r="CR142" s="105"/>
      <c r="CS142" s="105"/>
      <c r="CT142" s="105"/>
    </row>
    <row r="143" spans="1:98">
      <c r="A143" s="114" t="s">
        <v>107</v>
      </c>
      <c r="B143" s="114"/>
      <c r="C143" s="54">
        <f>SUM(C23,C33,C49,C65,C81,C95,C123,C131,C142)</f>
        <v>15722470.17</v>
      </c>
      <c r="D143" s="54">
        <f>SUM(D23,D33,D49,D65,D81,D95,D123,D131,D142)</f>
        <v>8825762.1133743431</v>
      </c>
      <c r="E143" s="69"/>
      <c r="F143" s="69"/>
      <c r="G143" s="69"/>
      <c r="H143" s="69"/>
      <c r="I143" s="69"/>
      <c r="J143" s="69"/>
      <c r="K143" s="69"/>
      <c r="L143" s="6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</row>
    <row r="144" spans="1:98"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</row>
    <row r="145" spans="1:98">
      <c r="A145" s="11" t="s">
        <v>104</v>
      </c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</row>
    <row r="146" spans="1:98">
      <c r="A146" s="9" t="s">
        <v>101</v>
      </c>
      <c r="B146" s="9" t="s">
        <v>102</v>
      </c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</row>
    <row r="147" spans="1:98">
      <c r="A147" s="8" t="s">
        <v>25</v>
      </c>
      <c r="B147" s="8" t="s">
        <v>0</v>
      </c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</row>
    <row r="148" spans="1:98">
      <c r="A148" s="9" t="s">
        <v>93</v>
      </c>
      <c r="B148" s="9" t="s">
        <v>94</v>
      </c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</row>
    <row r="149" spans="1:98">
      <c r="A149" s="9" t="s">
        <v>95</v>
      </c>
      <c r="B149" s="9" t="s">
        <v>96</v>
      </c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</row>
    <row r="150" spans="1:98">
      <c r="A150" s="9"/>
      <c r="B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</row>
    <row r="151" spans="1:98">
      <c r="A151" s="47" t="s">
        <v>103</v>
      </c>
      <c r="B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</row>
    <row r="152" spans="1:98">
      <c r="A152" s="8" t="s">
        <v>2</v>
      </c>
      <c r="B152" s="9" t="s">
        <v>27</v>
      </c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</row>
    <row r="153" spans="1:98">
      <c r="A153" s="8" t="s">
        <v>1</v>
      </c>
      <c r="B153" s="9" t="s">
        <v>28</v>
      </c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</row>
    <row r="154" spans="1:98">
      <c r="A154" s="9" t="s">
        <v>36</v>
      </c>
      <c r="B154" s="9" t="s">
        <v>71</v>
      </c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</row>
    <row r="155" spans="1:98"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</row>
    <row r="156" spans="1:98"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</row>
    <row r="157" spans="1:98"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</row>
    <row r="158" spans="1:98"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</row>
    <row r="159" spans="1:98"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</row>
    <row r="160" spans="1:98"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</row>
    <row r="161" spans="13:98"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</row>
    <row r="162" spans="13:98"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</row>
    <row r="163" spans="13:98"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</row>
    <row r="164" spans="13:98"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</row>
    <row r="165" spans="13:98"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</row>
    <row r="166" spans="13:98"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</row>
    <row r="167" spans="13:98"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</row>
    <row r="168" spans="13:98"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</row>
    <row r="169" spans="13:98"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</row>
    <row r="170" spans="13:98"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</row>
    <row r="171" spans="13:98"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</row>
    <row r="172" spans="13:98"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</row>
    <row r="173" spans="13:98"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</row>
    <row r="174" spans="13:98"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</row>
    <row r="175" spans="13:98"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</row>
    <row r="176" spans="13:98"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</row>
    <row r="177" spans="13:98"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</row>
    <row r="178" spans="13:98"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</row>
    <row r="179" spans="13:98"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</row>
    <row r="180" spans="13:98"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</row>
    <row r="181" spans="13:98"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</row>
    <row r="182" spans="13:98"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</row>
    <row r="183" spans="13:98"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</row>
    <row r="184" spans="13:98"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</row>
    <row r="185" spans="13:98"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</row>
    <row r="186" spans="13:98"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</row>
    <row r="187" spans="13:98"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</row>
    <row r="188" spans="13:98"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</row>
    <row r="189" spans="13:98"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</row>
    <row r="190" spans="13:98"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</row>
    <row r="191" spans="13:98"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</row>
    <row r="192" spans="13:98"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</row>
    <row r="193" spans="13:98"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</row>
    <row r="194" spans="13:98"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</row>
    <row r="195" spans="13:98"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</row>
    <row r="196" spans="13:98"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</row>
    <row r="197" spans="13:98"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</row>
    <row r="198" spans="13:98"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</row>
    <row r="199" spans="13:98"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</row>
    <row r="200" spans="13:98"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</row>
    <row r="201" spans="13:98"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</row>
    <row r="202" spans="13:98"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</row>
    <row r="203" spans="13:98"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</row>
    <row r="204" spans="13:98"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</row>
    <row r="205" spans="13:98"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</row>
    <row r="206" spans="13:98"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</row>
    <row r="207" spans="13:98"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</row>
    <row r="208" spans="13:98"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</row>
    <row r="209" spans="13:98"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</row>
    <row r="210" spans="13:98"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</row>
    <row r="211" spans="13:98"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</row>
    <row r="212" spans="13:98"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</row>
    <row r="213" spans="13:98"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</row>
    <row r="214" spans="13:98"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</row>
    <row r="215" spans="13:98"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</row>
    <row r="216" spans="13:98"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</row>
    <row r="217" spans="13:98"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</row>
    <row r="218" spans="13:98"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</row>
    <row r="219" spans="13:98"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</row>
    <row r="220" spans="13:98"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</row>
    <row r="221" spans="13:98"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</row>
    <row r="222" spans="13:98"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</row>
  </sheetData>
  <mergeCells count="38">
    <mergeCell ref="A25:B25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24:L24"/>
    <mergeCell ref="A67:B67"/>
    <mergeCell ref="A82:L82"/>
    <mergeCell ref="A83:B83"/>
    <mergeCell ref="A34:L34"/>
    <mergeCell ref="A35:B35"/>
    <mergeCell ref="A47:B47"/>
    <mergeCell ref="A50:L50"/>
    <mergeCell ref="A51:B51"/>
    <mergeCell ref="A66:L66"/>
    <mergeCell ref="A89:B89"/>
    <mergeCell ref="A96:L96"/>
    <mergeCell ref="A97:B97"/>
    <mergeCell ref="A104:B104"/>
    <mergeCell ref="A92:B92"/>
    <mergeCell ref="A137:B137"/>
    <mergeCell ref="A140:B140"/>
    <mergeCell ref="A143:B143"/>
    <mergeCell ref="A133:B133"/>
    <mergeCell ref="A124:L124"/>
    <mergeCell ref="A125:B125"/>
    <mergeCell ref="A128:B128"/>
    <mergeCell ref="A132:L13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2"/>
  <sheetViews>
    <sheetView showGridLines="0" workbookViewId="0">
      <pane xSplit="2" ySplit="4" topLeftCell="C38" activePane="bottomRight" state="frozen"/>
      <selection pane="topRight" activeCell="C1" sqref="C1"/>
      <selection pane="bottomLeft" activeCell="A5" sqref="A5"/>
      <selection pane="bottomRight" activeCell="A59" sqref="A59"/>
    </sheetView>
  </sheetViews>
  <sheetFormatPr defaultRowHeight="12.75"/>
  <cols>
    <col min="1" max="1" width="11.140625" style="8" customWidth="1"/>
    <col min="2" max="2" width="54.140625" style="8" customWidth="1"/>
    <col min="3" max="3" width="21.42578125" style="8" customWidth="1"/>
    <col min="4" max="4" width="17.42578125" style="8" customWidth="1"/>
    <col min="5" max="5" width="11" style="8" customWidth="1"/>
    <col min="6" max="6" width="17.7109375" style="8" customWidth="1"/>
    <col min="7" max="7" width="12.7109375" style="8" customWidth="1"/>
    <col min="8" max="8" width="13" style="8" customWidth="1"/>
    <col min="9" max="9" width="22.85546875" style="8" customWidth="1"/>
    <col min="10" max="10" width="14" style="8" customWidth="1"/>
    <col min="11" max="11" width="14.85546875" style="8" customWidth="1"/>
    <col min="12" max="12" width="36.5703125" style="8" customWidth="1"/>
    <col min="13" max="16384" width="9.140625" style="8"/>
  </cols>
  <sheetData>
    <row r="1" spans="1:14">
      <c r="A1" s="131" t="s">
        <v>34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28"/>
      <c r="N1" s="28"/>
    </row>
    <row r="2" spans="1:14" ht="18" customHeight="1">
      <c r="A2" s="125" t="s">
        <v>20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4" ht="12.75" customHeight="1">
      <c r="A3" s="127" t="s">
        <v>3</v>
      </c>
      <c r="B3" s="127" t="s">
        <v>15</v>
      </c>
      <c r="C3" s="127" t="s">
        <v>16</v>
      </c>
      <c r="D3" s="127" t="s">
        <v>23</v>
      </c>
      <c r="E3" s="127" t="s">
        <v>4</v>
      </c>
      <c r="F3" s="127" t="s">
        <v>9</v>
      </c>
      <c r="G3" s="129" t="s">
        <v>10</v>
      </c>
      <c r="H3" s="130"/>
      <c r="I3" s="129" t="s">
        <v>5</v>
      </c>
      <c r="J3" s="130"/>
      <c r="K3" s="127" t="s">
        <v>21</v>
      </c>
      <c r="L3" s="127" t="s">
        <v>6</v>
      </c>
    </row>
    <row r="4" spans="1:14" ht="25.5" customHeight="1">
      <c r="A4" s="128"/>
      <c r="B4" s="128"/>
      <c r="C4" s="132"/>
      <c r="D4" s="128"/>
      <c r="E4" s="128"/>
      <c r="F4" s="128"/>
      <c r="G4" s="5" t="s">
        <v>11</v>
      </c>
      <c r="H4" s="5" t="s">
        <v>12</v>
      </c>
      <c r="I4" s="1" t="s">
        <v>7</v>
      </c>
      <c r="J4" s="1" t="s">
        <v>8</v>
      </c>
      <c r="K4" s="128"/>
      <c r="L4" s="128"/>
    </row>
    <row r="5" spans="1:14">
      <c r="A5" s="112" t="s">
        <v>13</v>
      </c>
      <c r="B5" s="113"/>
      <c r="C5" s="20"/>
      <c r="D5" s="19"/>
      <c r="E5" s="21"/>
      <c r="F5" s="21"/>
      <c r="G5" s="21"/>
      <c r="H5" s="21"/>
      <c r="I5" s="21"/>
      <c r="J5" s="19"/>
      <c r="K5" s="21"/>
      <c r="L5" s="21"/>
    </row>
    <row r="6" spans="1:14" s="9" customFormat="1">
      <c r="A6" s="96">
        <v>1</v>
      </c>
      <c r="B6" s="88" t="s">
        <v>37</v>
      </c>
      <c r="C6" s="97">
        <v>157526.6</v>
      </c>
      <c r="D6" s="97">
        <f t="shared" ref="D6:D19" si="0">C6/1.823</f>
        <v>86410.641799232035</v>
      </c>
      <c r="E6" s="98" t="s">
        <v>36</v>
      </c>
      <c r="F6" s="98" t="s">
        <v>18</v>
      </c>
      <c r="G6" s="66">
        <v>100</v>
      </c>
      <c r="H6" s="66">
        <v>0</v>
      </c>
      <c r="I6" s="66" t="s">
        <v>48</v>
      </c>
      <c r="J6" s="66" t="s">
        <v>45</v>
      </c>
      <c r="K6" s="66" t="s">
        <v>29</v>
      </c>
      <c r="L6" s="66" t="s">
        <v>73</v>
      </c>
    </row>
    <row r="7" spans="1:14" s="9" customFormat="1" ht="25.5">
      <c r="A7" s="96">
        <v>2</v>
      </c>
      <c r="B7" s="89" t="s">
        <v>38</v>
      </c>
      <c r="C7" s="97">
        <v>135000</v>
      </c>
      <c r="D7" s="97">
        <f t="shared" si="0"/>
        <v>74053.75754251235</v>
      </c>
      <c r="E7" s="66" t="s">
        <v>1</v>
      </c>
      <c r="F7" s="98" t="s">
        <v>19</v>
      </c>
      <c r="G7" s="66">
        <v>100</v>
      </c>
      <c r="H7" s="66">
        <v>0</v>
      </c>
      <c r="I7" s="66" t="s">
        <v>45</v>
      </c>
      <c r="J7" s="66" t="s">
        <v>49</v>
      </c>
      <c r="K7" s="66" t="s">
        <v>22</v>
      </c>
      <c r="L7" s="66" t="s">
        <v>73</v>
      </c>
    </row>
    <row r="8" spans="1:14" s="9" customFormat="1" ht="25.5">
      <c r="A8" s="96">
        <v>3</v>
      </c>
      <c r="B8" s="89" t="s">
        <v>83</v>
      </c>
      <c r="C8" s="97">
        <v>300000</v>
      </c>
      <c r="D8" s="97">
        <f t="shared" si="0"/>
        <v>164563.90565002745</v>
      </c>
      <c r="E8" s="66" t="s">
        <v>1</v>
      </c>
      <c r="F8" s="98" t="s">
        <v>18</v>
      </c>
      <c r="G8" s="66">
        <v>100</v>
      </c>
      <c r="H8" s="66">
        <v>0</v>
      </c>
      <c r="I8" s="66" t="s">
        <v>46</v>
      </c>
      <c r="J8" s="66" t="s">
        <v>46</v>
      </c>
      <c r="K8" s="66" t="s">
        <v>22</v>
      </c>
      <c r="L8" s="66" t="s">
        <v>73</v>
      </c>
    </row>
    <row r="9" spans="1:14" s="9" customFormat="1" ht="25.5">
      <c r="A9" s="96">
        <v>4</v>
      </c>
      <c r="B9" s="89" t="s">
        <v>78</v>
      </c>
      <c r="C9" s="97">
        <v>100000</v>
      </c>
      <c r="D9" s="97">
        <f t="shared" si="0"/>
        <v>54854.635216675808</v>
      </c>
      <c r="E9" s="66" t="s">
        <v>1</v>
      </c>
      <c r="F9" s="98" t="s">
        <v>19</v>
      </c>
      <c r="G9" s="66">
        <v>100</v>
      </c>
      <c r="H9" s="66">
        <v>0</v>
      </c>
      <c r="I9" s="66" t="s">
        <v>45</v>
      </c>
      <c r="J9" s="66" t="s">
        <v>50</v>
      </c>
      <c r="K9" s="66" t="s">
        <v>22</v>
      </c>
      <c r="L9" s="66" t="s">
        <v>73</v>
      </c>
    </row>
    <row r="10" spans="1:14" s="9" customFormat="1" ht="25.5">
      <c r="A10" s="96">
        <v>5</v>
      </c>
      <c r="B10" s="89" t="s">
        <v>79</v>
      </c>
      <c r="C10" s="97">
        <v>100000</v>
      </c>
      <c r="D10" s="97">
        <f t="shared" si="0"/>
        <v>54854.635216675808</v>
      </c>
      <c r="E10" s="66" t="s">
        <v>1</v>
      </c>
      <c r="F10" s="98" t="s">
        <v>19</v>
      </c>
      <c r="G10" s="66">
        <v>100</v>
      </c>
      <c r="H10" s="66">
        <v>0</v>
      </c>
      <c r="I10" s="66" t="s">
        <v>45</v>
      </c>
      <c r="J10" s="66" t="s">
        <v>50</v>
      </c>
      <c r="K10" s="66" t="s">
        <v>22</v>
      </c>
      <c r="L10" s="66" t="s">
        <v>73</v>
      </c>
    </row>
    <row r="11" spans="1:14" s="9" customFormat="1" ht="25.5">
      <c r="A11" s="96">
        <v>6</v>
      </c>
      <c r="B11" s="89" t="s">
        <v>80</v>
      </c>
      <c r="C11" s="97">
        <v>70000</v>
      </c>
      <c r="D11" s="97">
        <f t="shared" si="0"/>
        <v>38398.244651673071</v>
      </c>
      <c r="E11" s="66" t="s">
        <v>1</v>
      </c>
      <c r="F11" s="98" t="s">
        <v>19</v>
      </c>
      <c r="G11" s="66">
        <v>100</v>
      </c>
      <c r="H11" s="66">
        <v>0</v>
      </c>
      <c r="I11" s="66" t="s">
        <v>45</v>
      </c>
      <c r="J11" s="66" t="s">
        <v>46</v>
      </c>
      <c r="K11" s="66" t="s">
        <v>22</v>
      </c>
      <c r="L11" s="66" t="s">
        <v>73</v>
      </c>
    </row>
    <row r="12" spans="1:14" s="9" customFormat="1" ht="25.5">
      <c r="A12" s="96">
        <v>7</v>
      </c>
      <c r="B12" s="89" t="s">
        <v>81</v>
      </c>
      <c r="C12" s="97">
        <v>70000</v>
      </c>
      <c r="D12" s="97">
        <f t="shared" si="0"/>
        <v>38398.244651673071</v>
      </c>
      <c r="E12" s="66" t="s">
        <v>1</v>
      </c>
      <c r="F12" s="98" t="s">
        <v>19</v>
      </c>
      <c r="G12" s="66">
        <v>100</v>
      </c>
      <c r="H12" s="66">
        <v>0</v>
      </c>
      <c r="I12" s="66" t="s">
        <v>45</v>
      </c>
      <c r="J12" s="66" t="s">
        <v>46</v>
      </c>
      <c r="K12" s="66" t="s">
        <v>22</v>
      </c>
      <c r="L12" s="66" t="s">
        <v>73</v>
      </c>
    </row>
    <row r="13" spans="1:14" s="9" customFormat="1" ht="38.25">
      <c r="A13" s="96">
        <v>8</v>
      </c>
      <c r="B13" s="89" t="s">
        <v>82</v>
      </c>
      <c r="C13" s="97">
        <v>110000</v>
      </c>
      <c r="D13" s="97">
        <f t="shared" si="0"/>
        <v>60340.098738343389</v>
      </c>
      <c r="E13" s="66" t="s">
        <v>1</v>
      </c>
      <c r="F13" s="98" t="s">
        <v>19</v>
      </c>
      <c r="G13" s="66">
        <v>100</v>
      </c>
      <c r="H13" s="66">
        <v>0</v>
      </c>
      <c r="I13" s="66" t="s">
        <v>45</v>
      </c>
      <c r="J13" s="66" t="s">
        <v>43</v>
      </c>
      <c r="K13" s="66" t="s">
        <v>22</v>
      </c>
      <c r="L13" s="66" t="s">
        <v>73</v>
      </c>
    </row>
    <row r="14" spans="1:14" s="9" customFormat="1" ht="38.25">
      <c r="A14" s="96">
        <v>9</v>
      </c>
      <c r="B14" s="89" t="s">
        <v>84</v>
      </c>
      <c r="C14" s="97">
        <v>110000</v>
      </c>
      <c r="D14" s="97">
        <f t="shared" si="0"/>
        <v>60340.098738343389</v>
      </c>
      <c r="E14" s="66" t="s">
        <v>1</v>
      </c>
      <c r="F14" s="98" t="s">
        <v>19</v>
      </c>
      <c r="G14" s="66">
        <v>100</v>
      </c>
      <c r="H14" s="66">
        <v>0</v>
      </c>
      <c r="I14" s="66" t="s">
        <v>43</v>
      </c>
      <c r="J14" s="66" t="s">
        <v>88</v>
      </c>
      <c r="K14" s="66" t="s">
        <v>22</v>
      </c>
      <c r="L14" s="66" t="s">
        <v>73</v>
      </c>
    </row>
    <row r="15" spans="1:14" s="9" customFormat="1" ht="25.5">
      <c r="A15" s="96">
        <v>10</v>
      </c>
      <c r="B15" s="89" t="s">
        <v>85</v>
      </c>
      <c r="C15" s="97">
        <v>110000</v>
      </c>
      <c r="D15" s="97">
        <f t="shared" si="0"/>
        <v>60340.098738343389</v>
      </c>
      <c r="E15" s="66" t="s">
        <v>1</v>
      </c>
      <c r="F15" s="98" t="s">
        <v>19</v>
      </c>
      <c r="G15" s="66">
        <v>100</v>
      </c>
      <c r="H15" s="66">
        <v>0</v>
      </c>
      <c r="I15" s="66" t="s">
        <v>43</v>
      </c>
      <c r="J15" s="66" t="s">
        <v>89</v>
      </c>
      <c r="K15" s="66" t="s">
        <v>22</v>
      </c>
      <c r="L15" s="66" t="s">
        <v>73</v>
      </c>
    </row>
    <row r="16" spans="1:14" s="9" customFormat="1" ht="38.25">
      <c r="A16" s="96">
        <v>11</v>
      </c>
      <c r="B16" s="89" t="s">
        <v>86</v>
      </c>
      <c r="C16" s="97">
        <v>180000</v>
      </c>
      <c r="D16" s="97">
        <f t="shared" si="0"/>
        <v>98738.343390016453</v>
      </c>
      <c r="E16" s="66" t="s">
        <v>1</v>
      </c>
      <c r="F16" s="98" t="s">
        <v>19</v>
      </c>
      <c r="G16" s="66">
        <v>100</v>
      </c>
      <c r="H16" s="66">
        <v>0</v>
      </c>
      <c r="I16" s="66" t="s">
        <v>45</v>
      </c>
      <c r="J16" s="66" t="s">
        <v>89</v>
      </c>
      <c r="K16" s="66" t="s">
        <v>22</v>
      </c>
      <c r="L16" s="66" t="s">
        <v>73</v>
      </c>
    </row>
    <row r="17" spans="1:12" s="9" customFormat="1" ht="25.5">
      <c r="A17" s="96">
        <v>12</v>
      </c>
      <c r="B17" s="89" t="s">
        <v>74</v>
      </c>
      <c r="C17" s="97">
        <v>24000</v>
      </c>
      <c r="D17" s="97">
        <f t="shared" si="0"/>
        <v>13165.112452002195</v>
      </c>
      <c r="E17" s="66" t="s">
        <v>1</v>
      </c>
      <c r="F17" s="98" t="s">
        <v>19</v>
      </c>
      <c r="G17" s="66">
        <v>100</v>
      </c>
      <c r="H17" s="66">
        <v>0</v>
      </c>
      <c r="I17" s="66" t="s">
        <v>68</v>
      </c>
      <c r="J17" s="66" t="s">
        <v>70</v>
      </c>
      <c r="K17" s="66" t="s">
        <v>22</v>
      </c>
      <c r="L17" s="66" t="s">
        <v>73</v>
      </c>
    </row>
    <row r="18" spans="1:12" s="9" customFormat="1">
      <c r="A18" s="96">
        <v>13</v>
      </c>
      <c r="B18" s="89" t="s">
        <v>111</v>
      </c>
      <c r="C18" s="97">
        <v>80000</v>
      </c>
      <c r="D18" s="97">
        <f t="shared" si="0"/>
        <v>43883.708173340645</v>
      </c>
      <c r="E18" s="66" t="s">
        <v>1</v>
      </c>
      <c r="F18" s="98" t="s">
        <v>19</v>
      </c>
      <c r="G18" s="66">
        <v>100</v>
      </c>
      <c r="H18" s="66">
        <v>0</v>
      </c>
      <c r="I18" s="66" t="s">
        <v>68</v>
      </c>
      <c r="J18" s="66" t="s">
        <v>46</v>
      </c>
      <c r="K18" s="66" t="s">
        <v>22</v>
      </c>
      <c r="L18" s="66" t="s">
        <v>73</v>
      </c>
    </row>
    <row r="19" spans="1:12" s="9" customFormat="1" ht="25.5">
      <c r="A19" s="96">
        <v>14</v>
      </c>
      <c r="B19" s="89" t="s">
        <v>87</v>
      </c>
      <c r="C19" s="97">
        <v>25000</v>
      </c>
      <c r="D19" s="97">
        <f t="shared" si="0"/>
        <v>13713.658804168952</v>
      </c>
      <c r="E19" s="66" t="s">
        <v>1</v>
      </c>
      <c r="F19" s="98" t="s">
        <v>19</v>
      </c>
      <c r="G19" s="66">
        <v>100</v>
      </c>
      <c r="H19" s="66">
        <v>0</v>
      </c>
      <c r="I19" s="66" t="s">
        <v>70</v>
      </c>
      <c r="J19" s="66" t="s">
        <v>50</v>
      </c>
      <c r="K19" s="66" t="s">
        <v>22</v>
      </c>
      <c r="L19" s="66" t="s">
        <v>73</v>
      </c>
    </row>
    <row r="20" spans="1:12">
      <c r="A20" s="110" t="s">
        <v>14</v>
      </c>
      <c r="B20" s="111"/>
      <c r="C20" s="17"/>
      <c r="D20" s="25"/>
      <c r="E20" s="2"/>
      <c r="F20" s="2"/>
      <c r="G20" s="3"/>
      <c r="H20" s="3"/>
      <c r="I20" s="3"/>
      <c r="J20" s="3"/>
      <c r="K20" s="3"/>
      <c r="L20" s="4"/>
    </row>
    <row r="21" spans="1:12">
      <c r="A21" s="26">
        <v>15</v>
      </c>
      <c r="B21" s="15" t="s">
        <v>54</v>
      </c>
      <c r="C21" s="29">
        <v>650000</v>
      </c>
      <c r="D21" s="29">
        <f>C21/1.823</f>
        <v>356555.12890839274</v>
      </c>
      <c r="E21" s="16" t="s">
        <v>75</v>
      </c>
      <c r="F21" s="6" t="s">
        <v>18</v>
      </c>
      <c r="G21" s="6">
        <v>100</v>
      </c>
      <c r="H21" s="6">
        <v>0</v>
      </c>
      <c r="I21" s="6" t="s">
        <v>45</v>
      </c>
      <c r="J21" s="6" t="s">
        <v>68</v>
      </c>
      <c r="K21" s="6" t="s">
        <v>22</v>
      </c>
      <c r="L21" s="6" t="s">
        <v>73</v>
      </c>
    </row>
    <row r="22" spans="1:12" ht="25.5">
      <c r="A22" s="26">
        <v>16</v>
      </c>
      <c r="B22" s="15" t="s">
        <v>55</v>
      </c>
      <c r="C22" s="29">
        <v>375000</v>
      </c>
      <c r="D22" s="29">
        <f t="shared" ref="D22:D40" si="1">C22/1.823</f>
        <v>205704.88206253428</v>
      </c>
      <c r="E22" s="16" t="s">
        <v>75</v>
      </c>
      <c r="F22" s="6" t="s">
        <v>19</v>
      </c>
      <c r="G22" s="6">
        <v>100</v>
      </c>
      <c r="H22" s="6">
        <v>0</v>
      </c>
      <c r="I22" s="6" t="s">
        <v>45</v>
      </c>
      <c r="J22" s="6" t="s">
        <v>68</v>
      </c>
      <c r="K22" s="6" t="s">
        <v>22</v>
      </c>
      <c r="L22" s="6" t="s">
        <v>73</v>
      </c>
    </row>
    <row r="23" spans="1:12" ht="38.25">
      <c r="A23" s="26">
        <v>17</v>
      </c>
      <c r="B23" s="15" t="s">
        <v>56</v>
      </c>
      <c r="C23" s="29">
        <v>84000</v>
      </c>
      <c r="D23" s="29">
        <f t="shared" si="1"/>
        <v>46077.89358200768</v>
      </c>
      <c r="E23" s="16" t="s">
        <v>25</v>
      </c>
      <c r="F23" s="6" t="s">
        <v>19</v>
      </c>
      <c r="G23" s="6">
        <v>100</v>
      </c>
      <c r="H23" s="6">
        <v>0</v>
      </c>
      <c r="I23" s="6" t="s">
        <v>45</v>
      </c>
      <c r="J23" s="6" t="s">
        <v>68</v>
      </c>
      <c r="K23" s="6" t="s">
        <v>22</v>
      </c>
      <c r="L23" s="6" t="s">
        <v>73</v>
      </c>
    </row>
    <row r="24" spans="1:12" ht="51">
      <c r="A24" s="26">
        <v>18</v>
      </c>
      <c r="B24" s="15" t="s">
        <v>57</v>
      </c>
      <c r="C24" s="29">
        <v>14000</v>
      </c>
      <c r="D24" s="29">
        <f t="shared" si="1"/>
        <v>7679.6489303346134</v>
      </c>
      <c r="E24" s="16" t="s">
        <v>25</v>
      </c>
      <c r="F24" s="6" t="s">
        <v>19</v>
      </c>
      <c r="G24" s="6">
        <v>100</v>
      </c>
      <c r="H24" s="6">
        <v>0</v>
      </c>
      <c r="I24" s="6" t="s">
        <v>45</v>
      </c>
      <c r="J24" s="6" t="s">
        <v>68</v>
      </c>
      <c r="K24" s="6" t="s">
        <v>22</v>
      </c>
      <c r="L24" s="6" t="s">
        <v>73</v>
      </c>
    </row>
    <row r="25" spans="1:12" ht="30" customHeight="1">
      <c r="A25" s="26">
        <v>19</v>
      </c>
      <c r="B25" s="15" t="s">
        <v>58</v>
      </c>
      <c r="C25" s="29">
        <v>56000</v>
      </c>
      <c r="D25" s="29">
        <f t="shared" si="1"/>
        <v>30718.595721338454</v>
      </c>
      <c r="E25" s="16" t="s">
        <v>25</v>
      </c>
      <c r="F25" s="6" t="s">
        <v>19</v>
      </c>
      <c r="G25" s="6">
        <v>100</v>
      </c>
      <c r="H25" s="6">
        <v>0</v>
      </c>
      <c r="I25" s="6" t="s">
        <v>45</v>
      </c>
      <c r="J25" s="6" t="s">
        <v>68</v>
      </c>
      <c r="K25" s="6" t="s">
        <v>22</v>
      </c>
      <c r="L25" s="6" t="s">
        <v>73</v>
      </c>
    </row>
    <row r="26" spans="1:12" ht="38.25">
      <c r="A26" s="26">
        <v>20</v>
      </c>
      <c r="B26" s="15" t="s">
        <v>69</v>
      </c>
      <c r="C26" s="29">
        <v>315000</v>
      </c>
      <c r="D26" s="29">
        <f t="shared" si="1"/>
        <v>172792.10093252879</v>
      </c>
      <c r="E26" s="16" t="s">
        <v>75</v>
      </c>
      <c r="F26" s="6" t="s">
        <v>19</v>
      </c>
      <c r="G26" s="6">
        <v>100</v>
      </c>
      <c r="H26" s="6">
        <v>0</v>
      </c>
      <c r="I26" s="6" t="s">
        <v>45</v>
      </c>
      <c r="J26" s="6" t="s">
        <v>68</v>
      </c>
      <c r="K26" s="6" t="s">
        <v>22</v>
      </c>
      <c r="L26" s="6" t="s">
        <v>73</v>
      </c>
    </row>
    <row r="27" spans="1:12">
      <c r="A27" s="26">
        <v>21</v>
      </c>
      <c r="B27" s="15" t="s">
        <v>90</v>
      </c>
      <c r="C27" s="29">
        <v>31200</v>
      </c>
      <c r="D27" s="29">
        <f t="shared" si="1"/>
        <v>17114.646187602852</v>
      </c>
      <c r="E27" s="16" t="s">
        <v>25</v>
      </c>
      <c r="F27" s="6" t="s">
        <v>19</v>
      </c>
      <c r="G27" s="6">
        <v>100</v>
      </c>
      <c r="H27" s="6">
        <v>0</v>
      </c>
      <c r="I27" s="6" t="s">
        <v>45</v>
      </c>
      <c r="J27" s="6" t="s">
        <v>68</v>
      </c>
      <c r="K27" s="6" t="s">
        <v>22</v>
      </c>
      <c r="L27" s="6" t="s">
        <v>73</v>
      </c>
    </row>
    <row r="28" spans="1:12" ht="25.5">
      <c r="A28" s="26">
        <v>22</v>
      </c>
      <c r="B28" s="15" t="s">
        <v>59</v>
      </c>
      <c r="C28" s="29">
        <v>116000</v>
      </c>
      <c r="D28" s="29">
        <f t="shared" si="1"/>
        <v>63631.376851343943</v>
      </c>
      <c r="E28" s="16" t="s">
        <v>25</v>
      </c>
      <c r="F28" s="6" t="s">
        <v>19</v>
      </c>
      <c r="G28" s="6">
        <v>100</v>
      </c>
      <c r="H28" s="6">
        <v>0</v>
      </c>
      <c r="I28" s="6" t="s">
        <v>45</v>
      </c>
      <c r="J28" s="6" t="s">
        <v>68</v>
      </c>
      <c r="K28" s="6" t="s">
        <v>22</v>
      </c>
      <c r="L28" s="6" t="s">
        <v>73</v>
      </c>
    </row>
    <row r="29" spans="1:12">
      <c r="A29" s="26">
        <v>23</v>
      </c>
      <c r="B29" s="15" t="s">
        <v>60</v>
      </c>
      <c r="C29" s="29">
        <v>95000</v>
      </c>
      <c r="D29" s="29">
        <f t="shared" si="1"/>
        <v>52111.903455842017</v>
      </c>
      <c r="E29" s="16" t="s">
        <v>25</v>
      </c>
      <c r="F29" s="6" t="s">
        <v>19</v>
      </c>
      <c r="G29" s="6">
        <v>100</v>
      </c>
      <c r="H29" s="6">
        <v>0</v>
      </c>
      <c r="I29" s="6" t="s">
        <v>45</v>
      </c>
      <c r="J29" s="6" t="s">
        <v>68</v>
      </c>
      <c r="K29" s="6" t="s">
        <v>22</v>
      </c>
      <c r="L29" s="6" t="s">
        <v>73</v>
      </c>
    </row>
    <row r="30" spans="1:12">
      <c r="A30" s="26">
        <v>24</v>
      </c>
      <c r="B30" s="15" t="s">
        <v>61</v>
      </c>
      <c r="C30" s="29">
        <v>800000</v>
      </c>
      <c r="D30" s="29">
        <f t="shared" si="1"/>
        <v>438837.08173340646</v>
      </c>
      <c r="E30" s="16" t="s">
        <v>75</v>
      </c>
      <c r="F30" s="6" t="s">
        <v>18</v>
      </c>
      <c r="G30" s="6">
        <v>100</v>
      </c>
      <c r="H30" s="6">
        <v>0</v>
      </c>
      <c r="I30" s="6" t="s">
        <v>45</v>
      </c>
      <c r="J30" s="6" t="s">
        <v>68</v>
      </c>
      <c r="K30" s="6" t="s">
        <v>22</v>
      </c>
      <c r="L30" s="6" t="s">
        <v>73</v>
      </c>
    </row>
    <row r="31" spans="1:12">
      <c r="A31" s="26">
        <v>25</v>
      </c>
      <c r="B31" s="15" t="s">
        <v>62</v>
      </c>
      <c r="C31" s="29">
        <v>15000</v>
      </c>
      <c r="D31" s="29">
        <f t="shared" si="1"/>
        <v>8228.1952825013723</v>
      </c>
      <c r="E31" s="16" t="s">
        <v>25</v>
      </c>
      <c r="F31" s="6" t="s">
        <v>19</v>
      </c>
      <c r="G31" s="6">
        <v>100</v>
      </c>
      <c r="H31" s="6">
        <v>0</v>
      </c>
      <c r="I31" s="6" t="s">
        <v>45</v>
      </c>
      <c r="J31" s="6" t="s">
        <v>68</v>
      </c>
      <c r="K31" s="6" t="s">
        <v>22</v>
      </c>
      <c r="L31" s="6" t="s">
        <v>73</v>
      </c>
    </row>
    <row r="32" spans="1:12" s="35" customFormat="1" ht="51">
      <c r="A32" s="26">
        <v>26</v>
      </c>
      <c r="B32" s="10" t="s">
        <v>91</v>
      </c>
      <c r="C32" s="40">
        <v>60600</v>
      </c>
      <c r="D32" s="41">
        <v>33241.910000000003</v>
      </c>
      <c r="E32" s="42" t="s">
        <v>25</v>
      </c>
      <c r="F32" s="34" t="s">
        <v>19</v>
      </c>
      <c r="G32" s="34">
        <v>100</v>
      </c>
      <c r="H32" s="34">
        <v>0</v>
      </c>
      <c r="I32" s="34" t="s">
        <v>45</v>
      </c>
      <c r="J32" s="34" t="s">
        <v>68</v>
      </c>
      <c r="K32" s="34" t="s">
        <v>22</v>
      </c>
      <c r="L32" s="34" t="s">
        <v>73</v>
      </c>
    </row>
    <row r="33" spans="1:12" s="35" customFormat="1">
      <c r="A33" s="26">
        <v>27</v>
      </c>
      <c r="B33" s="15" t="s">
        <v>63</v>
      </c>
      <c r="C33" s="29">
        <v>7000</v>
      </c>
      <c r="D33" s="27">
        <f t="shared" si="1"/>
        <v>3839.8244651673067</v>
      </c>
      <c r="E33" s="16" t="s">
        <v>25</v>
      </c>
      <c r="F33" s="6" t="s">
        <v>19</v>
      </c>
      <c r="G33" s="6">
        <v>100</v>
      </c>
      <c r="H33" s="6">
        <v>0</v>
      </c>
      <c r="I33" s="6" t="s">
        <v>45</v>
      </c>
      <c r="J33" s="6" t="s">
        <v>68</v>
      </c>
      <c r="K33" s="6" t="s">
        <v>22</v>
      </c>
      <c r="L33" s="6" t="s">
        <v>73</v>
      </c>
    </row>
    <row r="34" spans="1:12" s="35" customFormat="1" ht="38.25">
      <c r="A34" s="26">
        <v>28</v>
      </c>
      <c r="B34" s="15" t="s">
        <v>92</v>
      </c>
      <c r="C34" s="29">
        <v>35000</v>
      </c>
      <c r="D34" s="39">
        <v>19199.12</v>
      </c>
      <c r="E34" s="16" t="s">
        <v>25</v>
      </c>
      <c r="F34" s="6" t="s">
        <v>19</v>
      </c>
      <c r="G34" s="6">
        <v>100</v>
      </c>
      <c r="H34" s="6">
        <v>0</v>
      </c>
      <c r="I34" s="6" t="s">
        <v>45</v>
      </c>
      <c r="J34" s="6" t="s">
        <v>68</v>
      </c>
      <c r="K34" s="6" t="s">
        <v>22</v>
      </c>
      <c r="L34" s="6"/>
    </row>
    <row r="35" spans="1:12" ht="25.5">
      <c r="A35" s="26">
        <v>29</v>
      </c>
      <c r="B35" s="15" t="s">
        <v>64</v>
      </c>
      <c r="C35" s="29">
        <v>49200</v>
      </c>
      <c r="D35" s="27">
        <f>C35/1.823</f>
        <v>26988.4805266045</v>
      </c>
      <c r="E35" s="16" t="s">
        <v>25</v>
      </c>
      <c r="F35" s="6" t="s">
        <v>19</v>
      </c>
      <c r="G35" s="6">
        <v>100</v>
      </c>
      <c r="H35" s="6">
        <v>0</v>
      </c>
      <c r="I35" s="6" t="s">
        <v>45</v>
      </c>
      <c r="J35" s="6" t="s">
        <v>68</v>
      </c>
      <c r="K35" s="6" t="s">
        <v>22</v>
      </c>
      <c r="L35" s="6" t="s">
        <v>73</v>
      </c>
    </row>
    <row r="36" spans="1:12">
      <c r="A36" s="26">
        <v>30</v>
      </c>
      <c r="B36" s="15" t="s">
        <v>65</v>
      </c>
      <c r="C36" s="29">
        <v>15000</v>
      </c>
      <c r="D36" s="27">
        <f t="shared" si="1"/>
        <v>8228.1952825013723</v>
      </c>
      <c r="E36" s="16" t="s">
        <v>25</v>
      </c>
      <c r="F36" s="6" t="s">
        <v>19</v>
      </c>
      <c r="G36" s="6">
        <v>100</v>
      </c>
      <c r="H36" s="6">
        <v>0</v>
      </c>
      <c r="I36" s="6" t="s">
        <v>45</v>
      </c>
      <c r="J36" s="6" t="s">
        <v>68</v>
      </c>
      <c r="K36" s="6" t="s">
        <v>22</v>
      </c>
      <c r="L36" s="6" t="s">
        <v>73</v>
      </c>
    </row>
    <row r="37" spans="1:12">
      <c r="A37" s="26">
        <v>31</v>
      </c>
      <c r="B37" s="15" t="s">
        <v>66</v>
      </c>
      <c r="C37" s="29">
        <v>3000</v>
      </c>
      <c r="D37" s="27">
        <f t="shared" si="1"/>
        <v>1645.6390565002744</v>
      </c>
      <c r="E37" s="16" t="s">
        <v>25</v>
      </c>
      <c r="F37" s="6" t="s">
        <v>19</v>
      </c>
      <c r="G37" s="6">
        <v>100</v>
      </c>
      <c r="H37" s="6">
        <v>0</v>
      </c>
      <c r="I37" s="6" t="s">
        <v>45</v>
      </c>
      <c r="J37" s="6" t="s">
        <v>68</v>
      </c>
      <c r="K37" s="6" t="s">
        <v>22</v>
      </c>
      <c r="L37" s="6" t="s">
        <v>73</v>
      </c>
    </row>
    <row r="38" spans="1:12">
      <c r="A38" s="26">
        <v>32</v>
      </c>
      <c r="B38" s="15" t="s">
        <v>67</v>
      </c>
      <c r="C38" s="29">
        <v>5000</v>
      </c>
      <c r="D38" s="27">
        <f t="shared" si="1"/>
        <v>2742.7317608337903</v>
      </c>
      <c r="E38" s="16" t="s">
        <v>25</v>
      </c>
      <c r="F38" s="6" t="s">
        <v>19</v>
      </c>
      <c r="G38" s="6">
        <v>100</v>
      </c>
      <c r="H38" s="6">
        <v>0</v>
      </c>
      <c r="I38" s="6" t="s">
        <v>45</v>
      </c>
      <c r="J38" s="6" t="s">
        <v>68</v>
      </c>
      <c r="K38" s="6" t="s">
        <v>22</v>
      </c>
      <c r="L38" s="6" t="s">
        <v>73</v>
      </c>
    </row>
    <row r="39" spans="1:12" s="9" customFormat="1" ht="52.5" customHeight="1">
      <c r="A39" s="91">
        <v>33</v>
      </c>
      <c r="B39" s="92" t="s">
        <v>109</v>
      </c>
      <c r="C39" s="93">
        <v>256000</v>
      </c>
      <c r="D39" s="93">
        <f t="shared" si="1"/>
        <v>140427.86615469007</v>
      </c>
      <c r="E39" s="94" t="s">
        <v>75</v>
      </c>
      <c r="F39" s="66" t="s">
        <v>19</v>
      </c>
      <c r="G39" s="66">
        <v>100</v>
      </c>
      <c r="H39" s="66">
        <v>0</v>
      </c>
      <c r="I39" s="66" t="s">
        <v>68</v>
      </c>
      <c r="J39" s="66" t="s">
        <v>43</v>
      </c>
      <c r="K39" s="66" t="s">
        <v>22</v>
      </c>
      <c r="L39" s="66" t="s">
        <v>73</v>
      </c>
    </row>
    <row r="40" spans="1:12" s="9" customFormat="1" ht="51">
      <c r="A40" s="91">
        <v>34</v>
      </c>
      <c r="B40" s="95" t="s">
        <v>110</v>
      </c>
      <c r="C40" s="93">
        <v>160000</v>
      </c>
      <c r="D40" s="93">
        <f t="shared" si="1"/>
        <v>87767.41634668129</v>
      </c>
      <c r="E40" s="94" t="s">
        <v>101</v>
      </c>
      <c r="F40" s="66" t="s">
        <v>19</v>
      </c>
      <c r="G40" s="66">
        <v>100</v>
      </c>
      <c r="H40" s="66">
        <v>0</v>
      </c>
      <c r="I40" s="66" t="s">
        <v>45</v>
      </c>
      <c r="J40" s="66" t="s">
        <v>68</v>
      </c>
      <c r="K40" s="66" t="s">
        <v>22</v>
      </c>
      <c r="L40" s="66"/>
    </row>
    <row r="41" spans="1:12">
      <c r="A41" s="112" t="s">
        <v>72</v>
      </c>
      <c r="B41" s="113"/>
      <c r="C41" s="18"/>
      <c r="D41" s="25"/>
      <c r="E41" s="21"/>
      <c r="F41" s="21"/>
      <c r="G41" s="21"/>
      <c r="H41" s="21"/>
      <c r="I41" s="21"/>
      <c r="J41" s="21"/>
      <c r="K41" s="21"/>
      <c r="L41" s="21"/>
    </row>
    <row r="42" spans="1:12" ht="25.5">
      <c r="A42" s="22">
        <v>35</v>
      </c>
      <c r="B42" s="90" t="s">
        <v>30</v>
      </c>
      <c r="C42" s="46">
        <v>80000</v>
      </c>
      <c r="D42" s="46">
        <f>C42/1.823</f>
        <v>43883.708173340645</v>
      </c>
      <c r="E42" s="6" t="s">
        <v>76</v>
      </c>
      <c r="F42" s="6" t="s">
        <v>19</v>
      </c>
      <c r="G42" s="6">
        <v>100</v>
      </c>
      <c r="H42" s="6">
        <v>0</v>
      </c>
      <c r="I42" s="6" t="s">
        <v>44</v>
      </c>
      <c r="J42" s="6" t="s">
        <v>47</v>
      </c>
      <c r="K42" s="6" t="s">
        <v>22</v>
      </c>
      <c r="L42" s="6" t="s">
        <v>73</v>
      </c>
    </row>
    <row r="43" spans="1:12" ht="38.25">
      <c r="A43" s="22">
        <v>36</v>
      </c>
      <c r="B43" s="89" t="s">
        <v>31</v>
      </c>
      <c r="C43" s="46">
        <v>40000</v>
      </c>
      <c r="D43" s="46">
        <f t="shared" ref="D43:D44" si="2">C43/1.823</f>
        <v>21941.854086670322</v>
      </c>
      <c r="E43" s="6" t="s">
        <v>97</v>
      </c>
      <c r="F43" s="6" t="s">
        <v>19</v>
      </c>
      <c r="G43" s="6">
        <v>100</v>
      </c>
      <c r="H43" s="6">
        <v>0</v>
      </c>
      <c r="I43" s="6" t="s">
        <v>44</v>
      </c>
      <c r="J43" s="6" t="s">
        <v>51</v>
      </c>
      <c r="K43" s="6" t="s">
        <v>22</v>
      </c>
      <c r="L43" s="6" t="s">
        <v>73</v>
      </c>
    </row>
    <row r="44" spans="1:12" s="9" customFormat="1" ht="25.5">
      <c r="A44" s="96">
        <v>37</v>
      </c>
      <c r="B44" s="89" t="s">
        <v>108</v>
      </c>
      <c r="C44" s="93">
        <v>150000</v>
      </c>
      <c r="D44" s="93">
        <f t="shared" si="2"/>
        <v>82281.952825013723</v>
      </c>
      <c r="E44" s="66" t="s">
        <v>98</v>
      </c>
      <c r="F44" s="66" t="s">
        <v>19</v>
      </c>
      <c r="G44" s="66">
        <v>100</v>
      </c>
      <c r="H44" s="66">
        <v>0</v>
      </c>
      <c r="I44" s="66" t="s">
        <v>68</v>
      </c>
      <c r="J44" s="66" t="s">
        <v>88</v>
      </c>
      <c r="K44" s="66" t="s">
        <v>22</v>
      </c>
      <c r="L44" s="66" t="s">
        <v>105</v>
      </c>
    </row>
    <row r="45" spans="1:12" s="35" customFormat="1" ht="25.5">
      <c r="A45" s="22">
        <v>38</v>
      </c>
      <c r="B45" s="10" t="s">
        <v>99</v>
      </c>
      <c r="C45" s="46">
        <v>100000</v>
      </c>
      <c r="D45" s="46">
        <f>C45/1.823</f>
        <v>54854.635216675808</v>
      </c>
      <c r="E45" s="34" t="s">
        <v>25</v>
      </c>
      <c r="F45" s="36" t="s">
        <v>19</v>
      </c>
      <c r="G45" s="34">
        <v>100</v>
      </c>
      <c r="H45" s="34">
        <v>0</v>
      </c>
      <c r="I45" s="34" t="s">
        <v>45</v>
      </c>
      <c r="J45" s="34" t="s">
        <v>70</v>
      </c>
      <c r="K45" s="34" t="s">
        <v>22</v>
      </c>
      <c r="L45" s="34" t="s">
        <v>106</v>
      </c>
    </row>
    <row r="46" spans="1:12" s="35" customFormat="1">
      <c r="A46" s="133" t="s">
        <v>175</v>
      </c>
      <c r="B46" s="134"/>
      <c r="C46" s="33">
        <f>SUM(C6:C19)+SUM(C21:C40)+SUM(C42:C45)</f>
        <v>5083526.5999999996</v>
      </c>
      <c r="D46" s="33">
        <f>SUM(D6:D19)+SUM(D21:D40)+SUM(D42:D45)</f>
        <v>2788549.9713055403</v>
      </c>
      <c r="E46" s="55"/>
      <c r="F46" s="55"/>
      <c r="G46" s="55"/>
      <c r="H46" s="55"/>
      <c r="I46" s="55"/>
      <c r="J46" s="55"/>
      <c r="K46" s="55"/>
      <c r="L46" s="56"/>
    </row>
    <row r="47" spans="1:12" s="35" customFormat="1">
      <c r="A47" s="48"/>
      <c r="B47" s="49"/>
      <c r="C47" s="50"/>
      <c r="D47" s="50"/>
      <c r="E47" s="51"/>
      <c r="F47" s="51"/>
      <c r="G47" s="51"/>
      <c r="H47" s="51"/>
      <c r="I47" s="51"/>
      <c r="J47" s="51"/>
      <c r="K47" s="51"/>
      <c r="L47" s="51"/>
    </row>
    <row r="48" spans="1:12">
      <c r="A48" s="11" t="s">
        <v>104</v>
      </c>
    </row>
    <row r="49" spans="1:4">
      <c r="A49" s="9" t="s">
        <v>101</v>
      </c>
      <c r="B49" s="9" t="s">
        <v>102</v>
      </c>
    </row>
    <row r="50" spans="1:4">
      <c r="A50" s="8" t="s">
        <v>25</v>
      </c>
      <c r="B50" s="8" t="s">
        <v>0</v>
      </c>
      <c r="D50" s="60"/>
    </row>
    <row r="51" spans="1:4">
      <c r="A51" s="9" t="s">
        <v>93</v>
      </c>
      <c r="B51" s="9" t="s">
        <v>94</v>
      </c>
    </row>
    <row r="52" spans="1:4">
      <c r="A52" s="9" t="s">
        <v>95</v>
      </c>
      <c r="B52" s="9" t="s">
        <v>96</v>
      </c>
    </row>
    <row r="53" spans="1:4">
      <c r="A53" s="9"/>
      <c r="B53" s="9"/>
    </row>
    <row r="54" spans="1:4">
      <c r="A54" s="47" t="s">
        <v>103</v>
      </c>
      <c r="B54" s="9"/>
    </row>
    <row r="55" spans="1:4">
      <c r="A55" s="8" t="s">
        <v>2</v>
      </c>
      <c r="B55" s="9" t="s">
        <v>27</v>
      </c>
    </row>
    <row r="56" spans="1:4">
      <c r="A56" s="8" t="s">
        <v>1</v>
      </c>
      <c r="B56" s="9" t="s">
        <v>28</v>
      </c>
    </row>
    <row r="57" spans="1:4">
      <c r="A57" s="9" t="s">
        <v>36</v>
      </c>
      <c r="B57" s="9" t="s">
        <v>71</v>
      </c>
    </row>
    <row r="58" spans="1:4">
      <c r="A58" s="9"/>
      <c r="B58" s="9"/>
    </row>
    <row r="59" spans="1:4" ht="13.5" customHeight="1">
      <c r="A59" s="12" t="s">
        <v>77</v>
      </c>
    </row>
    <row r="62" spans="1:4">
      <c r="B62" s="9"/>
    </row>
  </sheetData>
  <mergeCells count="16">
    <mergeCell ref="A20:B20"/>
    <mergeCell ref="A5:B5"/>
    <mergeCell ref="A41:B41"/>
    <mergeCell ref="A46:B46"/>
    <mergeCell ref="K3:K4"/>
    <mergeCell ref="L3:L4"/>
    <mergeCell ref="A2:L2"/>
    <mergeCell ref="A1:L1"/>
    <mergeCell ref="A3:A4"/>
    <mergeCell ref="B3:B4"/>
    <mergeCell ref="D3:D4"/>
    <mergeCell ref="E3:E4"/>
    <mergeCell ref="F3:F4"/>
    <mergeCell ref="G3:H3"/>
    <mergeCell ref="C3:C4"/>
    <mergeCell ref="I3:J3"/>
  </mergeCells>
  <pageMargins left="0.39" right="0.3" top="0.46" bottom="0.47" header="0.31496062000000002" footer="0.31496062000000002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5"/>
  <sheetViews>
    <sheetView topLeftCell="A52" workbookViewId="0">
      <selection activeCell="B72" sqref="B72"/>
    </sheetView>
  </sheetViews>
  <sheetFormatPr defaultRowHeight="12.75"/>
  <cols>
    <col min="1" max="1" width="11.140625" style="8" customWidth="1"/>
    <col min="2" max="2" width="72.28515625" style="8" customWidth="1"/>
    <col min="3" max="3" width="18.140625" style="8" hidden="1" customWidth="1"/>
    <col min="4" max="5" width="15.140625" style="8" customWidth="1"/>
    <col min="6" max="6" width="17.7109375" style="8" customWidth="1"/>
    <col min="7" max="7" width="12.7109375" style="8" customWidth="1"/>
    <col min="8" max="8" width="14.85546875" style="8" bestFit="1" customWidth="1"/>
    <col min="9" max="9" width="22.85546875" style="8" customWidth="1"/>
    <col min="10" max="10" width="14" style="8" customWidth="1"/>
    <col min="11" max="11" width="14.85546875" style="8" customWidth="1"/>
    <col min="12" max="12" width="36.5703125" style="8" customWidth="1"/>
    <col min="13" max="16384" width="9.140625" style="8"/>
  </cols>
  <sheetData>
    <row r="1" spans="1:14">
      <c r="A1" s="121" t="s">
        <v>34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3"/>
      <c r="M1" s="28"/>
      <c r="N1" s="28"/>
    </row>
    <row r="2" spans="1:14">
      <c r="A2" s="124" t="s">
        <v>20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6"/>
      <c r="M2" s="28"/>
      <c r="N2" s="28"/>
    </row>
    <row r="3" spans="1:14" ht="12.75" customHeight="1">
      <c r="A3" s="127" t="s">
        <v>3</v>
      </c>
      <c r="B3" s="127" t="s">
        <v>15</v>
      </c>
      <c r="C3" s="127" t="s">
        <v>16</v>
      </c>
      <c r="D3" s="127" t="s">
        <v>23</v>
      </c>
      <c r="E3" s="127" t="s">
        <v>4</v>
      </c>
      <c r="F3" s="127" t="s">
        <v>9</v>
      </c>
      <c r="G3" s="129" t="s">
        <v>10</v>
      </c>
      <c r="H3" s="130"/>
      <c r="I3" s="129" t="s">
        <v>5</v>
      </c>
      <c r="J3" s="130"/>
      <c r="K3" s="127" t="s">
        <v>21</v>
      </c>
      <c r="L3" s="127" t="s">
        <v>6</v>
      </c>
    </row>
    <row r="4" spans="1:14" ht="39.75" customHeight="1">
      <c r="A4" s="128"/>
      <c r="B4" s="128"/>
      <c r="C4" s="128"/>
      <c r="D4" s="128"/>
      <c r="E4" s="128"/>
      <c r="F4" s="128"/>
      <c r="G4" s="5" t="s">
        <v>11</v>
      </c>
      <c r="H4" s="5" t="s">
        <v>12</v>
      </c>
      <c r="I4" s="1" t="s">
        <v>7</v>
      </c>
      <c r="J4" s="1" t="s">
        <v>8</v>
      </c>
      <c r="K4" s="128"/>
      <c r="L4" s="128"/>
    </row>
    <row r="5" spans="1:14">
      <c r="A5" s="115" t="s">
        <v>112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7"/>
    </row>
    <row r="6" spans="1:14">
      <c r="A6" s="112" t="s">
        <v>13</v>
      </c>
      <c r="B6" s="119"/>
      <c r="C6" s="61"/>
      <c r="D6" s="19"/>
      <c r="E6" s="21"/>
      <c r="F6" s="21"/>
      <c r="G6" s="21"/>
      <c r="H6" s="21"/>
      <c r="I6" s="21"/>
      <c r="J6" s="19"/>
      <c r="K6" s="21"/>
      <c r="L6" s="21"/>
    </row>
    <row r="7" spans="1:14" s="35" customFormat="1">
      <c r="A7" s="62">
        <v>1</v>
      </c>
      <c r="B7" s="7" t="s">
        <v>113</v>
      </c>
      <c r="C7" s="63">
        <v>171000</v>
      </c>
      <c r="D7" s="64">
        <f>C7/1.75</f>
        <v>97714.28571428571</v>
      </c>
      <c r="E7" s="6" t="s">
        <v>1</v>
      </c>
      <c r="F7" s="36" t="s">
        <v>19</v>
      </c>
      <c r="G7" s="34">
        <v>100</v>
      </c>
      <c r="H7" s="34">
        <v>0</v>
      </c>
      <c r="I7" s="34" t="s">
        <v>68</v>
      </c>
      <c r="J7" s="34" t="s">
        <v>70</v>
      </c>
      <c r="K7" s="6" t="s">
        <v>22</v>
      </c>
      <c r="L7" s="34"/>
    </row>
    <row r="8" spans="1:14">
      <c r="A8" s="62">
        <v>2</v>
      </c>
      <c r="B8" s="7" t="s">
        <v>114</v>
      </c>
      <c r="C8" s="63">
        <v>142700</v>
      </c>
      <c r="D8" s="23">
        <f t="shared" ref="D8:D22" si="0">C8/1.75</f>
        <v>81542.857142857145</v>
      </c>
      <c r="E8" s="6" t="s">
        <v>1</v>
      </c>
      <c r="F8" s="36" t="s">
        <v>19</v>
      </c>
      <c r="G8" s="34">
        <v>100</v>
      </c>
      <c r="H8" s="34">
        <v>0</v>
      </c>
      <c r="I8" s="34" t="s">
        <v>43</v>
      </c>
      <c r="J8" s="34" t="s">
        <v>88</v>
      </c>
      <c r="K8" s="6" t="s">
        <v>22</v>
      </c>
      <c r="L8" s="6"/>
    </row>
    <row r="9" spans="1:14" s="35" customFormat="1">
      <c r="A9" s="62">
        <v>3</v>
      </c>
      <c r="B9" s="7" t="s">
        <v>115</v>
      </c>
      <c r="C9" s="63">
        <v>177000</v>
      </c>
      <c r="D9" s="23">
        <f t="shared" si="0"/>
        <v>101142.85714285714</v>
      </c>
      <c r="E9" s="6" t="s">
        <v>1</v>
      </c>
      <c r="F9" s="36" t="s">
        <v>18</v>
      </c>
      <c r="G9" s="34">
        <v>100</v>
      </c>
      <c r="H9" s="34">
        <v>0</v>
      </c>
      <c r="I9" s="34" t="s">
        <v>43</v>
      </c>
      <c r="J9" s="34" t="s">
        <v>88</v>
      </c>
      <c r="K9" s="6" t="s">
        <v>22</v>
      </c>
      <c r="L9" s="6"/>
    </row>
    <row r="10" spans="1:14">
      <c r="A10" s="62">
        <v>4</v>
      </c>
      <c r="B10" s="65" t="s">
        <v>116</v>
      </c>
      <c r="C10" s="63">
        <v>132000</v>
      </c>
      <c r="D10" s="23">
        <f t="shared" si="0"/>
        <v>75428.571428571435</v>
      </c>
      <c r="E10" s="6" t="s">
        <v>1</v>
      </c>
      <c r="F10" s="36" t="s">
        <v>19</v>
      </c>
      <c r="G10" s="34">
        <v>100</v>
      </c>
      <c r="H10" s="34">
        <v>0</v>
      </c>
      <c r="I10" s="34" t="s">
        <v>46</v>
      </c>
      <c r="J10" s="34" t="s">
        <v>117</v>
      </c>
      <c r="K10" s="6" t="s">
        <v>22</v>
      </c>
      <c r="L10" s="6"/>
    </row>
    <row r="11" spans="1:14">
      <c r="A11" s="62">
        <v>5</v>
      </c>
      <c r="B11" s="65" t="s">
        <v>118</v>
      </c>
      <c r="C11" s="63">
        <v>79500</v>
      </c>
      <c r="D11" s="23">
        <f t="shared" si="0"/>
        <v>45428.571428571428</v>
      </c>
      <c r="E11" s="6" t="s">
        <v>1</v>
      </c>
      <c r="F11" s="36" t="s">
        <v>19</v>
      </c>
      <c r="G11" s="34">
        <v>100</v>
      </c>
      <c r="H11" s="34">
        <v>0</v>
      </c>
      <c r="I11" s="34" t="s">
        <v>46</v>
      </c>
      <c r="J11" s="34" t="s">
        <v>117</v>
      </c>
      <c r="K11" s="6" t="s">
        <v>22</v>
      </c>
      <c r="L11" s="6"/>
    </row>
    <row r="12" spans="1:14">
      <c r="A12" s="62">
        <v>6</v>
      </c>
      <c r="B12" s="65" t="s">
        <v>119</v>
      </c>
      <c r="C12" s="63">
        <v>82500</v>
      </c>
      <c r="D12" s="23">
        <f t="shared" si="0"/>
        <v>47142.857142857145</v>
      </c>
      <c r="E12" s="6" t="s">
        <v>1</v>
      </c>
      <c r="F12" s="36" t="s">
        <v>19</v>
      </c>
      <c r="G12" s="34">
        <v>100</v>
      </c>
      <c r="H12" s="34">
        <v>0</v>
      </c>
      <c r="I12" s="34" t="s">
        <v>50</v>
      </c>
      <c r="J12" s="34" t="s">
        <v>117</v>
      </c>
      <c r="K12" s="6" t="s">
        <v>22</v>
      </c>
      <c r="L12" s="6"/>
    </row>
    <row r="13" spans="1:14" ht="25.5">
      <c r="A13" s="62">
        <v>7</v>
      </c>
      <c r="B13" s="65" t="s">
        <v>120</v>
      </c>
      <c r="C13" s="63">
        <v>6000</v>
      </c>
      <c r="D13" s="23">
        <f t="shared" si="0"/>
        <v>3428.5714285714284</v>
      </c>
      <c r="E13" s="6" t="s">
        <v>1</v>
      </c>
      <c r="F13" s="36" t="s">
        <v>19</v>
      </c>
      <c r="G13" s="34">
        <v>100</v>
      </c>
      <c r="H13" s="34">
        <v>0</v>
      </c>
      <c r="I13" s="66" t="s">
        <v>121</v>
      </c>
      <c r="J13" s="66" t="s">
        <v>46</v>
      </c>
      <c r="K13" s="6" t="s">
        <v>22</v>
      </c>
      <c r="L13" s="6"/>
    </row>
    <row r="14" spans="1:14">
      <c r="A14" s="62">
        <v>8</v>
      </c>
      <c r="B14" s="67" t="s">
        <v>122</v>
      </c>
      <c r="C14" s="63">
        <v>216000</v>
      </c>
      <c r="D14" s="23">
        <f t="shared" si="0"/>
        <v>123428.57142857143</v>
      </c>
      <c r="E14" s="6" t="s">
        <v>1</v>
      </c>
      <c r="F14" s="36" t="s">
        <v>18</v>
      </c>
      <c r="G14" s="34">
        <v>100</v>
      </c>
      <c r="H14" s="34">
        <v>0</v>
      </c>
      <c r="I14" s="34" t="s">
        <v>121</v>
      </c>
      <c r="J14" s="34" t="s">
        <v>89</v>
      </c>
      <c r="K14" s="6" t="s">
        <v>22</v>
      </c>
      <c r="L14" s="6"/>
    </row>
    <row r="15" spans="1:14">
      <c r="A15" s="62">
        <v>9</v>
      </c>
      <c r="B15" s="65" t="s">
        <v>123</v>
      </c>
      <c r="C15" s="63">
        <v>201400</v>
      </c>
      <c r="D15" s="23">
        <f t="shared" si="0"/>
        <v>115085.71428571429</v>
      </c>
      <c r="E15" s="6" t="s">
        <v>1</v>
      </c>
      <c r="F15" s="36" t="s">
        <v>18</v>
      </c>
      <c r="G15" s="34">
        <v>100</v>
      </c>
      <c r="H15" s="34">
        <v>0</v>
      </c>
      <c r="I15" s="34" t="s">
        <v>68</v>
      </c>
      <c r="J15" s="34" t="s">
        <v>70</v>
      </c>
      <c r="K15" s="6" t="s">
        <v>22</v>
      </c>
      <c r="L15" s="6"/>
    </row>
    <row r="16" spans="1:14" ht="25.5">
      <c r="A16" s="62">
        <v>10</v>
      </c>
      <c r="B16" s="65" t="s">
        <v>124</v>
      </c>
      <c r="C16" s="63">
        <v>12000</v>
      </c>
      <c r="D16" s="23">
        <f t="shared" si="0"/>
        <v>6857.1428571428569</v>
      </c>
      <c r="E16" s="6" t="s">
        <v>1</v>
      </c>
      <c r="F16" s="36" t="s">
        <v>19</v>
      </c>
      <c r="G16" s="34">
        <v>100</v>
      </c>
      <c r="H16" s="34">
        <v>0</v>
      </c>
      <c r="I16" s="34" t="s">
        <v>68</v>
      </c>
      <c r="J16" s="34" t="s">
        <v>68</v>
      </c>
      <c r="K16" s="6" t="s">
        <v>22</v>
      </c>
      <c r="L16" s="6"/>
    </row>
    <row r="17" spans="1:13">
      <c r="A17" s="62">
        <v>11</v>
      </c>
      <c r="B17" s="65" t="s">
        <v>125</v>
      </c>
      <c r="C17" s="63">
        <v>384000</v>
      </c>
      <c r="D17" s="23">
        <f t="shared" si="0"/>
        <v>219428.57142857142</v>
      </c>
      <c r="E17" s="6" t="s">
        <v>2</v>
      </c>
      <c r="F17" s="36" t="s">
        <v>18</v>
      </c>
      <c r="G17" s="34">
        <v>100</v>
      </c>
      <c r="H17" s="34">
        <v>0</v>
      </c>
      <c r="I17" s="34" t="s">
        <v>68</v>
      </c>
      <c r="J17" s="66" t="s">
        <v>46</v>
      </c>
      <c r="K17" s="6" t="s">
        <v>22</v>
      </c>
      <c r="L17" s="6"/>
    </row>
    <row r="18" spans="1:13">
      <c r="A18" s="62">
        <v>12</v>
      </c>
      <c r="B18" s="65" t="s">
        <v>126</v>
      </c>
      <c r="C18" s="63">
        <v>12000</v>
      </c>
      <c r="D18" s="23">
        <f t="shared" si="0"/>
        <v>6857.1428571428569</v>
      </c>
      <c r="E18" s="6" t="s">
        <v>1</v>
      </c>
      <c r="F18" s="36" t="s">
        <v>19</v>
      </c>
      <c r="G18" s="34">
        <v>100</v>
      </c>
      <c r="H18" s="34">
        <v>0</v>
      </c>
      <c r="I18" s="34" t="s">
        <v>45</v>
      </c>
      <c r="J18" s="34" t="s">
        <v>45</v>
      </c>
      <c r="K18" s="6" t="s">
        <v>22</v>
      </c>
      <c r="L18" s="6"/>
    </row>
    <row r="19" spans="1:13">
      <c r="A19" s="62">
        <v>13</v>
      </c>
      <c r="B19" s="67" t="s">
        <v>127</v>
      </c>
      <c r="C19" s="68">
        <v>150750</v>
      </c>
      <c r="D19" s="23">
        <f t="shared" si="0"/>
        <v>86142.857142857145</v>
      </c>
      <c r="E19" s="6" t="s">
        <v>1</v>
      </c>
      <c r="F19" s="36" t="s">
        <v>19</v>
      </c>
      <c r="G19" s="34">
        <v>100</v>
      </c>
      <c r="H19" s="34">
        <v>0</v>
      </c>
      <c r="I19" s="34" t="s">
        <v>68</v>
      </c>
      <c r="J19" s="34" t="s">
        <v>43</v>
      </c>
      <c r="K19" s="6" t="s">
        <v>22</v>
      </c>
      <c r="L19" s="6"/>
    </row>
    <row r="20" spans="1:13">
      <c r="A20" s="62">
        <v>14</v>
      </c>
      <c r="B20" s="69" t="s">
        <v>128</v>
      </c>
      <c r="C20" s="70">
        <v>60000</v>
      </c>
      <c r="D20" s="23">
        <f t="shared" si="0"/>
        <v>34285.714285714283</v>
      </c>
      <c r="E20" s="6" t="s">
        <v>1</v>
      </c>
      <c r="F20" s="36" t="s">
        <v>19</v>
      </c>
      <c r="G20" s="34">
        <v>100</v>
      </c>
      <c r="H20" s="34">
        <v>0</v>
      </c>
      <c r="I20" s="34" t="s">
        <v>50</v>
      </c>
      <c r="J20" s="34" t="s">
        <v>88</v>
      </c>
      <c r="K20" s="6" t="s">
        <v>22</v>
      </c>
      <c r="L20" s="6"/>
    </row>
    <row r="21" spans="1:13">
      <c r="A21" s="62">
        <v>15</v>
      </c>
      <c r="B21" s="7" t="s">
        <v>129</v>
      </c>
      <c r="C21" s="70">
        <v>108000</v>
      </c>
      <c r="D21" s="23">
        <f t="shared" si="0"/>
        <v>61714.285714285717</v>
      </c>
      <c r="E21" s="6" t="s">
        <v>1</v>
      </c>
      <c r="F21" s="36" t="s">
        <v>19</v>
      </c>
      <c r="G21" s="34">
        <v>100</v>
      </c>
      <c r="H21" s="34">
        <v>0</v>
      </c>
      <c r="I21" s="34" t="s">
        <v>88</v>
      </c>
      <c r="J21" s="34" t="s">
        <v>89</v>
      </c>
      <c r="K21" s="6" t="s">
        <v>22</v>
      </c>
      <c r="L21" s="6"/>
    </row>
    <row r="22" spans="1:13">
      <c r="A22" s="62">
        <v>16</v>
      </c>
      <c r="B22" s="69" t="s">
        <v>130</v>
      </c>
      <c r="C22" s="70">
        <v>120500</v>
      </c>
      <c r="D22" s="64">
        <f t="shared" si="0"/>
        <v>68857.142857142855</v>
      </c>
      <c r="E22" s="6" t="s">
        <v>1</v>
      </c>
      <c r="F22" s="36" t="s">
        <v>19</v>
      </c>
      <c r="G22" s="34">
        <v>100</v>
      </c>
      <c r="H22" s="34">
        <v>0</v>
      </c>
      <c r="I22" s="34" t="s">
        <v>45</v>
      </c>
      <c r="J22" s="66" t="s">
        <v>46</v>
      </c>
      <c r="K22" s="6" t="s">
        <v>22</v>
      </c>
      <c r="L22" s="6"/>
      <c r="M22" s="71"/>
    </row>
    <row r="23" spans="1:13" s="35" customFormat="1">
      <c r="A23" s="72" t="s">
        <v>107</v>
      </c>
      <c r="B23" s="59" t="s">
        <v>112</v>
      </c>
      <c r="C23" s="69"/>
      <c r="D23" s="33">
        <f>SUM(D7:D22)</f>
        <v>1174485.7142857143</v>
      </c>
      <c r="E23" s="55"/>
      <c r="F23" s="55"/>
      <c r="G23" s="55"/>
      <c r="H23" s="55"/>
      <c r="I23" s="55"/>
      <c r="J23" s="55"/>
      <c r="K23" s="55"/>
      <c r="L23" s="56"/>
    </row>
    <row r="24" spans="1:13" s="35" customFormat="1">
      <c r="A24" s="115" t="s">
        <v>131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7"/>
    </row>
    <row r="25" spans="1:13">
      <c r="A25" s="112" t="s">
        <v>13</v>
      </c>
      <c r="B25" s="119"/>
      <c r="C25" s="73"/>
      <c r="D25" s="19"/>
      <c r="E25" s="21"/>
      <c r="F25" s="21"/>
      <c r="G25" s="21"/>
      <c r="H25" s="21"/>
      <c r="I25" s="21"/>
      <c r="J25" s="19"/>
      <c r="K25" s="21"/>
      <c r="L25" s="21"/>
    </row>
    <row r="26" spans="1:13">
      <c r="A26" s="62">
        <v>17</v>
      </c>
      <c r="B26" s="7" t="s">
        <v>132</v>
      </c>
      <c r="C26" s="30">
        <v>193500</v>
      </c>
      <c r="D26" s="64">
        <f>C26/1.75</f>
        <v>110571.42857142857</v>
      </c>
      <c r="E26" s="6" t="s">
        <v>1</v>
      </c>
      <c r="F26" s="36" t="s">
        <v>18</v>
      </c>
      <c r="G26" s="34">
        <v>100</v>
      </c>
      <c r="H26" s="34">
        <v>0</v>
      </c>
      <c r="I26" s="34" t="s">
        <v>68</v>
      </c>
      <c r="J26" s="34" t="s">
        <v>43</v>
      </c>
      <c r="K26" s="6" t="s">
        <v>22</v>
      </c>
      <c r="L26" s="6"/>
    </row>
    <row r="27" spans="1:13">
      <c r="A27" s="62">
        <v>18</v>
      </c>
      <c r="B27" s="7" t="s">
        <v>133</v>
      </c>
      <c r="C27" s="30">
        <v>186000</v>
      </c>
      <c r="D27" s="64">
        <f t="shared" ref="D27:D32" si="1">C27/1.75</f>
        <v>106285.71428571429</v>
      </c>
      <c r="E27" s="6" t="s">
        <v>1</v>
      </c>
      <c r="F27" s="36" t="s">
        <v>18</v>
      </c>
      <c r="G27" s="34">
        <v>100</v>
      </c>
      <c r="H27" s="34">
        <v>0</v>
      </c>
      <c r="I27" s="34" t="s">
        <v>68</v>
      </c>
      <c r="J27" s="34" t="s">
        <v>43</v>
      </c>
      <c r="K27" s="6" t="s">
        <v>22</v>
      </c>
      <c r="L27" s="6"/>
    </row>
    <row r="28" spans="1:13">
      <c r="A28" s="62">
        <v>19</v>
      </c>
      <c r="B28" s="32" t="s">
        <v>134</v>
      </c>
      <c r="C28" s="30">
        <v>118700</v>
      </c>
      <c r="D28" s="64">
        <f t="shared" si="1"/>
        <v>67828.571428571435</v>
      </c>
      <c r="E28" s="6" t="s">
        <v>1</v>
      </c>
      <c r="F28" s="36" t="s">
        <v>19</v>
      </c>
      <c r="G28" s="34">
        <v>100</v>
      </c>
      <c r="H28" s="34">
        <v>0</v>
      </c>
      <c r="I28" s="34" t="s">
        <v>68</v>
      </c>
      <c r="J28" s="34" t="s">
        <v>43</v>
      </c>
      <c r="K28" s="6" t="s">
        <v>22</v>
      </c>
      <c r="L28" s="6"/>
    </row>
    <row r="29" spans="1:13">
      <c r="A29" s="62">
        <v>20</v>
      </c>
      <c r="B29" s="7" t="s">
        <v>135</v>
      </c>
      <c r="C29" s="30">
        <v>497900</v>
      </c>
      <c r="D29" s="64">
        <f t="shared" si="1"/>
        <v>284514.28571428574</v>
      </c>
      <c r="E29" s="6" t="s">
        <v>2</v>
      </c>
      <c r="F29" s="36" t="s">
        <v>18</v>
      </c>
      <c r="G29" s="34">
        <v>100</v>
      </c>
      <c r="H29" s="34">
        <v>0</v>
      </c>
      <c r="I29" s="34" t="s">
        <v>68</v>
      </c>
      <c r="J29" s="34" t="s">
        <v>88</v>
      </c>
      <c r="K29" s="6" t="s">
        <v>22</v>
      </c>
      <c r="L29" s="6"/>
    </row>
    <row r="30" spans="1:13">
      <c r="A30" s="62">
        <v>21</v>
      </c>
      <c r="B30" s="7" t="s">
        <v>136</v>
      </c>
      <c r="C30" s="30">
        <v>365600</v>
      </c>
      <c r="D30" s="64">
        <f t="shared" si="1"/>
        <v>208914.28571428571</v>
      </c>
      <c r="E30" s="6" t="s">
        <v>2</v>
      </c>
      <c r="F30" s="36" t="s">
        <v>18</v>
      </c>
      <c r="G30" s="34">
        <v>100</v>
      </c>
      <c r="H30" s="34">
        <v>0</v>
      </c>
      <c r="I30" s="34" t="s">
        <v>50</v>
      </c>
      <c r="J30" s="34" t="s">
        <v>70</v>
      </c>
      <c r="K30" s="6" t="s">
        <v>22</v>
      </c>
      <c r="L30" s="6"/>
    </row>
    <row r="31" spans="1:13">
      <c r="A31" s="62">
        <v>22</v>
      </c>
      <c r="B31" s="7" t="s">
        <v>137</v>
      </c>
      <c r="C31" s="30">
        <v>332100</v>
      </c>
      <c r="D31" s="64">
        <f t="shared" si="1"/>
        <v>189771.42857142858</v>
      </c>
      <c r="E31" s="6" t="s">
        <v>1</v>
      </c>
      <c r="F31" s="36" t="s">
        <v>18</v>
      </c>
      <c r="G31" s="34">
        <v>100</v>
      </c>
      <c r="H31" s="34">
        <v>0</v>
      </c>
      <c r="I31" s="66" t="s">
        <v>46</v>
      </c>
      <c r="J31" s="66" t="s">
        <v>117</v>
      </c>
      <c r="K31" s="6" t="s">
        <v>22</v>
      </c>
      <c r="L31" s="6"/>
    </row>
    <row r="32" spans="1:13">
      <c r="A32" s="62">
        <v>23</v>
      </c>
      <c r="B32" s="69" t="s">
        <v>130</v>
      </c>
      <c r="C32" s="29">
        <v>144000</v>
      </c>
      <c r="D32" s="64">
        <f t="shared" si="1"/>
        <v>82285.71428571429</v>
      </c>
      <c r="E32" s="6" t="s">
        <v>1</v>
      </c>
      <c r="F32" s="36" t="s">
        <v>19</v>
      </c>
      <c r="G32" s="34">
        <v>100</v>
      </c>
      <c r="H32" s="34">
        <v>0</v>
      </c>
      <c r="I32" s="34" t="s">
        <v>68</v>
      </c>
      <c r="J32" s="66" t="s">
        <v>46</v>
      </c>
      <c r="K32" s="6" t="s">
        <v>22</v>
      </c>
      <c r="L32" s="6"/>
    </row>
    <row r="33" spans="1:12">
      <c r="A33" s="72" t="s">
        <v>107</v>
      </c>
      <c r="B33" s="59" t="s">
        <v>131</v>
      </c>
      <c r="C33" s="74"/>
      <c r="D33" s="33">
        <f>SUM(D26:D32)</f>
        <v>1050171.4285714286</v>
      </c>
      <c r="E33" s="55"/>
      <c r="F33" s="55"/>
      <c r="G33" s="55"/>
      <c r="H33" s="55"/>
      <c r="I33" s="55"/>
      <c r="J33" s="55"/>
      <c r="K33" s="55"/>
      <c r="L33" s="56"/>
    </row>
    <row r="34" spans="1:12">
      <c r="A34" s="115" t="s">
        <v>138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7"/>
    </row>
    <row r="35" spans="1:12">
      <c r="A35" s="112" t="s">
        <v>13</v>
      </c>
      <c r="B35" s="119"/>
      <c r="C35" s="73"/>
      <c r="D35" s="19"/>
      <c r="E35" s="21"/>
      <c r="F35" s="21"/>
      <c r="G35" s="21"/>
      <c r="H35" s="21"/>
      <c r="I35" s="21"/>
      <c r="J35" s="19"/>
      <c r="K35" s="21"/>
      <c r="L35" s="21"/>
    </row>
    <row r="36" spans="1:12" ht="25.5">
      <c r="A36" s="62">
        <v>24</v>
      </c>
      <c r="B36" s="75" t="s">
        <v>139</v>
      </c>
      <c r="C36" s="30">
        <v>12000</v>
      </c>
      <c r="D36" s="64">
        <f>C36/1.75</f>
        <v>6857.1428571428569</v>
      </c>
      <c r="E36" s="6" t="s">
        <v>1</v>
      </c>
      <c r="F36" s="36" t="s">
        <v>19</v>
      </c>
      <c r="G36" s="34">
        <v>100</v>
      </c>
      <c r="H36" s="34">
        <v>0</v>
      </c>
      <c r="I36" s="66" t="s">
        <v>45</v>
      </c>
      <c r="J36" s="66" t="s">
        <v>68</v>
      </c>
      <c r="K36" s="6" t="s">
        <v>22</v>
      </c>
      <c r="L36" s="6"/>
    </row>
    <row r="37" spans="1:12" ht="25.5">
      <c r="A37" s="62">
        <v>25</v>
      </c>
      <c r="B37" s="32" t="s">
        <v>140</v>
      </c>
      <c r="C37" s="30">
        <v>310700</v>
      </c>
      <c r="D37" s="64">
        <f t="shared" ref="D37:D46" si="2">C37/1.75</f>
        <v>177542.85714285713</v>
      </c>
      <c r="E37" s="6" t="s">
        <v>2</v>
      </c>
      <c r="F37" s="36" t="s">
        <v>18</v>
      </c>
      <c r="G37" s="34">
        <v>100</v>
      </c>
      <c r="H37" s="34">
        <v>0</v>
      </c>
      <c r="I37" s="34" t="s">
        <v>68</v>
      </c>
      <c r="J37" s="34" t="s">
        <v>46</v>
      </c>
      <c r="K37" s="6" t="s">
        <v>22</v>
      </c>
      <c r="L37" s="6"/>
    </row>
    <row r="38" spans="1:12">
      <c r="A38" s="62">
        <v>26</v>
      </c>
      <c r="B38" s="7" t="s">
        <v>141</v>
      </c>
      <c r="C38" s="30">
        <v>108000</v>
      </c>
      <c r="D38" s="64">
        <f t="shared" si="2"/>
        <v>61714.285714285717</v>
      </c>
      <c r="E38" s="6" t="s">
        <v>1</v>
      </c>
      <c r="F38" s="36" t="s">
        <v>19</v>
      </c>
      <c r="G38" s="34">
        <v>100</v>
      </c>
      <c r="H38" s="34">
        <v>0</v>
      </c>
      <c r="I38" s="66" t="s">
        <v>46</v>
      </c>
      <c r="J38" s="34" t="s">
        <v>117</v>
      </c>
      <c r="K38" s="6" t="s">
        <v>22</v>
      </c>
      <c r="L38" s="6"/>
    </row>
    <row r="39" spans="1:12">
      <c r="A39" s="62">
        <v>27</v>
      </c>
      <c r="B39" s="7" t="s">
        <v>142</v>
      </c>
      <c r="C39" s="30">
        <v>84000</v>
      </c>
      <c r="D39" s="64">
        <f t="shared" si="2"/>
        <v>48000</v>
      </c>
      <c r="E39" s="6" t="s">
        <v>1</v>
      </c>
      <c r="F39" s="36" t="s">
        <v>19</v>
      </c>
      <c r="G39" s="34">
        <v>100</v>
      </c>
      <c r="H39" s="34">
        <v>0</v>
      </c>
      <c r="I39" s="66" t="s">
        <v>46</v>
      </c>
      <c r="J39" s="34" t="s">
        <v>89</v>
      </c>
      <c r="K39" s="6" t="s">
        <v>22</v>
      </c>
      <c r="L39" s="6"/>
    </row>
    <row r="40" spans="1:12">
      <c r="A40" s="62">
        <v>28</v>
      </c>
      <c r="B40" s="69" t="s">
        <v>143</v>
      </c>
      <c r="C40" s="30">
        <v>90000</v>
      </c>
      <c r="D40" s="64">
        <f t="shared" si="2"/>
        <v>51428.571428571428</v>
      </c>
      <c r="E40" s="6" t="s">
        <v>1</v>
      </c>
      <c r="F40" s="36" t="s">
        <v>19</v>
      </c>
      <c r="G40" s="34">
        <v>100</v>
      </c>
      <c r="H40" s="34">
        <v>0</v>
      </c>
      <c r="I40" s="66" t="s">
        <v>46</v>
      </c>
      <c r="J40" s="34" t="s">
        <v>89</v>
      </c>
      <c r="K40" s="6" t="s">
        <v>22</v>
      </c>
      <c r="L40" s="6"/>
    </row>
    <row r="41" spans="1:12">
      <c r="A41" s="62">
        <v>29</v>
      </c>
      <c r="B41" s="69" t="s">
        <v>144</v>
      </c>
      <c r="C41" s="30">
        <v>185650</v>
      </c>
      <c r="D41" s="64">
        <f t="shared" si="2"/>
        <v>106085.71428571429</v>
      </c>
      <c r="E41" s="6" t="s">
        <v>1</v>
      </c>
      <c r="F41" s="36" t="s">
        <v>18</v>
      </c>
      <c r="G41" s="34">
        <v>100</v>
      </c>
      <c r="H41" s="34">
        <v>0</v>
      </c>
      <c r="I41" s="34" t="s">
        <v>68</v>
      </c>
      <c r="J41" s="34" t="s">
        <v>145</v>
      </c>
      <c r="K41" s="6" t="s">
        <v>22</v>
      </c>
      <c r="L41" s="6"/>
    </row>
    <row r="42" spans="1:12">
      <c r="A42" s="62">
        <v>30</v>
      </c>
      <c r="B42" s="69" t="s">
        <v>146</v>
      </c>
      <c r="C42" s="30">
        <v>12000</v>
      </c>
      <c r="D42" s="64">
        <f t="shared" si="2"/>
        <v>6857.1428571428569</v>
      </c>
      <c r="E42" s="6" t="s">
        <v>1</v>
      </c>
      <c r="F42" s="36" t="s">
        <v>19</v>
      </c>
      <c r="G42" s="34">
        <v>100</v>
      </c>
      <c r="H42" s="34">
        <v>0</v>
      </c>
      <c r="I42" s="34" t="s">
        <v>46</v>
      </c>
      <c r="J42" s="34" t="s">
        <v>68</v>
      </c>
      <c r="K42" s="6" t="s">
        <v>22</v>
      </c>
      <c r="L42" s="6"/>
    </row>
    <row r="43" spans="1:12">
      <c r="A43" s="62">
        <v>31</v>
      </c>
      <c r="B43" s="69" t="s">
        <v>147</v>
      </c>
      <c r="C43" s="30">
        <v>111750</v>
      </c>
      <c r="D43" s="64">
        <f t="shared" si="2"/>
        <v>63857.142857142855</v>
      </c>
      <c r="E43" s="6" t="s">
        <v>1</v>
      </c>
      <c r="F43" s="36" t="s">
        <v>19</v>
      </c>
      <c r="G43" s="34">
        <v>100</v>
      </c>
      <c r="H43" s="34">
        <v>0</v>
      </c>
      <c r="I43" s="34" t="s">
        <v>46</v>
      </c>
      <c r="J43" s="34" t="s">
        <v>88</v>
      </c>
      <c r="K43" s="6" t="s">
        <v>22</v>
      </c>
      <c r="L43" s="6"/>
    </row>
    <row r="44" spans="1:12">
      <c r="A44" s="62">
        <v>32</v>
      </c>
      <c r="B44" s="69" t="s">
        <v>128</v>
      </c>
      <c r="C44" s="30">
        <v>54000</v>
      </c>
      <c r="D44" s="64">
        <f t="shared" si="2"/>
        <v>30857.142857142859</v>
      </c>
      <c r="E44" s="6" t="s">
        <v>1</v>
      </c>
      <c r="F44" s="36" t="s">
        <v>19</v>
      </c>
      <c r="G44" s="34">
        <v>100</v>
      </c>
      <c r="H44" s="34">
        <v>0</v>
      </c>
      <c r="I44" s="34" t="s">
        <v>68</v>
      </c>
      <c r="J44" s="34" t="s">
        <v>70</v>
      </c>
      <c r="K44" s="6" t="s">
        <v>22</v>
      </c>
      <c r="L44" s="6"/>
    </row>
    <row r="45" spans="1:12">
      <c r="A45" s="62">
        <v>33</v>
      </c>
      <c r="B45" s="69" t="s">
        <v>129</v>
      </c>
      <c r="C45" s="76">
        <v>144000</v>
      </c>
      <c r="D45" s="64">
        <f t="shared" si="2"/>
        <v>82285.71428571429</v>
      </c>
      <c r="E45" s="6" t="s">
        <v>1</v>
      </c>
      <c r="F45" s="36" t="s">
        <v>19</v>
      </c>
      <c r="G45" s="34">
        <v>100</v>
      </c>
      <c r="H45" s="34">
        <v>0</v>
      </c>
      <c r="I45" s="34" t="s">
        <v>43</v>
      </c>
      <c r="J45" s="34" t="s">
        <v>88</v>
      </c>
      <c r="K45" s="6" t="s">
        <v>22</v>
      </c>
      <c r="L45" s="6"/>
    </row>
    <row r="46" spans="1:12">
      <c r="A46" s="62">
        <v>34</v>
      </c>
      <c r="B46" s="69" t="s">
        <v>130</v>
      </c>
      <c r="C46" s="76">
        <v>115500</v>
      </c>
      <c r="D46" s="64">
        <f t="shared" si="2"/>
        <v>66000</v>
      </c>
      <c r="E46" s="6" t="s">
        <v>1</v>
      </c>
      <c r="F46" s="36" t="s">
        <v>19</v>
      </c>
      <c r="G46" s="34">
        <v>100</v>
      </c>
      <c r="H46" s="34">
        <v>0</v>
      </c>
      <c r="I46" s="34" t="s">
        <v>68</v>
      </c>
      <c r="J46" s="34" t="s">
        <v>50</v>
      </c>
      <c r="K46" s="6" t="s">
        <v>22</v>
      </c>
      <c r="L46" s="6"/>
    </row>
    <row r="47" spans="1:12">
      <c r="A47" s="112" t="s">
        <v>72</v>
      </c>
      <c r="B47" s="120"/>
      <c r="C47" s="77"/>
      <c r="D47" s="25"/>
      <c r="E47" s="21"/>
      <c r="F47" s="21"/>
      <c r="G47" s="21"/>
      <c r="H47" s="21"/>
      <c r="I47" s="21"/>
      <c r="J47" s="21"/>
      <c r="K47" s="21"/>
      <c r="L47" s="21"/>
    </row>
    <row r="48" spans="1:12">
      <c r="A48" s="22">
        <v>35</v>
      </c>
      <c r="B48" s="8" t="s">
        <v>148</v>
      </c>
      <c r="C48" s="78">
        <v>222875</v>
      </c>
      <c r="D48" s="63">
        <f>C48/1.75</f>
        <v>127357.14285714286</v>
      </c>
      <c r="E48" s="6" t="s">
        <v>25</v>
      </c>
      <c r="F48" s="6"/>
      <c r="G48" s="6"/>
      <c r="H48" s="6"/>
      <c r="I48" s="34" t="s">
        <v>68</v>
      </c>
      <c r="J48" s="6" t="s">
        <v>46</v>
      </c>
      <c r="K48" s="6" t="s">
        <v>22</v>
      </c>
      <c r="L48" s="6"/>
    </row>
    <row r="49" spans="1:12">
      <c r="A49" s="72" t="s">
        <v>107</v>
      </c>
      <c r="B49" s="59" t="s">
        <v>138</v>
      </c>
      <c r="C49" s="30"/>
      <c r="D49" s="79">
        <f>SUM(D36:D46)+D48</f>
        <v>828842.85714285704</v>
      </c>
      <c r="E49" s="55"/>
      <c r="F49" s="55"/>
      <c r="G49" s="55"/>
      <c r="H49" s="55"/>
      <c r="I49" s="55"/>
      <c r="J49" s="55"/>
      <c r="K49" s="55"/>
      <c r="L49" s="56"/>
    </row>
    <row r="50" spans="1:12">
      <c r="A50" s="115" t="s">
        <v>149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7"/>
    </row>
    <row r="51" spans="1:12">
      <c r="A51" s="112" t="s">
        <v>13</v>
      </c>
      <c r="B51" s="119"/>
      <c r="C51" s="73"/>
      <c r="D51" s="19"/>
      <c r="E51" s="21"/>
      <c r="F51" s="21"/>
      <c r="G51" s="21"/>
      <c r="H51" s="21"/>
      <c r="I51" s="21"/>
      <c r="J51" s="19"/>
      <c r="K51" s="21"/>
      <c r="L51" s="21"/>
    </row>
    <row r="52" spans="1:12">
      <c r="A52" s="62">
        <v>36</v>
      </c>
      <c r="B52" s="57" t="s">
        <v>150</v>
      </c>
      <c r="C52" s="64">
        <v>240000</v>
      </c>
      <c r="D52" s="64">
        <f>C52/1.75</f>
        <v>137142.85714285713</v>
      </c>
      <c r="E52" s="6" t="s">
        <v>1</v>
      </c>
      <c r="F52" s="36" t="s">
        <v>18</v>
      </c>
      <c r="G52" s="34">
        <v>100</v>
      </c>
      <c r="H52" s="34">
        <v>0</v>
      </c>
      <c r="I52" s="34" t="s">
        <v>68</v>
      </c>
      <c r="J52" s="34" t="s">
        <v>43</v>
      </c>
      <c r="K52" s="6"/>
      <c r="L52" s="6"/>
    </row>
    <row r="53" spans="1:12" ht="25.5">
      <c r="A53" s="62">
        <v>37</v>
      </c>
      <c r="B53" s="57" t="s">
        <v>151</v>
      </c>
      <c r="C53" s="64">
        <v>6000</v>
      </c>
      <c r="D53" s="64">
        <f t="shared" ref="D53:D64" si="3">C53/1.75</f>
        <v>3428.5714285714284</v>
      </c>
      <c r="E53" s="6" t="s">
        <v>1</v>
      </c>
      <c r="F53" s="36" t="s">
        <v>19</v>
      </c>
      <c r="G53" s="34">
        <v>100</v>
      </c>
      <c r="H53" s="34">
        <v>0</v>
      </c>
      <c r="I53" s="34" t="s">
        <v>43</v>
      </c>
      <c r="J53" s="34" t="s">
        <v>70</v>
      </c>
      <c r="K53" s="6"/>
      <c r="L53" s="6"/>
    </row>
    <row r="54" spans="1:12">
      <c r="A54" s="62">
        <v>38</v>
      </c>
      <c r="B54" s="57" t="s">
        <v>152</v>
      </c>
      <c r="C54" s="64">
        <v>186200</v>
      </c>
      <c r="D54" s="64">
        <f t="shared" si="3"/>
        <v>106400</v>
      </c>
      <c r="E54" s="6" t="s">
        <v>1</v>
      </c>
      <c r="F54" s="36" t="s">
        <v>18</v>
      </c>
      <c r="G54" s="34">
        <v>100</v>
      </c>
      <c r="H54" s="34">
        <v>0</v>
      </c>
      <c r="I54" s="66" t="s">
        <v>70</v>
      </c>
      <c r="J54" s="34" t="s">
        <v>153</v>
      </c>
      <c r="K54" s="6"/>
      <c r="L54" s="6"/>
    </row>
    <row r="55" spans="1:12">
      <c r="A55" s="62">
        <v>39</v>
      </c>
      <c r="B55" s="57" t="s">
        <v>154</v>
      </c>
      <c r="C55" s="64">
        <v>136500</v>
      </c>
      <c r="D55" s="64">
        <f t="shared" si="3"/>
        <v>78000</v>
      </c>
      <c r="E55" s="6" t="s">
        <v>1</v>
      </c>
      <c r="F55" s="36" t="s">
        <v>19</v>
      </c>
      <c r="G55" s="34">
        <v>100</v>
      </c>
      <c r="H55" s="34">
        <v>0</v>
      </c>
      <c r="I55" s="34" t="s">
        <v>43</v>
      </c>
      <c r="J55" s="34" t="s">
        <v>50</v>
      </c>
      <c r="K55" s="6"/>
      <c r="L55" s="6"/>
    </row>
    <row r="56" spans="1:12">
      <c r="A56" s="62">
        <v>40</v>
      </c>
      <c r="B56" s="57" t="s">
        <v>141</v>
      </c>
      <c r="C56" s="64">
        <v>180000</v>
      </c>
      <c r="D56" s="64">
        <f t="shared" si="3"/>
        <v>102857.14285714286</v>
      </c>
      <c r="E56" s="6" t="s">
        <v>1</v>
      </c>
      <c r="F56" s="36" t="s">
        <v>18</v>
      </c>
      <c r="G56" s="34">
        <v>100</v>
      </c>
      <c r="H56" s="34">
        <v>0</v>
      </c>
      <c r="I56" s="66" t="s">
        <v>46</v>
      </c>
      <c r="J56" s="34" t="s">
        <v>155</v>
      </c>
      <c r="K56" s="6"/>
      <c r="L56" s="6"/>
    </row>
    <row r="57" spans="1:12">
      <c r="A57" s="62">
        <v>41</v>
      </c>
      <c r="B57" s="57" t="s">
        <v>156</v>
      </c>
      <c r="C57" s="64">
        <v>123000</v>
      </c>
      <c r="D57" s="64">
        <f t="shared" si="3"/>
        <v>70285.71428571429</v>
      </c>
      <c r="E57" s="6" t="s">
        <v>1</v>
      </c>
      <c r="F57" s="36" t="s">
        <v>19</v>
      </c>
      <c r="G57" s="34">
        <v>100</v>
      </c>
      <c r="H57" s="34">
        <v>0</v>
      </c>
      <c r="I57" s="34" t="s">
        <v>50</v>
      </c>
      <c r="J57" s="34" t="s">
        <v>117</v>
      </c>
      <c r="K57" s="6"/>
      <c r="L57" s="6"/>
    </row>
    <row r="58" spans="1:12">
      <c r="A58" s="62">
        <v>42</v>
      </c>
      <c r="B58" s="57" t="s">
        <v>157</v>
      </c>
      <c r="C58" s="64">
        <v>118500</v>
      </c>
      <c r="D58" s="64">
        <f t="shared" si="3"/>
        <v>67714.28571428571</v>
      </c>
      <c r="E58" s="6" t="s">
        <v>1</v>
      </c>
      <c r="F58" s="36" t="s">
        <v>19</v>
      </c>
      <c r="G58" s="34">
        <v>100</v>
      </c>
      <c r="H58" s="34">
        <v>0</v>
      </c>
      <c r="I58" s="34" t="s">
        <v>50</v>
      </c>
      <c r="J58" s="34" t="s">
        <v>117</v>
      </c>
      <c r="K58" s="6"/>
      <c r="L58" s="6"/>
    </row>
    <row r="59" spans="1:12" ht="25.5">
      <c r="A59" s="62">
        <v>43</v>
      </c>
      <c r="B59" s="57" t="s">
        <v>158</v>
      </c>
      <c r="C59" s="64">
        <v>8000</v>
      </c>
      <c r="D59" s="64">
        <f t="shared" si="3"/>
        <v>4571.4285714285716</v>
      </c>
      <c r="E59" s="6" t="s">
        <v>1</v>
      </c>
      <c r="F59" s="36" t="s">
        <v>19</v>
      </c>
      <c r="G59" s="34">
        <v>100</v>
      </c>
      <c r="H59" s="34">
        <v>0</v>
      </c>
      <c r="I59" s="34" t="s">
        <v>43</v>
      </c>
      <c r="J59" s="34" t="s">
        <v>43</v>
      </c>
      <c r="K59" s="6"/>
      <c r="L59" s="6"/>
    </row>
    <row r="60" spans="1:12">
      <c r="A60" s="62">
        <v>44</v>
      </c>
      <c r="B60" s="57" t="s">
        <v>159</v>
      </c>
      <c r="C60" s="64">
        <v>208000</v>
      </c>
      <c r="D60" s="64">
        <f t="shared" si="3"/>
        <v>118857.14285714286</v>
      </c>
      <c r="E60" s="6" t="s">
        <v>1</v>
      </c>
      <c r="F60" s="36" t="s">
        <v>18</v>
      </c>
      <c r="G60" s="34">
        <v>100</v>
      </c>
      <c r="H60" s="34">
        <v>0</v>
      </c>
      <c r="I60" s="34" t="s">
        <v>70</v>
      </c>
      <c r="J60" s="34" t="s">
        <v>88</v>
      </c>
      <c r="K60" s="6"/>
      <c r="L60" s="6"/>
    </row>
    <row r="61" spans="1:12">
      <c r="A61" s="62">
        <v>45</v>
      </c>
      <c r="B61" s="57" t="s">
        <v>160</v>
      </c>
      <c r="C61" s="64">
        <v>110625</v>
      </c>
      <c r="D61" s="64">
        <f t="shared" si="3"/>
        <v>63214.285714285717</v>
      </c>
      <c r="E61" s="6" t="s">
        <v>1</v>
      </c>
      <c r="F61" s="36" t="s">
        <v>19</v>
      </c>
      <c r="G61" s="34">
        <v>100</v>
      </c>
      <c r="H61" s="34">
        <v>0</v>
      </c>
      <c r="I61" s="34" t="s">
        <v>68</v>
      </c>
      <c r="J61" s="34" t="s">
        <v>161</v>
      </c>
      <c r="K61" s="6"/>
      <c r="L61" s="6"/>
    </row>
    <row r="62" spans="1:12">
      <c r="A62" s="62">
        <v>46</v>
      </c>
      <c r="B62" s="69" t="s">
        <v>128</v>
      </c>
      <c r="C62" s="64">
        <v>72000</v>
      </c>
      <c r="D62" s="64">
        <f t="shared" si="3"/>
        <v>41142.857142857145</v>
      </c>
      <c r="E62" s="6" t="s">
        <v>1</v>
      </c>
      <c r="F62" s="36" t="s">
        <v>19</v>
      </c>
      <c r="G62" s="34">
        <v>100</v>
      </c>
      <c r="H62" s="34">
        <v>0</v>
      </c>
      <c r="I62" s="34" t="s">
        <v>162</v>
      </c>
      <c r="J62" s="34" t="s">
        <v>162</v>
      </c>
      <c r="K62" s="6"/>
      <c r="L62" s="6"/>
    </row>
    <row r="63" spans="1:12">
      <c r="A63" s="62">
        <v>47</v>
      </c>
      <c r="B63" s="57" t="s">
        <v>129</v>
      </c>
      <c r="C63" s="64">
        <v>127875</v>
      </c>
      <c r="D63" s="64">
        <f t="shared" si="3"/>
        <v>73071.428571428565</v>
      </c>
      <c r="E63" s="6" t="s">
        <v>1</v>
      </c>
      <c r="F63" s="36" t="s">
        <v>19</v>
      </c>
      <c r="G63" s="34">
        <v>100</v>
      </c>
      <c r="H63" s="34">
        <v>0</v>
      </c>
      <c r="I63" s="34" t="s">
        <v>68</v>
      </c>
      <c r="J63" s="34" t="s">
        <v>50</v>
      </c>
      <c r="K63" s="6"/>
      <c r="L63" s="6"/>
    </row>
    <row r="64" spans="1:12">
      <c r="A64" s="62">
        <v>48</v>
      </c>
      <c r="B64" s="80" t="s">
        <v>130</v>
      </c>
      <c r="C64" s="64">
        <v>127500</v>
      </c>
      <c r="D64" s="64">
        <f t="shared" si="3"/>
        <v>72857.142857142855</v>
      </c>
      <c r="E64" s="6" t="s">
        <v>1</v>
      </c>
      <c r="F64" s="36" t="s">
        <v>19</v>
      </c>
      <c r="G64" s="34">
        <v>100</v>
      </c>
      <c r="H64" s="34">
        <v>0</v>
      </c>
      <c r="I64" s="34" t="s">
        <v>68</v>
      </c>
      <c r="J64" s="34" t="s">
        <v>161</v>
      </c>
      <c r="K64" s="6"/>
      <c r="L64" s="6"/>
    </row>
    <row r="65" spans="1:12">
      <c r="A65" s="72" t="s">
        <v>107</v>
      </c>
      <c r="B65" s="59" t="s">
        <v>163</v>
      </c>
      <c r="C65" s="74"/>
      <c r="D65" s="33">
        <f>SUM(D52:D64)</f>
        <v>939542.85714285693</v>
      </c>
      <c r="E65" s="55"/>
      <c r="F65" s="55"/>
      <c r="G65" s="55"/>
      <c r="H65" s="55"/>
      <c r="I65" s="55"/>
      <c r="J65" s="55"/>
      <c r="K65" s="55"/>
      <c r="L65" s="56"/>
    </row>
    <row r="66" spans="1:12">
      <c r="A66" s="115" t="s">
        <v>164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7"/>
    </row>
    <row r="67" spans="1:12">
      <c r="A67" s="112" t="s">
        <v>13</v>
      </c>
      <c r="B67" s="119"/>
      <c r="C67" s="73"/>
      <c r="D67" s="19"/>
      <c r="E67" s="21"/>
      <c r="F67" s="21"/>
      <c r="G67" s="21"/>
      <c r="H67" s="21"/>
      <c r="I67" s="21"/>
      <c r="J67" s="19"/>
      <c r="K67" s="21"/>
      <c r="L67" s="21"/>
    </row>
    <row r="68" spans="1:12">
      <c r="A68" s="62">
        <v>48</v>
      </c>
      <c r="B68" s="75" t="s">
        <v>132</v>
      </c>
      <c r="C68" s="81">
        <v>226500</v>
      </c>
      <c r="D68" s="64">
        <f t="shared" ref="D68:D80" si="4">C68/1.75</f>
        <v>129428.57142857143</v>
      </c>
      <c r="E68" s="6" t="s">
        <v>1</v>
      </c>
      <c r="F68" s="36" t="s">
        <v>18</v>
      </c>
      <c r="G68" s="34">
        <v>100</v>
      </c>
      <c r="H68" s="34">
        <v>0</v>
      </c>
      <c r="I68" s="34" t="s">
        <v>68</v>
      </c>
      <c r="J68" s="34" t="s">
        <v>70</v>
      </c>
      <c r="K68" s="6"/>
      <c r="L68" s="6"/>
    </row>
    <row r="69" spans="1:12">
      <c r="A69" s="62">
        <v>49</v>
      </c>
      <c r="B69" s="75" t="s">
        <v>165</v>
      </c>
      <c r="C69" s="81">
        <v>186250</v>
      </c>
      <c r="D69" s="64">
        <f t="shared" si="4"/>
        <v>106428.57142857143</v>
      </c>
      <c r="E69" s="6" t="s">
        <v>1</v>
      </c>
      <c r="F69" s="36" t="s">
        <v>18</v>
      </c>
      <c r="G69" s="34">
        <v>100</v>
      </c>
      <c r="H69" s="34">
        <v>0</v>
      </c>
      <c r="I69" s="34" t="s">
        <v>68</v>
      </c>
      <c r="J69" s="34" t="s">
        <v>70</v>
      </c>
      <c r="K69" s="6"/>
      <c r="L69" s="6"/>
    </row>
    <row r="70" spans="1:12">
      <c r="A70" s="62">
        <v>50</v>
      </c>
      <c r="B70" s="15" t="s">
        <v>166</v>
      </c>
      <c r="C70" s="81">
        <v>197650</v>
      </c>
      <c r="D70" s="64">
        <f t="shared" si="4"/>
        <v>112942.85714285714</v>
      </c>
      <c r="E70" s="6" t="s">
        <v>1</v>
      </c>
      <c r="F70" s="36" t="s">
        <v>18</v>
      </c>
      <c r="G70" s="34">
        <v>100</v>
      </c>
      <c r="H70" s="34">
        <v>0</v>
      </c>
      <c r="I70" s="66" t="s">
        <v>43</v>
      </c>
      <c r="J70" s="34" t="s">
        <v>46</v>
      </c>
      <c r="K70" s="6"/>
      <c r="L70" s="6"/>
    </row>
    <row r="71" spans="1:12" ht="25.5">
      <c r="A71" s="62">
        <v>51</v>
      </c>
      <c r="B71" s="15" t="s">
        <v>151</v>
      </c>
      <c r="C71" s="64">
        <v>12000</v>
      </c>
      <c r="D71" s="64">
        <f t="shared" si="4"/>
        <v>6857.1428571428569</v>
      </c>
      <c r="E71" s="6" t="s">
        <v>1</v>
      </c>
      <c r="F71" s="36" t="s">
        <v>19</v>
      </c>
      <c r="G71" s="34">
        <v>100</v>
      </c>
      <c r="H71" s="34">
        <v>0</v>
      </c>
      <c r="I71" s="34" t="s">
        <v>68</v>
      </c>
      <c r="J71" s="34" t="s">
        <v>68</v>
      </c>
      <c r="K71" s="6"/>
      <c r="L71" s="6"/>
    </row>
    <row r="72" spans="1:12">
      <c r="A72" s="62">
        <v>52</v>
      </c>
      <c r="B72" s="75" t="s">
        <v>167</v>
      </c>
      <c r="C72" s="81">
        <v>123000</v>
      </c>
      <c r="D72" s="64">
        <f t="shared" si="4"/>
        <v>70285.71428571429</v>
      </c>
      <c r="E72" s="6" t="s">
        <v>1</v>
      </c>
      <c r="F72" s="36" t="s">
        <v>19</v>
      </c>
      <c r="G72" s="34">
        <v>100</v>
      </c>
      <c r="H72" s="34">
        <v>0</v>
      </c>
      <c r="I72" s="34" t="s">
        <v>50</v>
      </c>
      <c r="J72" s="34" t="s">
        <v>117</v>
      </c>
      <c r="K72" s="6"/>
      <c r="L72" s="6"/>
    </row>
    <row r="73" spans="1:12">
      <c r="A73" s="62">
        <v>53</v>
      </c>
      <c r="B73" s="75" t="s">
        <v>168</v>
      </c>
      <c r="C73" s="81">
        <v>118500</v>
      </c>
      <c r="D73" s="64">
        <f t="shared" si="4"/>
        <v>67714.28571428571</v>
      </c>
      <c r="E73" s="6" t="s">
        <v>1</v>
      </c>
      <c r="F73" s="36" t="s">
        <v>19</v>
      </c>
      <c r="G73" s="34">
        <v>100</v>
      </c>
      <c r="H73" s="34">
        <v>0</v>
      </c>
      <c r="I73" s="34" t="s">
        <v>50</v>
      </c>
      <c r="J73" s="34" t="s">
        <v>117</v>
      </c>
      <c r="K73" s="6"/>
      <c r="L73" s="6"/>
    </row>
    <row r="74" spans="1:12" ht="25.5">
      <c r="A74" s="62">
        <v>54</v>
      </c>
      <c r="B74" s="75" t="s">
        <v>169</v>
      </c>
      <c r="C74" s="81">
        <v>12000</v>
      </c>
      <c r="D74" s="64">
        <f t="shared" si="4"/>
        <v>6857.1428571428569</v>
      </c>
      <c r="E74" s="6" t="s">
        <v>1</v>
      </c>
      <c r="F74" s="36" t="s">
        <v>19</v>
      </c>
      <c r="G74" s="34">
        <v>100</v>
      </c>
      <c r="H74" s="34">
        <v>0</v>
      </c>
      <c r="I74" s="34" t="s">
        <v>50</v>
      </c>
      <c r="J74" s="34" t="s">
        <v>117</v>
      </c>
      <c r="K74" s="6"/>
      <c r="L74" s="6"/>
    </row>
    <row r="75" spans="1:12" ht="25.5">
      <c r="A75" s="62">
        <v>55</v>
      </c>
      <c r="B75" s="75" t="s">
        <v>170</v>
      </c>
      <c r="C75" s="81">
        <v>204000</v>
      </c>
      <c r="D75" s="64">
        <f t="shared" si="4"/>
        <v>116571.42857142857</v>
      </c>
      <c r="E75" s="6" t="s">
        <v>1</v>
      </c>
      <c r="F75" s="36" t="s">
        <v>18</v>
      </c>
      <c r="G75" s="34">
        <v>100</v>
      </c>
      <c r="H75" s="34">
        <v>0</v>
      </c>
      <c r="I75" s="34" t="s">
        <v>70</v>
      </c>
      <c r="J75" s="34" t="s">
        <v>88</v>
      </c>
      <c r="K75" s="6"/>
      <c r="L75" s="6"/>
    </row>
    <row r="76" spans="1:12">
      <c r="A76" s="62">
        <v>56</v>
      </c>
      <c r="B76" s="69" t="s">
        <v>171</v>
      </c>
      <c r="C76" s="81">
        <v>110625</v>
      </c>
      <c r="D76" s="64">
        <f t="shared" si="4"/>
        <v>63214.285714285717</v>
      </c>
      <c r="E76" s="6" t="s">
        <v>1</v>
      </c>
      <c r="F76" s="36" t="s">
        <v>19</v>
      </c>
      <c r="G76" s="34">
        <v>100</v>
      </c>
      <c r="H76" s="34">
        <v>0</v>
      </c>
      <c r="I76" s="66" t="s">
        <v>43</v>
      </c>
      <c r="J76" s="66" t="s">
        <v>43</v>
      </c>
      <c r="K76" s="6"/>
      <c r="L76" s="6"/>
    </row>
    <row r="77" spans="1:12">
      <c r="A77" s="62">
        <v>57</v>
      </c>
      <c r="B77" s="69" t="s">
        <v>172</v>
      </c>
      <c r="C77" s="81">
        <v>192000</v>
      </c>
      <c r="D77" s="64">
        <f t="shared" si="4"/>
        <v>109714.28571428571</v>
      </c>
      <c r="E77" s="6" t="s">
        <v>1</v>
      </c>
      <c r="F77" s="36" t="s">
        <v>18</v>
      </c>
      <c r="G77" s="34">
        <v>100</v>
      </c>
      <c r="H77" s="34">
        <v>0</v>
      </c>
      <c r="I77" s="34" t="s">
        <v>68</v>
      </c>
      <c r="J77" s="34" t="s">
        <v>70</v>
      </c>
      <c r="K77" s="6"/>
      <c r="L77" s="6"/>
    </row>
    <row r="78" spans="1:12">
      <c r="A78" s="62">
        <v>58</v>
      </c>
      <c r="B78" s="69" t="s">
        <v>128</v>
      </c>
      <c r="C78" s="81">
        <v>60000</v>
      </c>
      <c r="D78" s="64">
        <f t="shared" si="4"/>
        <v>34285.714285714283</v>
      </c>
      <c r="E78" s="6" t="s">
        <v>1</v>
      </c>
      <c r="F78" s="36" t="s">
        <v>19</v>
      </c>
      <c r="G78" s="34">
        <v>100</v>
      </c>
      <c r="H78" s="34">
        <v>0</v>
      </c>
      <c r="I78" s="66" t="s">
        <v>43</v>
      </c>
      <c r="J78" s="66" t="s">
        <v>43</v>
      </c>
      <c r="K78" s="6"/>
      <c r="L78" s="6"/>
    </row>
    <row r="79" spans="1:12">
      <c r="A79" s="62">
        <v>59</v>
      </c>
      <c r="B79" s="69" t="s">
        <v>173</v>
      </c>
      <c r="C79" s="81">
        <v>142875</v>
      </c>
      <c r="D79" s="64">
        <f t="shared" si="4"/>
        <v>81642.857142857145</v>
      </c>
      <c r="E79" s="6" t="s">
        <v>1</v>
      </c>
      <c r="F79" s="36" t="s">
        <v>19</v>
      </c>
      <c r="G79" s="34">
        <v>100</v>
      </c>
      <c r="H79" s="34">
        <v>0</v>
      </c>
      <c r="I79" s="34" t="s">
        <v>70</v>
      </c>
      <c r="J79" s="34" t="s">
        <v>89</v>
      </c>
      <c r="K79" s="6"/>
      <c r="L79" s="6"/>
    </row>
    <row r="80" spans="1:12">
      <c r="A80" s="62">
        <v>60</v>
      </c>
      <c r="B80" s="82" t="s">
        <v>130</v>
      </c>
      <c r="C80" s="81">
        <v>127500</v>
      </c>
      <c r="D80" s="64">
        <f t="shared" si="4"/>
        <v>72857.142857142855</v>
      </c>
      <c r="E80" s="6" t="s">
        <v>1</v>
      </c>
      <c r="F80" s="36" t="s">
        <v>19</v>
      </c>
      <c r="G80" s="34">
        <v>100</v>
      </c>
      <c r="H80" s="34">
        <v>0</v>
      </c>
      <c r="I80" s="34" t="s">
        <v>68</v>
      </c>
      <c r="J80" s="34" t="s">
        <v>46</v>
      </c>
      <c r="K80" s="6"/>
      <c r="L80" s="6"/>
    </row>
    <row r="81" spans="1:12">
      <c r="A81" s="72" t="s">
        <v>107</v>
      </c>
      <c r="B81" s="59" t="s">
        <v>174</v>
      </c>
      <c r="C81" s="74"/>
      <c r="D81" s="33">
        <f>SUM(D68:D80)</f>
        <v>978799.99999999988</v>
      </c>
      <c r="E81" s="55"/>
      <c r="F81" s="55"/>
      <c r="G81" s="55"/>
      <c r="H81" s="55"/>
      <c r="I81" s="55"/>
      <c r="J81" s="55"/>
      <c r="K81" s="55"/>
      <c r="L81" s="56"/>
    </row>
    <row r="82" spans="1:12">
      <c r="A82" s="135" t="s">
        <v>175</v>
      </c>
      <c r="B82" s="136"/>
      <c r="C82" s="83"/>
      <c r="D82" s="84">
        <f>SUM(D23+D33+D49+D65+D81)</f>
        <v>4971842.8571428563</v>
      </c>
      <c r="E82" s="83"/>
      <c r="F82" s="83"/>
      <c r="G82" s="83"/>
      <c r="H82" s="83"/>
      <c r="I82" s="83"/>
      <c r="J82" s="83"/>
      <c r="K82" s="83"/>
      <c r="L82" s="85"/>
    </row>
    <row r="85" spans="1:12">
      <c r="A85" s="12" t="s">
        <v>188</v>
      </c>
    </row>
  </sheetData>
  <mergeCells count="24">
    <mergeCell ref="A25:B25"/>
    <mergeCell ref="A1:L1"/>
    <mergeCell ref="A2:L2"/>
    <mergeCell ref="A5:L5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6:B6"/>
    <mergeCell ref="A24:L24"/>
    <mergeCell ref="A67:B67"/>
    <mergeCell ref="A82:B82"/>
    <mergeCell ref="A34:L34"/>
    <mergeCell ref="A35:B35"/>
    <mergeCell ref="A47:B47"/>
    <mergeCell ref="A50:L50"/>
    <mergeCell ref="A51:B51"/>
    <mergeCell ref="A66:L6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D28" sqref="D28"/>
    </sheetView>
  </sheetViews>
  <sheetFormatPr defaultRowHeight="12.75"/>
  <cols>
    <col min="1" max="1" width="12.42578125" customWidth="1"/>
    <col min="2" max="2" width="67.140625" customWidth="1"/>
    <col min="3" max="3" width="27.42578125" customWidth="1"/>
    <col min="4" max="4" width="27.140625" customWidth="1"/>
    <col min="5" max="5" width="20.28515625" bestFit="1" customWidth="1"/>
    <col min="6" max="6" width="21" customWidth="1"/>
    <col min="7" max="7" width="7.28515625" bestFit="1" customWidth="1"/>
    <col min="8" max="8" width="14.85546875" bestFit="1" customWidth="1"/>
    <col min="9" max="9" width="19.42578125" bestFit="1" customWidth="1"/>
    <col min="10" max="10" width="19.7109375" customWidth="1"/>
    <col min="11" max="11" width="33.5703125" customWidth="1"/>
    <col min="12" max="12" width="16.7109375" bestFit="1" customWidth="1"/>
  </cols>
  <sheetData>
    <row r="1" spans="1:14" s="8" customFormat="1">
      <c r="A1" s="131" t="s">
        <v>34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28"/>
      <c r="N1" s="28"/>
    </row>
    <row r="2" spans="1:14" s="8" customFormat="1">
      <c r="A2" s="125" t="s">
        <v>20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4" s="8" customFormat="1">
      <c r="A3" s="127" t="s">
        <v>3</v>
      </c>
      <c r="B3" s="127" t="s">
        <v>15</v>
      </c>
      <c r="C3" s="127" t="s">
        <v>189</v>
      </c>
      <c r="D3" s="127" t="s">
        <v>190</v>
      </c>
      <c r="E3" s="127" t="s">
        <v>4</v>
      </c>
      <c r="F3" s="127" t="s">
        <v>9</v>
      </c>
      <c r="G3" s="129" t="s">
        <v>10</v>
      </c>
      <c r="H3" s="130"/>
      <c r="I3" s="129" t="s">
        <v>5</v>
      </c>
      <c r="J3" s="130"/>
      <c r="K3" s="127" t="s">
        <v>21</v>
      </c>
      <c r="L3" s="127" t="s">
        <v>6</v>
      </c>
    </row>
    <row r="4" spans="1:14" s="8" customFormat="1" ht="38.25">
      <c r="A4" s="128"/>
      <c r="B4" s="128"/>
      <c r="C4" s="132"/>
      <c r="D4" s="128"/>
      <c r="E4" s="128"/>
      <c r="F4" s="128"/>
      <c r="G4" s="5" t="s">
        <v>11</v>
      </c>
      <c r="H4" s="5" t="s">
        <v>12</v>
      </c>
      <c r="I4" s="1" t="s">
        <v>7</v>
      </c>
      <c r="J4" s="1" t="s">
        <v>8</v>
      </c>
      <c r="K4" s="128"/>
      <c r="L4" s="128"/>
    </row>
    <row r="5" spans="1:14" s="8" customFormat="1">
      <c r="A5" s="112" t="s">
        <v>13</v>
      </c>
      <c r="B5" s="113"/>
      <c r="C5" s="20"/>
      <c r="D5" s="19"/>
      <c r="E5" s="21"/>
      <c r="F5" s="21"/>
      <c r="G5" s="21"/>
      <c r="H5" s="21"/>
      <c r="I5" s="21"/>
      <c r="J5" s="19"/>
      <c r="K5" s="21"/>
      <c r="L5" s="21"/>
    </row>
    <row r="6" spans="1:14" s="35" customFormat="1">
      <c r="A6" s="31">
        <v>1</v>
      </c>
      <c r="B6" s="37" t="s">
        <v>52</v>
      </c>
      <c r="C6" s="23">
        <v>1340359.96</v>
      </c>
      <c r="D6" s="33">
        <f>C6/1.823</f>
        <v>735249.56664838176</v>
      </c>
      <c r="E6" s="34" t="s">
        <v>2</v>
      </c>
      <c r="F6" s="34" t="s">
        <v>18</v>
      </c>
      <c r="G6" s="34">
        <v>100</v>
      </c>
      <c r="H6" s="34">
        <v>0</v>
      </c>
      <c r="I6" s="34" t="s">
        <v>39</v>
      </c>
      <c r="J6" s="34" t="s">
        <v>53</v>
      </c>
      <c r="K6" s="34" t="s">
        <v>35</v>
      </c>
      <c r="L6" s="34" t="s">
        <v>73</v>
      </c>
      <c r="M6" s="38"/>
      <c r="N6" s="38"/>
    </row>
    <row r="7" spans="1:14" s="35" customFormat="1">
      <c r="A7" s="31">
        <v>2</v>
      </c>
      <c r="B7" s="32" t="s">
        <v>17</v>
      </c>
      <c r="C7" s="23">
        <v>398228.56</v>
      </c>
      <c r="D7" s="33">
        <f t="shared" ref="D7:D8" si="0">C7/1.823</f>
        <v>218446.82391662095</v>
      </c>
      <c r="E7" s="34" t="s">
        <v>1</v>
      </c>
      <c r="F7" s="34" t="s">
        <v>18</v>
      </c>
      <c r="G7" s="34">
        <v>100</v>
      </c>
      <c r="H7" s="34">
        <v>0</v>
      </c>
      <c r="I7" s="34" t="s">
        <v>39</v>
      </c>
      <c r="J7" s="34" t="s">
        <v>51</v>
      </c>
      <c r="K7" s="34" t="s">
        <v>35</v>
      </c>
      <c r="L7" s="34" t="s">
        <v>73</v>
      </c>
    </row>
    <row r="8" spans="1:14" s="35" customFormat="1">
      <c r="A8" s="31">
        <v>3</v>
      </c>
      <c r="B8" s="14" t="s">
        <v>32</v>
      </c>
      <c r="C8" s="24">
        <v>207300.06</v>
      </c>
      <c r="D8" s="33">
        <f t="shared" si="0"/>
        <v>113713.69171695008</v>
      </c>
      <c r="E8" s="36" t="s">
        <v>36</v>
      </c>
      <c r="F8" s="36" t="s">
        <v>18</v>
      </c>
      <c r="G8" s="34">
        <v>100</v>
      </c>
      <c r="H8" s="34">
        <v>0</v>
      </c>
      <c r="I8" s="34" t="s">
        <v>40</v>
      </c>
      <c r="J8" s="34" t="s">
        <v>42</v>
      </c>
      <c r="K8" s="34" t="s">
        <v>35</v>
      </c>
      <c r="L8" s="34" t="s">
        <v>73</v>
      </c>
    </row>
    <row r="9" spans="1:14">
      <c r="A9" s="110" t="s">
        <v>14</v>
      </c>
      <c r="B9" s="111"/>
      <c r="C9" s="17"/>
      <c r="D9" s="25"/>
      <c r="E9" s="2"/>
      <c r="F9" s="2"/>
      <c r="G9" s="3"/>
      <c r="H9" s="3"/>
      <c r="I9" s="3"/>
      <c r="J9" s="3"/>
      <c r="K9" s="3"/>
      <c r="L9" s="4"/>
    </row>
    <row r="10" spans="1:14">
      <c r="A10" s="43">
        <v>4</v>
      </c>
      <c r="B10" s="44" t="s">
        <v>24</v>
      </c>
      <c r="C10" s="24">
        <v>48422</v>
      </c>
      <c r="D10" s="24">
        <v>28128.31</v>
      </c>
      <c r="E10" s="43" t="s">
        <v>25</v>
      </c>
      <c r="F10" s="43" t="s">
        <v>19</v>
      </c>
      <c r="G10" s="45">
        <v>100</v>
      </c>
      <c r="H10" s="45">
        <v>0</v>
      </c>
      <c r="I10" s="34" t="s">
        <v>39</v>
      </c>
      <c r="J10" s="34" t="s">
        <v>44</v>
      </c>
      <c r="K10" s="34" t="s">
        <v>35</v>
      </c>
      <c r="L10" s="34" t="s">
        <v>100</v>
      </c>
    </row>
    <row r="11" spans="1:14">
      <c r="A11" s="43">
        <v>5</v>
      </c>
      <c r="B11" s="44" t="s">
        <v>33</v>
      </c>
      <c r="C11" s="24">
        <v>15907.99</v>
      </c>
      <c r="D11" s="24">
        <v>9326.23</v>
      </c>
      <c r="E11" s="43" t="s">
        <v>25</v>
      </c>
      <c r="F11" s="43" t="s">
        <v>19</v>
      </c>
      <c r="G11" s="45">
        <v>100</v>
      </c>
      <c r="H11" s="45">
        <v>0</v>
      </c>
      <c r="I11" s="34" t="s">
        <v>44</v>
      </c>
      <c r="J11" s="34" t="s">
        <v>41</v>
      </c>
      <c r="K11" s="34" t="s">
        <v>35</v>
      </c>
      <c r="L11" s="34" t="s">
        <v>100</v>
      </c>
    </row>
    <row r="12" spans="1:14">
      <c r="A12" s="112" t="s">
        <v>72</v>
      </c>
      <c r="B12" s="113"/>
      <c r="C12" s="18"/>
      <c r="D12" s="25"/>
      <c r="E12" s="21"/>
      <c r="F12" s="21"/>
      <c r="G12" s="21"/>
      <c r="H12" s="21"/>
      <c r="I12" s="21"/>
      <c r="J12" s="21"/>
      <c r="K12" s="21"/>
      <c r="L12" s="21"/>
    </row>
    <row r="13" spans="1:14">
      <c r="A13" s="31">
        <v>6</v>
      </c>
      <c r="B13" s="10" t="s">
        <v>26</v>
      </c>
      <c r="C13" s="23">
        <v>108000</v>
      </c>
      <c r="D13" s="23">
        <f t="shared" ref="D13" si="1">C13/1.823</f>
        <v>59243.006034009879</v>
      </c>
      <c r="E13" s="34" t="s">
        <v>25</v>
      </c>
      <c r="F13" s="34" t="s">
        <v>19</v>
      </c>
      <c r="G13" s="34">
        <v>100</v>
      </c>
      <c r="H13" s="34">
        <v>0</v>
      </c>
      <c r="I13" s="34" t="s">
        <v>44</v>
      </c>
      <c r="J13" s="34" t="s">
        <v>47</v>
      </c>
      <c r="K13" s="34" t="s">
        <v>35</v>
      </c>
      <c r="L13" s="34" t="s">
        <v>73</v>
      </c>
    </row>
    <row r="14" spans="1:14">
      <c r="A14" s="135" t="s">
        <v>107</v>
      </c>
      <c r="B14" s="118"/>
      <c r="C14" s="54">
        <f>SUM(C6:C8)+SUM(C10:C11)+C13</f>
        <v>2118218.5700000003</v>
      </c>
      <c r="D14" s="54">
        <f>SUM(D6:D8)+SUM(D10:D11)+D13</f>
        <v>1164107.6283159626</v>
      </c>
      <c r="E14" s="52"/>
      <c r="F14" s="52"/>
      <c r="G14" s="52"/>
      <c r="H14" s="52"/>
      <c r="I14" s="52"/>
      <c r="J14" s="52"/>
      <c r="K14" s="52"/>
      <c r="L14" s="53"/>
    </row>
  </sheetData>
  <mergeCells count="16">
    <mergeCell ref="A14:B14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K3:K4"/>
    <mergeCell ref="L3:L4"/>
    <mergeCell ref="A5:B5"/>
    <mergeCell ref="A9:B9"/>
    <mergeCell ref="A12:B12"/>
    <mergeCell ref="I3:J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87D1828DF0BBC4597FD8D1D948BC1BA" ma:contentTypeVersion="3519" ma:contentTypeDescription="A content type to manage public (operations) IDB documents" ma:contentTypeScope="" ma:versionID="18ecd3b90aa4d5e2b886ec9342b775e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66434a4fa9ab83d6a7bb2085b30366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02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36616461</IDBDocs_x0020_Number>
    <TaxCatchAll xmlns="cdc7663a-08f0-4737-9e8c-148ce897a09c">
      <Value>10</Value>
      <Value>30</Value>
      <Value>7</Value>
    </TaxCatchAll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 xsi:nil="true"/>
    <Document_x0020_Author xmlns="cdc7663a-08f0-4737-9e8c-148ce897a09c">Sierra Gonzalez, Eduardo</Document_x0020_Author>
    <Fiscal_x0020_Year_x0020_IDB xmlns="cdc7663a-08f0-4737-9e8c-148ce897a09c">2012</Fiscal_x0020_Year_x0020_IDB>
    <Other_x0020_Author xmlns="cdc7663a-08f0-4737-9e8c-148ce897a09c" xsi:nil="true"/>
    <Project_x0020_Number xmlns="cdc7663a-08f0-4737-9e8c-148ce897a09c">BR-L1021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class="ExternalClass804233131674462EAD6570F797F5235B"&gt;MS EXCELPAProcurement Plan0NPO-BR-L1021-GS11248711&lt;/div&gt;</Migration_x0020_Info>
    <Operation_x0020_Type xmlns="cdc7663a-08f0-4737-9e8c-148ce897a09c" xsi:nil="true"/>
    <Record_x0020_Number xmlns="cdc7663a-08f0-4737-9e8c-148ce897a09c">R0002667441</Record_x0020_Number>
    <Document_x0020_Language_x0020_IDB xmlns="cdc7663a-08f0-4737-9e8c-148ce897a09c">Portuguese</Document_x0020_Language_x0020_IDB>
    <Identifier xmlns="cdc7663a-08f0-4737-9e8c-148ce897a09c"> FULL DOC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EZSHARE-489612460-290</_dlc_DocId>
    <Publication_x0020_Type xmlns="cdc7663a-08f0-4737-9e8c-148ce897a09c" xsi:nil="true"/>
    <Issue_x0020_Date xmlns="cdc7663a-08f0-4737-9e8c-148ce897a09c" xsi:nil="true"/>
    <KP_x0020_Topics xmlns="cdc7663a-08f0-4737-9e8c-148ce897a09c" xsi:nil="true"/>
    <Webtopic xmlns="cdc7663a-08f0-4737-9e8c-148ce897a09c">Generic</Webtopic>
    <Publishing_x0020_House xmlns="cdc7663a-08f0-4737-9e8c-148ce897a09c" xsi:nil="true"/>
    <Disclosed xmlns="cdc7663a-08f0-4737-9e8c-148ce897a09c">true</Disclosed>
    <_dlc_DocIdUrl xmlns="cdc7663a-08f0-4737-9e8c-148ce897a09c">
      <Url>https://idbg.sharepoint.com/teams/EZ-BR-LON/BR-L1021/_layouts/15/DocIdRedir.aspx?ID=EZSHARE-489612460-290</Url>
      <Description>EZSHARE-489612460-290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B1DC9A6-DA37-488A-AFB0-6B2C67663429}"/>
</file>

<file path=customXml/itemProps2.xml><?xml version="1.0" encoding="utf-8"?>
<ds:datastoreItem xmlns:ds="http://schemas.openxmlformats.org/officeDocument/2006/customXml" ds:itemID="{798F5649-84EA-452B-BA66-8D06D9166F3D}"/>
</file>

<file path=customXml/itemProps3.xml><?xml version="1.0" encoding="utf-8"?>
<ds:datastoreItem xmlns:ds="http://schemas.openxmlformats.org/officeDocument/2006/customXml" ds:itemID="{F4144DD9-71FF-4351-AF94-6766225296B6}"/>
</file>

<file path=customXml/itemProps4.xml><?xml version="1.0" encoding="utf-8"?>
<ds:datastoreItem xmlns:ds="http://schemas.openxmlformats.org/officeDocument/2006/customXml" ds:itemID="{0FD5DCE8-C293-437E-9DB2-943B60E4A6FD}"/>
</file>

<file path=customXml/itemProps5.xml><?xml version="1.0" encoding="utf-8"?>
<ds:datastoreItem xmlns:ds="http://schemas.openxmlformats.org/officeDocument/2006/customXml" ds:itemID="{6170AAE1-C532-4DAF-B177-52B5050F350F}"/>
</file>

<file path=customXml/itemProps6.xml><?xml version="1.0" encoding="utf-8"?>
<ds:datastoreItem xmlns:ds="http://schemas.openxmlformats.org/officeDocument/2006/customXml" ds:itemID="{42E47FF8-DF35-4021-B2F6-DDDB07BA73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</vt:lpstr>
      <vt:lpstr>a contratar 2 PMCs</vt:lpstr>
      <vt:lpstr>a contratar 05 PMCs</vt:lpstr>
      <vt:lpstr>contratado</vt:lpstr>
    </vt:vector>
  </TitlesOfParts>
  <Company>SECTI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</dc:title>
  <dc:creator>verena</dc:creator>
  <cp:lastModifiedBy>miriamd</cp:lastModifiedBy>
  <cp:lastPrinted>2011-09-26T18:43:41Z</cp:lastPrinted>
  <dcterms:created xsi:type="dcterms:W3CDTF">2006-04-10T14:04:44Z</dcterms:created>
  <dcterms:modified xsi:type="dcterms:W3CDTF">2012-01-05T17:03:45Z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0x0101001A458A224826124E8B45B1D613300CFC00A87D1828DF0BBC4597FD8D1D948BC1BA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8;#Procurement Administration|d8145667-6247-4db3-9e42-91a14331cc81</vt:lpwstr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8;#Procurement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7;#Goods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29000</vt:r8>
  </property>
  <property fmtid="{D5CDD505-2E9C-101B-9397-08002B2CF9AE}" pid="17" name="_dlc_DocIdItemGuid">
    <vt:lpwstr>c70f051c-4424-4af5-a6e1-b8eb94b826b3</vt:lpwstr>
  </property>
</Properties>
</file>