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7350" tabRatio="229"/>
  </bookViews>
  <sheets>
    <sheet name="Sheet1" sheetId="1" r:id="rId1"/>
    <sheet name="Sheet2" sheetId="2" r:id="rId2"/>
    <sheet name="Sheet3" sheetId="3" r:id="rId3"/>
  </sheets>
  <definedNames>
    <definedName name="_xlnm.Print_Area" localSheetId="0">Sheet1!$C$3:$E$32</definedName>
  </definedNames>
  <calcPr calcId="145621"/>
</workbook>
</file>

<file path=xl/calcChain.xml><?xml version="1.0" encoding="utf-8"?>
<calcChain xmlns="http://schemas.openxmlformats.org/spreadsheetml/2006/main">
  <c r="E26" i="1" l="1"/>
  <c r="E25" i="1"/>
  <c r="E13" i="1"/>
  <c r="E22" i="1"/>
  <c r="E28" i="1" l="1"/>
  <c r="E29" i="1" l="1"/>
  <c r="L46" i="1"/>
  <c r="E21" i="1" l="1"/>
  <c r="E19" i="1"/>
  <c r="E20" i="1"/>
  <c r="E18" i="1"/>
  <c r="E15" i="1"/>
  <c r="E31" i="1"/>
  <c r="C46" i="1"/>
  <c r="C45" i="1"/>
  <c r="C44" i="1"/>
  <c r="C43" i="1"/>
  <c r="M39" i="1"/>
  <c r="M40" i="1"/>
  <c r="M41" i="1"/>
  <c r="M38" i="1"/>
  <c r="M37" i="1"/>
  <c r="E43" i="1"/>
  <c r="E32" i="1" l="1"/>
  <c r="E45" i="1"/>
  <c r="E44" i="1"/>
  <c r="E46" i="1"/>
  <c r="M42" i="1"/>
  <c r="E47" i="1" l="1"/>
</calcChain>
</file>

<file path=xl/sharedStrings.xml><?xml version="1.0" encoding="utf-8"?>
<sst xmlns="http://schemas.openxmlformats.org/spreadsheetml/2006/main" count="45" uniqueCount="40">
  <si>
    <t>Descripción</t>
  </si>
  <si>
    <t>Subtotal</t>
  </si>
  <si>
    <t>Total</t>
  </si>
  <si>
    <t>No.</t>
  </si>
  <si>
    <t>Category</t>
  </si>
  <si>
    <t>Budget EUR</t>
  </si>
  <si>
    <t>International Experts (total fees, travel, lodging, per diems)</t>
  </si>
  <si>
    <t>Workshops and training in 13 neighbourhoods (facilitators, transport, logistics, training materials, and communication)</t>
  </si>
  <si>
    <t>Publication and dissemination</t>
  </si>
  <si>
    <t>Contingencies</t>
  </si>
  <si>
    <t>IDB Administration fee 5%</t>
  </si>
  <si>
    <t>Budget US$</t>
  </si>
  <si>
    <t>· Realizar la Evaluación Participativa de Adaptación de Activos (EPA) para 13 barrios</t>
  </si>
  <si>
    <t>· Desarrollar la Evaluación Rápida Institucional (ERI) para 13 barrios</t>
  </si>
  <si>
    <t>·Transversalizar 9 perfiles y PAA en los 9 Planes Integrales de Mejoramiento de Barrios (PIMB)</t>
  </si>
  <si>
    <t>· Preparar y ejecutar Talleres de Planificación de Adaptación de Activos (TPAA) para 13 barrios</t>
  </si>
  <si>
    <t xml:space="preserve">· Diseñar 13 perfiles de proyectos para igual número de barrios </t>
  </si>
  <si>
    <t>· Preparar 13 Planes Adaptación Activos para similar número de barrios</t>
  </si>
  <si>
    <t>Imprevistos</t>
  </si>
  <si>
    <t>· Apoyo en la EPA de 13 barrios: Grupos focales y sistematización</t>
  </si>
  <si>
    <t>· Apoyo en los ERI de los 13 barrios: Recolección y sistematización</t>
  </si>
  <si>
    <t>· Planificación y apoyo en los TPAA: Facilitación</t>
  </si>
  <si>
    <t>· Logística para los EPA de los 13 barrios</t>
  </si>
  <si>
    <t xml:space="preserve">· Logística para los ERI de los 13 barrios </t>
  </si>
  <si>
    <t xml:space="preserve">· Logística para los TPAA de los 13 barrios </t>
  </si>
  <si>
    <t>Componente 1. Implementación del enfoque de Adaptación de Activos al Cambio Climático</t>
  </si>
  <si>
    <t>Componente 3. Sistematización y difusión</t>
  </si>
  <si>
    <t xml:space="preserve">Logistica para la realización de talleres </t>
  </si>
  <si>
    <t>Materiales para talleres</t>
  </si>
  <si>
    <t>Presupuesto detallado (en dólares)</t>
  </si>
  <si>
    <t>Componente y actividades</t>
  </si>
  <si>
    <t>NDF Aporte Total (US$)</t>
  </si>
  <si>
    <t>Logistica para la realización del evento</t>
  </si>
  <si>
    <t>Comisión de Administración</t>
  </si>
  <si>
    <t xml:space="preserve">Componente 2. Fortalecimiento de la planificación urbana con enfoque de cambio climático </t>
  </si>
  <si>
    <t>Servicios de Consultorías Individuales Nacionales para preparación de los PAA</t>
  </si>
  <si>
    <t>Servicios de Consultoría para la preparación de los Planes de Adaptación de Activos (PAA)</t>
  </si>
  <si>
    <t>Publicación</t>
  </si>
  <si>
    <t>Traslado de participantes a evento</t>
  </si>
  <si>
    <t>Viáticos para  participantes del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</si>
</sst>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3" fillId="6" borderId="1" xfId="1" applyNumberFormat="1" applyFont="1" applyFill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vertical="center" wrapText="1"/>
    </xf>
    <xf numFmtId="164" fontId="3" fillId="6" borderId="2" xfId="1" applyNumberFormat="1" applyFont="1" applyFill="1" applyBorder="1" applyAlignment="1">
      <alignment horizontal="right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vertical="center" wrapText="1"/>
    </xf>
    <xf numFmtId="164" fontId="2" fillId="0" borderId="4" xfId="1" applyNumberFormat="1" applyFont="1" applyBorder="1" applyAlignment="1">
      <alignment horizontal="right" vertical="center" wrapText="1"/>
    </xf>
    <xf numFmtId="164" fontId="2" fillId="0" borderId="3" xfId="1" applyNumberFormat="1" applyFont="1" applyBorder="1" applyAlignment="1">
      <alignment vertical="center" wrapText="1"/>
    </xf>
    <xf numFmtId="0" fontId="2" fillId="0" borderId="0" xfId="0" applyFont="1"/>
    <xf numFmtId="164" fontId="2" fillId="0" borderId="0" xfId="1" applyNumberFormat="1" applyFont="1"/>
    <xf numFmtId="164" fontId="2" fillId="0" borderId="5" xfId="1" applyNumberFormat="1" applyFont="1" applyBorder="1" applyAlignment="1">
      <alignment vertical="center"/>
    </xf>
    <xf numFmtId="164" fontId="2" fillId="0" borderId="5" xfId="1" applyNumberFormat="1" applyFont="1" applyBorder="1" applyAlignment="1">
      <alignment horizontal="right" vertical="center"/>
    </xf>
    <xf numFmtId="164" fontId="2" fillId="0" borderId="0" xfId="0" applyNumberFormat="1" applyFont="1"/>
    <xf numFmtId="0" fontId="2" fillId="0" borderId="5" xfId="0" applyFont="1" applyBorder="1" applyAlignment="1">
      <alignment horizontal="justify" vertical="center" wrapText="1"/>
    </xf>
    <xf numFmtId="0" fontId="3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164" fontId="3" fillId="3" borderId="5" xfId="1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164" fontId="2" fillId="0" borderId="5" xfId="1" applyNumberFormat="1" applyFont="1" applyBorder="1" applyAlignment="1">
      <alignment horizontal="right" vertical="center" wrapText="1"/>
    </xf>
    <xf numFmtId="0" fontId="3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164" fontId="3" fillId="4" borderId="5" xfId="1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 indent="2"/>
    </xf>
    <xf numFmtId="0" fontId="3" fillId="5" borderId="5" xfId="0" applyFont="1" applyFill="1" applyBorder="1" applyAlignment="1">
      <alignment vertical="center" wrapText="1"/>
    </xf>
    <xf numFmtId="164" fontId="3" fillId="5" borderId="5" xfId="1" applyNumberFormat="1" applyFont="1" applyFill="1" applyBorder="1" applyAlignment="1">
      <alignment horizontal="right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10" fontId="2" fillId="0" borderId="0" xfId="2" applyNumberFormat="1" applyFont="1"/>
    <xf numFmtId="0" fontId="2" fillId="0" borderId="5" xfId="0" applyFont="1" applyBorder="1" applyAlignment="1">
      <alignment vertical="center" wrapText="1"/>
    </xf>
    <xf numFmtId="164" fontId="2" fillId="0" borderId="5" xfId="1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0" xfId="1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164" fontId="2" fillId="0" borderId="10" xfId="1" applyNumberFormat="1" applyFont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O47"/>
  <sheetViews>
    <sheetView tabSelected="1" topLeftCell="B10" zoomScaleNormal="100" workbookViewId="0">
      <selection activeCell="D37" sqref="D37"/>
    </sheetView>
  </sheetViews>
  <sheetFormatPr defaultRowHeight="12.75" x14ac:dyDescent="0.2"/>
  <cols>
    <col min="1" max="2" width="9.140625" style="8"/>
    <col min="3" max="3" width="32.5703125" style="8" customWidth="1"/>
    <col min="4" max="4" width="54.85546875" style="8" customWidth="1"/>
    <col min="5" max="5" width="14.28515625" style="9" customWidth="1"/>
    <col min="6" max="10" width="9.140625" style="8"/>
    <col min="11" max="11" width="19" style="8" customWidth="1"/>
    <col min="12" max="12" width="11.42578125" style="8" customWidth="1"/>
    <col min="13" max="13" width="10.85546875" style="8" customWidth="1"/>
    <col min="14" max="16384" width="9.140625" style="8"/>
  </cols>
  <sheetData>
    <row r="3" spans="3:5" ht="15.75" x14ac:dyDescent="0.25">
      <c r="C3" s="33" t="s">
        <v>29</v>
      </c>
      <c r="D3" s="33"/>
      <c r="E3" s="33"/>
    </row>
    <row r="4" spans="3:5" ht="13.5" customHeight="1" x14ac:dyDescent="0.2">
      <c r="C4" s="34" t="s">
        <v>30</v>
      </c>
      <c r="D4" s="40" t="s">
        <v>0</v>
      </c>
      <c r="E4" s="36" t="s">
        <v>31</v>
      </c>
    </row>
    <row r="5" spans="3:5" ht="11.25" customHeight="1" x14ac:dyDescent="0.2">
      <c r="C5" s="35"/>
      <c r="D5" s="40"/>
      <c r="E5" s="37"/>
    </row>
    <row r="6" spans="3:5" ht="14.25" customHeight="1" x14ac:dyDescent="0.2">
      <c r="C6" s="38" t="s">
        <v>25</v>
      </c>
      <c r="D6" s="38"/>
      <c r="E6" s="38"/>
    </row>
    <row r="7" spans="3:5" ht="22.5" customHeight="1" x14ac:dyDescent="0.2">
      <c r="C7" s="39" t="s">
        <v>36</v>
      </c>
      <c r="D7" s="13" t="s">
        <v>12</v>
      </c>
      <c r="E7" s="41">
        <v>79950</v>
      </c>
    </row>
    <row r="8" spans="3:5" ht="21" customHeight="1" x14ac:dyDescent="0.2">
      <c r="C8" s="39"/>
      <c r="D8" s="13" t="s">
        <v>13</v>
      </c>
      <c r="E8" s="41"/>
    </row>
    <row r="9" spans="3:5" ht="27" customHeight="1" x14ac:dyDescent="0.2">
      <c r="C9" s="39"/>
      <c r="D9" s="13" t="s">
        <v>15</v>
      </c>
      <c r="E9" s="41"/>
    </row>
    <row r="10" spans="3:5" ht="12.75" customHeight="1" x14ac:dyDescent="0.2">
      <c r="C10" s="39"/>
      <c r="D10" s="13" t="s">
        <v>16</v>
      </c>
      <c r="E10" s="41">
        <v>79950</v>
      </c>
    </row>
    <row r="11" spans="3:5" ht="15" customHeight="1" x14ac:dyDescent="0.2">
      <c r="C11" s="39"/>
      <c r="D11" s="13" t="s">
        <v>17</v>
      </c>
      <c r="E11" s="41"/>
    </row>
    <row r="12" spans="3:5" ht="23.25" customHeight="1" x14ac:dyDescent="0.2">
      <c r="C12" s="39"/>
      <c r="D12" s="13" t="s">
        <v>14</v>
      </c>
      <c r="E12" s="41"/>
    </row>
    <row r="13" spans="3:5" ht="10.5" customHeight="1" x14ac:dyDescent="0.2">
      <c r="C13" s="14" t="s">
        <v>1</v>
      </c>
      <c r="D13" s="15"/>
      <c r="E13" s="16">
        <f>SUM(E7:E12)</f>
        <v>159900</v>
      </c>
    </row>
    <row r="14" spans="3:5" ht="18" customHeight="1" x14ac:dyDescent="0.2">
      <c r="C14" s="38" t="s">
        <v>34</v>
      </c>
      <c r="D14" s="38"/>
      <c r="E14" s="38"/>
    </row>
    <row r="15" spans="3:5" ht="18" customHeight="1" x14ac:dyDescent="0.2">
      <c r="C15" s="39" t="s">
        <v>35</v>
      </c>
      <c r="D15" s="17" t="s">
        <v>19</v>
      </c>
      <c r="E15" s="45">
        <f>5*12*1000</f>
        <v>60000</v>
      </c>
    </row>
    <row r="16" spans="3:5" ht="14.25" customHeight="1" x14ac:dyDescent="0.2">
      <c r="C16" s="39"/>
      <c r="D16" s="17" t="s">
        <v>20</v>
      </c>
      <c r="E16" s="46"/>
    </row>
    <row r="17" spans="3:6" ht="12" customHeight="1" x14ac:dyDescent="0.2">
      <c r="C17" s="39"/>
      <c r="D17" s="17" t="s">
        <v>21</v>
      </c>
      <c r="E17" s="47"/>
    </row>
    <row r="18" spans="3:6" ht="14.25" customHeight="1" x14ac:dyDescent="0.2">
      <c r="C18" s="39" t="s">
        <v>27</v>
      </c>
      <c r="D18" s="17" t="s">
        <v>22</v>
      </c>
      <c r="E18" s="29">
        <f>13*1000</f>
        <v>13000</v>
      </c>
    </row>
    <row r="19" spans="3:6" ht="11.25" customHeight="1" x14ac:dyDescent="0.2">
      <c r="C19" s="39"/>
      <c r="D19" s="17" t="s">
        <v>23</v>
      </c>
      <c r="E19" s="29">
        <f t="shared" ref="E19:E20" si="0">13*1000</f>
        <v>13000</v>
      </c>
      <c r="F19" s="12"/>
    </row>
    <row r="20" spans="3:6" ht="11.25" customHeight="1" x14ac:dyDescent="0.2">
      <c r="C20" s="39"/>
      <c r="D20" s="17" t="s">
        <v>24</v>
      </c>
      <c r="E20" s="29">
        <f t="shared" si="0"/>
        <v>13000</v>
      </c>
    </row>
    <row r="21" spans="3:6" ht="13.5" customHeight="1" x14ac:dyDescent="0.2">
      <c r="C21" s="17" t="s">
        <v>28</v>
      </c>
      <c r="D21" s="17"/>
      <c r="E21" s="29">
        <f>100750-SUM(E15:E20)</f>
        <v>1750</v>
      </c>
    </row>
    <row r="22" spans="3:6" ht="14.25" customHeight="1" x14ac:dyDescent="0.2">
      <c r="C22" s="19" t="s">
        <v>1</v>
      </c>
      <c r="D22" s="20"/>
      <c r="E22" s="21">
        <f>SUM(E15:E21)</f>
        <v>100750</v>
      </c>
      <c r="F22" s="12"/>
    </row>
    <row r="23" spans="3:6" ht="20.100000000000001" customHeight="1" x14ac:dyDescent="0.2">
      <c r="C23" s="38" t="s">
        <v>26</v>
      </c>
      <c r="D23" s="38"/>
      <c r="E23" s="38"/>
    </row>
    <row r="24" spans="3:6" ht="16.5" customHeight="1" x14ac:dyDescent="0.2">
      <c r="C24" s="43" t="s">
        <v>37</v>
      </c>
      <c r="D24" s="42"/>
      <c r="E24" s="44">
        <v>15000</v>
      </c>
    </row>
    <row r="25" spans="3:6" ht="12.75" customHeight="1" x14ac:dyDescent="0.2">
      <c r="C25" s="17" t="s">
        <v>38</v>
      </c>
      <c r="D25" s="17"/>
      <c r="E25" s="18">
        <f>(4*1000)</f>
        <v>4000</v>
      </c>
      <c r="F25" s="25"/>
    </row>
    <row r="26" spans="3:6" ht="15.75" customHeight="1" x14ac:dyDescent="0.2">
      <c r="C26" s="28" t="s">
        <v>39</v>
      </c>
      <c r="D26" s="28"/>
      <c r="E26" s="29">
        <f>(4*350*3)</f>
        <v>4200</v>
      </c>
      <c r="F26" s="25"/>
    </row>
    <row r="27" spans="3:6" ht="13.5" customHeight="1" x14ac:dyDescent="0.2">
      <c r="C27" s="17" t="s">
        <v>32</v>
      </c>
      <c r="D27" s="17"/>
      <c r="E27" s="18">
        <v>9300</v>
      </c>
      <c r="F27" s="25"/>
    </row>
    <row r="28" spans="3:6" ht="12" customHeight="1" x14ac:dyDescent="0.2">
      <c r="C28" s="19" t="s">
        <v>1</v>
      </c>
      <c r="D28" s="20"/>
      <c r="E28" s="21">
        <f>SUM(E24:E27)</f>
        <v>32500</v>
      </c>
      <c r="F28" s="12"/>
    </row>
    <row r="29" spans="3:6" ht="13.5" customHeight="1" x14ac:dyDescent="0.2">
      <c r="C29" s="26" t="s">
        <v>18</v>
      </c>
      <c r="D29" s="22"/>
      <c r="E29" s="18">
        <f>3900-650</f>
        <v>3250</v>
      </c>
    </row>
    <row r="30" spans="3:6" ht="12.75" customHeight="1" x14ac:dyDescent="0.2">
      <c r="C30" s="26" t="s">
        <v>33</v>
      </c>
      <c r="D30" s="17"/>
      <c r="E30" s="18">
        <v>15600</v>
      </c>
    </row>
    <row r="31" spans="3:6" ht="13.5" customHeight="1" x14ac:dyDescent="0.2">
      <c r="C31" s="14" t="s">
        <v>1</v>
      </c>
      <c r="D31" s="15"/>
      <c r="E31" s="16">
        <f>SUM(E29:E30)</f>
        <v>18850</v>
      </c>
    </row>
    <row r="32" spans="3:6" ht="10.5" customHeight="1" x14ac:dyDescent="0.2">
      <c r="C32" s="23" t="s">
        <v>2</v>
      </c>
      <c r="D32" s="23"/>
      <c r="E32" s="24">
        <f>+E31+E28+E22+E13</f>
        <v>312000</v>
      </c>
    </row>
    <row r="35" spans="3:15" ht="13.5" thickBot="1" x14ac:dyDescent="0.25"/>
    <row r="36" spans="3:15" ht="23.25" customHeight="1" thickBot="1" x14ac:dyDescent="0.25">
      <c r="J36" s="1" t="s">
        <v>3</v>
      </c>
      <c r="K36" s="2" t="s">
        <v>4</v>
      </c>
      <c r="L36" s="3" t="s">
        <v>5</v>
      </c>
      <c r="M36" s="3" t="s">
        <v>11</v>
      </c>
    </row>
    <row r="37" spans="3:15" ht="48.75" customHeight="1" thickBot="1" x14ac:dyDescent="0.25">
      <c r="J37" s="4">
        <v>1</v>
      </c>
      <c r="K37" s="5" t="s">
        <v>6</v>
      </c>
      <c r="L37" s="6">
        <v>123000</v>
      </c>
      <c r="M37" s="6">
        <f>+L37*1.3</f>
        <v>159900</v>
      </c>
    </row>
    <row r="38" spans="3:15" ht="51" customHeight="1" thickBot="1" x14ac:dyDescent="0.25">
      <c r="J38" s="4">
        <v>2</v>
      </c>
      <c r="K38" s="5" t="s">
        <v>7</v>
      </c>
      <c r="L38" s="6">
        <v>77500</v>
      </c>
      <c r="M38" s="6">
        <f>+L38*1.3</f>
        <v>100750</v>
      </c>
    </row>
    <row r="39" spans="3:15" ht="27" customHeight="1" thickBot="1" x14ac:dyDescent="0.25">
      <c r="J39" s="4">
        <v>3</v>
      </c>
      <c r="K39" s="5" t="s">
        <v>8</v>
      </c>
      <c r="L39" s="6">
        <v>25000</v>
      </c>
      <c r="M39" s="6">
        <f t="shared" ref="M39:M41" si="1">+L39*1.3</f>
        <v>32500</v>
      </c>
    </row>
    <row r="40" spans="3:15" ht="18.75" customHeight="1" thickBot="1" x14ac:dyDescent="0.25">
      <c r="J40" s="4">
        <v>4</v>
      </c>
      <c r="K40" s="5" t="s">
        <v>9</v>
      </c>
      <c r="L40" s="6">
        <v>3000</v>
      </c>
      <c r="M40" s="6">
        <f t="shared" si="1"/>
        <v>3900</v>
      </c>
    </row>
    <row r="41" spans="3:15" ht="24" customHeight="1" thickBot="1" x14ac:dyDescent="0.25">
      <c r="J41" s="4">
        <v>6</v>
      </c>
      <c r="K41" s="5" t="s">
        <v>10</v>
      </c>
      <c r="L41" s="6">
        <v>11500</v>
      </c>
      <c r="M41" s="6">
        <f t="shared" si="1"/>
        <v>14950</v>
      </c>
      <c r="O41" s="12"/>
    </row>
    <row r="42" spans="3:15" ht="13.5" thickBot="1" x14ac:dyDescent="0.25">
      <c r="J42" s="7"/>
      <c r="K42" s="5" t="s">
        <v>2</v>
      </c>
      <c r="L42" s="6">
        <v>240000</v>
      </c>
      <c r="M42" s="6">
        <f>SUM(M37:M41)</f>
        <v>312000</v>
      </c>
    </row>
    <row r="43" spans="3:15" x14ac:dyDescent="0.2">
      <c r="C43" s="32" t="str">
        <f>+C6</f>
        <v>Componente 1. Implementación del enfoque de Adaptación de Activos al Cambio Climático</v>
      </c>
      <c r="D43" s="32"/>
      <c r="E43" s="10">
        <f>+E13</f>
        <v>159900</v>
      </c>
    </row>
    <row r="44" spans="3:15" x14ac:dyDescent="0.2">
      <c r="C44" s="32" t="str">
        <f>+C14</f>
        <v xml:space="preserve">Componente 2. Fortalecimiento de la planificación urbana con enfoque de cambio climático </v>
      </c>
      <c r="D44" s="32"/>
      <c r="E44" s="10">
        <f>+E22</f>
        <v>100750</v>
      </c>
    </row>
    <row r="45" spans="3:15" x14ac:dyDescent="0.2">
      <c r="C45" s="32" t="str">
        <f>+C23</f>
        <v>Componente 3. Sistematización y difusión</v>
      </c>
      <c r="D45" s="32"/>
      <c r="E45" s="11">
        <f>+E28</f>
        <v>32500</v>
      </c>
    </row>
    <row r="46" spans="3:15" x14ac:dyDescent="0.2">
      <c r="C46" s="30" t="str">
        <f>+C30</f>
        <v>Comisión de Administración</v>
      </c>
      <c r="D46" s="31"/>
      <c r="E46" s="11">
        <f>+E31</f>
        <v>18850</v>
      </c>
      <c r="L46" s="27">
        <f>+M41/M42</f>
        <v>4.791666666666667E-2</v>
      </c>
    </row>
    <row r="47" spans="3:15" x14ac:dyDescent="0.2">
      <c r="C47" s="30" t="s">
        <v>2</v>
      </c>
      <c r="D47" s="31"/>
      <c r="E47" s="10">
        <f>SUM(E43:E46)</f>
        <v>312000</v>
      </c>
    </row>
  </sheetData>
  <mergeCells count="18">
    <mergeCell ref="C3:E3"/>
    <mergeCell ref="C4:C5"/>
    <mergeCell ref="E4:E5"/>
    <mergeCell ref="C43:D43"/>
    <mergeCell ref="C23:E23"/>
    <mergeCell ref="C14:E14"/>
    <mergeCell ref="C15:C17"/>
    <mergeCell ref="C18:C20"/>
    <mergeCell ref="D4:D5"/>
    <mergeCell ref="C6:E6"/>
    <mergeCell ref="C7:C12"/>
    <mergeCell ref="E7:E9"/>
    <mergeCell ref="E10:E12"/>
    <mergeCell ref="C47:D47"/>
    <mergeCell ref="E15:E17"/>
    <mergeCell ref="C44:D44"/>
    <mergeCell ref="C45:D45"/>
    <mergeCell ref="C46:D46"/>
  </mergeCells>
  <printOptions horizontalCentered="1"/>
  <pageMargins left="0.7" right="0.7" top="0.75" bottom="0.75" header="0.3" footer="0.3"/>
  <pageSetup scale="88" orientation="portrait" r:id="rId1"/>
  <headerFooter>
    <oddHeader>&amp;C
&amp;R&amp;"Times New Roman,Bold"&amp;12Anexo III
HO-X1027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F3D61ED2C455740A18300274D72809A" ma:contentTypeVersion="0" ma:contentTypeDescription="A content type to manage public (operations) IDB documents" ma:contentTypeScope="" ma:versionID="8a5bcb08eadf775eb581773ab303dc0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0266da8385b582aa83f25fcdaf1680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086faa-15a7-4845-b56f-b24e87d2263a}" ma:internalName="TaxCatchAll" ma:showField="CatchAllData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086faa-15a7-4845-b56f-b24e87d2263a}" ma:internalName="TaxCatchAllLabel" ma:readOnly="true" ma:showField="CatchAllDataLabel" ma:web="3634f7d6-a1a1-4e53-b4c6-bdf58881b5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38032961</IDBDocs_x0020_Number>
    <Document_x0020_Author xmlns="9c571b2f-e523-4ab2-ba2e-09e151a03ef4">Perez Rincon, Belinda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HO-T1199,HO-X1027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>ATN/NV-14072-HO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Portuguese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920E10B-3488-4C1C-9978-17481B772FF4}"/>
</file>

<file path=customXml/itemProps2.xml><?xml version="1.0" encoding="utf-8"?>
<ds:datastoreItem xmlns:ds="http://schemas.openxmlformats.org/officeDocument/2006/customXml" ds:itemID="{095C11BF-98B8-464B-AD89-2D05CFC8AA89}"/>
</file>

<file path=customXml/itemProps3.xml><?xml version="1.0" encoding="utf-8"?>
<ds:datastoreItem xmlns:ds="http://schemas.openxmlformats.org/officeDocument/2006/customXml" ds:itemID="{35100F3A-D2B5-4732-BC83-8C4B1D5B0A24}"/>
</file>

<file path=customXml/itemProps4.xml><?xml version="1.0" encoding="utf-8"?>
<ds:datastoreItem xmlns:ds="http://schemas.openxmlformats.org/officeDocument/2006/customXml" ds:itemID="{2355AAD9-B09D-4B6A-AD7C-ED9F7FB89618}"/>
</file>

<file path=customXml/itemProps5.xml><?xml version="1.0" encoding="utf-8"?>
<ds:datastoreItem xmlns:ds="http://schemas.openxmlformats.org/officeDocument/2006/customXml" ds:itemID="{D7C00BD8-295F-4286-863E-D5DDE463E2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Inter-American Development Bank</dc:creator>
  <cp:lastModifiedBy>Inter-American Development Bank</cp:lastModifiedBy>
  <cp:lastPrinted>2013-09-27T02:57:36Z</cp:lastPrinted>
  <dcterms:created xsi:type="dcterms:W3CDTF">2013-08-26T19:07:24Z</dcterms:created>
  <dcterms:modified xsi:type="dcterms:W3CDTF">2013-09-27T03:07:30Z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0x01010046CF21643EE8D14686A648AA6DAD0892004F3D61ED2C455740A18300274D72809A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