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668"/>
  <workbookPr/>
  <mc:AlternateContent xmlns:mc="http://schemas.openxmlformats.org/markup-compatibility/2006">
    <mc:Choice Requires="x15">
      <x15ac:absPath xmlns:x15ac="http://schemas.microsoft.com/office/spreadsheetml/2010/11/ac" url="C:\Users\ethelm\Desktop\PET1366\"/>
    </mc:Choice>
  </mc:AlternateContent>
  <bookViews>
    <workbookView xWindow="0" yWindow="468" windowWidth="20736" windowHeight="11760"/>
  </bookViews>
  <sheets>
    <sheet name="Sheet1" sheetId="1" r:id="rId1"/>
    <sheet name="Sheet2" sheetId="2" r:id="rId2"/>
    <sheet name="Sheet3" sheetId="3" r:id="rId3"/>
  </sheet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11" i="1" l="1"/>
  <c r="D23" i="1"/>
  <c r="D29" i="1"/>
  <c r="D15" i="1"/>
  <c r="D33" i="1"/>
  <c r="G11" i="1"/>
  <c r="E14" i="2"/>
  <c r="E9" i="2"/>
  <c r="D11" i="2"/>
  <c r="C11" i="2"/>
  <c r="E13" i="2"/>
  <c r="E12" i="2"/>
  <c r="E11" i="2"/>
  <c r="E10" i="2"/>
  <c r="D8" i="2"/>
  <c r="C8" i="2"/>
  <c r="D5" i="2"/>
  <c r="C5" i="2"/>
  <c r="C16" i="2"/>
  <c r="E7" i="2"/>
  <c r="E6" i="2"/>
  <c r="E5" i="2"/>
  <c r="D16" i="2"/>
  <c r="E8" i="2"/>
  <c r="E16" i="2"/>
  <c r="F5" i="2"/>
  <c r="F8" i="2"/>
  <c r="F15" i="2"/>
  <c r="F14" i="2"/>
  <c r="F11" i="2"/>
</calcChain>
</file>

<file path=xl/sharedStrings.xml><?xml version="1.0" encoding="utf-8"?>
<sst xmlns="http://schemas.openxmlformats.org/spreadsheetml/2006/main" count="138" uniqueCount="99">
  <si>
    <t>Total</t>
  </si>
  <si>
    <t>PROCUREMENT PLAN FOR NON-REIMBURSABLE TECHNICAL COOPERATIONS</t>
  </si>
  <si>
    <t xml:space="preserve"> VPC/FMP</t>
  </si>
  <si>
    <t>Threshold for ex-post review of procurements:</t>
  </si>
  <si>
    <t>Actividad/Componente</t>
  </si>
  <si>
    <t>Descripción</t>
  </si>
  <si>
    <t>BID</t>
  </si>
  <si>
    <t>%</t>
  </si>
  <si>
    <t>Consultor individual, Viajes, Otros</t>
  </si>
  <si>
    <t>Consultores, Talleres, Seminarios, Publicaciones</t>
  </si>
  <si>
    <t>Imprevistos/Administración</t>
  </si>
  <si>
    <t>TOTAL</t>
  </si>
  <si>
    <t>Servicios de Consultoría</t>
  </si>
  <si>
    <t>Nº Ítem</t>
  </si>
  <si>
    <t>Ref. POA</t>
  </si>
  <si>
    <t>Descripción de las adquisiciones</t>
  </si>
  <si>
    <t>Costo estimado de la Adquisición         (US$)</t>
  </si>
  <si>
    <t>Método de Adquisición</t>
  </si>
  <si>
    <t>Revisión  de adquisiciones</t>
  </si>
  <si>
    <t>Source of financingFuente de Financiamiento y porcentaje</t>
  </si>
  <si>
    <t>BID 
%</t>
  </si>
  <si>
    <t>Local
%</t>
  </si>
  <si>
    <t xml:space="preserve">Fecha estimada del Anuncio de Adquisición o del Inicio de la contratación </t>
  </si>
  <si>
    <t>Revisión técnica del JEP</t>
  </si>
  <si>
    <t>Comentarios</t>
  </si>
  <si>
    <t>Agencia ejecutora: BID (SCL/LMK)</t>
  </si>
  <si>
    <t>Banco Inter-Americano de Desarrollo</t>
  </si>
  <si>
    <t xml:space="preserve">Bienes y servicios (en US$): </t>
  </si>
  <si>
    <t xml:space="preserve">Servicios de consultoría (en US$): </t>
  </si>
  <si>
    <t>(1)</t>
  </si>
  <si>
    <t>(2)</t>
  </si>
  <si>
    <t xml:space="preserve">(Ex-ante o 
Ex-Post) 
(3)
</t>
  </si>
  <si>
    <t>(4)</t>
  </si>
  <si>
    <t>Componente 2: Apoyo para desarrollar el piloto del SNILCIS</t>
  </si>
  <si>
    <t xml:space="preserve">Componente 3: Apoyo para desarrollar una encuesta piloto sobre brecha de habilidades </t>
  </si>
  <si>
    <t>Contraparte Local</t>
  </si>
  <si>
    <t>A1. Desarrollo de una hoja de ruta y plan de acción para el INA a corto y mediano plazo tomando en cuenta mejores prácticas de experiencias internacionales</t>
  </si>
  <si>
    <r>
      <t xml:space="preserve">C1. Diseño y levantamiento de una encuesta </t>
    </r>
    <r>
      <rPr>
        <u/>
        <sz val="9"/>
        <rFont val="Calibri"/>
        <family val="2"/>
        <scheme val="minor"/>
      </rPr>
      <t>piloto</t>
    </r>
    <r>
      <rPr>
        <sz val="9"/>
        <rFont val="Calibri"/>
        <family val="2"/>
        <scheme val="minor"/>
      </rPr>
      <t xml:space="preserve"> para identificación de brecha de habilidades desde el lado de la demanda de trabajo (firmas) en sectores específicos (servicios, manufactura y ciencias de la vida)</t>
    </r>
  </si>
  <si>
    <t>Firma consultora</t>
  </si>
  <si>
    <t>Consultor individual</t>
  </si>
  <si>
    <t>A1.</t>
  </si>
  <si>
    <t>A2.</t>
  </si>
  <si>
    <t>B4.</t>
  </si>
  <si>
    <t>Ex-post</t>
  </si>
  <si>
    <t>Ex-ante</t>
  </si>
  <si>
    <t>Componente 1: Promoción de la necesidad de mejorar la FT y la IL</t>
  </si>
  <si>
    <t>Consultor(es) individual(es), Viajes, Otros</t>
  </si>
  <si>
    <t>B4. Taller de presentación y de diseminación de resultados del SNILCIS</t>
  </si>
  <si>
    <t>B1.- B3. Desarrollo Plan Piloto de intermediación laboral y desarrollo de capacidades en Limón</t>
  </si>
  <si>
    <t>A2. Taller de trabajo sobre la importancia de la formación para el trabajo y la intermediación laboral para la inserción laboral y la productividad laboral</t>
  </si>
  <si>
    <t>Viajes y otros</t>
  </si>
  <si>
    <t>Comunicación</t>
  </si>
  <si>
    <t xml:space="preserve">Título del proyecto: Apoyo al desarrollo de políticas de formalización laboral </t>
  </si>
  <si>
    <t>País: PERU</t>
  </si>
  <si>
    <t>Número de Proyecto: PE-T1366</t>
  </si>
  <si>
    <t>Componente 1: Generación de insumos para las políticas de formalización</t>
  </si>
  <si>
    <t>Componente 2: Apoyo a la Comisión de Protección Social</t>
  </si>
  <si>
    <t>Consultoría dirigida a elaborar la propuesta y plan de implementación de la Estrategia Nacional de Fiscalización Laboral (ENFIL).</t>
  </si>
  <si>
    <t>Consultoría dirigida a elaborar una versión mejorada del portal Ponte en Carrera</t>
  </si>
  <si>
    <t>A3.</t>
  </si>
  <si>
    <t>A4.</t>
  </si>
  <si>
    <t>A5.</t>
  </si>
  <si>
    <t>A6.</t>
  </si>
  <si>
    <r>
      <rPr>
        <b/>
        <vertAlign val="superscript"/>
        <sz val="11"/>
        <rFont val="Calibri"/>
        <family val="2"/>
        <scheme val="minor"/>
      </rPr>
      <t>(1)</t>
    </r>
    <r>
      <rPr>
        <sz val="11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</si>
  <si>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1"/>
        <rFont val="Calibri"/>
        <family val="2"/>
        <scheme val="minor"/>
      </rP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Bienes y Obras</t>
    </r>
    <r>
      <rPr>
        <sz val="11"/>
        <rFont val="Calibri"/>
        <family val="2"/>
        <scheme val="minor"/>
      </rPr>
      <t xml:space="preserve">:  </t>
    </r>
    <r>
      <rPr>
        <b/>
        <sz val="11"/>
        <rFont val="Calibri"/>
        <family val="2"/>
        <scheme val="minor"/>
      </rPr>
      <t>LP</t>
    </r>
    <r>
      <rPr>
        <sz val="11"/>
        <rFont val="Calibri"/>
        <family val="2"/>
        <scheme val="minor"/>
      </rPr>
      <t xml:space="preserve">: Licitación Pública;  </t>
    </r>
    <r>
      <rPr>
        <b/>
        <sz val="11"/>
        <rFont val="Calibri"/>
        <family val="2"/>
        <scheme val="minor"/>
      </rPr>
      <t>CP</t>
    </r>
    <r>
      <rPr>
        <sz val="11"/>
        <rFont val="Calibri"/>
        <family val="2"/>
        <scheme val="minor"/>
      </rPr>
      <t xml:space="preserve">: Comparación de Precios;  </t>
    </r>
    <r>
      <rPr>
        <b/>
        <sz val="11"/>
        <rFont val="Calibri"/>
        <family val="2"/>
        <scheme val="minor"/>
      </rPr>
      <t>CD</t>
    </r>
    <r>
      <rPr>
        <sz val="11"/>
        <rFont val="Calibri"/>
        <family val="2"/>
        <scheme val="minor"/>
      </rPr>
      <t xml:space="preserve">: Contratación Directa.    </t>
    </r>
  </si>
  <si>
    <r>
      <t>(2)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>Firmas de consultoría</t>
    </r>
    <r>
      <rPr>
        <sz val="11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</si>
  <si>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1"/>
        <rFont val="Calibri"/>
        <family val="2"/>
        <scheme val="minor"/>
      </rPr>
      <t xml:space="preserve">(2) </t>
    </r>
    <r>
      <rPr>
        <b/>
        <u/>
        <sz val="11"/>
        <rFont val="Calibri"/>
        <family val="2"/>
        <scheme val="minor"/>
      </rPr>
      <t>Consultores Individuales</t>
    </r>
    <r>
      <rPr>
        <sz val="11"/>
        <rFont val="Calibri"/>
        <family val="2"/>
        <scheme val="minor"/>
      </rPr>
      <t xml:space="preserve">: </t>
    </r>
    <r>
      <rPr>
        <b/>
        <sz val="11"/>
        <rFont val="Calibri"/>
        <family val="2"/>
        <scheme val="minor"/>
      </rPr>
      <t>CCIN</t>
    </r>
    <r>
      <rPr>
        <sz val="11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</si>
  <si>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1"/>
        <rFont val="Calibri"/>
        <family val="2"/>
        <scheme val="minor"/>
      </rPr>
      <t xml:space="preserve"> </t>
    </r>
    <r>
      <rPr>
        <b/>
        <u/>
        <sz val="11"/>
        <rFont val="Calibri"/>
        <family val="2"/>
        <scheme val="minor"/>
      </rPr>
      <t xml:space="preserve"> Revisión ex-ante/ ex-post</t>
    </r>
    <r>
      <rPr>
        <sz val="11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</si>
  <si>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1"/>
        <rFont val="Calibri"/>
        <family val="2"/>
        <scheme val="minor"/>
      </rPr>
      <t xml:space="preserve">  </t>
    </r>
    <r>
      <rPr>
        <b/>
        <u/>
        <sz val="11"/>
        <rFont val="Calibri"/>
        <family val="2"/>
        <scheme val="minor"/>
      </rPr>
      <t>Revisión técnica</t>
    </r>
    <r>
      <rPr>
        <sz val="11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</si>
  <si>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CCIN</t>
  </si>
  <si>
    <t>SD</t>
  </si>
  <si>
    <t>CP</t>
  </si>
  <si>
    <t xml:space="preserve">Consultoría para diseñar una encuesta sobre uso de fondos pensionales </t>
  </si>
  <si>
    <t>B2.</t>
  </si>
  <si>
    <t>B3.</t>
  </si>
  <si>
    <t>Servicios y otros</t>
  </si>
  <si>
    <t>C4.</t>
  </si>
  <si>
    <t>n.a.</t>
  </si>
  <si>
    <t>Sector público o privado: Público</t>
  </si>
  <si>
    <t>Agosto de 2017</t>
  </si>
  <si>
    <t>Octubre de 2017</t>
  </si>
  <si>
    <t>Julio de 2017</t>
  </si>
  <si>
    <t xml:space="preserve">Preparado por: David Rosas </t>
  </si>
  <si>
    <t>Componente 3: Publicación y difusión</t>
  </si>
  <si>
    <t>Imprevistos</t>
  </si>
  <si>
    <t>Pagina 1 de 1</t>
  </si>
  <si>
    <r>
      <t xml:space="preserve">C2. Análisis de la encuesta </t>
    </r>
    <r>
      <rPr>
        <u/>
        <sz val="9"/>
        <color theme="1"/>
        <rFont val="Arial"/>
        <family val="2"/>
      </rPr>
      <t>piloto</t>
    </r>
    <r>
      <rPr>
        <sz val="9"/>
        <color theme="1"/>
        <rFont val="Arial"/>
        <family val="2"/>
      </rPr>
      <t xml:space="preserve"> para identificación de brecha de habilidades desde el lado de la demanda de trabajo (firmas) en sectores específicos (servicios, manufactura y ciencias de la vida)</t>
    </r>
  </si>
  <si>
    <t>Anexo IV - PE-T1366</t>
  </si>
  <si>
    <t>Junio de 2017</t>
  </si>
  <si>
    <r>
      <t xml:space="preserve">Periodo cubierto por el Plan: </t>
    </r>
    <r>
      <rPr>
        <b/>
        <sz val="11"/>
        <rFont val="Calibri"/>
        <family val="2"/>
        <scheme val="minor"/>
      </rPr>
      <t>Junio 2017 - Mayo 2019</t>
    </r>
  </si>
  <si>
    <t>Consultoría dirigida a elaborar el sistema integrado de monitoreo de la implementación de la Estrategia Multisectorial para la Reducción de la Informalidad en el Perú (ENF).</t>
  </si>
  <si>
    <t>Consultoría dirigida a apoyar la definición de los lineamientos metodológicos para el desarrollo del Marco Nacional de Calificaciones (MNC).</t>
  </si>
  <si>
    <t>Consultoría para mejorar la definición del Plan Esencial de Aseguramiento de Salud (PEAS) y realizar su costeo</t>
  </si>
  <si>
    <t>Publicación y difusión de productos de conocimiento</t>
  </si>
  <si>
    <t>Julio de 2018</t>
  </si>
  <si>
    <t>Fecha: 15 de mayo de 2017</t>
  </si>
  <si>
    <t xml:space="preserve">12 talleres de trabajo de expertos de las áreas de pensiones, salud y seguro de desempleo </t>
  </si>
  <si>
    <t>Consultoría para el diseño del modelo de Centros de Desarrollo Empresarial (CDE)</t>
  </si>
  <si>
    <t>Consultoría para diseño del marco conceptual del modelo de Institutos de Excelencia (IDEX)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</si>
</sst>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000000"/>
      <name val="Calibri"/>
      <scheme val="minor"/>
    </font>
    <font>
      <b/>
      <sz val="9"/>
      <color rgb="FF000000"/>
      <name val="Calibri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b/>
      <vertAlign val="superscript"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</cellStyleXfs>
  <cellXfs count="163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/>
    <xf numFmtId="43" fontId="0" fillId="0" borderId="0" xfId="1" applyFont="1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Border="1" applyAlignment="1">
      <alignment horizontal="center"/>
    </xf>
    <xf numFmtId="0" fontId="9" fillId="4" borderId="24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164" fontId="7" fillId="5" borderId="8" xfId="1" applyNumberFormat="1" applyFont="1" applyFill="1" applyBorder="1" applyAlignment="1">
      <alignment horizontal="center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3" fontId="17" fillId="5" borderId="8" xfId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vertical="center" wrapText="1"/>
    </xf>
    <xf numFmtId="164" fontId="17" fillId="5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0" fillId="0" borderId="0" xfId="0" applyAlignment="1">
      <alignment wrapText="1"/>
    </xf>
    <xf numFmtId="43" fontId="0" fillId="0" borderId="13" xfId="0" applyNumberFormat="1" applyBorder="1" applyAlignment="1">
      <alignment horizontal="center" wrapText="1"/>
    </xf>
    <xf numFmtId="0" fontId="0" fillId="0" borderId="18" xfId="0" applyBorder="1" applyAlignment="1">
      <alignment wrapText="1"/>
    </xf>
    <xf numFmtId="9" fontId="0" fillId="0" borderId="1" xfId="2" applyFont="1" applyBorder="1" applyAlignment="1">
      <alignment horizontal="center" vertical="center"/>
    </xf>
    <xf numFmtId="49" fontId="9" fillId="4" borderId="25" xfId="0" applyNumberFormat="1" applyFont="1" applyFill="1" applyBorder="1" applyAlignment="1">
      <alignment horizontal="center" vertical="center" wrapText="1"/>
    </xf>
    <xf numFmtId="49" fontId="9" fillId="4" borderId="18" xfId="0" applyNumberFormat="1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18" fillId="0" borderId="0" xfId="0" applyFont="1"/>
    <xf numFmtId="164" fontId="0" fillId="0" borderId="0" xfId="0" applyNumberFormat="1"/>
    <xf numFmtId="0" fontId="1" fillId="0" borderId="1" xfId="0" applyFont="1" applyFill="1" applyBorder="1" applyAlignment="1">
      <alignment horizontal="left" vertical="top"/>
    </xf>
    <xf numFmtId="164" fontId="0" fillId="0" borderId="1" xfId="1" applyNumberFormat="1" applyFont="1" applyBorder="1" applyAlignment="1">
      <alignment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top" wrapText="1"/>
    </xf>
    <xf numFmtId="0" fontId="0" fillId="0" borderId="1" xfId="0" applyFont="1" applyBorder="1" applyAlignment="1">
      <alignment vertical="center" wrapText="1"/>
    </xf>
    <xf numFmtId="0" fontId="1" fillId="7" borderId="1" xfId="0" applyFont="1" applyFill="1" applyBorder="1" applyAlignment="1">
      <alignment horizontal="left" vertical="top"/>
    </xf>
    <xf numFmtId="43" fontId="1" fillId="0" borderId="1" xfId="1" applyFont="1" applyFill="1" applyBorder="1"/>
    <xf numFmtId="164" fontId="1" fillId="7" borderId="1" xfId="0" applyNumberFormat="1" applyFont="1" applyFill="1" applyBorder="1" applyAlignment="1">
      <alignment horizontal="left" vertical="top"/>
    </xf>
    <xf numFmtId="0" fontId="22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top"/>
    </xf>
    <xf numFmtId="49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1" fillId="7" borderId="1" xfId="0" applyFont="1" applyFill="1" applyBorder="1" applyAlignment="1">
      <alignment horizontal="left" vertical="top"/>
    </xf>
    <xf numFmtId="164" fontId="1" fillId="7" borderId="1" xfId="0" applyNumberFormat="1" applyFont="1" applyFill="1" applyBorder="1" applyAlignment="1">
      <alignment horizontal="left" vertical="top"/>
    </xf>
    <xf numFmtId="49" fontId="1" fillId="7" borderId="1" xfId="0" applyNumberFormat="1" applyFont="1" applyFill="1" applyBorder="1" applyAlignment="1">
      <alignment horizontal="left" vertical="top"/>
    </xf>
    <xf numFmtId="0" fontId="1" fillId="8" borderId="1" xfId="0" applyFont="1" applyFill="1" applyBorder="1" applyAlignment="1">
      <alignment horizontal="left" vertical="top"/>
    </xf>
    <xf numFmtId="0" fontId="1" fillId="8" borderId="1" xfId="0" applyFont="1" applyFill="1" applyBorder="1" applyAlignment="1">
      <alignment vertical="center" wrapText="1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49" fontId="1" fillId="8" borderId="1" xfId="0" applyNumberFormat="1" applyFont="1" applyFill="1" applyBorder="1" applyAlignment="1">
      <alignment horizontal="left" vertical="top"/>
    </xf>
    <xf numFmtId="0" fontId="0" fillId="8" borderId="0" xfId="0" applyFill="1" applyAlignment="1">
      <alignment vertical="center"/>
    </xf>
    <xf numFmtId="0" fontId="1" fillId="8" borderId="1" xfId="0" applyFont="1" applyFill="1" applyBorder="1" applyAlignment="1">
      <alignment horizontal="left" vertical="top" wrapText="1"/>
    </xf>
    <xf numFmtId="9" fontId="0" fillId="8" borderId="1" xfId="2" applyFont="1" applyFill="1" applyBorder="1" applyAlignment="1">
      <alignment horizontal="center" vertical="center"/>
    </xf>
    <xf numFmtId="49" fontId="22" fillId="8" borderId="1" xfId="0" applyNumberFormat="1" applyFont="1" applyFill="1" applyBorder="1" applyAlignment="1">
      <alignment horizontal="center" vertical="center"/>
    </xf>
    <xf numFmtId="0" fontId="22" fillId="8" borderId="1" xfId="0" applyFont="1" applyFill="1" applyBorder="1" applyAlignment="1">
      <alignment horizontal="center" vertical="center"/>
    </xf>
    <xf numFmtId="164" fontId="0" fillId="8" borderId="1" xfId="1" applyNumberFormat="1" applyFont="1" applyFill="1" applyBorder="1" applyAlignment="1">
      <alignment vertical="center"/>
    </xf>
    <xf numFmtId="49" fontId="0" fillId="8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9" fontId="0" fillId="7" borderId="1" xfId="2" applyFont="1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0" fontId="22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164" fontId="1" fillId="7" borderId="1" xfId="1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4" fillId="0" borderId="13" xfId="0" applyFont="1" applyFill="1" applyBorder="1" applyAlignment="1">
      <alignment horizontal="left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37" xfId="0" applyFont="1" applyFill="1" applyBorder="1" applyAlignment="1">
      <alignment horizontal="left" vertical="top" wrapText="1"/>
    </xf>
    <xf numFmtId="0" fontId="1" fillId="7" borderId="8" xfId="0" applyFont="1" applyFill="1" applyBorder="1" applyAlignment="1">
      <alignment horizontal="left" vertical="top" wrapText="1"/>
    </xf>
    <xf numFmtId="0" fontId="1" fillId="7" borderId="4" xfId="0" applyFont="1" applyFill="1" applyBorder="1" applyAlignment="1">
      <alignment horizontal="left" vertical="top"/>
    </xf>
    <xf numFmtId="0" fontId="1" fillId="7" borderId="37" xfId="0" applyFont="1" applyFill="1" applyBorder="1" applyAlignment="1">
      <alignment horizontal="left" vertical="top"/>
    </xf>
    <xf numFmtId="0" fontId="1" fillId="7" borderId="8" xfId="0" applyFont="1" applyFill="1" applyBorder="1" applyAlignment="1">
      <alignment horizontal="left" vertical="top"/>
    </xf>
    <xf numFmtId="0" fontId="23" fillId="0" borderId="30" xfId="0" applyFont="1" applyBorder="1" applyAlignment="1">
      <alignment horizontal="left" vertical="center" wrapText="1"/>
    </xf>
    <xf numFmtId="0" fontId="23" fillId="0" borderId="31" xfId="0" applyFont="1" applyBorder="1" applyAlignment="1">
      <alignment horizontal="left" vertical="center" wrapText="1"/>
    </xf>
    <xf numFmtId="0" fontId="22" fillId="0" borderId="31" xfId="0" applyFont="1" applyBorder="1" applyAlignment="1">
      <alignment horizontal="left" vertical="center" wrapText="1"/>
    </xf>
    <xf numFmtId="0" fontId="22" fillId="0" borderId="32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22" fillId="0" borderId="0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1" fillId="7" borderId="4" xfId="0" applyFont="1" applyFill="1" applyBorder="1" applyAlignment="1">
      <alignment horizontal="left" vertical="center"/>
    </xf>
    <xf numFmtId="0" fontId="1" fillId="7" borderId="37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20" fillId="0" borderId="30" xfId="0" applyFont="1" applyBorder="1" applyAlignment="1">
      <alignment horizontal="left" vertical="center" wrapText="1"/>
    </xf>
    <xf numFmtId="0" fontId="20" fillId="0" borderId="3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9" fillId="4" borderId="23" xfId="0" applyFont="1" applyFill="1" applyBorder="1" applyAlignment="1">
      <alignment horizontal="center" vertical="center" wrapText="1"/>
    </xf>
    <xf numFmtId="0" fontId="9" fillId="4" borderId="25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43" fontId="1" fillId="0" borderId="39" xfId="1" applyFont="1" applyBorder="1" applyAlignment="1">
      <alignment horizontal="right" vertical="center"/>
    </xf>
    <xf numFmtId="43" fontId="1" fillId="0" borderId="34" xfId="1" applyFont="1" applyBorder="1" applyAlignment="1">
      <alignment horizontal="right" vertical="center"/>
    </xf>
    <xf numFmtId="0" fontId="0" fillId="0" borderId="40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38" xfId="0" applyFill="1" applyBorder="1" applyAlignment="1">
      <alignment horizontal="left" vertical="center"/>
    </xf>
    <xf numFmtId="0" fontId="0" fillId="0" borderId="35" xfId="0" applyFill="1" applyBorder="1" applyAlignment="1">
      <alignment horizontal="left" vertical="center"/>
    </xf>
    <xf numFmtId="0" fontId="0" fillId="0" borderId="28" xfId="0" applyFill="1" applyBorder="1" applyAlignment="1">
      <alignment horizontal="left" vertical="center"/>
    </xf>
    <xf numFmtId="0" fontId="0" fillId="0" borderId="33" xfId="0" applyFill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0" fillId="0" borderId="11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1" fillId="0" borderId="4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9" fillId="4" borderId="9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20" fillId="0" borderId="27" xfId="0" applyFont="1" applyBorder="1" applyAlignment="1">
      <alignment horizontal="left" vertical="top" wrapText="1"/>
    </xf>
    <xf numFmtId="0" fontId="20" fillId="0" borderId="28" xfId="0" applyFont="1" applyBorder="1" applyAlignment="1">
      <alignment horizontal="left" vertical="top" wrapText="1"/>
    </xf>
    <xf numFmtId="0" fontId="22" fillId="0" borderId="28" xfId="0" applyFont="1" applyBorder="1" applyAlignment="1">
      <alignment horizontal="left" vertical="top" wrapText="1"/>
    </xf>
    <xf numFmtId="0" fontId="22" fillId="0" borderId="29" xfId="0" applyFont="1" applyBorder="1" applyAlignment="1">
      <alignment horizontal="left" vertical="top" wrapText="1"/>
    </xf>
    <xf numFmtId="0" fontId="20" fillId="0" borderId="18" xfId="0" applyFont="1" applyBorder="1" applyAlignment="1">
      <alignment horizontal="left" vertical="center" wrapText="1"/>
    </xf>
    <xf numFmtId="0" fontId="20" fillId="0" borderId="32" xfId="0" applyFont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/>
    </xf>
    <xf numFmtId="0" fontId="0" fillId="0" borderId="15" xfId="0" applyFill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7" xfId="0" applyBorder="1" applyAlignment="1">
      <alignment horizontal="left"/>
    </xf>
    <xf numFmtId="0" fontId="7" fillId="5" borderId="1" xfId="0" applyFont="1" applyFill="1" applyBorder="1" applyAlignment="1">
      <alignment vertical="center" wrapText="1"/>
    </xf>
    <xf numFmtId="0" fontId="7" fillId="5" borderId="26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3" xfId="3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0"/>
  <sheetViews>
    <sheetView tabSelected="1" topLeftCell="A10" zoomScale="70" zoomScaleNormal="70" zoomScalePageLayoutView="80" workbookViewId="0">
      <selection activeCell="C18" sqref="C18"/>
    </sheetView>
  </sheetViews>
  <sheetFormatPr defaultColWidth="8.8984375" defaultRowHeight="13.8"/>
  <cols>
    <col min="1" max="1" width="11" style="1" customWidth="1"/>
    <col min="2" max="2" width="7.3984375" customWidth="1"/>
    <col min="3" max="3" width="51.09765625" style="6" customWidth="1"/>
    <col min="4" max="4" width="16.59765625" style="11" bestFit="1" customWidth="1"/>
    <col min="5" max="5" width="13.3984375" customWidth="1"/>
    <col min="6" max="6" width="17.3984375" customWidth="1"/>
    <col min="7" max="7" width="13" customWidth="1"/>
    <col min="8" max="8" width="11.3984375" customWidth="1"/>
    <col min="9" max="9" width="31" customWidth="1"/>
    <col min="10" max="10" width="16.8984375" customWidth="1"/>
    <col min="11" max="11" width="40.59765625" style="41" customWidth="1"/>
  </cols>
  <sheetData>
    <row r="1" spans="1:17" ht="15">
      <c r="K1" s="88" t="s">
        <v>87</v>
      </c>
    </row>
    <row r="2" spans="1:17" ht="15">
      <c r="K2" s="88" t="s">
        <v>85</v>
      </c>
    </row>
    <row r="4" spans="1:17" ht="15">
      <c r="J4" t="s">
        <v>26</v>
      </c>
    </row>
    <row r="5" spans="1:17" ht="15">
      <c r="J5" t="s">
        <v>2</v>
      </c>
    </row>
    <row r="6" spans="1:17" ht="9" customHeight="1" thickBot="1"/>
    <row r="7" spans="1:17" ht="24.75" customHeight="1">
      <c r="A7" s="152" t="s">
        <v>1</v>
      </c>
      <c r="B7" s="153"/>
      <c r="C7" s="153"/>
      <c r="D7" s="153"/>
      <c r="E7" s="153"/>
      <c r="F7" s="153"/>
      <c r="G7" s="153"/>
      <c r="H7" s="153"/>
      <c r="I7" s="153"/>
      <c r="J7" s="153"/>
      <c r="K7" s="154"/>
      <c r="L7" s="1"/>
      <c r="M7" s="1"/>
      <c r="N7" s="1"/>
      <c r="O7" s="1"/>
      <c r="P7" s="1"/>
      <c r="Q7" s="1"/>
    </row>
    <row r="8" spans="1:17">
      <c r="A8" s="147" t="s">
        <v>53</v>
      </c>
      <c r="B8" s="148"/>
      <c r="C8" s="148"/>
      <c r="D8" s="148"/>
      <c r="E8" s="148"/>
      <c r="F8" s="151" t="s">
        <v>25</v>
      </c>
      <c r="G8" s="110"/>
      <c r="H8" s="110"/>
      <c r="I8" s="110"/>
      <c r="J8" s="110"/>
      <c r="K8" s="89" t="s">
        <v>78</v>
      </c>
    </row>
    <row r="9" spans="1:17" ht="14.4" thickBot="1">
      <c r="A9" s="149" t="s">
        <v>54</v>
      </c>
      <c r="B9" s="150"/>
      <c r="C9" s="150"/>
      <c r="D9" s="150"/>
      <c r="E9" s="150"/>
      <c r="F9" s="155" t="s">
        <v>52</v>
      </c>
      <c r="G9" s="150"/>
      <c r="H9" s="150"/>
      <c r="I9" s="150"/>
      <c r="J9" s="150"/>
      <c r="K9" s="156"/>
    </row>
    <row r="10" spans="1:17" ht="15.75" thickTop="1">
      <c r="A10" s="157" t="s">
        <v>89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9"/>
    </row>
    <row r="11" spans="1:17">
      <c r="A11" s="109" t="s">
        <v>3</v>
      </c>
      <c r="B11" s="110"/>
      <c r="C11" s="110"/>
      <c r="D11" s="110"/>
      <c r="E11" s="137" t="s">
        <v>27</v>
      </c>
      <c r="F11" s="138"/>
      <c r="G11" s="14">
        <f>SUM(D28,D31)</f>
        <v>145000</v>
      </c>
      <c r="H11" s="3"/>
      <c r="I11" s="3" t="s">
        <v>28</v>
      </c>
      <c r="J11" s="14">
        <f>SUM(D17:D22,D25:D26)</f>
        <v>265000</v>
      </c>
      <c r="K11" s="42"/>
    </row>
    <row r="12" spans="1:17" ht="15.75" thickBot="1">
      <c r="A12" s="5"/>
      <c r="B12" s="2"/>
      <c r="C12" s="7"/>
      <c r="D12" s="12"/>
      <c r="E12" s="2"/>
      <c r="F12" s="2"/>
      <c r="G12" s="2"/>
      <c r="H12" s="2"/>
      <c r="I12" s="2"/>
      <c r="J12" s="2"/>
      <c r="K12" s="43"/>
    </row>
    <row r="13" spans="1:17" ht="51.75" customHeight="1">
      <c r="A13" s="111" t="s">
        <v>13</v>
      </c>
      <c r="B13" s="111" t="s">
        <v>14</v>
      </c>
      <c r="C13" s="15" t="s">
        <v>15</v>
      </c>
      <c r="D13" s="111" t="s">
        <v>16</v>
      </c>
      <c r="E13" s="15" t="s">
        <v>17</v>
      </c>
      <c r="F13" s="15" t="s">
        <v>18</v>
      </c>
      <c r="G13" s="113" t="s">
        <v>19</v>
      </c>
      <c r="H13" s="114"/>
      <c r="I13" s="139" t="s">
        <v>22</v>
      </c>
      <c r="J13" s="15" t="s">
        <v>23</v>
      </c>
      <c r="K13" s="111" t="s">
        <v>24</v>
      </c>
    </row>
    <row r="14" spans="1:17" ht="52.8">
      <c r="A14" s="112"/>
      <c r="B14" s="112"/>
      <c r="C14" s="45" t="s">
        <v>29</v>
      </c>
      <c r="D14" s="112"/>
      <c r="E14" s="46" t="s">
        <v>30</v>
      </c>
      <c r="F14" s="47" t="s">
        <v>31</v>
      </c>
      <c r="G14" s="4" t="s">
        <v>20</v>
      </c>
      <c r="H14" s="4" t="s">
        <v>21</v>
      </c>
      <c r="I14" s="140"/>
      <c r="J14" s="46" t="s">
        <v>32</v>
      </c>
      <c r="K14" s="112"/>
    </row>
    <row r="15" spans="1:17" s="16" customFormat="1" ht="19.2" customHeight="1">
      <c r="A15" s="90" t="s">
        <v>55</v>
      </c>
      <c r="B15" s="91"/>
      <c r="C15" s="92"/>
      <c r="D15" s="60">
        <f>SUM(D17:D22)</f>
        <v>205000</v>
      </c>
      <c r="E15" s="58"/>
      <c r="F15" s="58"/>
      <c r="G15" s="58"/>
      <c r="H15" s="58"/>
      <c r="I15" s="58"/>
      <c r="J15" s="58"/>
      <c r="K15" s="58"/>
    </row>
    <row r="16" spans="1:17" s="48" customFormat="1" ht="16.5" customHeight="1">
      <c r="A16" s="52"/>
      <c r="B16" s="53"/>
      <c r="C16" s="54" t="s">
        <v>12</v>
      </c>
      <c r="D16" s="59"/>
      <c r="E16" s="53"/>
      <c r="F16" s="53"/>
      <c r="G16" s="53"/>
      <c r="H16" s="53"/>
      <c r="I16" s="53"/>
      <c r="J16" s="53"/>
      <c r="K16" s="55"/>
    </row>
    <row r="17" spans="1:17" s="10" customFormat="1" ht="41.4">
      <c r="A17" s="13" t="s">
        <v>40</v>
      </c>
      <c r="B17" s="9"/>
      <c r="C17" s="8" t="s">
        <v>90</v>
      </c>
      <c r="D17" s="51">
        <v>35000</v>
      </c>
      <c r="E17" s="13" t="s">
        <v>70</v>
      </c>
      <c r="F17" s="13" t="s">
        <v>43</v>
      </c>
      <c r="G17" s="44">
        <v>1</v>
      </c>
      <c r="H17" s="44">
        <v>0</v>
      </c>
      <c r="I17" s="63" t="s">
        <v>80</v>
      </c>
      <c r="J17" s="61" t="s">
        <v>77</v>
      </c>
      <c r="K17" s="8"/>
    </row>
    <row r="18" spans="1:17" s="10" customFormat="1" ht="41.4">
      <c r="A18" s="13" t="s">
        <v>41</v>
      </c>
      <c r="B18" s="9"/>
      <c r="C18" s="8" t="s">
        <v>57</v>
      </c>
      <c r="D18" s="51">
        <v>50000</v>
      </c>
      <c r="E18" s="13" t="s">
        <v>69</v>
      </c>
      <c r="F18" s="64" t="s">
        <v>44</v>
      </c>
      <c r="G18" s="44">
        <v>1</v>
      </c>
      <c r="H18" s="44">
        <v>0</v>
      </c>
      <c r="I18" s="63" t="s">
        <v>79</v>
      </c>
      <c r="J18" s="61" t="s">
        <v>77</v>
      </c>
      <c r="K18" s="8"/>
    </row>
    <row r="19" spans="1:17" s="10" customFormat="1" ht="32.25" customHeight="1">
      <c r="A19" s="13" t="s">
        <v>59</v>
      </c>
      <c r="B19" s="9"/>
      <c r="C19" s="8" t="s">
        <v>97</v>
      </c>
      <c r="D19" s="51">
        <v>30000</v>
      </c>
      <c r="E19" s="13" t="s">
        <v>69</v>
      </c>
      <c r="F19" s="13" t="s">
        <v>43</v>
      </c>
      <c r="G19" s="44">
        <v>1</v>
      </c>
      <c r="H19" s="44">
        <v>0</v>
      </c>
      <c r="I19" s="63" t="s">
        <v>81</v>
      </c>
      <c r="J19" s="61" t="s">
        <v>77</v>
      </c>
      <c r="K19" s="8"/>
    </row>
    <row r="20" spans="1:17" s="10" customFormat="1" ht="27.6">
      <c r="A20" s="13" t="s">
        <v>60</v>
      </c>
      <c r="B20" s="9"/>
      <c r="C20" s="8" t="s">
        <v>98</v>
      </c>
      <c r="D20" s="51">
        <v>30000</v>
      </c>
      <c r="E20" s="13" t="s">
        <v>69</v>
      </c>
      <c r="F20" s="13" t="s">
        <v>43</v>
      </c>
      <c r="G20" s="44">
        <v>1</v>
      </c>
      <c r="H20" s="44">
        <v>0</v>
      </c>
      <c r="I20" s="63" t="s">
        <v>81</v>
      </c>
      <c r="J20" s="61" t="s">
        <v>77</v>
      </c>
      <c r="K20" s="8"/>
    </row>
    <row r="21" spans="1:17" s="10" customFormat="1" ht="33.75" customHeight="1">
      <c r="A21" s="13" t="s">
        <v>61</v>
      </c>
      <c r="B21" s="9"/>
      <c r="C21" s="8" t="s">
        <v>58</v>
      </c>
      <c r="D21" s="51">
        <v>30000</v>
      </c>
      <c r="E21" s="13" t="s">
        <v>69</v>
      </c>
      <c r="F21" s="13" t="s">
        <v>43</v>
      </c>
      <c r="G21" s="44">
        <v>1</v>
      </c>
      <c r="H21" s="44">
        <v>0</v>
      </c>
      <c r="I21" s="63" t="s">
        <v>81</v>
      </c>
      <c r="J21" s="61" t="s">
        <v>77</v>
      </c>
      <c r="K21" s="8"/>
    </row>
    <row r="22" spans="1:17" s="10" customFormat="1" ht="47.25" customHeight="1">
      <c r="A22" s="13" t="s">
        <v>62</v>
      </c>
      <c r="B22" s="9"/>
      <c r="C22" s="8" t="s">
        <v>91</v>
      </c>
      <c r="D22" s="51">
        <v>30000</v>
      </c>
      <c r="E22" s="13" t="s">
        <v>70</v>
      </c>
      <c r="F22" s="13" t="s">
        <v>43</v>
      </c>
      <c r="G22" s="44">
        <v>1</v>
      </c>
      <c r="H22" s="44">
        <v>0</v>
      </c>
      <c r="I22" s="63" t="s">
        <v>81</v>
      </c>
      <c r="J22" s="61" t="s">
        <v>77</v>
      </c>
      <c r="K22" s="8"/>
    </row>
    <row r="23" spans="1:17" s="75" customFormat="1">
      <c r="A23" s="93" t="s">
        <v>56</v>
      </c>
      <c r="B23" s="94"/>
      <c r="C23" s="95"/>
      <c r="D23" s="67">
        <f>SUM(D25:D28)</f>
        <v>190000</v>
      </c>
      <c r="E23" s="66"/>
      <c r="F23" s="66"/>
      <c r="G23" s="66"/>
      <c r="H23" s="66"/>
      <c r="I23" s="68"/>
      <c r="J23" s="66"/>
      <c r="K23" s="66"/>
    </row>
    <row r="24" spans="1:17" s="75" customFormat="1">
      <c r="A24" s="69"/>
      <c r="B24" s="69"/>
      <c r="C24" s="70" t="s">
        <v>12</v>
      </c>
      <c r="D24" s="69"/>
      <c r="E24" s="69"/>
      <c r="F24" s="69"/>
      <c r="G24" s="69"/>
      <c r="H24" s="69"/>
      <c r="I24" s="74"/>
      <c r="J24" s="69"/>
      <c r="K24" s="76"/>
    </row>
    <row r="25" spans="1:17" s="75" customFormat="1" ht="48" customHeight="1">
      <c r="A25" s="71" t="s">
        <v>73</v>
      </c>
      <c r="B25" s="72"/>
      <c r="C25" s="73" t="s">
        <v>92</v>
      </c>
      <c r="D25" s="80">
        <v>50000</v>
      </c>
      <c r="E25" s="71" t="s">
        <v>70</v>
      </c>
      <c r="F25" s="71" t="s">
        <v>43</v>
      </c>
      <c r="G25" s="77">
        <v>1</v>
      </c>
      <c r="H25" s="77">
        <v>0</v>
      </c>
      <c r="I25" s="78" t="s">
        <v>88</v>
      </c>
      <c r="J25" s="79" t="s">
        <v>77</v>
      </c>
      <c r="K25" s="73"/>
    </row>
    <row r="26" spans="1:17" s="75" customFormat="1" ht="27.6">
      <c r="A26" s="71" t="s">
        <v>74</v>
      </c>
      <c r="B26" s="72"/>
      <c r="C26" s="73" t="s">
        <v>72</v>
      </c>
      <c r="D26" s="80">
        <v>10000</v>
      </c>
      <c r="E26" s="71" t="s">
        <v>70</v>
      </c>
      <c r="F26" s="71" t="s">
        <v>43</v>
      </c>
      <c r="G26" s="77">
        <v>1</v>
      </c>
      <c r="H26" s="77">
        <v>0</v>
      </c>
      <c r="I26" s="81" t="s">
        <v>88</v>
      </c>
      <c r="J26" s="79" t="s">
        <v>77</v>
      </c>
      <c r="K26" s="73"/>
    </row>
    <row r="27" spans="1:17" s="75" customFormat="1" ht="14.25" customHeight="1">
      <c r="A27" s="71"/>
      <c r="B27" s="72"/>
      <c r="C27" s="70" t="s">
        <v>75</v>
      </c>
      <c r="D27" s="80"/>
      <c r="E27" s="71"/>
      <c r="F27" s="71"/>
      <c r="G27" s="77"/>
      <c r="H27" s="77"/>
      <c r="I27" s="81"/>
      <c r="J27" s="71"/>
      <c r="K27" s="73"/>
    </row>
    <row r="28" spans="1:17" s="75" customFormat="1" ht="35.25" customHeight="1">
      <c r="A28" s="71" t="s">
        <v>42</v>
      </c>
      <c r="B28" s="72"/>
      <c r="C28" s="73" t="s">
        <v>96</v>
      </c>
      <c r="D28" s="80">
        <v>130000</v>
      </c>
      <c r="E28" s="71" t="s">
        <v>71</v>
      </c>
      <c r="F28" s="71" t="s">
        <v>43</v>
      </c>
      <c r="G28" s="77">
        <v>1</v>
      </c>
      <c r="H28" s="77">
        <v>0</v>
      </c>
      <c r="I28" s="81" t="s">
        <v>88</v>
      </c>
      <c r="J28" s="79" t="s">
        <v>77</v>
      </c>
      <c r="K28" s="73"/>
    </row>
    <row r="29" spans="1:17" s="16" customFormat="1">
      <c r="A29" s="93" t="s">
        <v>83</v>
      </c>
      <c r="B29" s="94"/>
      <c r="C29" s="95"/>
      <c r="D29" s="67">
        <f>SUM(D31:D31)</f>
        <v>15000</v>
      </c>
      <c r="E29" s="66"/>
      <c r="F29" s="66"/>
      <c r="G29" s="66"/>
      <c r="H29" s="66"/>
      <c r="I29" s="68"/>
      <c r="J29" s="66"/>
      <c r="K29" s="66"/>
      <c r="L29" s="65"/>
      <c r="M29" s="65"/>
      <c r="N29" s="65"/>
      <c r="O29" s="65"/>
      <c r="P29" s="65"/>
      <c r="Q29" s="65"/>
    </row>
    <row r="30" spans="1:17" s="16" customFormat="1" ht="15">
      <c r="A30" s="50"/>
      <c r="B30" s="50"/>
      <c r="C30" s="54" t="s">
        <v>75</v>
      </c>
      <c r="D30" s="50"/>
      <c r="E30" s="50"/>
      <c r="F30" s="50"/>
      <c r="G30" s="50"/>
      <c r="H30" s="50"/>
      <c r="I30" s="62"/>
      <c r="J30" s="50"/>
      <c r="K30" s="56"/>
    </row>
    <row r="31" spans="1:17" s="10" customFormat="1" ht="27.6" customHeight="1">
      <c r="A31" s="13" t="s">
        <v>76</v>
      </c>
      <c r="B31" s="9"/>
      <c r="C31" s="57" t="s">
        <v>93</v>
      </c>
      <c r="D31" s="51">
        <v>15000</v>
      </c>
      <c r="E31" s="13" t="s">
        <v>71</v>
      </c>
      <c r="F31" s="13" t="s">
        <v>43</v>
      </c>
      <c r="G31" s="44">
        <v>1</v>
      </c>
      <c r="H31" s="44">
        <v>0</v>
      </c>
      <c r="I31" s="63" t="s">
        <v>94</v>
      </c>
      <c r="J31" s="61" t="s">
        <v>77</v>
      </c>
      <c r="K31" s="8"/>
    </row>
    <row r="32" spans="1:17" s="10" customFormat="1" ht="18.899999999999999" customHeight="1">
      <c r="A32" s="104" t="s">
        <v>84</v>
      </c>
      <c r="B32" s="105"/>
      <c r="C32" s="106"/>
      <c r="D32" s="87">
        <v>40000</v>
      </c>
      <c r="E32" s="82" t="s">
        <v>77</v>
      </c>
      <c r="F32" s="82" t="s">
        <v>77</v>
      </c>
      <c r="G32" s="83" t="s">
        <v>77</v>
      </c>
      <c r="H32" s="83" t="s">
        <v>77</v>
      </c>
      <c r="I32" s="84" t="s">
        <v>77</v>
      </c>
      <c r="J32" s="85" t="s">
        <v>77</v>
      </c>
      <c r="K32" s="86"/>
    </row>
    <row r="33" spans="1:11">
      <c r="A33" s="115" t="s">
        <v>0</v>
      </c>
      <c r="B33" s="116"/>
      <c r="C33" s="117"/>
      <c r="D33" s="121">
        <f>SUM(D29,D23,D15,D32)</f>
        <v>450000</v>
      </c>
      <c r="E33" s="123" t="s">
        <v>82</v>
      </c>
      <c r="F33" s="124"/>
      <c r="G33" s="125"/>
      <c r="H33" s="129" t="s">
        <v>95</v>
      </c>
      <c r="I33" s="130"/>
      <c r="J33" s="131"/>
      <c r="K33" s="135"/>
    </row>
    <row r="34" spans="1:11" ht="14.4" thickBot="1">
      <c r="A34" s="118"/>
      <c r="B34" s="119"/>
      <c r="C34" s="120"/>
      <c r="D34" s="122"/>
      <c r="E34" s="126"/>
      <c r="F34" s="127"/>
      <c r="G34" s="128"/>
      <c r="H34" s="132"/>
      <c r="I34" s="133"/>
      <c r="J34" s="134"/>
      <c r="K34" s="136"/>
    </row>
    <row r="35" spans="1:11" ht="66.75" customHeight="1" thickBot="1">
      <c r="A35" s="141" t="s">
        <v>63</v>
      </c>
      <c r="B35" s="142"/>
      <c r="C35" s="143"/>
      <c r="D35" s="143"/>
      <c r="E35" s="143"/>
      <c r="F35" s="143"/>
      <c r="G35" s="143"/>
      <c r="H35" s="143"/>
      <c r="I35" s="143"/>
      <c r="J35" s="143"/>
      <c r="K35" s="144"/>
    </row>
    <row r="36" spans="1:11" ht="20.25" customHeight="1" thickBot="1">
      <c r="A36" s="100" t="s">
        <v>64</v>
      </c>
      <c r="B36" s="101"/>
      <c r="C36" s="101"/>
      <c r="D36" s="101"/>
      <c r="E36" s="101"/>
      <c r="F36" s="101"/>
      <c r="G36" s="101"/>
      <c r="H36" s="101"/>
      <c r="I36" s="101"/>
      <c r="J36" s="101"/>
      <c r="K36" s="145"/>
    </row>
    <row r="37" spans="1:11" ht="34.5" customHeight="1" thickBot="1">
      <c r="A37" s="107" t="s">
        <v>65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46"/>
    </row>
    <row r="38" spans="1:11" ht="18.75" customHeight="1" thickBot="1">
      <c r="A38" s="96" t="s">
        <v>66</v>
      </c>
      <c r="B38" s="97"/>
      <c r="C38" s="98"/>
      <c r="D38" s="98"/>
      <c r="E38" s="98"/>
      <c r="F38" s="98"/>
      <c r="G38" s="98"/>
      <c r="H38" s="98"/>
      <c r="I38" s="98"/>
      <c r="J38" s="98"/>
      <c r="K38" s="99"/>
    </row>
    <row r="39" spans="1:11" ht="31.5" customHeight="1" thickBot="1">
      <c r="A39" s="100" t="s">
        <v>67</v>
      </c>
      <c r="B39" s="101"/>
      <c r="C39" s="102"/>
      <c r="D39" s="102"/>
      <c r="E39" s="102"/>
      <c r="F39" s="102"/>
      <c r="G39" s="102"/>
      <c r="H39" s="102"/>
      <c r="I39" s="102"/>
      <c r="J39" s="102"/>
      <c r="K39" s="103"/>
    </row>
    <row r="40" spans="1:11" ht="33.75" customHeight="1" thickBot="1">
      <c r="A40" s="107" t="s">
        <v>68</v>
      </c>
      <c r="B40" s="108"/>
      <c r="C40" s="98"/>
      <c r="D40" s="98"/>
      <c r="E40" s="98"/>
      <c r="F40" s="98"/>
      <c r="G40" s="98"/>
      <c r="H40" s="98"/>
      <c r="I40" s="98"/>
      <c r="J40" s="98"/>
      <c r="K40" s="99"/>
    </row>
  </sheetData>
  <mergeCells count="29">
    <mergeCell ref="K13:K14"/>
    <mergeCell ref="A8:E8"/>
    <mergeCell ref="A9:E9"/>
    <mergeCell ref="F8:J8"/>
    <mergeCell ref="A7:K7"/>
    <mergeCell ref="F9:K9"/>
    <mergeCell ref="A10:K10"/>
    <mergeCell ref="A40:K40"/>
    <mergeCell ref="A11:D11"/>
    <mergeCell ref="A13:A14"/>
    <mergeCell ref="B13:B14"/>
    <mergeCell ref="D13:D14"/>
    <mergeCell ref="G13:H13"/>
    <mergeCell ref="A33:C34"/>
    <mergeCell ref="D33:D34"/>
    <mergeCell ref="E33:G34"/>
    <mergeCell ref="H33:J34"/>
    <mergeCell ref="K33:K34"/>
    <mergeCell ref="E11:F11"/>
    <mergeCell ref="I13:I14"/>
    <mergeCell ref="A35:K35"/>
    <mergeCell ref="A36:K36"/>
    <mergeCell ref="A37:K37"/>
    <mergeCell ref="A15:C15"/>
    <mergeCell ref="A23:C23"/>
    <mergeCell ref="A29:C29"/>
    <mergeCell ref="A38:K38"/>
    <mergeCell ref="A39:K39"/>
    <mergeCell ref="A32:C32"/>
  </mergeCells>
  <pageMargins left="1" right="1" top="1" bottom="1" header="0.5" footer="0.5"/>
  <pageSetup paperSize="17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6"/>
  <sheetViews>
    <sheetView workbookViewId="0">
      <selection activeCell="A6" sqref="A6"/>
    </sheetView>
  </sheetViews>
  <sheetFormatPr defaultColWidth="8.8984375" defaultRowHeight="13.8"/>
  <cols>
    <col min="1" max="1" width="36.3984375" customWidth="1"/>
    <col min="2" max="2" width="15.09765625" customWidth="1"/>
    <col min="3" max="3" width="10.3984375" bestFit="1" customWidth="1"/>
    <col min="4" max="4" width="9.3984375" customWidth="1"/>
    <col min="5" max="5" width="8.3984375" customWidth="1"/>
    <col min="6" max="6" width="10" bestFit="1" customWidth="1"/>
  </cols>
  <sheetData>
    <row r="3" spans="1:8" ht="24" customHeight="1">
      <c r="A3" s="162" t="s">
        <v>4</v>
      </c>
      <c r="B3" s="162" t="s">
        <v>5</v>
      </c>
      <c r="C3" s="162" t="s">
        <v>6</v>
      </c>
      <c r="D3" s="162" t="s">
        <v>35</v>
      </c>
      <c r="E3" s="162" t="s">
        <v>0</v>
      </c>
      <c r="F3" s="162" t="s">
        <v>7</v>
      </c>
      <c r="G3" s="6"/>
    </row>
    <row r="4" spans="1:8">
      <c r="A4" s="162"/>
      <c r="B4" s="162"/>
      <c r="C4" s="162"/>
      <c r="D4" s="162"/>
      <c r="E4" s="162"/>
      <c r="F4" s="162"/>
      <c r="G4" s="6"/>
    </row>
    <row r="5" spans="1:8">
      <c r="A5" s="160" t="s">
        <v>45</v>
      </c>
      <c r="B5" s="160"/>
      <c r="C5" s="31">
        <f>SUM(C6,C7)</f>
        <v>60000</v>
      </c>
      <c r="D5" s="31">
        <f>SUM(D6,D7)</f>
        <v>0</v>
      </c>
      <c r="E5" s="31">
        <f>SUM(E6,E7)</f>
        <v>60000</v>
      </c>
      <c r="F5" s="30">
        <f>E5/E16</f>
        <v>0.14150943396226415</v>
      </c>
      <c r="G5" s="6"/>
    </row>
    <row r="6" spans="1:8" ht="45.6">
      <c r="A6" s="18" t="s">
        <v>36</v>
      </c>
      <c r="B6" s="17" t="s">
        <v>8</v>
      </c>
      <c r="C6" s="27">
        <v>25000</v>
      </c>
      <c r="D6" s="27">
        <v>0</v>
      </c>
      <c r="E6" s="26">
        <f>C6+D6</f>
        <v>25000</v>
      </c>
      <c r="F6" s="18"/>
      <c r="G6" s="6"/>
    </row>
    <row r="7" spans="1:8" ht="34.200000000000003">
      <c r="A7" s="24" t="s">
        <v>49</v>
      </c>
      <c r="B7" s="25" t="s">
        <v>46</v>
      </c>
      <c r="C7" s="27">
        <v>35000</v>
      </c>
      <c r="D7" s="27">
        <v>0</v>
      </c>
      <c r="E7" s="26">
        <f>C7+D7</f>
        <v>35000</v>
      </c>
      <c r="F7" s="19"/>
      <c r="G7" s="6"/>
    </row>
    <row r="8" spans="1:8" ht="16.5" customHeight="1">
      <c r="A8" s="160" t="s">
        <v>33</v>
      </c>
      <c r="B8" s="160"/>
      <c r="C8" s="29">
        <f>SUM(C9:C10)</f>
        <v>100000</v>
      </c>
      <c r="D8" s="29">
        <f>SUM(D9:D10)</f>
        <v>124000</v>
      </c>
      <c r="E8" s="29">
        <f>SUM(C8,D8)</f>
        <v>224000</v>
      </c>
      <c r="F8" s="30">
        <f>E8/E16</f>
        <v>0.52830188679245282</v>
      </c>
      <c r="G8" s="6"/>
      <c r="H8" s="49"/>
    </row>
    <row r="9" spans="1:8" ht="22.8">
      <c r="A9" s="18" t="s">
        <v>48</v>
      </c>
      <c r="B9" s="37" t="s">
        <v>38</v>
      </c>
      <c r="C9" s="28">
        <v>75000</v>
      </c>
      <c r="D9" s="28">
        <v>124000</v>
      </c>
      <c r="E9" s="28">
        <f>C9+D9</f>
        <v>199000</v>
      </c>
      <c r="F9" s="20"/>
      <c r="G9" s="6"/>
      <c r="H9" s="49"/>
    </row>
    <row r="10" spans="1:8" ht="25.5" customHeight="1">
      <c r="A10" s="24" t="s">
        <v>47</v>
      </c>
      <c r="B10" s="38" t="s">
        <v>50</v>
      </c>
      <c r="C10" s="28">
        <v>25000</v>
      </c>
      <c r="D10" s="28">
        <v>0</v>
      </c>
      <c r="E10" s="28">
        <f t="shared" ref="E10" si="0">C10+D10</f>
        <v>25000</v>
      </c>
      <c r="F10" s="20"/>
      <c r="G10" s="6"/>
    </row>
    <row r="11" spans="1:8" ht="28.5" customHeight="1">
      <c r="A11" s="160" t="s">
        <v>34</v>
      </c>
      <c r="B11" s="160" t="s">
        <v>9</v>
      </c>
      <c r="C11" s="33">
        <f>SUM(C12:C13)</f>
        <v>95000</v>
      </c>
      <c r="D11" s="33">
        <f t="shared" ref="D11:E11" si="1">SUM(D12:D13)</f>
        <v>0</v>
      </c>
      <c r="E11" s="33">
        <f t="shared" si="1"/>
        <v>95000</v>
      </c>
      <c r="F11" s="30">
        <f>E11/E16</f>
        <v>0.22405660377358491</v>
      </c>
      <c r="G11" s="6"/>
    </row>
    <row r="12" spans="1:8" ht="57">
      <c r="A12" s="24" t="s">
        <v>37</v>
      </c>
      <c r="B12" s="17" t="s">
        <v>38</v>
      </c>
      <c r="C12" s="27">
        <v>80000</v>
      </c>
      <c r="D12" s="27">
        <v>0</v>
      </c>
      <c r="E12" s="35">
        <f>C12+D12</f>
        <v>80000</v>
      </c>
      <c r="F12" s="18"/>
      <c r="G12" s="6"/>
    </row>
    <row r="13" spans="1:8" ht="45.6">
      <c r="A13" s="40" t="s">
        <v>86</v>
      </c>
      <c r="B13" s="39" t="s">
        <v>39</v>
      </c>
      <c r="C13" s="27">
        <v>15000</v>
      </c>
      <c r="D13" s="27">
        <v>0</v>
      </c>
      <c r="E13" s="35">
        <f>C13+D13</f>
        <v>15000</v>
      </c>
      <c r="F13" s="18"/>
      <c r="G13" s="6"/>
    </row>
    <row r="14" spans="1:8">
      <c r="A14" s="161" t="s">
        <v>51</v>
      </c>
      <c r="B14" s="160"/>
      <c r="C14" s="36">
        <v>15000</v>
      </c>
      <c r="D14" s="36"/>
      <c r="E14" s="36">
        <f>C14+D14</f>
        <v>15000</v>
      </c>
      <c r="F14" s="34">
        <f>E14/E16</f>
        <v>3.5377358490566037E-2</v>
      </c>
      <c r="G14" s="6"/>
    </row>
    <row r="15" spans="1:8">
      <c r="A15" s="161" t="s">
        <v>10</v>
      </c>
      <c r="B15" s="160"/>
      <c r="C15" s="36">
        <v>30000</v>
      </c>
      <c r="D15" s="36"/>
      <c r="E15" s="36">
        <v>30000</v>
      </c>
      <c r="F15" s="34">
        <f>E15/E16</f>
        <v>7.0754716981132074E-2</v>
      </c>
      <c r="G15" s="6"/>
    </row>
    <row r="16" spans="1:8">
      <c r="A16" s="21" t="s">
        <v>11</v>
      </c>
      <c r="B16" s="22"/>
      <c r="C16" s="32">
        <f>SUM(C5,C8,C11,C15,C14)</f>
        <v>300000</v>
      </c>
      <c r="D16" s="32">
        <f>SUM(D5,D8,D11,D15)</f>
        <v>124000</v>
      </c>
      <c r="E16" s="32">
        <f>SUM(E5,E8,E11,E14,E15)</f>
        <v>424000</v>
      </c>
      <c r="F16" s="23">
        <v>1</v>
      </c>
      <c r="G16" s="6"/>
    </row>
  </sheetData>
  <mergeCells count="11">
    <mergeCell ref="A11:B11"/>
    <mergeCell ref="A15:B15"/>
    <mergeCell ref="D3:D4"/>
    <mergeCell ref="F3:F4"/>
    <mergeCell ref="A5:B5"/>
    <mergeCell ref="A8:B8"/>
    <mergeCell ref="A3:A4"/>
    <mergeCell ref="B3:B4"/>
    <mergeCell ref="C3:C4"/>
    <mergeCell ref="E3:E4"/>
    <mergeCell ref="A14:B14"/>
  </mergeCells>
  <printOptions horizontalCentered="1"/>
  <pageMargins left="0.7" right="0.7" top="0.75" bottom="0.75" header="0.3" footer="0.3"/>
  <pageSetup orientation="portrait" r:id="rId1"/>
  <headerFooter>
    <oddHeader>&amp;RAnexo IV - CR-T1154
Página &amp;P de &amp;N</oddHeader>
  </headerFooter>
  <ignoredErrors>
    <ignoredError sqref="C11" formulaRange="1"/>
    <ignoredError sqref="E11 E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984375"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lastModifiedBy>IADB</cp:lastModifiedBy>
  <cp:lastPrinted>2017-05-15T15:38:29Z</cp:lastPrinted>
  <dcterms:created xsi:type="dcterms:W3CDTF">2011-08-03T19:26:33Z</dcterms:created>
  <dcterms:modified xsi:type="dcterms:W3CDTF">2017-05-17T23:06:20Z</dcterms:modified>
</cp:coreProperties>
</file>