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243/15 LifeCycle Milestones/"/>
    </mc:Choice>
  </mc:AlternateContent>
  <xr:revisionPtr revIDLastSave="76" documentId="13_ncr:1_{F82D1E5E-C13F-4987-8F4F-67D0496E32DD}" xr6:coauthVersionLast="32" xr6:coauthVersionMax="33" xr10:uidLastSave="{CD346F3F-8CEA-4F35-B4B5-DA5369138413}"/>
  <bookViews>
    <workbookView xWindow="0" yWindow="0" windowWidth="3330" windowHeight="5700" xr2:uid="{00000000-000D-0000-FFFF-FFFF00000000}"/>
  </bookViews>
  <sheets>
    <sheet name="Procurement Plan" sheetId="1" r:id="rId1"/>
    <sheet name="COUNTERPART" sheetId="2" r:id="rId2"/>
  </sheets>
  <definedNames>
    <definedName name="Other">'Procurement Plan'!$A$18</definedName>
  </definedName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K14" i="1" l="1"/>
  <c r="K15" i="1"/>
  <c r="K16" i="1"/>
  <c r="I17" i="1"/>
  <c r="K17" i="1"/>
  <c r="I19" i="1"/>
  <c r="I14" i="1"/>
  <c r="I15" i="1"/>
  <c r="I16" i="1"/>
  <c r="I13" i="1"/>
  <c r="M19" i="1"/>
  <c r="M14" i="1"/>
  <c r="M15" i="1"/>
  <c r="M16" i="1"/>
  <c r="M17" i="1"/>
  <c r="M13" i="1"/>
  <c r="H21" i="1"/>
  <c r="E22" i="1"/>
  <c r="J22" i="1"/>
  <c r="I22" i="1"/>
  <c r="K13" i="1"/>
  <c r="K22" i="1"/>
</calcChain>
</file>

<file path=xl/sharedStrings.xml><?xml version="1.0" encoding="utf-8"?>
<sst xmlns="http://schemas.openxmlformats.org/spreadsheetml/2006/main" count="120" uniqueCount="81">
  <si>
    <t>Inter-American Development Bank</t>
  </si>
  <si>
    <t>IFD/CTI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</si>
  <si>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</si>
  <si>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r>
      <t xml:space="preserve">Country: </t>
    </r>
    <r>
      <rPr>
        <sz val="11"/>
        <color theme="1"/>
        <rFont val="Calibri"/>
        <family val="2"/>
        <scheme val="minor"/>
      </rPr>
      <t>Regional</t>
    </r>
  </si>
  <si>
    <r>
      <t xml:space="preserve">Executing Agency:  </t>
    </r>
    <r>
      <rPr>
        <sz val="11"/>
        <color theme="1"/>
        <rFont val="Calibri"/>
        <family val="2"/>
        <scheme val="minor"/>
      </rPr>
      <t>IDB</t>
    </r>
  </si>
  <si>
    <t>Project number: RG-T3243</t>
  </si>
  <si>
    <t>Title of Project: Saint Lucia Competitiveness Agenda &amp; Action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</si>
  <si>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June 2018 - June 2020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</si>
  <si>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</si>
  <si>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</si>
  <si>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</si>
  <si>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</si>
  <si>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</si>
  <si>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</si>
  <si>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</si>
  <si>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</si>
  <si>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</si>
  <si>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</si>
  <si>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</si>
  <si>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</si>
  <si>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</si>
  <si>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</si>
  <si>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</si>
  <si>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</si>
  <si>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</si>
  <si>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</si>
  <si>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</si>
  <si>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</si>
  <si>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</si>
  <si>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</si>
  <si>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</si>
  <si>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</si>
  <si>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</si>
  <si>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</si>
  <si>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</si>
  <si>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</si>
  <si>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 xml:space="preserve">Consultancy to draft a National Competitiveness Agenda </t>
  </si>
  <si>
    <t>SCS</t>
  </si>
  <si>
    <t>Lump Sum</t>
  </si>
  <si>
    <t>6 months</t>
  </si>
  <si>
    <t>National Competitive Bidding</t>
  </si>
  <si>
    <t>Component 2</t>
  </si>
  <si>
    <t>Individual Consultant (AM-650)</t>
  </si>
  <si>
    <t xml:space="preserve">Installation of Systems and Tools - NCPC </t>
  </si>
  <si>
    <t>IICQ</t>
  </si>
  <si>
    <t>4 months</t>
  </si>
  <si>
    <t>Consultancy to draft the National Innovation Policy and train Innovation Department staff</t>
  </si>
  <si>
    <t>Communication and Awareness-Training program for public sector officials (workshops, focus groups, and similar)</t>
  </si>
  <si>
    <t>Component 3</t>
  </si>
  <si>
    <t>Implementation of Priority Reforms</t>
  </si>
  <si>
    <t>3 months</t>
  </si>
  <si>
    <t>Project Administration</t>
  </si>
  <si>
    <t>Monitoring and Evaluation</t>
  </si>
  <si>
    <t>1 month</t>
  </si>
  <si>
    <t>Prepared by:</t>
  </si>
  <si>
    <t>Claudia Stevenson(IFD/CTI))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</si>
  <si>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</si>
  <si>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</si>
  <si>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</si>
  <si>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</si>
  <si>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</si>
  <si>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</si>
  <si>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</si>
  <si>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</si>
  <si>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</si>
  <si>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</si>
  <si>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</si>
  <si>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</si>
  <si>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</si>
  <si>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</si>
  <si>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</si>
  <si>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Framework Agreement</t>
  </si>
  <si>
    <t>C. Non consulting services</t>
  </si>
  <si>
    <t>Goods included in Cons. Firm RFP</t>
  </si>
  <si>
    <t>Component 4</t>
  </si>
  <si>
    <t>Corporate Procurement (GN-2303)</t>
  </si>
  <si>
    <t>FCS</t>
  </si>
  <si>
    <t>Component 5</t>
  </si>
  <si>
    <t>TO</t>
  </si>
  <si>
    <t>Other</t>
  </si>
  <si>
    <t>UDR: IFD/CTI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</si>
</sst>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38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8" fillId="0" borderId="7" xfId="0" applyFont="1" applyBorder="1" applyAlignment="1">
      <alignment horizontal="left"/>
    </xf>
    <xf numFmtId="0" fontId="5" fillId="0" borderId="0" xfId="0" applyFont="1" applyBorder="1"/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vertical="center" wrapText="1"/>
    </xf>
    <xf numFmtId="0" fontId="10" fillId="0" borderId="21" xfId="3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/>
    </xf>
    <xf numFmtId="164" fontId="11" fillId="0" borderId="0" xfId="2" applyNumberFormat="1" applyFont="1" applyBorder="1" applyAlignment="1">
      <alignment horizontal="left"/>
    </xf>
    <xf numFmtId="9" fontId="11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165" fontId="1" fillId="0" borderId="27" xfId="1" applyNumberFormat="1" applyFont="1" applyBorder="1" applyAlignment="1">
      <alignment horizontal="left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Font="1" applyBorder="1" applyAlignment="1">
      <alignment vertical="center"/>
    </xf>
    <xf numFmtId="166" fontId="1" fillId="0" borderId="5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166" fontId="1" fillId="0" borderId="6" xfId="0" applyNumberFormat="1" applyFont="1" applyBorder="1" applyAlignment="1">
      <alignment vertical="center"/>
    </xf>
    <xf numFmtId="0" fontId="1" fillId="0" borderId="8" xfId="0" applyFont="1" applyBorder="1"/>
    <xf numFmtId="0" fontId="1" fillId="0" borderId="9" xfId="0" applyFont="1" applyBorder="1"/>
    <xf numFmtId="0" fontId="1" fillId="0" borderId="5" xfId="2" applyNumberFormat="1" applyFont="1" applyBorder="1" applyAlignment="1">
      <alignment vertical="center"/>
    </xf>
    <xf numFmtId="0" fontId="1" fillId="0" borderId="9" xfId="2" applyNumberFormat="1" applyFont="1" applyBorder="1"/>
    <xf numFmtId="166" fontId="1" fillId="0" borderId="9" xfId="0" applyNumberFormat="1" applyFont="1" applyBorder="1"/>
    <xf numFmtId="166" fontId="1" fillId="0" borderId="10" xfId="0" applyNumberFormat="1" applyFont="1" applyBorder="1"/>
    <xf numFmtId="0" fontId="1" fillId="0" borderId="17" xfId="0" applyFont="1" applyBorder="1"/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  <xf numFmtId="0" fontId="0" fillId="0" borderId="0" xfId="0" applyFont="1"/>
    <xf numFmtId="0" fontId="0" fillId="0" borderId="5" xfId="0" applyFont="1" applyBorder="1" applyAlignment="1">
      <alignment vertical="center" wrapText="1"/>
    </xf>
    <xf numFmtId="166" fontId="0" fillId="0" borderId="31" xfId="0" applyNumberFormat="1" applyFont="1" applyBorder="1" applyAlignment="1">
      <alignment vertical="center"/>
    </xf>
    <xf numFmtId="166" fontId="0" fillId="0" borderId="6" xfId="0" applyNumberFormat="1" applyFont="1" applyBorder="1" applyAlignment="1">
      <alignment vertical="center"/>
    </xf>
    <xf numFmtId="166" fontId="0" fillId="0" borderId="39" xfId="0" applyNumberFormat="1" applyFont="1" applyBorder="1" applyAlignment="1">
      <alignment vertical="center"/>
    </xf>
    <xf numFmtId="0" fontId="10" fillId="0" borderId="40" xfId="3" applyFont="1" applyFill="1" applyBorder="1" applyAlignment="1">
      <alignment vertical="center" wrapText="1"/>
    </xf>
    <xf numFmtId="166" fontId="0" fillId="0" borderId="5" xfId="0" applyNumberFormat="1" applyFont="1" applyBorder="1" applyAlignment="1">
      <alignment vertical="center"/>
    </xf>
    <xf numFmtId="0" fontId="0" fillId="0" borderId="5" xfId="0" applyFont="1" applyFill="1" applyBorder="1" applyAlignment="1">
      <alignment vertical="center" wrapText="1"/>
    </xf>
    <xf numFmtId="8" fontId="0" fillId="0" borderId="0" xfId="0" applyNumberFormat="1"/>
    <xf numFmtId="8" fontId="0" fillId="0" borderId="5" xfId="0" applyNumberFormat="1" applyBorder="1"/>
    <xf numFmtId="0" fontId="0" fillId="0" borderId="0" xfId="0"/>
    <xf numFmtId="9" fontId="1" fillId="0" borderId="5" xfId="2" applyFont="1" applyBorder="1" applyAlignment="1">
      <alignment vertical="center"/>
    </xf>
    <xf numFmtId="0" fontId="0" fillId="0" borderId="5" xfId="0" applyBorder="1"/>
    <xf numFmtId="0" fontId="2" fillId="0" borderId="5" xfId="0" applyFont="1" applyBorder="1"/>
    <xf numFmtId="8" fontId="2" fillId="0" borderId="5" xfId="0" applyNumberFormat="1" applyFont="1" applyBorder="1"/>
    <xf numFmtId="0" fontId="2" fillId="0" borderId="0" xfId="0" applyFont="1"/>
    <xf numFmtId="0" fontId="2" fillId="0" borderId="0" xfId="0" applyFont="1" applyAlignment="1">
      <alignment horizontal="left" vertical="center"/>
    </xf>
    <xf numFmtId="164" fontId="2" fillId="0" borderId="9" xfId="2" applyNumberFormat="1" applyFont="1" applyBorder="1" applyAlignment="1">
      <alignment vertical="center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vertical="center" wrapText="1"/>
    </xf>
    <xf numFmtId="8" fontId="14" fillId="0" borderId="44" xfId="0" applyNumberFormat="1" applyFont="1" applyBorder="1" applyAlignment="1">
      <alignment horizontal="right" vertical="center" wrapText="1"/>
    </xf>
    <xf numFmtId="0" fontId="14" fillId="0" borderId="44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165" fontId="1" fillId="0" borderId="5" xfId="1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165" fontId="1" fillId="0" borderId="5" xfId="1" applyNumberFormat="1" applyFont="1" applyFill="1" applyBorder="1" applyAlignment="1">
      <alignment vertical="center"/>
    </xf>
    <xf numFmtId="0" fontId="16" fillId="0" borderId="45" xfId="0" applyFont="1" applyBorder="1" applyAlignment="1">
      <alignment vertical="center" wrapText="1"/>
    </xf>
    <xf numFmtId="0" fontId="17" fillId="5" borderId="46" xfId="0" applyFont="1" applyFill="1" applyBorder="1" applyAlignment="1">
      <alignment vertical="center" wrapText="1"/>
    </xf>
    <xf numFmtId="0" fontId="10" fillId="0" borderId="0" xfId="3" applyFont="1" applyFill="1" applyBorder="1" applyAlignment="1">
      <alignment vertical="center" wrapText="1"/>
    </xf>
    <xf numFmtId="0" fontId="0" fillId="4" borderId="0" xfId="0" applyFont="1" applyFill="1"/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1" fillId="0" borderId="27" xfId="2" applyNumberFormat="1" applyFont="1" applyBorder="1" applyAlignment="1">
      <alignment horizontal="center"/>
    </xf>
    <xf numFmtId="164" fontId="1" fillId="0" borderId="29" xfId="2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"/>
  <sheetViews>
    <sheetView tabSelected="1" zoomScale="80" zoomScaleNormal="80" workbookViewId="0">
      <selection activeCell="F6" sqref="F6:O6"/>
    </sheetView>
  </sheetViews>
  <sheetFormatPr defaultColWidth="8.7109375" defaultRowHeight="15" outlineLevelRow="1" x14ac:dyDescent="0.25"/>
  <cols>
    <col min="1" max="1" width="14.28515625" style="1" customWidth="1"/>
    <col min="2" max="2" width="23.5703125" style="1" customWidth="1"/>
    <col min="3" max="3" width="20.42578125" style="1" customWidth="1"/>
    <col min="4" max="4" width="45.7109375" style="1" customWidth="1"/>
    <col min="5" max="5" width="10.7109375" style="1" customWidth="1"/>
    <col min="6" max="6" width="13.28515625" style="1" customWidth="1"/>
    <col min="7" max="7" width="15.7109375" style="1" customWidth="1"/>
    <col min="8" max="8" width="14.42578125" style="1" customWidth="1"/>
    <col min="9" max="9" width="8.140625" style="2" customWidth="1"/>
    <col min="10" max="10" width="13.28515625" style="1" customWidth="1"/>
    <col min="11" max="11" width="6" style="3" customWidth="1"/>
    <col min="12" max="14" width="13.7109375" style="1" customWidth="1"/>
    <col min="15" max="15" width="30.7109375" style="1" customWidth="1"/>
    <col min="16" max="17" width="8.7109375" style="1"/>
    <col min="18" max="18" width="9" style="1" customWidth="1"/>
    <col min="19" max="19" width="0.42578125" style="1" hidden="1" customWidth="1"/>
    <col min="20" max="16384" width="8.7109375" style="1"/>
  </cols>
  <sheetData>
    <row r="1" spans="1:21" ht="14.65" customHeight="1" x14ac:dyDescent="0.25">
      <c r="A1" s="24"/>
      <c r="B1" s="24"/>
      <c r="C1" s="24"/>
      <c r="D1" s="24"/>
      <c r="E1" s="24"/>
      <c r="F1" s="24"/>
      <c r="G1" s="24"/>
      <c r="H1" s="24"/>
      <c r="I1" s="25"/>
      <c r="J1" s="24"/>
      <c r="K1" s="26"/>
      <c r="L1" s="24"/>
      <c r="M1" s="24" t="s">
        <v>0</v>
      </c>
      <c r="N1" s="24"/>
      <c r="O1" s="24"/>
      <c r="P1" s="24"/>
      <c r="Q1" s="24"/>
      <c r="R1" s="24"/>
      <c r="S1" s="24"/>
      <c r="T1" s="24"/>
      <c r="U1" s="24"/>
    </row>
    <row r="2" spans="1:21" ht="14.65" customHeight="1" x14ac:dyDescent="0.25">
      <c r="A2" s="24"/>
      <c r="B2" s="24"/>
      <c r="C2" s="24"/>
      <c r="D2" s="24"/>
      <c r="E2" s="24"/>
      <c r="F2" s="24"/>
      <c r="G2" s="24"/>
      <c r="H2" s="24"/>
      <c r="I2" s="25"/>
      <c r="J2" s="24"/>
      <c r="K2" s="26"/>
      <c r="L2" s="24"/>
      <c r="M2" s="69" t="s">
        <v>1</v>
      </c>
      <c r="N2" s="24"/>
      <c r="O2" s="24"/>
      <c r="P2" s="24"/>
      <c r="Q2" s="24"/>
      <c r="R2" s="24"/>
      <c r="S2" s="24"/>
      <c r="T2" s="24"/>
      <c r="U2" s="24"/>
    </row>
    <row r="3" spans="1:21" ht="9" customHeight="1" thickBot="1" x14ac:dyDescent="0.3">
      <c r="A3" s="24"/>
      <c r="B3" s="24"/>
      <c r="C3" s="24"/>
      <c r="D3" s="24"/>
      <c r="E3" s="24"/>
      <c r="F3" s="24"/>
      <c r="G3" s="24"/>
      <c r="H3" s="24"/>
      <c r="I3" s="25"/>
      <c r="J3" s="24"/>
      <c r="K3" s="26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24.75" customHeight="1" x14ac:dyDescent="0.25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27"/>
      <c r="Q4" s="27"/>
      <c r="R4" s="27"/>
      <c r="S4" s="27"/>
      <c r="T4" s="27"/>
      <c r="U4" s="27"/>
    </row>
    <row r="5" spans="1:21" ht="14.65" customHeight="1" x14ac:dyDescent="0.25">
      <c r="A5" s="106" t="s">
        <v>3</v>
      </c>
      <c r="B5" s="107"/>
      <c r="C5" s="107"/>
      <c r="D5" s="107"/>
      <c r="E5" s="107"/>
      <c r="F5" s="108"/>
      <c r="G5" s="107" t="s">
        <v>4</v>
      </c>
      <c r="H5" s="107"/>
      <c r="I5" s="107"/>
      <c r="J5" s="107"/>
      <c r="K5" s="107"/>
      <c r="L5" s="107"/>
      <c r="M5" s="107"/>
      <c r="N5" s="108"/>
      <c r="O5" s="9" t="s">
        <v>80</v>
      </c>
      <c r="P5" s="24"/>
      <c r="Q5" s="24"/>
      <c r="R5" s="24"/>
      <c r="S5" s="24"/>
      <c r="T5" s="24"/>
      <c r="U5" s="24"/>
    </row>
    <row r="6" spans="1:21" ht="15" customHeight="1" x14ac:dyDescent="0.25">
      <c r="A6" s="106" t="s">
        <v>5</v>
      </c>
      <c r="B6" s="107"/>
      <c r="C6" s="107"/>
      <c r="D6" s="107"/>
      <c r="E6" s="108"/>
      <c r="F6" s="109" t="s">
        <v>6</v>
      </c>
      <c r="G6" s="109"/>
      <c r="H6" s="109"/>
      <c r="I6" s="109"/>
      <c r="J6" s="109"/>
      <c r="K6" s="109"/>
      <c r="L6" s="109"/>
      <c r="M6" s="109"/>
      <c r="N6" s="109"/>
      <c r="O6" s="110"/>
      <c r="P6" s="24"/>
      <c r="Q6" s="24"/>
      <c r="R6" s="24"/>
      <c r="S6" s="24"/>
      <c r="T6" s="24"/>
      <c r="U6" s="24"/>
    </row>
    <row r="7" spans="1:21" ht="20.25" customHeight="1" thickBot="1" x14ac:dyDescent="0.3">
      <c r="A7" s="111" t="s">
        <v>7</v>
      </c>
      <c r="B7" s="112"/>
      <c r="C7" s="112"/>
      <c r="D7" s="112"/>
      <c r="E7" s="113"/>
      <c r="F7" s="132" t="s">
        <v>8</v>
      </c>
      <c r="G7" s="133"/>
      <c r="H7" s="28">
        <v>344317</v>
      </c>
      <c r="I7" s="114"/>
      <c r="J7" s="114"/>
      <c r="K7" s="114"/>
      <c r="L7" s="114"/>
      <c r="M7" s="114"/>
      <c r="N7" s="114"/>
      <c r="O7" s="115"/>
      <c r="P7" s="24"/>
      <c r="Q7" s="24"/>
      <c r="R7" s="24"/>
      <c r="S7" s="24"/>
      <c r="T7" s="24"/>
      <c r="U7" s="24"/>
    </row>
    <row r="8" spans="1:21" ht="4.9000000000000004" customHeight="1" x14ac:dyDescent="0.25">
      <c r="A8" s="29"/>
      <c r="B8" s="30"/>
      <c r="C8" s="30"/>
      <c r="D8" s="30"/>
      <c r="E8" s="30"/>
      <c r="F8" s="30"/>
      <c r="G8" s="30"/>
      <c r="H8" s="30"/>
      <c r="I8" s="31"/>
      <c r="J8" s="30"/>
      <c r="K8" s="32"/>
      <c r="L8" s="30"/>
      <c r="M8" s="30"/>
      <c r="N8" s="30"/>
      <c r="O8" s="33"/>
      <c r="P8" s="24"/>
      <c r="Q8" s="24"/>
      <c r="R8" s="24"/>
      <c r="S8" s="24"/>
      <c r="T8" s="24"/>
      <c r="U8" s="24"/>
    </row>
    <row r="9" spans="1:21" ht="39" customHeight="1" x14ac:dyDescent="0.25">
      <c r="A9" s="134" t="s">
        <v>9</v>
      </c>
      <c r="B9" s="119" t="s">
        <v>10</v>
      </c>
      <c r="C9" s="119" t="s">
        <v>11</v>
      </c>
      <c r="D9" s="119" t="s">
        <v>12</v>
      </c>
      <c r="E9" s="119" t="s">
        <v>13</v>
      </c>
      <c r="F9" s="119" t="s">
        <v>14</v>
      </c>
      <c r="G9" s="119" t="s">
        <v>15</v>
      </c>
      <c r="H9" s="116" t="s">
        <v>16</v>
      </c>
      <c r="I9" s="117"/>
      <c r="J9" s="117"/>
      <c r="K9" s="118"/>
      <c r="L9" s="119" t="s">
        <v>17</v>
      </c>
      <c r="M9" s="119" t="s">
        <v>18</v>
      </c>
      <c r="N9" s="119" t="s">
        <v>19</v>
      </c>
      <c r="O9" s="122" t="s">
        <v>20</v>
      </c>
      <c r="P9" s="24"/>
      <c r="Q9" s="24"/>
      <c r="R9" s="24"/>
      <c r="S9" s="24"/>
      <c r="T9" s="24"/>
      <c r="U9" s="24"/>
    </row>
    <row r="10" spans="1:21" ht="28.5" customHeight="1" thickBot="1" x14ac:dyDescent="0.3">
      <c r="A10" s="135"/>
      <c r="B10" s="120"/>
      <c r="C10" s="120"/>
      <c r="D10" s="120"/>
      <c r="E10" s="120"/>
      <c r="F10" s="120"/>
      <c r="G10" s="120"/>
      <c r="H10" s="116" t="s">
        <v>21</v>
      </c>
      <c r="I10" s="118"/>
      <c r="J10" s="116" t="s">
        <v>22</v>
      </c>
      <c r="K10" s="118"/>
      <c r="L10" s="120"/>
      <c r="M10" s="120"/>
      <c r="N10" s="121"/>
      <c r="O10" s="123"/>
      <c r="P10" s="24"/>
      <c r="Q10" s="24"/>
      <c r="R10" s="24"/>
      <c r="S10" s="24"/>
      <c r="T10" s="24"/>
      <c r="U10" s="24"/>
    </row>
    <row r="11" spans="1:21" ht="28.5" customHeight="1" x14ac:dyDescent="0.25">
      <c r="A11" s="136"/>
      <c r="B11" s="137"/>
      <c r="C11" s="137"/>
      <c r="D11" s="137"/>
      <c r="E11" s="137"/>
      <c r="F11" s="137"/>
      <c r="G11" s="137"/>
      <c r="H11" s="11" t="s">
        <v>23</v>
      </c>
      <c r="I11" s="12" t="s">
        <v>24</v>
      </c>
      <c r="J11" s="11" t="s">
        <v>23</v>
      </c>
      <c r="K11" s="13" t="s">
        <v>24</v>
      </c>
      <c r="L11" s="120"/>
      <c r="M11" s="120"/>
      <c r="N11" s="121"/>
      <c r="O11" s="123"/>
      <c r="P11" s="24"/>
      <c r="Q11" s="24"/>
      <c r="R11" s="24"/>
      <c r="S11" s="14" t="s">
        <v>25</v>
      </c>
      <c r="T11" s="24"/>
      <c r="U11" s="24"/>
    </row>
    <row r="12" spans="1:21" ht="1.1499999999999999" customHeight="1" thickBot="1" x14ac:dyDescent="0.3">
      <c r="A12" s="34" t="s">
        <v>26</v>
      </c>
      <c r="B12" s="34" t="s">
        <v>27</v>
      </c>
      <c r="C12" s="35" t="s">
        <v>28</v>
      </c>
      <c r="D12" s="36" t="s">
        <v>29</v>
      </c>
      <c r="E12" s="37"/>
      <c r="F12" s="37" t="s">
        <v>30</v>
      </c>
      <c r="G12" s="37" t="s">
        <v>31</v>
      </c>
      <c r="H12" s="37"/>
      <c r="I12" s="38"/>
      <c r="J12" s="37"/>
      <c r="K12" s="39"/>
      <c r="L12" s="40">
        <v>42430</v>
      </c>
      <c r="M12" s="40"/>
      <c r="N12" s="121"/>
      <c r="O12" s="41"/>
      <c r="P12" s="24"/>
      <c r="Q12" s="24"/>
      <c r="R12" s="24"/>
      <c r="S12" s="15" t="s">
        <v>32</v>
      </c>
      <c r="T12" s="24"/>
      <c r="U12" s="24"/>
    </row>
    <row r="13" spans="1:21" s="16" customFormat="1" ht="66.400000000000006" customHeight="1" thickBot="1" x14ac:dyDescent="0.3">
      <c r="A13" s="42" t="s">
        <v>33</v>
      </c>
      <c r="B13" s="43" t="s">
        <v>34</v>
      </c>
      <c r="C13" s="44" t="s">
        <v>35</v>
      </c>
      <c r="D13" s="96" t="s">
        <v>36</v>
      </c>
      <c r="E13" s="45">
        <v>81317</v>
      </c>
      <c r="F13" s="43" t="s">
        <v>37</v>
      </c>
      <c r="G13" s="44" t="s">
        <v>38</v>
      </c>
      <c r="H13" s="45">
        <v>60000</v>
      </c>
      <c r="I13" s="80">
        <f>H13/E13</f>
        <v>0.73785309344909433</v>
      </c>
      <c r="J13" s="45">
        <v>21317</v>
      </c>
      <c r="K13" s="80">
        <f>IF(I13&gt;0,1-I13,0)</f>
        <v>0.26214690655090567</v>
      </c>
      <c r="L13" s="75">
        <v>43344</v>
      </c>
      <c r="M13" s="75">
        <f>L13+30</f>
        <v>43374</v>
      </c>
      <c r="N13" s="71" t="s">
        <v>39</v>
      </c>
      <c r="O13" s="47"/>
      <c r="P13" s="48"/>
      <c r="Q13" s="48"/>
      <c r="R13" s="48"/>
      <c r="S13" s="15" t="s">
        <v>40</v>
      </c>
      <c r="T13" s="48"/>
      <c r="U13" s="48"/>
    </row>
    <row r="14" spans="1:21" s="16" customFormat="1" ht="29.45" customHeight="1" x14ac:dyDescent="0.25">
      <c r="A14" s="42" t="s">
        <v>41</v>
      </c>
      <c r="B14" s="43" t="s">
        <v>34</v>
      </c>
      <c r="C14" s="44" t="s">
        <v>42</v>
      </c>
      <c r="D14" s="97" t="s">
        <v>43</v>
      </c>
      <c r="E14" s="45">
        <v>50000</v>
      </c>
      <c r="F14" s="43" t="s">
        <v>44</v>
      </c>
      <c r="G14" s="70" t="s">
        <v>38</v>
      </c>
      <c r="H14" s="45">
        <v>30000</v>
      </c>
      <c r="I14" s="80">
        <f t="shared" ref="I14:I19" si="0">H14/E14</f>
        <v>0.6</v>
      </c>
      <c r="J14" s="45">
        <v>20000</v>
      </c>
      <c r="K14" s="80">
        <f t="shared" ref="K14:K17" si="1">IF(I14&gt;0,1-I14,0)</f>
        <v>0.4</v>
      </c>
      <c r="L14" s="46">
        <v>43261</v>
      </c>
      <c r="M14" s="75">
        <f t="shared" ref="M14:M19" si="2">L14+30</f>
        <v>43291</v>
      </c>
      <c r="N14" s="73" t="s">
        <v>45</v>
      </c>
      <c r="O14" s="47"/>
      <c r="P14" s="48"/>
      <c r="Q14" s="48"/>
      <c r="R14" s="48"/>
      <c r="S14" s="74"/>
      <c r="T14" s="48"/>
      <c r="U14" s="48"/>
    </row>
    <row r="15" spans="1:21" s="16" customFormat="1" ht="38.450000000000003" customHeight="1" x14ac:dyDescent="0.25">
      <c r="A15" s="42" t="s">
        <v>41</v>
      </c>
      <c r="B15" s="43" t="s">
        <v>34</v>
      </c>
      <c r="C15" s="44" t="s">
        <v>42</v>
      </c>
      <c r="D15" s="70" t="s">
        <v>46</v>
      </c>
      <c r="E15" s="95">
        <v>30000</v>
      </c>
      <c r="F15" s="43" t="s">
        <v>44</v>
      </c>
      <c r="G15" s="70" t="s">
        <v>38</v>
      </c>
      <c r="H15" s="45">
        <v>30000</v>
      </c>
      <c r="I15" s="80">
        <f t="shared" si="0"/>
        <v>1</v>
      </c>
      <c r="J15" s="45">
        <v>0</v>
      </c>
      <c r="K15" s="80">
        <f t="shared" si="1"/>
        <v>0</v>
      </c>
      <c r="L15" s="46">
        <v>43618</v>
      </c>
      <c r="M15" s="75">
        <f t="shared" si="2"/>
        <v>43648</v>
      </c>
      <c r="N15" s="73" t="s">
        <v>45</v>
      </c>
      <c r="O15" s="47"/>
      <c r="P15" s="48"/>
      <c r="Q15" s="48"/>
      <c r="R15" s="48"/>
      <c r="S15" s="74"/>
      <c r="T15" s="48"/>
      <c r="U15" s="48"/>
    </row>
    <row r="16" spans="1:21" s="16" customFormat="1" ht="31.15" customHeight="1" x14ac:dyDescent="0.25">
      <c r="A16" s="42" t="s">
        <v>41</v>
      </c>
      <c r="B16" s="43" t="s">
        <v>34</v>
      </c>
      <c r="C16" s="44" t="s">
        <v>42</v>
      </c>
      <c r="D16" s="76" t="s">
        <v>47</v>
      </c>
      <c r="E16" s="45">
        <v>48000</v>
      </c>
      <c r="F16" s="43" t="s">
        <v>44</v>
      </c>
      <c r="G16" s="70" t="s">
        <v>38</v>
      </c>
      <c r="H16" s="45">
        <v>20000</v>
      </c>
      <c r="I16" s="80">
        <f t="shared" si="0"/>
        <v>0.41666666666666669</v>
      </c>
      <c r="J16" s="93">
        <v>28000</v>
      </c>
      <c r="K16" s="80">
        <f t="shared" si="1"/>
        <v>0.58333333333333326</v>
      </c>
      <c r="L16" s="46">
        <v>43618</v>
      </c>
      <c r="M16" s="75">
        <f t="shared" si="2"/>
        <v>43648</v>
      </c>
      <c r="N16" s="73" t="s">
        <v>45</v>
      </c>
      <c r="O16" s="47"/>
      <c r="P16" s="48"/>
      <c r="Q16" s="48"/>
      <c r="R16" s="48"/>
      <c r="S16" s="74"/>
      <c r="T16" s="48"/>
      <c r="U16" s="48"/>
    </row>
    <row r="17" spans="1:21" s="16" customFormat="1" ht="24.4" customHeight="1" x14ac:dyDescent="0.25">
      <c r="A17" s="42" t="s">
        <v>48</v>
      </c>
      <c r="B17" s="43" t="s">
        <v>34</v>
      </c>
      <c r="C17" s="94" t="s">
        <v>42</v>
      </c>
      <c r="D17" s="70" t="s">
        <v>49</v>
      </c>
      <c r="E17" s="45">
        <v>70000</v>
      </c>
      <c r="F17" s="43" t="s">
        <v>44</v>
      </c>
      <c r="G17" s="70" t="s">
        <v>38</v>
      </c>
      <c r="H17" s="45">
        <v>60000</v>
      </c>
      <c r="I17" s="80">
        <f t="shared" si="0"/>
        <v>0.8571428571428571</v>
      </c>
      <c r="J17" s="45">
        <v>10000</v>
      </c>
      <c r="K17" s="80">
        <f t="shared" si="1"/>
        <v>0.1428571428571429</v>
      </c>
      <c r="L17" s="46">
        <v>43620</v>
      </c>
      <c r="M17" s="75">
        <f t="shared" si="2"/>
        <v>43650</v>
      </c>
      <c r="N17" s="72" t="s">
        <v>50</v>
      </c>
      <c r="O17" s="47"/>
      <c r="P17" s="48"/>
      <c r="Q17" s="48"/>
      <c r="R17" s="48"/>
      <c r="S17" s="14"/>
      <c r="T17" s="48"/>
      <c r="U17" s="48"/>
    </row>
    <row r="18" spans="1:21" s="16" customFormat="1" ht="24.4" customHeight="1" x14ac:dyDescent="0.25">
      <c r="A18" s="42" t="s">
        <v>79</v>
      </c>
      <c r="B18" s="43" t="s">
        <v>34</v>
      </c>
      <c r="C18" s="94" t="s">
        <v>42</v>
      </c>
      <c r="D18" s="70" t="s">
        <v>51</v>
      </c>
      <c r="E18" s="45">
        <v>62000</v>
      </c>
      <c r="F18" s="43" t="s">
        <v>44</v>
      </c>
      <c r="G18" s="70" t="s">
        <v>38</v>
      </c>
      <c r="H18" s="45">
        <v>0</v>
      </c>
      <c r="I18" s="80">
        <v>0</v>
      </c>
      <c r="J18" s="45">
        <v>62000</v>
      </c>
      <c r="K18" s="80">
        <v>1</v>
      </c>
      <c r="L18" s="46"/>
      <c r="M18" s="75"/>
      <c r="N18" s="72"/>
      <c r="O18" s="47"/>
      <c r="P18" s="48"/>
      <c r="Q18" s="48"/>
      <c r="R18" s="48"/>
      <c r="S18" s="98"/>
      <c r="T18" s="48"/>
      <c r="U18" s="48"/>
    </row>
    <row r="19" spans="1:21" s="16" customFormat="1" ht="24.4" customHeight="1" x14ac:dyDescent="0.25">
      <c r="A19" s="42" t="s">
        <v>79</v>
      </c>
      <c r="B19" s="43" t="s">
        <v>34</v>
      </c>
      <c r="C19" s="44" t="s">
        <v>42</v>
      </c>
      <c r="D19" s="70" t="s">
        <v>52</v>
      </c>
      <c r="E19" s="45">
        <v>3000</v>
      </c>
      <c r="F19" s="43" t="s">
        <v>44</v>
      </c>
      <c r="G19" s="70" t="s">
        <v>38</v>
      </c>
      <c r="H19" s="45">
        <v>0</v>
      </c>
      <c r="I19" s="80">
        <f t="shared" si="0"/>
        <v>0</v>
      </c>
      <c r="J19" s="45">
        <v>3000</v>
      </c>
      <c r="K19" s="80">
        <v>1</v>
      </c>
      <c r="L19" s="75">
        <v>44075</v>
      </c>
      <c r="M19" s="75">
        <f t="shared" si="2"/>
        <v>44105</v>
      </c>
      <c r="N19" s="72" t="s">
        <v>53</v>
      </c>
      <c r="O19" s="47"/>
      <c r="P19" s="48"/>
      <c r="Q19" s="48"/>
      <c r="R19" s="48"/>
      <c r="S19" s="48"/>
      <c r="T19" s="48"/>
      <c r="U19" s="48"/>
    </row>
    <row r="20" spans="1:21" s="16" customFormat="1" ht="24.4" customHeight="1" x14ac:dyDescent="0.25">
      <c r="A20" s="42"/>
      <c r="B20" s="43"/>
      <c r="C20" s="44"/>
      <c r="D20" s="70"/>
      <c r="E20" s="45"/>
      <c r="F20" s="43"/>
      <c r="G20" s="44"/>
      <c r="H20" s="45"/>
      <c r="I20" s="80"/>
      <c r="J20" s="45"/>
      <c r="K20" s="80"/>
      <c r="L20" s="46"/>
      <c r="M20" s="46"/>
      <c r="N20" s="49"/>
      <c r="O20" s="47"/>
      <c r="P20" s="48"/>
      <c r="Q20" s="48"/>
      <c r="R20" s="48"/>
      <c r="S20" s="48"/>
      <c r="T20" s="48"/>
      <c r="U20" s="48"/>
    </row>
    <row r="21" spans="1:21" ht="18.399999999999999" customHeight="1" x14ac:dyDescent="0.25">
      <c r="A21" s="50"/>
      <c r="B21" s="51"/>
      <c r="C21" s="51"/>
      <c r="D21" s="51"/>
      <c r="E21" s="51"/>
      <c r="F21" s="51"/>
      <c r="G21" s="51"/>
      <c r="H21" s="45">
        <f>SUM(H13:H20)</f>
        <v>200000</v>
      </c>
      <c r="I21" s="52"/>
      <c r="J21" s="51"/>
      <c r="K21" s="53"/>
      <c r="L21" s="54"/>
      <c r="M21" s="46"/>
      <c r="N21" s="55"/>
      <c r="O21" s="56"/>
      <c r="P21" s="24"/>
      <c r="Q21" s="24"/>
      <c r="R21" s="24"/>
      <c r="S21" s="24"/>
      <c r="T21" s="24"/>
      <c r="U21" s="24"/>
    </row>
    <row r="22" spans="1:21" s="17" customFormat="1" ht="35.25" customHeight="1" thickBot="1" x14ac:dyDescent="0.3">
      <c r="A22" s="57" t="s">
        <v>54</v>
      </c>
      <c r="B22" s="124" t="s">
        <v>55</v>
      </c>
      <c r="C22" s="125"/>
      <c r="D22" s="58" t="s">
        <v>56</v>
      </c>
      <c r="E22" s="59">
        <f>SUM(E13:E21)</f>
        <v>344317</v>
      </c>
      <c r="F22" s="60"/>
      <c r="G22" s="60"/>
      <c r="H22" s="59">
        <f>IF(SUM(H13:H20,J13:J19)&lt;&gt;H7,"Ttl shd equal project amount",SUM(H13:H20))</f>
        <v>200000</v>
      </c>
      <c r="I22" s="86">
        <f>AVERAGE(I13:I21)</f>
        <v>0.51595180246551686</v>
      </c>
      <c r="J22" s="59">
        <f>SUM(J13:J21)</f>
        <v>144317</v>
      </c>
      <c r="K22" s="86">
        <f>AVERAGE(K13:K21)</f>
        <v>0.48404819753448308</v>
      </c>
      <c r="L22" s="60"/>
      <c r="M22" s="46"/>
      <c r="N22" s="60"/>
      <c r="O22" s="60"/>
      <c r="P22" s="61"/>
      <c r="Q22" s="61"/>
      <c r="R22" s="61"/>
      <c r="S22" s="18"/>
      <c r="T22" s="61"/>
      <c r="U22" s="61"/>
    </row>
    <row r="23" spans="1:21" ht="14.25" customHeight="1" x14ac:dyDescent="0.25">
      <c r="A23" s="126" t="s">
        <v>57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8"/>
      <c r="P23" s="24"/>
      <c r="Q23" s="24"/>
      <c r="R23" s="24"/>
      <c r="S23" s="24"/>
      <c r="T23" s="24"/>
      <c r="U23" s="24"/>
    </row>
    <row r="24" spans="1:21" x14ac:dyDescent="0.25">
      <c r="A24" s="129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1"/>
      <c r="P24" s="24"/>
      <c r="Q24" s="24"/>
      <c r="R24" s="24"/>
      <c r="S24" s="24"/>
      <c r="T24" s="24"/>
      <c r="U24" s="24"/>
    </row>
    <row r="25" spans="1:21" ht="14.1" customHeight="1" thickBot="1" x14ac:dyDescent="0.3">
      <c r="A25" s="129"/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1"/>
      <c r="P25" s="24"/>
      <c r="Q25" s="24"/>
      <c r="R25" s="24"/>
      <c r="S25" s="24"/>
      <c r="T25" s="24"/>
      <c r="U25" s="24"/>
    </row>
    <row r="26" spans="1:21" s="19" customFormat="1" ht="21.75" customHeight="1" thickBot="1" x14ac:dyDescent="0.3">
      <c r="A26" s="100" t="s">
        <v>58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2"/>
      <c r="P26" s="62"/>
      <c r="Q26" s="62"/>
      <c r="R26" s="62"/>
      <c r="S26" s="62"/>
      <c r="T26" s="62"/>
      <c r="U26" s="62"/>
    </row>
    <row r="27" spans="1:21" s="10" customFormat="1" ht="27.75" customHeight="1" thickBot="1" x14ac:dyDescent="0.3">
      <c r="A27" s="103" t="s">
        <v>59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5"/>
      <c r="P27" s="30"/>
      <c r="Q27" s="30"/>
      <c r="R27" s="30"/>
      <c r="S27" s="30"/>
      <c r="T27" s="30"/>
      <c r="U27" s="30"/>
    </row>
    <row r="28" spans="1:21" s="20" customFormat="1" ht="29.1" customHeight="1" thickBot="1" x14ac:dyDescent="0.3">
      <c r="A28" s="103" t="s">
        <v>60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5"/>
      <c r="P28" s="63"/>
      <c r="Q28" s="63"/>
      <c r="R28" s="63"/>
      <c r="S28" s="63"/>
      <c r="T28" s="63"/>
      <c r="U28" s="63"/>
    </row>
    <row r="29" spans="1:21" x14ac:dyDescent="0.25">
      <c r="A29" s="21"/>
      <c r="B29" s="21"/>
      <c r="C29" s="21"/>
      <c r="D29" s="21"/>
      <c r="E29" s="21"/>
      <c r="F29" s="21"/>
      <c r="G29" s="21"/>
      <c r="H29" s="21"/>
      <c r="I29" s="22"/>
      <c r="J29" s="21"/>
      <c r="K29" s="23"/>
      <c r="L29" s="21"/>
      <c r="M29" s="21"/>
      <c r="N29" s="21"/>
      <c r="O29" s="21"/>
      <c r="P29" s="24"/>
      <c r="Q29" s="24"/>
      <c r="R29" s="24"/>
      <c r="S29" s="24"/>
      <c r="T29" s="24"/>
      <c r="U29" s="24"/>
    </row>
    <row r="30" spans="1:21" x14ac:dyDescent="0.25">
      <c r="A30" s="21"/>
      <c r="B30" s="21"/>
      <c r="C30" s="21"/>
      <c r="D30" s="21"/>
      <c r="E30" s="21"/>
      <c r="F30" s="21"/>
      <c r="G30" s="21"/>
      <c r="H30" s="21"/>
      <c r="I30" s="22"/>
      <c r="J30" s="21"/>
      <c r="K30" s="23"/>
      <c r="L30" s="21"/>
      <c r="M30" s="21"/>
      <c r="N30" s="21"/>
      <c r="O30" s="21"/>
      <c r="P30" s="24"/>
      <c r="Q30" s="24"/>
      <c r="R30" s="24"/>
      <c r="S30" s="24"/>
      <c r="T30" s="24"/>
      <c r="U30" s="24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2"/>
      <c r="J31" s="21"/>
      <c r="K31" s="23"/>
      <c r="L31" s="21"/>
      <c r="M31" s="21"/>
      <c r="N31" s="21"/>
      <c r="O31" s="21"/>
      <c r="P31" s="24"/>
      <c r="Q31" s="24"/>
      <c r="R31" s="24"/>
      <c r="S31" s="24"/>
      <c r="T31" s="24"/>
      <c r="U31" s="24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2"/>
      <c r="J32" s="21"/>
      <c r="K32" s="23"/>
      <c r="L32" s="21"/>
      <c r="M32" s="21"/>
      <c r="N32" s="21"/>
      <c r="O32" s="21"/>
      <c r="P32" s="24"/>
      <c r="Q32" s="24"/>
      <c r="R32" s="24"/>
      <c r="S32" s="24"/>
      <c r="T32" s="24"/>
      <c r="U32" s="24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2"/>
      <c r="J33" s="21"/>
      <c r="K33" s="23"/>
      <c r="L33" s="21"/>
      <c r="M33" s="21"/>
      <c r="N33" s="21"/>
      <c r="O33" s="21"/>
      <c r="P33" s="24"/>
      <c r="Q33" s="24"/>
      <c r="R33" s="24"/>
      <c r="S33" s="24"/>
      <c r="T33" s="24"/>
      <c r="U33" s="24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2"/>
      <c r="J34" s="21"/>
      <c r="K34" s="23"/>
      <c r="L34" s="21"/>
      <c r="M34" s="21"/>
      <c r="N34" s="21"/>
      <c r="O34" s="21"/>
      <c r="P34" s="24"/>
      <c r="Q34" s="24"/>
      <c r="R34" s="24"/>
      <c r="S34" s="24"/>
      <c r="T34" s="24"/>
      <c r="U34" s="24"/>
    </row>
    <row r="35" spans="1:21" hidden="1" outlineLevel="1" x14ac:dyDescent="0.25">
      <c r="A35" s="64" t="s">
        <v>61</v>
      </c>
      <c r="B35" s="65"/>
      <c r="C35" s="24"/>
      <c r="D35" s="24"/>
      <c r="E35" s="24"/>
      <c r="F35" s="24"/>
      <c r="G35" s="24"/>
      <c r="H35" s="24"/>
      <c r="I35" s="25"/>
      <c r="J35" s="24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</row>
    <row r="36" spans="1:21" hidden="1" outlineLevel="1" x14ac:dyDescent="0.25">
      <c r="A36" s="66" t="s">
        <v>62</v>
      </c>
      <c r="B36" s="66" t="s">
        <v>63</v>
      </c>
      <c r="C36" s="66" t="s">
        <v>64</v>
      </c>
      <c r="D36" s="66" t="s">
        <v>65</v>
      </c>
      <c r="E36" s="66" t="s">
        <v>66</v>
      </c>
      <c r="F36" s="66" t="s">
        <v>67</v>
      </c>
      <c r="G36" s="66" t="s">
        <v>68</v>
      </c>
      <c r="H36" s="66"/>
      <c r="I36" s="25"/>
      <c r="J36" s="24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</row>
    <row r="37" spans="1:21" hidden="1" outlineLevel="1" x14ac:dyDescent="0.25">
      <c r="A37" s="66" t="s">
        <v>33</v>
      </c>
      <c r="B37" s="66" t="s">
        <v>34</v>
      </c>
      <c r="C37" s="66" t="s">
        <v>42</v>
      </c>
      <c r="D37" s="66"/>
      <c r="E37" s="66"/>
      <c r="F37" s="66" t="s">
        <v>69</v>
      </c>
      <c r="G37" s="66" t="s">
        <v>38</v>
      </c>
      <c r="H37" s="66"/>
      <c r="I37" s="25"/>
      <c r="J37" s="24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</row>
    <row r="38" spans="1:21" hidden="1" outlineLevel="1" x14ac:dyDescent="0.25">
      <c r="A38" s="66" t="s">
        <v>41</v>
      </c>
      <c r="B38" s="66" t="s">
        <v>70</v>
      </c>
      <c r="C38" s="67" t="s">
        <v>35</v>
      </c>
      <c r="D38" s="66"/>
      <c r="E38" s="66"/>
      <c r="F38" s="68" t="s">
        <v>44</v>
      </c>
      <c r="G38" s="66" t="s">
        <v>71</v>
      </c>
      <c r="H38" s="66"/>
      <c r="I38" s="25"/>
      <c r="J38" s="24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21" hidden="1" outlineLevel="1" x14ac:dyDescent="0.25">
      <c r="A39" s="66" t="s">
        <v>48</v>
      </c>
      <c r="B39" s="66" t="s">
        <v>72</v>
      </c>
      <c r="C39" s="66" t="s">
        <v>73</v>
      </c>
      <c r="D39" s="66"/>
      <c r="E39" s="66"/>
      <c r="F39" s="66" t="s">
        <v>37</v>
      </c>
      <c r="G39" s="66"/>
      <c r="H39" s="66"/>
      <c r="I39" s="25"/>
      <c r="J39" s="24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</row>
    <row r="40" spans="1:21" hidden="1" outlineLevel="1" x14ac:dyDescent="0.25">
      <c r="A40" s="66" t="s">
        <v>74</v>
      </c>
      <c r="B40" s="66"/>
      <c r="C40" s="66" t="s">
        <v>75</v>
      </c>
      <c r="D40" s="66"/>
      <c r="E40" s="66"/>
      <c r="F40" s="66" t="s">
        <v>76</v>
      </c>
      <c r="G40" s="66"/>
      <c r="H40" s="66"/>
      <c r="I40" s="25"/>
      <c r="J40" s="24"/>
      <c r="K40" s="26"/>
      <c r="L40" s="24"/>
      <c r="M40" s="24"/>
      <c r="N40" s="24"/>
      <c r="O40" s="24"/>
      <c r="P40" s="24"/>
      <c r="Q40" s="24"/>
      <c r="R40" s="24"/>
      <c r="S40" s="24"/>
      <c r="T40" s="24"/>
      <c r="U40" s="24"/>
    </row>
    <row r="41" spans="1:21" hidden="1" outlineLevel="1" x14ac:dyDescent="0.25">
      <c r="A41" s="66" t="s">
        <v>77</v>
      </c>
      <c r="B41" s="66"/>
      <c r="C41" s="66"/>
      <c r="D41" s="66"/>
      <c r="E41" s="66"/>
      <c r="F41" s="66" t="s">
        <v>78</v>
      </c>
      <c r="G41" s="66"/>
      <c r="H41" s="66"/>
      <c r="I41" s="25"/>
      <c r="J41" s="24"/>
      <c r="K41" s="26"/>
      <c r="L41" s="24"/>
      <c r="M41" s="24"/>
      <c r="N41" s="24"/>
      <c r="O41" s="24"/>
      <c r="P41" s="24"/>
      <c r="Q41" s="24"/>
      <c r="R41" s="24"/>
      <c r="S41" s="24"/>
      <c r="T41" s="24"/>
      <c r="U41" s="24"/>
    </row>
    <row r="42" spans="1:21" hidden="1" outlineLevel="1" x14ac:dyDescent="0.25">
      <c r="A42" s="99" t="s">
        <v>79</v>
      </c>
      <c r="B42" s="65"/>
      <c r="C42" s="65"/>
      <c r="D42" s="65"/>
      <c r="E42" s="65"/>
      <c r="F42" s="66"/>
      <c r="G42" s="65"/>
      <c r="H42" s="65"/>
      <c r="I42" s="25"/>
      <c r="J42" s="24"/>
      <c r="K42" s="26"/>
      <c r="L42" s="24"/>
      <c r="M42" s="24"/>
      <c r="N42" s="24"/>
      <c r="O42" s="24"/>
      <c r="P42" s="24"/>
      <c r="Q42" s="24"/>
      <c r="R42" s="24"/>
      <c r="S42" s="24"/>
      <c r="T42" s="24"/>
      <c r="U42" s="24"/>
    </row>
    <row r="43" spans="1:21" collapsed="1" x14ac:dyDescent="0.25">
      <c r="A43" s="24"/>
      <c r="B43" s="24"/>
      <c r="C43" s="24"/>
      <c r="D43" s="24"/>
      <c r="E43" s="24"/>
      <c r="F43" s="24"/>
      <c r="G43" s="24"/>
      <c r="H43" s="24"/>
      <c r="I43" s="25"/>
      <c r="J43" s="24"/>
      <c r="K43" s="26"/>
      <c r="L43" s="24"/>
      <c r="M43" s="24"/>
      <c r="N43" s="24"/>
      <c r="O43" s="24"/>
      <c r="P43" s="24"/>
      <c r="Q43" s="24"/>
      <c r="R43" s="24"/>
      <c r="S43" s="24"/>
      <c r="T43" s="24"/>
      <c r="U43" s="24"/>
    </row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26:O26"/>
    <mergeCell ref="A27:O27"/>
    <mergeCell ref="A28:O28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2:C22"/>
    <mergeCell ref="A23:O25"/>
  </mergeCells>
  <dataValidations count="8">
    <dataValidation type="list" allowBlank="1" showInputMessage="1" showErrorMessage="1" sqref="G21" xr:uid="{00000000-0002-0000-0000-000001000000}">
      <formula1>$G$37:$G$38</formula1>
    </dataValidation>
    <dataValidation type="list" allowBlank="1" showInputMessage="1" showErrorMessage="1" sqref="F12:F21" xr:uid="{00000000-0002-0000-0000-000000000000}">
      <formula1>$F$36:$F$42</formula1>
    </dataValidation>
    <dataValidation type="list" allowBlank="1" showInputMessage="1" showErrorMessage="1" sqref="G12:G20" xr:uid="{00000000-0002-0000-0000-000002000000}">
      <formula1>$G$36:$G$38</formula1>
    </dataValidation>
    <dataValidation type="list" allowBlank="1" showInputMessage="1" showErrorMessage="1" sqref="C12:C20" xr:uid="{00000000-0002-0000-0000-000003000000}">
      <formula1>$C$36:$C$41</formula1>
    </dataValidation>
    <dataValidation type="list" allowBlank="1" showInputMessage="1" showErrorMessage="1" sqref="B12:B20" xr:uid="{00000000-0002-0000-0000-000004000000}">
      <formula1>$B$36:$B$41</formula1>
    </dataValidation>
    <dataValidation type="list" allowBlank="1" showInputMessage="1" showErrorMessage="1" sqref="A12:A17 A20" xr:uid="{00000000-0002-0000-0000-000005000000}">
      <formula1>$A$36:$A$41</formula1>
    </dataValidation>
    <dataValidation type="list" allowBlank="1" showInputMessage="1" showErrorMessage="1" sqref="D54" xr:uid="{3E6EC025-2655-4031-95DE-78964FA02CE8}">
      <formula1>$A$37:$A$42</formula1>
    </dataValidation>
    <dataValidation type="list" allowBlank="1" showInputMessage="1" showErrorMessage="1" sqref="A18 A19" xr:uid="{2A1F71A4-004C-42ED-B104-52F6F83F22D3}">
      <formula1>$A$36:$A$42</formula1>
    </dataValidation>
  </dataValidations>
  <pageMargins left="0.2" right="0.2" top="0.6" bottom="0.6" header="0.27" footer="0.27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76C2F-B5C1-435D-9E7F-BAF93A8845F9}">
  <dimension ref="A1:I22"/>
  <sheetViews>
    <sheetView workbookViewId="0"/>
  </sheetViews>
  <sheetFormatPr defaultRowHeight="15" x14ac:dyDescent="0.25"/>
  <cols>
    <col min="1" max="1" width="36.140625" customWidth="1"/>
    <col min="2" max="2" width="11.28515625" customWidth="1"/>
    <col min="3" max="4" width="10.42578125" bestFit="1" customWidth="1"/>
    <col min="5" max="5" width="11.42578125" bestFit="1" customWidth="1"/>
    <col min="7" max="7" width="19.140625" bestFit="1" customWidth="1"/>
    <col min="8" max="8" width="10.42578125" bestFit="1" customWidth="1"/>
    <col min="9" max="9" width="13.85546875" bestFit="1" customWidth="1"/>
  </cols>
  <sheetData>
    <row r="1" spans="1:9" s="85" customFormat="1" x14ac:dyDescent="0.25"/>
    <row r="2" spans="1:9" s="84" customFormat="1" x14ac:dyDescent="0.25">
      <c r="A2" s="82"/>
      <c r="B2" s="82"/>
      <c r="C2" s="82"/>
      <c r="D2" s="82"/>
      <c r="E2" s="82"/>
      <c r="G2" s="82"/>
      <c r="H2" s="82"/>
      <c r="I2" s="82"/>
    </row>
    <row r="3" spans="1:9" x14ac:dyDescent="0.25">
      <c r="A3" s="81"/>
      <c r="B3" s="78"/>
      <c r="C3" s="78"/>
      <c r="D3" s="78"/>
      <c r="E3" s="78"/>
      <c r="F3" s="79"/>
      <c r="G3" s="81"/>
      <c r="H3" s="78"/>
      <c r="I3" s="81"/>
    </row>
    <row r="4" spans="1:9" x14ac:dyDescent="0.25">
      <c r="A4" s="81"/>
      <c r="B4" s="78"/>
      <c r="C4" s="81"/>
      <c r="D4" s="78"/>
      <c r="E4" s="78"/>
      <c r="F4" s="79"/>
      <c r="G4" s="78"/>
      <c r="H4" s="81"/>
      <c r="I4" s="81"/>
    </row>
    <row r="5" spans="1:9" x14ac:dyDescent="0.25">
      <c r="A5" s="81"/>
      <c r="B5" s="78"/>
      <c r="C5" s="78"/>
      <c r="D5" s="78"/>
      <c r="E5" s="78"/>
      <c r="F5" s="79"/>
      <c r="G5" s="81"/>
      <c r="H5" s="78"/>
      <c r="I5" s="81"/>
    </row>
    <row r="6" spans="1:9" x14ac:dyDescent="0.25">
      <c r="A6" s="81"/>
      <c r="B6" s="78"/>
      <c r="C6" s="78"/>
      <c r="D6" s="78"/>
      <c r="E6" s="78"/>
      <c r="F6" s="79"/>
      <c r="G6" s="81"/>
      <c r="H6" s="78"/>
      <c r="I6" s="81"/>
    </row>
    <row r="7" spans="1:9" x14ac:dyDescent="0.25">
      <c r="A7" s="81"/>
      <c r="B7" s="78"/>
      <c r="C7" s="78"/>
      <c r="D7" s="78"/>
      <c r="E7" s="78"/>
      <c r="F7" s="79"/>
      <c r="G7" s="81"/>
      <c r="H7" s="78"/>
      <c r="I7" s="81"/>
    </row>
    <row r="8" spans="1:9" x14ac:dyDescent="0.25">
      <c r="A8" s="81"/>
      <c r="B8" s="78"/>
      <c r="C8" s="78"/>
      <c r="D8" s="78"/>
      <c r="E8" s="78"/>
      <c r="F8" s="79"/>
      <c r="G8" s="78"/>
      <c r="H8" s="81"/>
      <c r="I8" s="81"/>
    </row>
    <row r="9" spans="1:9" x14ac:dyDescent="0.25">
      <c r="A9" s="81"/>
      <c r="B9" s="78"/>
      <c r="C9" s="78"/>
      <c r="D9" s="78"/>
      <c r="E9" s="78"/>
      <c r="F9" s="79"/>
      <c r="G9" s="78"/>
      <c r="H9" s="81"/>
      <c r="I9" s="81"/>
    </row>
    <row r="10" spans="1:9" x14ac:dyDescent="0.25">
      <c r="A10" s="81"/>
      <c r="B10" s="81"/>
      <c r="C10" s="81"/>
      <c r="D10" s="81"/>
      <c r="E10" s="81"/>
      <c r="F10" s="79"/>
      <c r="G10" s="81"/>
      <c r="H10" s="81"/>
      <c r="I10" s="81"/>
    </row>
    <row r="11" spans="1:9" s="84" customFormat="1" x14ac:dyDescent="0.25">
      <c r="A11" s="82"/>
      <c r="B11" s="82"/>
      <c r="C11" s="82"/>
      <c r="D11" s="82"/>
      <c r="E11" s="83"/>
      <c r="G11" s="83"/>
      <c r="H11" s="83"/>
      <c r="I11" s="83"/>
    </row>
    <row r="12" spans="1:9" x14ac:dyDescent="0.25">
      <c r="A12" s="79"/>
      <c r="B12" s="79"/>
      <c r="C12" s="79"/>
      <c r="D12" s="79"/>
      <c r="E12" s="79"/>
      <c r="F12" s="79"/>
      <c r="G12" s="79"/>
      <c r="H12" s="79"/>
      <c r="I12" s="79"/>
    </row>
    <row r="13" spans="1:9" x14ac:dyDescent="0.25">
      <c r="A13" s="79"/>
      <c r="B13" s="79"/>
      <c r="C13" s="79"/>
      <c r="D13" s="79"/>
      <c r="E13" s="77"/>
      <c r="F13" s="79"/>
      <c r="G13" s="79"/>
      <c r="H13" s="79"/>
      <c r="I13" s="79"/>
    </row>
    <row r="15" spans="1:9" ht="15.75" thickBot="1" x14ac:dyDescent="0.3">
      <c r="A15" s="79"/>
      <c r="B15" s="79"/>
      <c r="C15" s="79"/>
      <c r="D15" s="79"/>
      <c r="E15" s="79"/>
      <c r="F15" s="79"/>
      <c r="G15" s="79"/>
      <c r="H15" s="79"/>
      <c r="I15" s="79"/>
    </row>
    <row r="16" spans="1:9" ht="15.75" thickBot="1" x14ac:dyDescent="0.3">
      <c r="A16" s="87"/>
      <c r="B16" s="88"/>
      <c r="C16" s="88"/>
      <c r="D16" s="88"/>
      <c r="E16" s="79"/>
      <c r="F16" s="79"/>
      <c r="G16" s="79"/>
      <c r="H16" s="79"/>
      <c r="I16" s="79"/>
    </row>
    <row r="17" spans="1:4" ht="15.75" thickBot="1" x14ac:dyDescent="0.3">
      <c r="A17" s="89"/>
      <c r="B17" s="90"/>
      <c r="C17" s="90"/>
      <c r="D17" s="90"/>
    </row>
    <row r="18" spans="1:4" ht="15.75" thickBot="1" x14ac:dyDescent="0.3">
      <c r="A18" s="89"/>
      <c r="B18" s="90"/>
      <c r="C18" s="90"/>
      <c r="D18" s="90"/>
    </row>
    <row r="19" spans="1:4" ht="15.75" thickBot="1" x14ac:dyDescent="0.3">
      <c r="A19" s="89"/>
      <c r="B19" s="90"/>
      <c r="C19" s="90"/>
      <c r="D19" s="90"/>
    </row>
    <row r="20" spans="1:4" ht="15.75" thickBot="1" x14ac:dyDescent="0.3">
      <c r="A20" s="89"/>
      <c r="B20" s="91"/>
      <c r="C20" s="90"/>
      <c r="D20" s="91"/>
    </row>
    <row r="21" spans="1:4" ht="15.75" thickBot="1" x14ac:dyDescent="0.3">
      <c r="A21" s="89"/>
      <c r="B21" s="90"/>
      <c r="C21" s="90"/>
      <c r="D21" s="90"/>
    </row>
    <row r="22" spans="1:4" x14ac:dyDescent="0.25">
      <c r="A22" s="92"/>
      <c r="B22" s="79"/>
      <c r="C22" s="79"/>
      <c r="D22" s="79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Torrico Duran, Blanca Paola</Document_x0020_Author>
    <Document_x0020_Language_x0020_IDB xmlns="cdc7663a-08f0-4737-9e8c-148ce897a09c">English</Document_x0020_Language_x0020_IDB>
    <TaxCatchAll xmlns="cdc7663a-08f0-4737-9e8c-148ce897a09c">
      <Value>216</Value>
      <Value>95</Value>
      <Value>44</Value>
      <Value>372</Value>
      <Value>1</Value>
    </TaxCatchAll>
    <Identifier xmlns="cdc7663a-08f0-4737-9e8c-148ce897a09c" xsi:nil="true"/>
    <_dlc_DocId xmlns="cdc7663a-08f0-4737-9e8c-148ce897a09c">EZSHARE-5606946-4</_dlc_DocId>
    <_dlc_DocIdUrl xmlns="cdc7663a-08f0-4737-9e8c-148ce897a09c">
      <Url>https://idbg.sharepoint.com/teams/EZ-RG-TCP/RG-T3243/_layouts/15/DocIdRedir.aspx?ID=EZSHARE-5606946-4</Url>
      <Description>EZSHARE-5606946-4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CLIMATE AND COMPETITIVENESS</TermName>
          <TermId xmlns="http://schemas.microsoft.com/office/infopath/2007/PartnerControls">d6b7efeb-3b05-435a-8a94-64ec38c400db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CCP</TermName>
          <TermId xmlns="http://schemas.microsoft.com/office/infopath/2007/PartnerControls">61cb5ab4-c090-4d7d-aa96-784b018822a5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RG-T3243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F3C5A2C84F60F46B8F30B247F6A9FE4" ma:contentTypeVersion="106" ma:contentTypeDescription="A content type to manage public (operations) IDB documents" ma:contentTypeScope="" ma:versionID="b918acf9d2cfa67a441c5266e7b7f35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456116f92b3cc1cac16b7cff38f8bb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24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7F4FF8-A52E-4C2C-8FDD-1E776B2FB655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cdc7663a-08f0-4737-9e8c-148ce897a09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41B6106-271A-4548-9044-9A7970D19AF0}"/>
</file>

<file path=customXml/itemProps4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19740908-0768-4253-A80C-3C72716E74C1}"/>
</file>

<file path=customXml/itemProps6.xml><?xml version="1.0" encoding="utf-8"?>
<ds:datastoreItem xmlns:ds="http://schemas.openxmlformats.org/officeDocument/2006/customXml" ds:itemID="{547E5286-D5C0-43AD-88D4-4D801D373B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Procurement Plan</vt:lpstr>
      <vt:lpstr>COUNTERPART</vt:lpstr>
      <vt:lpstr>Other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Blanca Torrico</cp:lastModifiedBy>
  <cp:revision/>
  <dcterms:created xsi:type="dcterms:W3CDTF">2017-06-07T20:53:19Z</dcterms:created>
  <dcterms:modified xsi:type="dcterms:W3CDTF">2018-06-08T16:33:53Z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2a38962e-962b-4673-8ee3-d8e55fe39a75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eries Operations IDB">
    <vt:lpwstr/>
  </property>
  <property fmtid="{D5CDD505-2E9C-101B-9397-08002B2CF9AE}" pid="12" name="Sub-Sector">
    <vt:lpwstr>216;#BUSINESS CLIMATE AND COMPETITIVENESS|d6b7efeb-3b05-435a-8a94-64ec38c400db</vt:lpwstr>
  </property>
  <property fmtid="{D5CDD505-2E9C-101B-9397-08002B2CF9AE}" pid="13" name="Fund IDB">
    <vt:lpwstr>372;#CCP|61cb5ab4-c090-4d7d-aa96-784b018822a5</vt:lpwstr>
  </property>
  <property fmtid="{D5CDD505-2E9C-101B-9397-08002B2CF9AE}" pid="14" name="Sector IDB">
    <vt:lpwstr>95;#PRIVATE FIRMS AND SME DEVELOPMENT|c1e6207a-501c-43c6-a42a-7c1a019b2e26</vt:lpwstr>
  </property>
  <property fmtid="{D5CDD505-2E9C-101B-9397-08002B2CF9AE}" pid="15" name="Function Operations IDB">
    <vt:lpwstr>1;#Project Preparation, Planning and Design|29ca0c72-1fc4-435f-a09c-28585cb5eac9</vt:lpwstr>
  </property>
  <property fmtid="{D5CDD505-2E9C-101B-9397-08002B2CF9AE}" pid="16" name="RecordPoint_ActiveItemMoved">
    <vt:lpwstr>/teams/EZ-RG-TCP/RG-T3243/05 Basic Data/RG-T3243 Annex III_Procurement Plan BEO_SLU.xlsx</vt:lpwstr>
  </property>
  <property fmtid="{D5CDD505-2E9C-101B-9397-08002B2CF9AE}" pid="17" name="Disclosure Activity">
    <vt:lpwstr>Approved TC document</vt:lpwstr>
  </property>
  <property fmtid="{D5CDD505-2E9C-101B-9397-08002B2CF9AE}" pid="18" name="ContentTypeId">
    <vt:lpwstr>0x0101001A458A224826124E8B45B1D613300CFC000F3C5A2C84F60F46B8F30B247F6A9FE4</vt:lpwstr>
  </property>
</Properties>
</file>