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rigoa\ENE 2014-2015-2016-2017\MEXICO\ENERGIA BID en MAC\GEOTERMIA\Mision enero 2018\POD\Plan de Adquisiciones\"/>
    </mc:Choice>
  </mc:AlternateContent>
  <xr:revisionPtr revIDLastSave="0" documentId="11_BBBDBC4AA4BA46450772378AE19B324D009CFEB0" xr6:coauthVersionLast="35" xr6:coauthVersionMax="35" xr10:uidLastSave="{00000000-0000-0000-0000-000000000000}"/>
  <bookViews>
    <workbookView xWindow="0" yWindow="0" windowWidth="28800" windowHeight="12210" xr2:uid="{00000000-000D-0000-FFFF-FFFF00000000}"/>
  </bookViews>
  <sheets>
    <sheet name="Sheet1" sheetId="1" r:id="rId1"/>
  </sheet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9" i="1"/>
  <c r="J24" i="1"/>
  <c r="I24" i="1"/>
  <c r="H24" i="1"/>
  <c r="E24" i="1"/>
  <c r="K22" i="1"/>
  <c r="K21" i="1"/>
  <c r="K20" i="1"/>
  <c r="K18" i="1"/>
  <c r="K17" i="1"/>
  <c r="K16" i="1"/>
  <c r="K15" i="1"/>
  <c r="K13" i="1"/>
  <c r="K24" i="1"/>
</calcChain>
</file>

<file path=xl/sharedStrings.xml><?xml version="1.0" encoding="utf-8"?>
<sst xmlns="http://schemas.openxmlformats.org/spreadsheetml/2006/main" count="118" uniqueCount="83">
  <si>
    <t>Inter-American Development Bank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</si>
  <si>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</si>
  <si>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t>Country: Mexico</t>
  </si>
  <si>
    <t>Executing Agency:  For Component 1: NAFIN and for Component 3: IDB</t>
  </si>
  <si>
    <t>UDR:</t>
  </si>
  <si>
    <t>Project number: ME-L1148</t>
  </si>
  <si>
    <t>Title of Project: Geothermal Financing and Risk Transfer Program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</si>
  <si>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[36 months tentatively]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</si>
  <si>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</si>
  <si>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</si>
  <si>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</si>
  <si>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</si>
  <si>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</si>
  <si>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</si>
  <si>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</si>
  <si>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</si>
  <si>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</si>
  <si>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</si>
  <si>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</si>
  <si>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</si>
  <si>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</si>
  <si>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</si>
  <si>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</si>
  <si>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</si>
  <si>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</si>
  <si>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</si>
  <si>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</si>
  <si>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</si>
  <si>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</si>
  <si>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</si>
  <si>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</si>
  <si>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</si>
  <si>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</si>
  <si>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</si>
  <si>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</si>
  <si>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</si>
  <si>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>A drilling company will be hired to provide to provide its services to all the private developers</t>
  </si>
  <si>
    <t>FCS</t>
  </si>
  <si>
    <t>Lump Sum</t>
  </si>
  <si>
    <t>dic 2018</t>
  </si>
  <si>
    <t>3 yrs</t>
  </si>
  <si>
    <t>National Competitive Bidding</t>
  </si>
  <si>
    <t>Component 3</t>
  </si>
  <si>
    <t xml:space="preserve">INEEL will be hired to perform activities related to: </t>
  </si>
  <si>
    <t>SSS</t>
  </si>
  <si>
    <t>2 yrs</t>
  </si>
  <si>
    <t>Shopping</t>
  </si>
  <si>
    <t>A firm will be hired to certify the quality of wells</t>
  </si>
  <si>
    <t>Quality and Cost Based Selection</t>
  </si>
  <si>
    <t>a firm will be hired to carry out environmental safeguards</t>
  </si>
  <si>
    <t>1 yr</t>
  </si>
  <si>
    <t>Quality Based Selection</t>
  </si>
  <si>
    <t>Individual Consultant (AM-650)</t>
  </si>
  <si>
    <t>support for SENER</t>
  </si>
  <si>
    <t>IICQ</t>
  </si>
  <si>
    <t>Selection under a Fixed Budget</t>
  </si>
  <si>
    <t>support for NAFIN</t>
  </si>
  <si>
    <t>Individual Consultant</t>
  </si>
  <si>
    <t>Prepared by:</t>
  </si>
  <si>
    <t>Christiaan Gischler and Rodrigo Aragon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</si>
  <si>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</si>
  <si>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</si>
  <si>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</si>
  <si>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</si>
  <si>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</si>
  <si>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</si>
  <si>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</si>
  <si>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</si>
  <si>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</si>
  <si>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</si>
  <si>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</si>
  <si>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</si>
  <si>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</si>
  <si>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Component 2</t>
  </si>
  <si>
    <t>B. Goods (2)(iii)</t>
  </si>
  <si>
    <t>Framework Agreement</t>
  </si>
  <si>
    <t>C. Non consulting services</t>
  </si>
  <si>
    <t>Goods included in Cons. Firm RFP</t>
  </si>
  <si>
    <t>SCS</t>
  </si>
  <si>
    <t>Component 4</t>
  </si>
  <si>
    <t>Corporate Procurement (GN-2303)</t>
  </si>
  <si>
    <t>Component 5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</si>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</sst>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9">
    <xf numFmtId="0" fontId="0" fillId="0" borderId="0" xfId="0"/>
    <xf numFmtId="0" fontId="6" fillId="0" borderId="0" xfId="0" applyFont="1"/>
    <xf numFmtId="164" fontId="6" fillId="0" borderId="0" xfId="2" applyNumberFormat="1" applyFont="1"/>
    <xf numFmtId="9" fontId="6" fillId="0" borderId="0" xfId="2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9" fillId="0" borderId="7" xfId="0" applyFont="1" applyBorder="1" applyAlignment="1">
      <alignment horizontal="left"/>
    </xf>
    <xf numFmtId="0" fontId="10" fillId="2" borderId="5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 vertical="center" wrapText="1"/>
    </xf>
    <xf numFmtId="9" fontId="10" fillId="2" borderId="5" xfId="2" applyFont="1" applyFill="1" applyBorder="1" applyAlignment="1">
      <alignment horizontal="center" vertical="center" wrapText="1"/>
    </xf>
    <xf numFmtId="0" fontId="11" fillId="0" borderId="20" xfId="3" applyFont="1" applyBorder="1" applyAlignment="1">
      <alignment vertical="center" wrapText="1"/>
    </xf>
    <xf numFmtId="0" fontId="11" fillId="0" borderId="21" xfId="3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23" xfId="3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12" fillId="0" borderId="0" xfId="0" applyFont="1" applyAlignment="1">
      <alignment horizontal="left"/>
    </xf>
    <xf numFmtId="164" fontId="12" fillId="0" borderId="0" xfId="2" applyNumberFormat="1" applyFont="1" applyAlignment="1">
      <alignment horizontal="left"/>
    </xf>
    <xf numFmtId="9" fontId="12" fillId="0" borderId="0" xfId="2" applyFont="1" applyAlignment="1">
      <alignment horizontal="left"/>
    </xf>
    <xf numFmtId="0" fontId="0" fillId="0" borderId="5" xfId="0" applyBorder="1" applyAlignment="1">
      <alignment vertical="center" wrapText="1"/>
    </xf>
    <xf numFmtId="165" fontId="0" fillId="0" borderId="5" xfId="1" applyNumberFormat="1" applyFont="1" applyBorder="1" applyAlignment="1">
      <alignment vertical="center"/>
    </xf>
    <xf numFmtId="166" fontId="0" fillId="0" borderId="5" xfId="0" applyNumberFormat="1" applyBorder="1" applyAlignment="1">
      <alignment vertical="center"/>
    </xf>
    <xf numFmtId="166" fontId="0" fillId="0" borderId="5" xfId="0" applyNumberFormat="1" applyBorder="1" applyAlignment="1">
      <alignment horizontal="center" vertical="center"/>
    </xf>
    <xf numFmtId="166" fontId="0" fillId="0" borderId="31" xfId="0" applyNumberForma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35" xfId="0" applyFont="1" applyBorder="1" applyAlignment="1">
      <alignment horizontal="left" vertical="top"/>
    </xf>
    <xf numFmtId="0" fontId="12" fillId="0" borderId="36" xfId="0" applyFont="1" applyBorder="1" applyAlignment="1">
      <alignment horizontal="left" vertical="top" wrapText="1"/>
    </xf>
    <xf numFmtId="0" fontId="12" fillId="0" borderId="37" xfId="0" applyFont="1" applyBorder="1" applyAlignment="1">
      <alignment horizontal="left" vertical="top" wrapText="1"/>
    </xf>
    <xf numFmtId="0" fontId="12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10" fillId="2" borderId="2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/>
    </xf>
    <xf numFmtId="0" fontId="12" fillId="0" borderId="3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35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0" fontId="2" fillId="0" borderId="22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165" fontId="1" fillId="0" borderId="27" xfId="1" applyNumberFormat="1" applyFont="1" applyBorder="1" applyAlignment="1">
      <alignment horizontal="left"/>
    </xf>
    <xf numFmtId="164" fontId="1" fillId="0" borderId="27" xfId="2" applyNumberFormat="1" applyFont="1" applyBorder="1" applyAlignment="1">
      <alignment horizontal="center"/>
    </xf>
    <xf numFmtId="164" fontId="1" fillId="0" borderId="29" xfId="2" applyNumberFormat="1" applyFont="1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Font="1" applyBorder="1" applyAlignment="1">
      <alignment vertical="center"/>
    </xf>
    <xf numFmtId="9" fontId="1" fillId="0" borderId="5" xfId="2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166" fontId="1" fillId="0" borderId="5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vertical="center"/>
    </xf>
    <xf numFmtId="166" fontId="1" fillId="0" borderId="6" xfId="0" applyNumberFormat="1" applyFont="1" applyBorder="1" applyAlignment="1">
      <alignment vertical="center"/>
    </xf>
    <xf numFmtId="0" fontId="1" fillId="0" borderId="8" xfId="0" applyFont="1" applyBorder="1"/>
    <xf numFmtId="0" fontId="1" fillId="0" borderId="9" xfId="0" applyFont="1" applyBorder="1"/>
    <xf numFmtId="0" fontId="1" fillId="0" borderId="5" xfId="2" applyNumberFormat="1" applyFont="1" applyBorder="1" applyAlignment="1">
      <alignment vertical="center"/>
    </xf>
    <xf numFmtId="0" fontId="1" fillId="0" borderId="9" xfId="2" applyNumberFormat="1" applyFont="1" applyBorder="1"/>
    <xf numFmtId="166" fontId="1" fillId="0" borderId="9" xfId="0" applyNumberFormat="1" applyFont="1" applyBorder="1"/>
    <xf numFmtId="166" fontId="1" fillId="0" borderId="10" xfId="0" applyNumberFormat="1" applyFont="1" applyBorder="1"/>
    <xf numFmtId="0" fontId="1" fillId="0" borderId="17" xfId="0" applyFont="1" applyBorder="1"/>
    <xf numFmtId="0" fontId="2" fillId="0" borderId="9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9" fontId="2" fillId="0" borderId="9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5"/>
  <sheetViews>
    <sheetView tabSelected="1" zoomScale="75" zoomScaleNormal="75" workbookViewId="0" xr3:uid="{AEA406A1-0E4B-5B11-9CD5-51D6E497D94C}">
      <selection activeCell="M2" sqref="M2"/>
    </sheetView>
  </sheetViews>
  <sheetFormatPr defaultColWidth="8.7109375" defaultRowHeight="15" outlineLevelRow="1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3.85546875" style="1" customWidth="1"/>
    <col min="6" max="6" width="13.28515625" style="1" customWidth="1"/>
    <col min="7" max="7" width="15.85546875" style="1" customWidth="1"/>
    <col min="8" max="8" width="14.85546875" style="1" customWidth="1"/>
    <col min="9" max="9" width="6.4257812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85546875" style="1" customWidth="1"/>
    <col min="16" max="17" width="8.7109375" style="1"/>
    <col min="18" max="18" width="9" style="1" customWidth="1"/>
    <col min="19" max="19" width="0.42578125" style="1" hidden="1" customWidth="1"/>
    <col min="20" max="16384" width="8.7109375" style="1"/>
  </cols>
  <sheetData>
    <row r="1" spans="1:21" ht="14.65" customHeight="1">
      <c r="A1" s="55"/>
      <c r="B1" s="55"/>
      <c r="C1" s="55"/>
      <c r="D1" s="55"/>
      <c r="E1" s="55"/>
      <c r="F1" s="55"/>
      <c r="G1" s="55"/>
      <c r="H1" s="55"/>
      <c r="I1" s="56"/>
      <c r="J1" s="55"/>
      <c r="K1" s="57"/>
      <c r="L1" s="55"/>
      <c r="M1" s="55" t="s">
        <v>0</v>
      </c>
      <c r="N1" s="55"/>
      <c r="O1" s="55"/>
      <c r="P1" s="55"/>
      <c r="Q1" s="55"/>
      <c r="R1" s="55"/>
      <c r="S1" s="55"/>
      <c r="T1" s="55"/>
      <c r="U1" s="55"/>
    </row>
    <row r="2" spans="1:21" ht="14.65" customHeight="1">
      <c r="A2" s="55"/>
      <c r="B2" s="55"/>
      <c r="C2" s="55"/>
      <c r="D2" s="55"/>
      <c r="E2" s="55"/>
      <c r="F2" s="55"/>
      <c r="G2" s="55"/>
      <c r="H2" s="55"/>
      <c r="I2" s="56"/>
      <c r="J2" s="55"/>
      <c r="K2" s="57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1:21" ht="9" customHeight="1" thickBot="1">
      <c r="A3" s="55"/>
      <c r="B3" s="55"/>
      <c r="C3" s="55"/>
      <c r="D3" s="55"/>
      <c r="E3" s="55"/>
      <c r="F3" s="55"/>
      <c r="G3" s="55"/>
      <c r="H3" s="55"/>
      <c r="I3" s="56"/>
      <c r="J3" s="55"/>
      <c r="K3" s="57"/>
      <c r="L3" s="55"/>
      <c r="M3" s="55"/>
      <c r="N3" s="55"/>
      <c r="O3" s="55"/>
      <c r="P3" s="55"/>
      <c r="Q3" s="55"/>
      <c r="R3" s="55"/>
      <c r="S3" s="55"/>
      <c r="T3" s="55"/>
      <c r="U3" s="55"/>
    </row>
    <row r="4" spans="1:21" ht="24.75" customHeight="1">
      <c r="A4" s="4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58"/>
      <c r="Q4" s="58"/>
      <c r="R4" s="58"/>
      <c r="S4" s="58"/>
      <c r="T4" s="58"/>
      <c r="U4" s="58"/>
    </row>
    <row r="5" spans="1:21" ht="14.65" customHeight="1">
      <c r="A5" s="41" t="s">
        <v>2</v>
      </c>
      <c r="B5" s="44"/>
      <c r="C5" s="44"/>
      <c r="D5" s="44"/>
      <c r="E5" s="44"/>
      <c r="F5" s="59"/>
      <c r="G5" s="44" t="s">
        <v>3</v>
      </c>
      <c r="H5" s="44"/>
      <c r="I5" s="44"/>
      <c r="J5" s="44"/>
      <c r="K5" s="44"/>
      <c r="L5" s="44"/>
      <c r="M5" s="44"/>
      <c r="N5" s="59"/>
      <c r="O5" s="9" t="s">
        <v>4</v>
      </c>
      <c r="P5" s="55"/>
      <c r="Q5" s="55"/>
      <c r="R5" s="55"/>
      <c r="S5" s="55"/>
      <c r="T5" s="55"/>
      <c r="U5" s="55"/>
    </row>
    <row r="6" spans="1:21" ht="15" customHeight="1">
      <c r="A6" s="41" t="s">
        <v>5</v>
      </c>
      <c r="B6" s="44"/>
      <c r="C6" s="44"/>
      <c r="D6" s="44"/>
      <c r="E6" s="59"/>
      <c r="F6" s="42" t="s">
        <v>6</v>
      </c>
      <c r="G6" s="42"/>
      <c r="H6" s="42"/>
      <c r="I6" s="42"/>
      <c r="J6" s="42"/>
      <c r="K6" s="42"/>
      <c r="L6" s="42"/>
      <c r="M6" s="42"/>
      <c r="N6" s="42"/>
      <c r="O6" s="60"/>
      <c r="P6" s="55"/>
      <c r="Q6" s="55"/>
      <c r="R6" s="55"/>
      <c r="S6" s="55"/>
      <c r="T6" s="55"/>
      <c r="U6" s="55"/>
    </row>
    <row r="7" spans="1:21" ht="20.25" customHeight="1" thickBot="1">
      <c r="A7" s="43" t="s">
        <v>7</v>
      </c>
      <c r="B7" s="61"/>
      <c r="C7" s="61"/>
      <c r="D7" s="61"/>
      <c r="E7" s="62"/>
      <c r="F7" s="63" t="s">
        <v>8</v>
      </c>
      <c r="G7" s="64"/>
      <c r="H7" s="65"/>
      <c r="I7" s="66"/>
      <c r="J7" s="66"/>
      <c r="K7" s="66"/>
      <c r="L7" s="66"/>
      <c r="M7" s="66"/>
      <c r="N7" s="66"/>
      <c r="O7" s="67"/>
      <c r="P7" s="55"/>
      <c r="Q7" s="55"/>
      <c r="R7" s="55"/>
      <c r="S7" s="55"/>
      <c r="T7" s="55"/>
      <c r="U7" s="55"/>
    </row>
    <row r="8" spans="1:21" ht="4.7" customHeight="1">
      <c r="A8" s="68"/>
      <c r="B8" s="55"/>
      <c r="C8" s="55"/>
      <c r="D8" s="55"/>
      <c r="E8" s="55"/>
      <c r="F8" s="55"/>
      <c r="G8" s="55"/>
      <c r="H8" s="55"/>
      <c r="I8" s="56"/>
      <c r="J8" s="55"/>
      <c r="K8" s="57"/>
      <c r="L8" s="55"/>
      <c r="M8" s="55"/>
      <c r="N8" s="55"/>
      <c r="O8" s="69"/>
      <c r="P8" s="55"/>
      <c r="Q8" s="55"/>
      <c r="R8" s="55"/>
      <c r="S8" s="55"/>
      <c r="T8" s="55"/>
      <c r="U8" s="55"/>
    </row>
    <row r="9" spans="1:21" ht="39" customHeight="1">
      <c r="A9" s="29" t="s">
        <v>9</v>
      </c>
      <c r="B9" s="32" t="s">
        <v>10</v>
      </c>
      <c r="C9" s="32" t="s">
        <v>11</v>
      </c>
      <c r="D9" s="32" t="s">
        <v>12</v>
      </c>
      <c r="E9" s="32" t="s">
        <v>13</v>
      </c>
      <c r="F9" s="32" t="s">
        <v>14</v>
      </c>
      <c r="G9" s="32" t="s">
        <v>15</v>
      </c>
      <c r="H9" s="27" t="s">
        <v>16</v>
      </c>
      <c r="I9" s="45"/>
      <c r="J9" s="45"/>
      <c r="K9" s="28"/>
      <c r="L9" s="32" t="s">
        <v>17</v>
      </c>
      <c r="M9" s="32" t="s">
        <v>18</v>
      </c>
      <c r="N9" s="32" t="s">
        <v>19</v>
      </c>
      <c r="O9" s="46" t="s">
        <v>20</v>
      </c>
      <c r="P9" s="55"/>
      <c r="Q9" s="55"/>
      <c r="R9" s="55"/>
      <c r="S9" s="55"/>
      <c r="T9" s="55"/>
      <c r="U9" s="55"/>
    </row>
    <row r="10" spans="1:21" ht="28.5" customHeight="1" thickBot="1">
      <c r="A10" s="30"/>
      <c r="B10" s="33"/>
      <c r="C10" s="33"/>
      <c r="D10" s="33"/>
      <c r="E10" s="33"/>
      <c r="F10" s="33"/>
      <c r="G10" s="33"/>
      <c r="H10" s="27" t="s">
        <v>21</v>
      </c>
      <c r="I10" s="28"/>
      <c r="J10" s="27" t="s">
        <v>22</v>
      </c>
      <c r="K10" s="28"/>
      <c r="L10" s="33"/>
      <c r="M10" s="33"/>
      <c r="N10" s="70"/>
      <c r="O10" s="47"/>
      <c r="P10" s="55"/>
      <c r="Q10" s="55"/>
      <c r="R10" s="55"/>
      <c r="S10" s="55"/>
      <c r="T10" s="55"/>
      <c r="U10" s="55"/>
    </row>
    <row r="11" spans="1:21" ht="28.5" customHeight="1">
      <c r="A11" s="31"/>
      <c r="B11" s="34"/>
      <c r="C11" s="34"/>
      <c r="D11" s="34"/>
      <c r="E11" s="34"/>
      <c r="F11" s="34"/>
      <c r="G11" s="34"/>
      <c r="H11" s="10" t="s">
        <v>23</v>
      </c>
      <c r="I11" s="11" t="s">
        <v>24</v>
      </c>
      <c r="J11" s="10" t="s">
        <v>23</v>
      </c>
      <c r="K11" s="12" t="s">
        <v>24</v>
      </c>
      <c r="L11" s="33"/>
      <c r="M11" s="33"/>
      <c r="N11" s="70"/>
      <c r="O11" s="47"/>
      <c r="P11" s="55"/>
      <c r="Q11" s="55"/>
      <c r="R11" s="55"/>
      <c r="S11" s="13" t="s">
        <v>25</v>
      </c>
      <c r="T11" s="55"/>
      <c r="U11" s="55"/>
    </row>
    <row r="12" spans="1:21" ht="0.95" customHeight="1" thickBot="1">
      <c r="A12" s="71" t="s">
        <v>26</v>
      </c>
      <c r="B12" s="71" t="s">
        <v>27</v>
      </c>
      <c r="C12" s="72" t="s">
        <v>28</v>
      </c>
      <c r="D12" s="73" t="s">
        <v>29</v>
      </c>
      <c r="E12" s="74"/>
      <c r="F12" s="74" t="s">
        <v>30</v>
      </c>
      <c r="G12" s="74" t="s">
        <v>31</v>
      </c>
      <c r="H12" s="74"/>
      <c r="I12" s="75"/>
      <c r="J12" s="74"/>
      <c r="K12" s="76"/>
      <c r="L12" s="77">
        <v>42430</v>
      </c>
      <c r="M12" s="77"/>
      <c r="N12" s="70"/>
      <c r="O12" s="78"/>
      <c r="P12" s="55"/>
      <c r="Q12" s="55"/>
      <c r="R12" s="55"/>
      <c r="S12" s="14" t="s">
        <v>32</v>
      </c>
      <c r="T12" s="55"/>
      <c r="U12" s="55"/>
    </row>
    <row r="13" spans="1:21" s="15" customFormat="1" ht="24.4" customHeight="1" thickBot="1">
      <c r="A13" s="79" t="s">
        <v>33</v>
      </c>
      <c r="B13" s="80" t="s">
        <v>34</v>
      </c>
      <c r="C13" s="81" t="s">
        <v>35</v>
      </c>
      <c r="D13" s="22" t="s">
        <v>36</v>
      </c>
      <c r="E13" s="82">
        <v>51500000</v>
      </c>
      <c r="F13" s="80" t="s">
        <v>37</v>
      </c>
      <c r="G13" s="81" t="s">
        <v>38</v>
      </c>
      <c r="H13" s="23">
        <v>51500000</v>
      </c>
      <c r="I13" s="83">
        <v>1</v>
      </c>
      <c r="J13" s="82">
        <v>0</v>
      </c>
      <c r="K13" s="83">
        <f>IF(I13&gt;0,1-I13,0)</f>
        <v>0</v>
      </c>
      <c r="L13" s="24">
        <v>43252</v>
      </c>
      <c r="M13" s="25" t="s">
        <v>39</v>
      </c>
      <c r="N13" s="26" t="s">
        <v>40</v>
      </c>
      <c r="O13" s="84"/>
      <c r="P13" s="85"/>
      <c r="Q13" s="85"/>
      <c r="R13" s="85"/>
      <c r="S13" s="14" t="s">
        <v>41</v>
      </c>
      <c r="T13" s="85"/>
      <c r="U13" s="85"/>
    </row>
    <row r="14" spans="1:21" s="15" customFormat="1" ht="24.4" customHeight="1" thickBot="1">
      <c r="A14" s="79" t="s">
        <v>42</v>
      </c>
      <c r="B14" s="80" t="s">
        <v>34</v>
      </c>
      <c r="C14" s="81" t="s">
        <v>35</v>
      </c>
      <c r="D14" s="22" t="s">
        <v>43</v>
      </c>
      <c r="E14" s="82">
        <v>500000</v>
      </c>
      <c r="F14" s="80" t="s">
        <v>44</v>
      </c>
      <c r="G14" s="81" t="s">
        <v>38</v>
      </c>
      <c r="H14" s="82">
        <v>500000</v>
      </c>
      <c r="I14" s="83">
        <v>1</v>
      </c>
      <c r="J14" s="82">
        <v>0</v>
      </c>
      <c r="K14" s="83">
        <f t="shared" ref="K14:K22" si="0">IF(I14&gt;0,1-I14,0)</f>
        <v>0</v>
      </c>
      <c r="L14" s="24">
        <v>43221</v>
      </c>
      <c r="M14" s="86">
        <v>43221</v>
      </c>
      <c r="N14" s="26" t="s">
        <v>45</v>
      </c>
      <c r="O14" s="84"/>
      <c r="P14" s="85"/>
      <c r="Q14" s="85"/>
      <c r="R14" s="85"/>
      <c r="S14" s="14" t="s">
        <v>46</v>
      </c>
      <c r="T14" s="85"/>
      <c r="U14" s="85"/>
    </row>
    <row r="15" spans="1:21" s="15" customFormat="1" ht="24.4" customHeight="1" thickBot="1">
      <c r="A15" s="79" t="s">
        <v>42</v>
      </c>
      <c r="B15" s="80" t="s">
        <v>34</v>
      </c>
      <c r="C15" s="81" t="s">
        <v>35</v>
      </c>
      <c r="D15" s="22" t="s">
        <v>47</v>
      </c>
      <c r="E15" s="82">
        <v>350000</v>
      </c>
      <c r="F15" s="80" t="s">
        <v>37</v>
      </c>
      <c r="G15" s="81" t="s">
        <v>38</v>
      </c>
      <c r="H15" s="82">
        <v>350000</v>
      </c>
      <c r="I15" s="83">
        <v>1</v>
      </c>
      <c r="J15" s="82">
        <v>0</v>
      </c>
      <c r="K15" s="83">
        <f t="shared" si="0"/>
        <v>0</v>
      </c>
      <c r="L15" s="24">
        <v>43586</v>
      </c>
      <c r="M15" s="86">
        <v>43709</v>
      </c>
      <c r="N15" s="26" t="s">
        <v>45</v>
      </c>
      <c r="O15" s="84"/>
      <c r="P15" s="85"/>
      <c r="Q15" s="85"/>
      <c r="R15" s="85"/>
      <c r="S15" s="14" t="s">
        <v>48</v>
      </c>
      <c r="T15" s="85"/>
      <c r="U15" s="85"/>
    </row>
    <row r="16" spans="1:21" s="15" customFormat="1" ht="24.4" customHeight="1" thickBot="1">
      <c r="A16" s="79" t="s">
        <v>42</v>
      </c>
      <c r="B16" s="80" t="s">
        <v>34</v>
      </c>
      <c r="C16" s="81" t="s">
        <v>35</v>
      </c>
      <c r="D16" s="22" t="s">
        <v>49</v>
      </c>
      <c r="E16" s="82">
        <v>250000</v>
      </c>
      <c r="F16" s="80" t="s">
        <v>37</v>
      </c>
      <c r="G16" s="81" t="s">
        <v>38</v>
      </c>
      <c r="H16" s="82">
        <v>250000</v>
      </c>
      <c r="I16" s="83">
        <v>1</v>
      </c>
      <c r="J16" s="82">
        <v>0</v>
      </c>
      <c r="K16" s="83">
        <f t="shared" si="0"/>
        <v>0</v>
      </c>
      <c r="L16" s="87">
        <v>43252</v>
      </c>
      <c r="M16" s="86">
        <v>43282</v>
      </c>
      <c r="N16" s="26" t="s">
        <v>50</v>
      </c>
      <c r="O16" s="84"/>
      <c r="P16" s="85"/>
      <c r="Q16" s="85"/>
      <c r="R16" s="85"/>
      <c r="S16" s="14" t="s">
        <v>51</v>
      </c>
      <c r="T16" s="85"/>
      <c r="U16" s="85"/>
    </row>
    <row r="17" spans="1:19" s="15" customFormat="1" ht="24.4" customHeight="1" thickBot="1">
      <c r="A17" s="79" t="s">
        <v>42</v>
      </c>
      <c r="B17" s="80" t="s">
        <v>34</v>
      </c>
      <c r="C17" s="81" t="s">
        <v>52</v>
      </c>
      <c r="D17" s="22" t="s">
        <v>53</v>
      </c>
      <c r="E17" s="82">
        <v>25000</v>
      </c>
      <c r="F17" s="80" t="s">
        <v>54</v>
      </c>
      <c r="G17" s="81" t="s">
        <v>38</v>
      </c>
      <c r="H17" s="82">
        <v>25000</v>
      </c>
      <c r="I17" s="83">
        <v>1</v>
      </c>
      <c r="J17" s="82">
        <v>0</v>
      </c>
      <c r="K17" s="83">
        <f t="shared" si="0"/>
        <v>0</v>
      </c>
      <c r="L17" s="87">
        <v>43191</v>
      </c>
      <c r="M17" s="87">
        <v>43221</v>
      </c>
      <c r="N17" s="26" t="s">
        <v>50</v>
      </c>
      <c r="O17" s="84"/>
      <c r="P17" s="85"/>
      <c r="Q17" s="85"/>
      <c r="R17" s="85"/>
      <c r="S17" s="14" t="s">
        <v>55</v>
      </c>
    </row>
    <row r="18" spans="1:19" s="15" customFormat="1" ht="24.4" customHeight="1">
      <c r="A18" s="79" t="s">
        <v>42</v>
      </c>
      <c r="B18" s="80" t="s">
        <v>34</v>
      </c>
      <c r="C18" s="81" t="s">
        <v>52</v>
      </c>
      <c r="D18" s="22" t="s">
        <v>56</v>
      </c>
      <c r="E18" s="82">
        <v>25000</v>
      </c>
      <c r="F18" s="80" t="s">
        <v>54</v>
      </c>
      <c r="G18" s="81" t="s">
        <v>38</v>
      </c>
      <c r="H18" s="82">
        <v>25000</v>
      </c>
      <c r="I18" s="83">
        <v>1</v>
      </c>
      <c r="J18" s="82">
        <v>0</v>
      </c>
      <c r="K18" s="83">
        <f t="shared" si="0"/>
        <v>0</v>
      </c>
      <c r="L18" s="87">
        <v>43191</v>
      </c>
      <c r="M18" s="87">
        <v>43221</v>
      </c>
      <c r="N18" s="26" t="s">
        <v>50</v>
      </c>
      <c r="O18" s="84"/>
      <c r="P18" s="85"/>
      <c r="Q18" s="85"/>
      <c r="R18" s="85"/>
      <c r="S18" s="14" t="s">
        <v>57</v>
      </c>
    </row>
    <row r="19" spans="1:19" s="15" customFormat="1" ht="24.4" customHeight="1">
      <c r="A19" s="79"/>
      <c r="B19" s="80"/>
      <c r="C19" s="81"/>
      <c r="D19" s="81"/>
      <c r="E19" s="82"/>
      <c r="F19" s="80"/>
      <c r="G19" s="81"/>
      <c r="H19" s="82"/>
      <c r="I19" s="83"/>
      <c r="J19" s="82"/>
      <c r="K19" s="83">
        <f t="shared" si="0"/>
        <v>0</v>
      </c>
      <c r="L19" s="87"/>
      <c r="M19" s="87"/>
      <c r="N19" s="88"/>
      <c r="O19" s="84"/>
      <c r="P19" s="85"/>
      <c r="Q19" s="85"/>
      <c r="R19" s="85"/>
      <c r="S19" s="85"/>
    </row>
    <row r="20" spans="1:19" s="15" customFormat="1" ht="24.4" customHeight="1">
      <c r="A20" s="79"/>
      <c r="B20" s="80"/>
      <c r="C20" s="81"/>
      <c r="D20" s="81"/>
      <c r="E20" s="82"/>
      <c r="F20" s="80"/>
      <c r="G20" s="81"/>
      <c r="H20" s="82"/>
      <c r="I20" s="83"/>
      <c r="J20" s="82"/>
      <c r="K20" s="83">
        <f t="shared" si="0"/>
        <v>0</v>
      </c>
      <c r="L20" s="87"/>
      <c r="M20" s="87"/>
      <c r="N20" s="88"/>
      <c r="O20" s="84"/>
      <c r="P20" s="85"/>
      <c r="Q20" s="85"/>
      <c r="R20" s="85"/>
      <c r="S20" s="85"/>
    </row>
    <row r="21" spans="1:19" s="15" customFormat="1" ht="24.4" customHeight="1">
      <c r="A21" s="79"/>
      <c r="B21" s="80"/>
      <c r="C21" s="81"/>
      <c r="D21" s="81"/>
      <c r="E21" s="82"/>
      <c r="F21" s="80"/>
      <c r="G21" s="81"/>
      <c r="H21" s="82"/>
      <c r="I21" s="83"/>
      <c r="J21" s="82"/>
      <c r="K21" s="83">
        <f t="shared" si="0"/>
        <v>0</v>
      </c>
      <c r="L21" s="87"/>
      <c r="M21" s="87"/>
      <c r="N21" s="88"/>
      <c r="O21" s="84"/>
      <c r="P21" s="85"/>
      <c r="Q21" s="85"/>
      <c r="R21" s="85"/>
      <c r="S21" s="85"/>
    </row>
    <row r="22" spans="1:19" s="15" customFormat="1" ht="24.4" customHeight="1">
      <c r="A22" s="79"/>
      <c r="B22" s="80"/>
      <c r="C22" s="81"/>
      <c r="D22" s="81"/>
      <c r="E22" s="82"/>
      <c r="F22" s="80"/>
      <c r="G22" s="81"/>
      <c r="H22" s="82"/>
      <c r="I22" s="83"/>
      <c r="J22" s="82"/>
      <c r="K22" s="83">
        <f t="shared" si="0"/>
        <v>0</v>
      </c>
      <c r="L22" s="87"/>
      <c r="M22" s="87"/>
      <c r="N22" s="88"/>
      <c r="O22" s="84"/>
      <c r="P22" s="85"/>
      <c r="Q22" s="85"/>
      <c r="R22" s="85"/>
      <c r="S22" s="85"/>
    </row>
    <row r="23" spans="1:19" ht="6" customHeight="1">
      <c r="A23" s="89"/>
      <c r="B23" s="90"/>
      <c r="C23" s="90"/>
      <c r="D23" s="90"/>
      <c r="E23" s="90"/>
      <c r="F23" s="90"/>
      <c r="G23" s="90"/>
      <c r="H23" s="90"/>
      <c r="I23" s="91"/>
      <c r="J23" s="90"/>
      <c r="K23" s="92"/>
      <c r="L23" s="93"/>
      <c r="M23" s="93"/>
      <c r="N23" s="94"/>
      <c r="O23" s="95"/>
      <c r="P23" s="55"/>
      <c r="Q23" s="55"/>
      <c r="R23" s="55"/>
      <c r="S23" s="55"/>
    </row>
    <row r="24" spans="1:19" s="16" customFormat="1" ht="35.25" customHeight="1" thickBot="1">
      <c r="A24" s="96" t="s">
        <v>58</v>
      </c>
      <c r="B24" s="48" t="s">
        <v>59</v>
      </c>
      <c r="C24" s="97"/>
      <c r="D24" s="98" t="s">
        <v>60</v>
      </c>
      <c r="E24" s="99">
        <f>SUM(E13:E23)</f>
        <v>52650000</v>
      </c>
      <c r="F24" s="100"/>
      <c r="G24" s="100"/>
      <c r="H24" s="99" t="str">
        <f>IF(SUM(H13:H23)&lt;&gt;H7,"Ttl shd equal project amount",SUM(H13:H23))</f>
        <v>Ttl shd equal project amount</v>
      </c>
      <c r="I24" s="101">
        <f>AVERAGE(I13:I23)</f>
        <v>1</v>
      </c>
      <c r="J24" s="99">
        <f>SUM(J13:J23)</f>
        <v>0</v>
      </c>
      <c r="K24" s="101">
        <f>AVERAGE(K13:K23)</f>
        <v>0</v>
      </c>
      <c r="L24" s="100"/>
      <c r="M24" s="100"/>
      <c r="N24" s="100"/>
      <c r="O24" s="100"/>
      <c r="P24" s="102"/>
      <c r="Q24" s="102"/>
      <c r="R24" s="102"/>
      <c r="S24" s="17"/>
    </row>
    <row r="25" spans="1:19" ht="14.25" customHeight="1">
      <c r="A25" s="49" t="s">
        <v>61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/>
      <c r="Q25" s="55"/>
      <c r="R25" s="55"/>
      <c r="S25" s="55"/>
    </row>
    <row r="26" spans="1:19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4"/>
      <c r="P26" s="55"/>
      <c r="Q26" s="55"/>
      <c r="R26" s="55"/>
      <c r="S26" s="55"/>
    </row>
    <row r="27" spans="1:19" ht="13.9" customHeight="1" thickBot="1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  <c r="P27" s="55"/>
      <c r="Q27" s="55"/>
      <c r="R27" s="55"/>
      <c r="S27" s="55"/>
    </row>
    <row r="28" spans="1:19" s="15" customFormat="1" ht="21.75" customHeight="1" thickBot="1">
      <c r="A28" s="35" t="s">
        <v>62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7"/>
      <c r="P28" s="85"/>
      <c r="Q28" s="85"/>
      <c r="R28" s="85"/>
      <c r="S28" s="85"/>
    </row>
    <row r="29" spans="1:19" ht="27.75" customHeight="1" thickBot="1">
      <c r="A29" s="38" t="s">
        <v>63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40"/>
      <c r="P29" s="55"/>
      <c r="Q29" s="55"/>
      <c r="R29" s="55"/>
      <c r="S29" s="55"/>
    </row>
    <row r="30" spans="1:19" s="18" customFormat="1" ht="29.1" customHeight="1" thickBot="1">
      <c r="A30" s="38" t="s">
        <v>64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103"/>
      <c r="Q30" s="103"/>
      <c r="R30" s="103"/>
      <c r="S30" s="103"/>
    </row>
    <row r="31" spans="1:19">
      <c r="A31" s="19"/>
      <c r="B31" s="19"/>
      <c r="C31" s="19"/>
      <c r="D31" s="19"/>
      <c r="E31" s="19"/>
      <c r="F31" s="19"/>
      <c r="G31" s="19"/>
      <c r="H31" s="19"/>
      <c r="I31" s="20"/>
      <c r="J31" s="19"/>
      <c r="K31" s="21"/>
      <c r="L31" s="19"/>
      <c r="M31" s="19"/>
      <c r="N31" s="19"/>
      <c r="O31" s="19"/>
      <c r="P31" s="55"/>
      <c r="Q31" s="55"/>
      <c r="R31" s="55"/>
      <c r="S31" s="55"/>
    </row>
    <row r="32" spans="1:19">
      <c r="A32" s="19"/>
      <c r="B32" s="19"/>
      <c r="C32" s="19"/>
      <c r="D32" s="19"/>
      <c r="E32" s="19"/>
      <c r="F32" s="19"/>
      <c r="G32" s="19"/>
      <c r="H32" s="19"/>
      <c r="I32" s="20"/>
      <c r="J32" s="19"/>
      <c r="K32" s="21"/>
      <c r="L32" s="19"/>
      <c r="M32" s="19"/>
      <c r="N32" s="19"/>
      <c r="O32" s="19"/>
      <c r="P32" s="55"/>
      <c r="Q32" s="55"/>
      <c r="R32" s="55"/>
      <c r="S32" s="55"/>
    </row>
    <row r="33" spans="1:15">
      <c r="A33" s="19"/>
      <c r="B33" s="19"/>
      <c r="C33" s="19"/>
      <c r="D33" s="19"/>
      <c r="E33" s="19"/>
      <c r="F33" s="19"/>
      <c r="G33" s="19"/>
      <c r="H33" s="19"/>
      <c r="I33" s="20"/>
      <c r="J33" s="19"/>
      <c r="K33" s="21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20"/>
      <c r="J34" s="19"/>
      <c r="K34" s="21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20"/>
      <c r="J35" s="19"/>
      <c r="K35" s="21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20"/>
      <c r="J36" s="19"/>
      <c r="K36" s="21"/>
      <c r="L36" s="19"/>
      <c r="M36" s="19"/>
      <c r="N36" s="19"/>
      <c r="O36" s="19"/>
    </row>
    <row r="37" spans="1:15" hidden="1" outlineLevel="1">
      <c r="A37" s="104" t="s">
        <v>65</v>
      </c>
      <c r="B37" s="105"/>
      <c r="C37" s="55"/>
      <c r="D37" s="55"/>
      <c r="E37" s="55"/>
      <c r="F37" s="55"/>
      <c r="G37" s="55"/>
      <c r="H37" s="55"/>
      <c r="I37" s="56"/>
      <c r="J37" s="55"/>
      <c r="K37" s="57"/>
      <c r="L37" s="55"/>
      <c r="M37" s="55"/>
      <c r="N37" s="55"/>
      <c r="O37" s="55"/>
    </row>
    <row r="38" spans="1:15" ht="15" hidden="1" customHeight="1" outlineLevel="1">
      <c r="A38" s="106" t="s">
        <v>66</v>
      </c>
      <c r="B38" s="106" t="s">
        <v>67</v>
      </c>
      <c r="C38" s="106" t="s">
        <v>68</v>
      </c>
      <c r="D38" s="106" t="s">
        <v>69</v>
      </c>
      <c r="E38" s="106" t="s">
        <v>70</v>
      </c>
      <c r="F38" s="106" t="s">
        <v>71</v>
      </c>
      <c r="G38" s="106" t="s">
        <v>72</v>
      </c>
      <c r="H38" s="106"/>
      <c r="I38" s="56"/>
      <c r="J38" s="55"/>
      <c r="K38" s="57"/>
      <c r="L38" s="55"/>
      <c r="M38" s="55"/>
      <c r="N38" s="55"/>
      <c r="O38" s="55"/>
    </row>
    <row r="39" spans="1:15" hidden="1" outlineLevel="1">
      <c r="A39" s="106" t="s">
        <v>33</v>
      </c>
      <c r="B39" s="106" t="s">
        <v>34</v>
      </c>
      <c r="C39" s="106" t="s">
        <v>52</v>
      </c>
      <c r="D39" s="106"/>
      <c r="E39" s="106"/>
      <c r="F39" s="106" t="s">
        <v>44</v>
      </c>
      <c r="G39" s="106" t="s">
        <v>38</v>
      </c>
      <c r="H39" s="106"/>
      <c r="I39" s="56"/>
      <c r="J39" s="55"/>
      <c r="K39" s="57"/>
      <c r="L39" s="55"/>
      <c r="M39" s="55"/>
      <c r="N39" s="55"/>
      <c r="O39" s="55"/>
    </row>
    <row r="40" spans="1:15" hidden="1" outlineLevel="1">
      <c r="A40" s="106" t="s">
        <v>73</v>
      </c>
      <c r="B40" s="106" t="s">
        <v>74</v>
      </c>
      <c r="C40" s="107" t="s">
        <v>35</v>
      </c>
      <c r="D40" s="106"/>
      <c r="E40" s="106"/>
      <c r="F40" s="108" t="s">
        <v>54</v>
      </c>
      <c r="G40" s="106" t="s">
        <v>75</v>
      </c>
      <c r="H40" s="106"/>
      <c r="I40" s="56"/>
      <c r="J40" s="55"/>
      <c r="K40" s="57"/>
      <c r="L40" s="55"/>
      <c r="M40" s="55"/>
      <c r="N40" s="55"/>
      <c r="O40" s="55"/>
    </row>
    <row r="41" spans="1:15" hidden="1" outlineLevel="1">
      <c r="A41" s="106" t="s">
        <v>42</v>
      </c>
      <c r="B41" s="106" t="s">
        <v>76</v>
      </c>
      <c r="C41" s="106" t="s">
        <v>77</v>
      </c>
      <c r="D41" s="106"/>
      <c r="E41" s="106"/>
      <c r="F41" s="106" t="s">
        <v>78</v>
      </c>
      <c r="G41" s="106"/>
      <c r="H41" s="106"/>
      <c r="I41" s="56"/>
      <c r="J41" s="55"/>
      <c r="K41" s="57"/>
      <c r="L41" s="55"/>
      <c r="M41" s="55"/>
      <c r="N41" s="55"/>
      <c r="O41" s="55"/>
    </row>
    <row r="42" spans="1:15" hidden="1" outlineLevel="1">
      <c r="A42" s="106" t="s">
        <v>79</v>
      </c>
      <c r="B42" s="106"/>
      <c r="C42" s="106" t="s">
        <v>80</v>
      </c>
      <c r="D42" s="106"/>
      <c r="E42" s="106"/>
      <c r="F42" s="106" t="s">
        <v>37</v>
      </c>
      <c r="G42" s="106"/>
      <c r="H42" s="106"/>
      <c r="I42" s="56"/>
      <c r="J42" s="55"/>
      <c r="K42" s="57"/>
      <c r="L42" s="55"/>
      <c r="M42" s="55"/>
      <c r="N42" s="55"/>
      <c r="O42" s="55"/>
    </row>
    <row r="43" spans="1:15" hidden="1" outlineLevel="1">
      <c r="A43" s="106" t="s">
        <v>81</v>
      </c>
      <c r="B43" s="106"/>
      <c r="C43" s="106"/>
      <c r="D43" s="106"/>
      <c r="E43" s="106"/>
      <c r="F43" s="106" t="s">
        <v>82</v>
      </c>
      <c r="G43" s="106"/>
      <c r="H43" s="106"/>
      <c r="I43" s="56"/>
      <c r="J43" s="55"/>
      <c r="K43" s="57"/>
      <c r="L43" s="55"/>
      <c r="M43" s="55"/>
      <c r="N43" s="55"/>
      <c r="O43" s="55"/>
    </row>
    <row r="44" spans="1:15" hidden="1" outlineLevel="1">
      <c r="A44" s="105"/>
      <c r="B44" s="105"/>
      <c r="C44" s="105"/>
      <c r="D44" s="105"/>
      <c r="E44" s="105"/>
      <c r="F44" s="106"/>
      <c r="G44" s="105"/>
      <c r="H44" s="105"/>
      <c r="I44" s="56"/>
      <c r="J44" s="55"/>
      <c r="K44" s="57"/>
      <c r="L44" s="55"/>
      <c r="M44" s="55"/>
      <c r="N44" s="55"/>
      <c r="O44" s="55"/>
    </row>
    <row r="45" spans="1:15" collapsed="1">
      <c r="A45" s="55"/>
      <c r="B45" s="55"/>
      <c r="C45" s="55"/>
      <c r="D45" s="55"/>
      <c r="E45" s="55"/>
      <c r="F45" s="55"/>
      <c r="G45" s="55"/>
      <c r="H45" s="55"/>
      <c r="I45" s="56"/>
      <c r="J45" s="55"/>
      <c r="K45" s="57"/>
      <c r="L45" s="55"/>
      <c r="M45" s="55"/>
      <c r="N45" s="55"/>
      <c r="O45" s="55"/>
    </row>
  </sheetData>
  <mergeCells count="26">
    <mergeCell ref="A28:O28"/>
    <mergeCell ref="A29:O29"/>
    <mergeCell ref="A30:O30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4:C24"/>
    <mergeCell ref="A25:O27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6">
    <dataValidation type="list" allowBlank="1" showInputMessage="1" showErrorMessage="1" sqref="G23" xr:uid="{00000000-0002-0000-0000-000001000000}">
      <formula1>$G$39:$G$40</formula1>
    </dataValidation>
    <dataValidation type="list" allowBlank="1" showInputMessage="1" showErrorMessage="1" sqref="F12:F23" xr:uid="{00000000-0002-0000-0000-000000000000}">
      <formula1>$F$38:$F$44</formula1>
    </dataValidation>
    <dataValidation type="list" allowBlank="1" showInputMessage="1" showErrorMessage="1" sqref="G12:G22" xr:uid="{00000000-0002-0000-0000-000002000000}">
      <formula1>$G$38:$G$40</formula1>
    </dataValidation>
    <dataValidation type="list" allowBlank="1" showInputMessage="1" showErrorMessage="1" sqref="C12:C22" xr:uid="{00000000-0002-0000-0000-000003000000}">
      <formula1>$C$38:$C$43</formula1>
    </dataValidation>
    <dataValidation type="list" allowBlank="1" showInputMessage="1" showErrorMessage="1" sqref="B12:B22" xr:uid="{00000000-0002-0000-0000-000004000000}">
      <formula1>$B$38:$B$43</formula1>
    </dataValidation>
    <dataValidation type="list" allowBlank="1" showInputMessage="1" showErrorMessage="1" sqref="A12:A22" xr:uid="{00000000-0002-0000-0000-000005000000}">
      <formula1>$A$38:$A$43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31CC426A875824F8D4CBCBA06C07E0C" ma:contentTypeVersion="193" ma:contentTypeDescription="The base project type from which other project content types inherit their information." ma:contentTypeScope="" ma:versionID="c1ea99a4388a80f5d271b051980c1a1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0155abfb2c3e2ef2f9048626a5a9f5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ME-L1148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2D1FEB6A15E734391F4430B1F48A51E" ma:contentTypeVersion="220" ma:contentTypeDescription="A content type to manage public (operations) IDB documents" ma:contentTypeScope="" ma:versionID="11afa8d1988f62cd04a91f174290559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a48c7391b8e8b71c79889b08076317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ME-L114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Document_x0020_Author xmlns="cdc7663a-08f0-4737-9e8c-148ce897a09c">Suber, Stephanie Anne</Document_x0020_Author>
    <Document_x0020_Language_x0020_IDB xmlns="cdc7663a-08f0-4737-9e8c-148ce897a09c">Spanish</Document_x0020_Language_x0020_IDB>
    <TaxCatchAll xmlns="cdc7663a-08f0-4737-9e8c-148ce897a09c">
      <Value>54</Value>
      <Value>24</Value>
      <Value>37</Value>
      <Value>36</Value>
      <Value>1</Value>
      <Value>19</Value>
    </TaxCatchAll>
    <Identifier xmlns="cdc7663a-08f0-4737-9e8c-148ce897a09c" xsi:nil="true"/>
    <_dlc_DocId xmlns="cdc7663a-08f0-4737-9e8c-148ce897a09c">EZSHARE-567788752-13</_dlc_DocId>
    <_dlc_DocIdUrl xmlns="cdc7663a-08f0-4737-9e8c-148ce897a09c">
      <Url>https://idbg.sharepoint.com/teams/EZ-ME-LON/ME-L1148/_layouts/15/DocIdRedir.aspx?ID=EZSHARE-567788752-13</Url>
      <Description>EZSHARE-567788752-13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3178/OC-ME;3179/TC-ME;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CTF</TermName>
          <TermId xmlns="http://schemas.microsoft.com/office/infopath/2007/PartnerControls">09590cec-0e26-4757-bcca-8a4fab00b407</TermId>
        </TermInfo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Operation_x0020_Type xmlns="cdc7663a-08f0-4737-9e8c-148ce897a09c">Loan Operation</Operation_x0020_Type>
    <Package_x0020_Code xmlns="cdc7663a-08f0-4737-9e8c-148ce897a09c" xsi:nil="true"/>
    <Project_x0020_Number xmlns="cdc7663a-08f0-4737-9e8c-148ce897a09c">ME-L1148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R0002084108</Record_x0020_Number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88EEB28F-2EB7-46A0-BE74-4645DDF89824}"/>
</file>

<file path=customXml/itemProps2.xml><?xml version="1.0" encoding="utf-8"?>
<ds:datastoreItem xmlns:ds="http://schemas.openxmlformats.org/officeDocument/2006/customXml" ds:itemID="{A98A762F-3CF2-4F4D-8D83-77C724929E10}"/>
</file>

<file path=customXml/itemProps3.xml><?xml version="1.0" encoding="utf-8"?>
<ds:datastoreItem xmlns:ds="http://schemas.openxmlformats.org/officeDocument/2006/customXml" ds:itemID="{F71D7D78-32F9-4158-81D7-DD4FEBF2156A}"/>
</file>

<file path=customXml/itemProps4.xml><?xml version="1.0" encoding="utf-8"?>
<ds:datastoreItem xmlns:ds="http://schemas.openxmlformats.org/officeDocument/2006/customXml" ds:itemID="{757F4FF8-A52E-4C2C-8FDD-1E776B2FB655}"/>
</file>

<file path=customXml/itemProps5.xml><?xml version="1.0" encoding="utf-8"?>
<ds:datastoreItem xmlns:ds="http://schemas.openxmlformats.org/officeDocument/2006/customXml" ds:itemID="{60ABCFBF-F1B0-42FA-A2C6-D039275FC1F8}"/>
</file>

<file path=customXml/itemProps6.xml><?xml version="1.0" encoding="utf-8"?>
<ds:datastoreItem xmlns:ds="http://schemas.openxmlformats.org/officeDocument/2006/customXml" ds:itemID="{9757E15C-BC8B-4AEF-B3FB-C99EA18A581A}"/>
</file>

<file path=customXml/itemProps7.xml><?xml version="1.0" encoding="utf-8"?>
<ds:datastoreItem xmlns:ds="http://schemas.openxmlformats.org/officeDocument/2006/customXml" ds:itemID="{7A0C9486-9711-4F29-9279-BA6B90595BF0}"/>
</file>

<file path=customXml/itemProps8.xml><?xml version="1.0" encoding="utf-8"?>
<ds:datastoreItem xmlns:ds="http://schemas.openxmlformats.org/officeDocument/2006/customXml" ds:itemID="{FF7A7B20-1C51-4513-8E24-8BC331230E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Bonifaz Urquizu, Jeanette</cp:lastModifiedBy>
  <cp:revision/>
  <dcterms:created xsi:type="dcterms:W3CDTF">2017-06-07T20:53:19Z</dcterms:created>
  <dcterms:modified xsi:type="dcterms:W3CDTF">2018-07-16T19:09:46Z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19;#Mexico|0eba6470-e7ea-46fd-a959-d4c243acaf26</vt:lpwstr>
  </property>
  <property fmtid="{D5CDD505-2E9C-101B-9397-08002B2CF9AE}" pid="7" name="_dlc_DocIdItemGuid">
    <vt:lpwstr>d01d768f-d6c8-453b-a578-f653009af409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</vt:lpwstr>
  </property>
  <property fmtid="{D5CDD505-2E9C-101B-9397-08002B2CF9AE}" pid="12" name="Series Operations IDB">
    <vt:lpwstr/>
  </property>
  <property fmtid="{D5CDD505-2E9C-101B-9397-08002B2CF9AE}" pid="13" name="Sub-Sector">
    <vt:lpwstr>37;#CLIMATE CHANGE FINANCING|0721090b-7598-4438-912e-9210b5215a71</vt:lpwstr>
  </property>
  <property fmtid="{D5CDD505-2E9C-101B-9397-08002B2CF9AE}" pid="14" name="Fund IDB">
    <vt:lpwstr>54;#CTF|09590cec-0e26-4757-bcca-8a4fab00b407;#24;#ORC|c028a4b2-ad8b-4cf4-9cac-a2ae6a778e23</vt:lpwstr>
  </property>
  <property fmtid="{D5CDD505-2E9C-101B-9397-08002B2CF9AE}" pid="15" name="Sector IDB">
    <vt:lpwstr>36;#ENVIRONMENT AND NATURAL DISASTERS|261e2b33-090b-4ab0-8e06-3aa3e7f32d57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Disclosure Activity">
    <vt:lpwstr>Loan Proposal</vt:lpwstr>
  </property>
  <property fmtid="{D5CDD505-2E9C-101B-9397-08002B2CF9AE}" pid="18" name="ContentTypeId">
    <vt:lpwstr>0x0101001A458A224826124E8B45B1D613300CFC0072D1FEB6A15E734391F4430B1F48A51E</vt:lpwstr>
  </property>
</Properties>
</file>