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halieh\OneDrive - Inter-American Development Bank Group\"/>
    </mc:Choice>
  </mc:AlternateContent>
  <xr:revisionPtr revIDLastSave="0" documentId="8_{7B63F3BC-B0D9-4707-BB4D-5376D52DB70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" l="1"/>
  <c r="D25" i="1"/>
  <c r="E25" i="1" s="1"/>
  <c r="D19" i="1"/>
  <c r="D20" i="1"/>
  <c r="D18" i="1" s="1"/>
  <c r="E18" i="1" s="1"/>
  <c r="D21" i="1"/>
  <c r="D22" i="1"/>
  <c r="D23" i="1"/>
  <c r="D10" i="1"/>
  <c r="E10" i="1" s="1"/>
  <c r="E9" i="1" s="1"/>
  <c r="E33" i="1" s="1"/>
  <c r="D11" i="1"/>
  <c r="E11" i="1"/>
  <c r="D12" i="1"/>
  <c r="E12" i="1"/>
  <c r="D14" i="1"/>
  <c r="E14" i="1"/>
  <c r="E22" i="1"/>
  <c r="E23" i="1"/>
  <c r="E21" i="1"/>
  <c r="E20" i="1"/>
  <c r="E19" i="1"/>
  <c r="F27" i="1"/>
  <c r="F33" i="1" s="1"/>
  <c r="E6" i="1"/>
  <c r="D9" i="1"/>
  <c r="D33" i="1" l="1"/>
</calcChain>
</file>

<file path=xl/sharedStrings.xml><?xml version="1.0" encoding="utf-8"?>
<sst xmlns="http://schemas.openxmlformats.org/spreadsheetml/2006/main" count="41" uniqueCount="39">
  <si>
    <t>Unit Cost</t>
  </si>
  <si>
    <t>TOTAL</t>
  </si>
  <si>
    <t>Item Cost</t>
  </si>
  <si>
    <t>Public Financial Management Reform Strategy</t>
  </si>
  <si>
    <t>High-level seminars/workshops</t>
  </si>
  <si>
    <t>Skill Development programs for middle management staff</t>
  </si>
  <si>
    <t>Attachments &amp; Secondments</t>
  </si>
  <si>
    <t>Program Administration</t>
  </si>
  <si>
    <t>GoRTT</t>
  </si>
  <si>
    <t>Capacity Development Plan</t>
  </si>
  <si>
    <t>COMPONENTS</t>
  </si>
  <si>
    <t xml:space="preserve">Financing </t>
  </si>
  <si>
    <t>(LO:1523 &amp; LO:1808)</t>
  </si>
  <si>
    <t>PRODEV B</t>
  </si>
  <si>
    <t>Support for the Implementation of PFM Reform</t>
  </si>
  <si>
    <t>Change Management, Consensus Building &amp; Capacity Development</t>
  </si>
  <si>
    <t>Change Management &amp; Consensus Building</t>
  </si>
  <si>
    <t>Audit &amp; Evaluation</t>
  </si>
  <si>
    <t>Long Term Adviser (Macroeconomic Forecasting)</t>
  </si>
  <si>
    <t>Individual Consultant - 12 months@ $14,000/month plus 1 round trip @ $800</t>
  </si>
  <si>
    <t>Logistical costs of 5 overseas attachments @ $6,000 each</t>
  </si>
  <si>
    <t>Logistical costs of 5 programs  @ $8,000 each</t>
  </si>
  <si>
    <t>Logistical costs of 5 seminars @ $4,000 each</t>
  </si>
  <si>
    <t>Medium Term Action Plan for Strengthening &amp; Assessment Capabilities</t>
  </si>
  <si>
    <t>PFM Expert (Chief Technical Adviser/Budget Modernization)</t>
  </si>
  <si>
    <t>Individual consultant - 18 months @ $14,000 plus 2 round trips @ $800</t>
  </si>
  <si>
    <t>Treasury Systems Expert</t>
  </si>
  <si>
    <t>Individual consultant - 18 months @ $15,000 plus 2 round trips @ $800</t>
  </si>
  <si>
    <t>Information Systems Expert</t>
  </si>
  <si>
    <t>Short term consultants (ICT procurement; Legal Adviser; Accounting &amp; ICT sub-specialities)</t>
  </si>
  <si>
    <t xml:space="preserve">Contingencies </t>
  </si>
  <si>
    <t>Individual Consultant (75 days @ $800/day 40 days per diem @ $300/day plus 2 round trips @ $800)</t>
  </si>
  <si>
    <t>Individual Consultant - 35 days @ $700/day plus misc. expenses</t>
  </si>
  <si>
    <t>Individual Consultant - 55 days @ $700/day plus misc. expenses)</t>
  </si>
  <si>
    <t>2.1.1</t>
  </si>
  <si>
    <t>2.1.2</t>
  </si>
  <si>
    <t>2.1.3</t>
  </si>
  <si>
    <t>2.1.4</t>
  </si>
  <si>
    <t>2.1.5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</si>
</sst>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4"/>
      <name val="Times New Roman"/>
      <family val="1"/>
    </font>
    <font>
      <sz val="24"/>
      <name val="Arial"/>
      <family val="2"/>
    </font>
    <font>
      <b/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3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/>
    <xf numFmtId="3" fontId="2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/>
    <xf numFmtId="0" fontId="2" fillId="0" borderId="1" xfId="0" applyFont="1" applyFill="1" applyBorder="1" applyAlignment="1">
      <alignment horizontal="left" indent="2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indent="1"/>
    </xf>
    <xf numFmtId="3" fontId="1" fillId="0" borderId="0" xfId="0" applyNumberFormat="1" applyFont="1" applyFill="1" applyAlignment="1"/>
    <xf numFmtId="3" fontId="1" fillId="0" borderId="0" xfId="0" applyNumberFormat="1" applyFont="1" applyFill="1" applyBorder="1" applyAlignment="1"/>
    <xf numFmtId="3" fontId="2" fillId="0" borderId="0" xfId="0" applyNumberFormat="1" applyFont="1" applyFill="1" applyBorder="1" applyAlignment="1"/>
    <xf numFmtId="3" fontId="2" fillId="0" borderId="0" xfId="0" applyNumberFormat="1" applyFont="1" applyFill="1" applyAlignment="1"/>
    <xf numFmtId="3" fontId="2" fillId="0" borderId="0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/>
    <xf numFmtId="3" fontId="2" fillId="0" borderId="3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right"/>
    </xf>
    <xf numFmtId="3" fontId="0" fillId="0" borderId="0" xfId="0" applyNumberFormat="1"/>
    <xf numFmtId="0" fontId="3" fillId="0" borderId="0" xfId="0" applyFont="1" applyFill="1"/>
    <xf numFmtId="0" fontId="4" fillId="0" borderId="0" xfId="0" applyFont="1" applyFill="1"/>
    <xf numFmtId="3" fontId="4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wrapText="1"/>
    </xf>
    <xf numFmtId="3" fontId="3" fillId="0" borderId="0" xfId="0" applyNumberFormat="1" applyFont="1" applyFill="1"/>
    <xf numFmtId="3" fontId="3" fillId="0" borderId="0" xfId="0" applyNumberFormat="1" applyFont="1" applyFill="1" applyAlignment="1"/>
    <xf numFmtId="3" fontId="3" fillId="0" borderId="0" xfId="0" applyNumberFormat="1" applyFont="1" applyFill="1" applyBorder="1" applyAlignment="1"/>
    <xf numFmtId="3" fontId="5" fillId="0" borderId="0" xfId="0" applyNumberFormat="1" applyFont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wrapText="1"/>
    </xf>
    <xf numFmtId="3" fontId="5" fillId="0" borderId="2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Alignment="1"/>
    <xf numFmtId="3" fontId="4" fillId="0" borderId="0" xfId="0" applyNumberFormat="1" applyFont="1" applyFill="1" applyBorder="1" applyAlignment="1"/>
    <xf numFmtId="3" fontId="4" fillId="0" borderId="9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3" fillId="0" borderId="7" xfId="0" applyFont="1" applyFill="1" applyBorder="1"/>
    <xf numFmtId="3" fontId="3" fillId="0" borderId="7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6" fillId="0" borderId="8" xfId="0" applyFont="1" applyFill="1" applyBorder="1" applyAlignment="1">
      <alignment horizontal="right"/>
    </xf>
    <xf numFmtId="0" fontId="6" fillId="0" borderId="6" xfId="0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/>
    </xf>
    <xf numFmtId="3" fontId="7" fillId="0" borderId="0" xfId="0" applyNumberFormat="1" applyFont="1" applyFill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3" fontId="7" fillId="0" borderId="3" xfId="0" applyNumberFormat="1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 wrapText="1"/>
    </xf>
    <xf numFmtId="3" fontId="6" fillId="0" borderId="4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 wrapText="1"/>
    </xf>
    <xf numFmtId="0" fontId="7" fillId="0" borderId="12" xfId="0" applyFont="1" applyFill="1" applyBorder="1" applyAlignment="1">
      <alignment horizontal="center" wrapText="1"/>
    </xf>
    <xf numFmtId="0" fontId="7" fillId="0" borderId="9" xfId="0" applyFont="1" applyFill="1" applyBorder="1"/>
    <xf numFmtId="0" fontId="7" fillId="0" borderId="1" xfId="0" applyFont="1" applyFill="1" applyBorder="1"/>
    <xf numFmtId="3" fontId="7" fillId="0" borderId="0" xfId="0" applyNumberFormat="1" applyFont="1" applyFill="1" applyAlignment="1">
      <alignment wrapText="1"/>
    </xf>
    <xf numFmtId="3" fontId="7" fillId="0" borderId="1" xfId="0" applyNumberFormat="1" applyFont="1" applyFill="1" applyBorder="1" applyAlignment="1"/>
    <xf numFmtId="3" fontId="7" fillId="0" borderId="3" xfId="0" applyNumberFormat="1" applyFont="1" applyFill="1" applyBorder="1" applyAlignment="1">
      <alignment horizontal="right"/>
    </xf>
    <xf numFmtId="3" fontId="7" fillId="0" borderId="5" xfId="0" applyNumberFormat="1" applyFont="1" applyFill="1" applyBorder="1"/>
    <xf numFmtId="164" fontId="7" fillId="0" borderId="9" xfId="0" applyNumberFormat="1" applyFont="1" applyFill="1" applyBorder="1" applyAlignment="1">
      <alignment horizontal="right"/>
    </xf>
    <xf numFmtId="3" fontId="6" fillId="0" borderId="0" xfId="0" applyNumberFormat="1" applyFont="1" applyFill="1" applyAlignment="1">
      <alignment wrapText="1"/>
    </xf>
    <xf numFmtId="3" fontId="7" fillId="0" borderId="1" xfId="0" applyNumberFormat="1" applyFont="1" applyFill="1" applyBorder="1" applyAlignment="1">
      <alignment horizontal="right"/>
    </xf>
    <xf numFmtId="3" fontId="7" fillId="0" borderId="5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 indent="2"/>
    </xf>
    <xf numFmtId="3" fontId="6" fillId="0" borderId="1" xfId="0" applyNumberFormat="1" applyFont="1" applyFill="1" applyBorder="1" applyAlignment="1">
      <alignment horizontal="right"/>
    </xf>
    <xf numFmtId="3" fontId="6" fillId="0" borderId="3" xfId="0" applyNumberFormat="1" applyFont="1" applyFill="1" applyBorder="1" applyAlignment="1">
      <alignment horizontal="right"/>
    </xf>
    <xf numFmtId="3" fontId="6" fillId="0" borderId="5" xfId="0" applyNumberFormat="1" applyFont="1" applyFill="1" applyBorder="1"/>
    <xf numFmtId="0" fontId="6" fillId="0" borderId="1" xfId="0" applyFont="1" applyFill="1" applyBorder="1"/>
    <xf numFmtId="0" fontId="7" fillId="0" borderId="1" xfId="0" applyFont="1" applyFill="1" applyBorder="1" applyAlignment="1"/>
    <xf numFmtId="3" fontId="7" fillId="0" borderId="1" xfId="0" applyNumberFormat="1" applyFont="1" applyFill="1" applyBorder="1"/>
    <xf numFmtId="164" fontId="6" fillId="0" borderId="9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 wrapText="1" indent="1"/>
    </xf>
    <xf numFmtId="0" fontId="6" fillId="0" borderId="1" xfId="0" applyFont="1" applyFill="1" applyBorder="1" applyAlignment="1">
      <alignment horizontal="left" indent="1"/>
    </xf>
    <xf numFmtId="164" fontId="6" fillId="0" borderId="9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wrapText="1"/>
    </xf>
    <xf numFmtId="3" fontId="6" fillId="0" borderId="0" xfId="0" applyNumberFormat="1" applyFont="1" applyFill="1" applyAlignment="1"/>
    <xf numFmtId="0" fontId="6" fillId="0" borderId="9" xfId="0" applyFont="1" applyFill="1" applyBorder="1" applyAlignment="1">
      <alignment horizontal="right" wrapText="1"/>
    </xf>
    <xf numFmtId="0" fontId="6" fillId="0" borderId="1" xfId="0" applyFont="1" applyBorder="1" applyAlignment="1">
      <alignment horizontal="left" indent="3"/>
    </xf>
    <xf numFmtId="3" fontId="6" fillId="0" borderId="1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left" wrapText="1" indent="3"/>
    </xf>
    <xf numFmtId="0" fontId="6" fillId="0" borderId="1" xfId="0" applyFont="1" applyFill="1" applyBorder="1" applyAlignment="1">
      <alignment horizontal="left" wrapText="1" indent="2"/>
    </xf>
    <xf numFmtId="3" fontId="6" fillId="0" borderId="5" xfId="0" applyNumberFormat="1" applyFont="1" applyFill="1" applyBorder="1" applyAlignment="1">
      <alignment wrapText="1"/>
    </xf>
    <xf numFmtId="164" fontId="7" fillId="0" borderId="9" xfId="0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wrapText="1"/>
    </xf>
    <xf numFmtId="3" fontId="7" fillId="0" borderId="1" xfId="0" applyNumberFormat="1" applyFont="1" applyFill="1" applyBorder="1" applyAlignment="1">
      <alignment horizontal="right" wrapText="1"/>
    </xf>
    <xf numFmtId="3" fontId="7" fillId="0" borderId="5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 indent="1"/>
    </xf>
    <xf numFmtId="3" fontId="7" fillId="0" borderId="3" xfId="0" applyNumberFormat="1" applyFont="1" applyFill="1" applyBorder="1"/>
    <xf numFmtId="0" fontId="7" fillId="0" borderId="0" xfId="0" applyFont="1" applyFill="1"/>
    <xf numFmtId="0" fontId="7" fillId="0" borderId="10" xfId="0" applyFont="1" applyFill="1" applyBorder="1" applyAlignment="1">
      <alignment horizontal="right"/>
    </xf>
    <xf numFmtId="0" fontId="7" fillId="0" borderId="4" xfId="0" applyFont="1" applyFill="1" applyBorder="1"/>
    <xf numFmtId="3" fontId="7" fillId="0" borderId="2" xfId="0" applyNumberFormat="1" applyFont="1" applyFill="1" applyBorder="1" applyAlignment="1">
      <alignment wrapText="1"/>
    </xf>
    <xf numFmtId="3" fontId="7" fillId="0" borderId="4" xfId="0" applyNumberFormat="1" applyFont="1" applyFill="1" applyBorder="1" applyAlignment="1">
      <alignment horizontal="right"/>
    </xf>
    <xf numFmtId="3" fontId="7" fillId="0" borderId="12" xfId="0" applyNumberFormat="1" applyFont="1" applyFill="1" applyBorder="1" applyAlignment="1">
      <alignment horizontal="right"/>
    </xf>
    <xf numFmtId="3" fontId="7" fillId="0" borderId="13" xfId="0" applyNumberFormat="1" applyFont="1" applyFill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2"/>
  <sheetViews>
    <sheetView tabSelected="1" view="pageLayout" zoomScale="60" zoomScaleNormal="100" zoomScalePageLayoutView="60" workbookViewId="0">
      <selection activeCell="A5" sqref="A5"/>
    </sheetView>
  </sheetViews>
  <sheetFormatPr defaultRowHeight="18" x14ac:dyDescent="0.25"/>
  <cols>
    <col min="1" max="1" width="12" style="37" customWidth="1"/>
    <col min="2" max="2" width="129.85546875" style="17" customWidth="1"/>
    <col min="3" max="3" width="67.5703125" style="22" customWidth="1"/>
    <col min="4" max="4" width="94.7109375" style="22" customWidth="1"/>
    <col min="5" max="5" width="91.7109375" style="41" customWidth="1"/>
    <col min="6" max="6" width="73.28515625" style="17" customWidth="1"/>
    <col min="7" max="7" width="13.140625" style="17" customWidth="1"/>
    <col min="8" max="16384" width="9.140625" style="17"/>
  </cols>
  <sheetData>
    <row r="1" spans="1:9" ht="30" x14ac:dyDescent="0.4">
      <c r="A1" s="42"/>
      <c r="B1" s="43"/>
      <c r="C1" s="44"/>
      <c r="D1" s="45"/>
      <c r="E1" s="103" t="s">
        <v>11</v>
      </c>
      <c r="F1" s="104"/>
    </row>
    <row r="2" spans="1:9" ht="30.75" thickBot="1" x14ac:dyDescent="0.45">
      <c r="A2" s="46"/>
      <c r="B2" s="47"/>
      <c r="C2" s="48"/>
      <c r="D2" s="49"/>
      <c r="E2" s="105"/>
      <c r="F2" s="106"/>
    </row>
    <row r="3" spans="1:9" s="18" customFormat="1" ht="28.5" customHeight="1" x14ac:dyDescent="0.4">
      <c r="A3" s="50"/>
      <c r="B3" s="51" t="s">
        <v>10</v>
      </c>
      <c r="C3" s="52" t="s">
        <v>0</v>
      </c>
      <c r="D3" s="53" t="s">
        <v>2</v>
      </c>
      <c r="E3" s="54" t="s">
        <v>13</v>
      </c>
      <c r="F3" s="55" t="s">
        <v>8</v>
      </c>
    </row>
    <row r="4" spans="1:9" ht="30.75" thickBot="1" x14ac:dyDescent="0.45">
      <c r="A4" s="56"/>
      <c r="B4" s="57"/>
      <c r="C4" s="58"/>
      <c r="D4" s="59"/>
      <c r="E4" s="60"/>
      <c r="F4" s="61" t="s">
        <v>12</v>
      </c>
    </row>
    <row r="5" spans="1:9" s="18" customFormat="1" ht="30" x14ac:dyDescent="0.4">
      <c r="A5" s="62"/>
      <c r="B5" s="63"/>
      <c r="C5" s="64"/>
      <c r="D5" s="65"/>
      <c r="E5" s="66"/>
      <c r="F5" s="67"/>
    </row>
    <row r="6" spans="1:9" ht="120" x14ac:dyDescent="0.4">
      <c r="A6" s="68">
        <v>1</v>
      </c>
      <c r="B6" s="63" t="s">
        <v>3</v>
      </c>
      <c r="C6" s="69" t="s">
        <v>31</v>
      </c>
      <c r="D6" s="70">
        <f>(75*800)+(35*300)+(2*800)</f>
        <v>72100</v>
      </c>
      <c r="E6" s="66">
        <f>D6</f>
        <v>72100</v>
      </c>
      <c r="F6" s="71"/>
      <c r="I6" s="21"/>
    </row>
    <row r="7" spans="1:9" ht="30" x14ac:dyDescent="0.4">
      <c r="A7" s="46"/>
      <c r="B7" s="72"/>
      <c r="C7" s="69"/>
      <c r="D7" s="73"/>
      <c r="E7" s="74"/>
      <c r="F7" s="75"/>
    </row>
    <row r="8" spans="1:9" ht="30" x14ac:dyDescent="0.4">
      <c r="A8" s="46"/>
      <c r="B8" s="76"/>
      <c r="C8" s="69"/>
      <c r="D8" s="73"/>
      <c r="E8" s="74"/>
      <c r="F8" s="75"/>
    </row>
    <row r="9" spans="1:9" s="18" customFormat="1" ht="30" x14ac:dyDescent="0.4">
      <c r="A9" s="68">
        <v>2</v>
      </c>
      <c r="B9" s="77" t="s">
        <v>14</v>
      </c>
      <c r="C9" s="64"/>
      <c r="D9" s="78">
        <f>SUM(D10:D14)</f>
        <v>1002800</v>
      </c>
      <c r="E9" s="78">
        <f>SUM(E10:E14)</f>
        <v>1002800</v>
      </c>
      <c r="F9" s="67"/>
    </row>
    <row r="10" spans="1:9" ht="63.6" customHeight="1" x14ac:dyDescent="0.4">
      <c r="A10" s="79" t="s">
        <v>34</v>
      </c>
      <c r="B10" s="80" t="s">
        <v>24</v>
      </c>
      <c r="C10" s="69" t="s">
        <v>27</v>
      </c>
      <c r="D10" s="73">
        <f>(18*15000) +(2*800)</f>
        <v>271600</v>
      </c>
      <c r="E10" s="74">
        <f>D10</f>
        <v>271600</v>
      </c>
      <c r="F10" s="75"/>
      <c r="H10" s="21"/>
    </row>
    <row r="11" spans="1:9" ht="72.75" customHeight="1" x14ac:dyDescent="0.4">
      <c r="A11" s="79" t="s">
        <v>35</v>
      </c>
      <c r="B11" s="80" t="s">
        <v>26</v>
      </c>
      <c r="C11" s="69" t="s">
        <v>25</v>
      </c>
      <c r="D11" s="73">
        <f>(18*14000) +(2*800)</f>
        <v>253600</v>
      </c>
      <c r="E11" s="74">
        <f>D11</f>
        <v>253600</v>
      </c>
      <c r="F11" s="75"/>
    </row>
    <row r="12" spans="1:9" ht="51" customHeight="1" x14ac:dyDescent="0.4">
      <c r="A12" s="79" t="s">
        <v>36</v>
      </c>
      <c r="B12" s="80" t="s">
        <v>28</v>
      </c>
      <c r="C12" s="69" t="s">
        <v>19</v>
      </c>
      <c r="D12" s="73">
        <f>(12*14000)+800</f>
        <v>168800</v>
      </c>
      <c r="E12" s="74">
        <f>D12</f>
        <v>168800</v>
      </c>
      <c r="F12" s="75"/>
    </row>
    <row r="13" spans="1:9" ht="31.5" customHeight="1" x14ac:dyDescent="0.4">
      <c r="A13" s="79" t="s">
        <v>37</v>
      </c>
      <c r="B13" s="80" t="s">
        <v>29</v>
      </c>
      <c r="C13" s="69"/>
      <c r="D13" s="73">
        <v>140000</v>
      </c>
      <c r="E13" s="73">
        <v>140000</v>
      </c>
      <c r="F13" s="75"/>
    </row>
    <row r="14" spans="1:9" ht="90" x14ac:dyDescent="0.4">
      <c r="A14" s="79" t="s">
        <v>38</v>
      </c>
      <c r="B14" s="81" t="s">
        <v>18</v>
      </c>
      <c r="C14" s="69" t="s">
        <v>19</v>
      </c>
      <c r="D14" s="73">
        <f>(12*14000)+800</f>
        <v>168800</v>
      </c>
      <c r="E14" s="74">
        <f>D14</f>
        <v>168800</v>
      </c>
      <c r="F14" s="75"/>
    </row>
    <row r="15" spans="1:9" ht="30" x14ac:dyDescent="0.4">
      <c r="A15" s="79"/>
      <c r="B15" s="76"/>
      <c r="C15" s="69"/>
      <c r="D15" s="73"/>
      <c r="E15" s="74"/>
      <c r="F15" s="75"/>
    </row>
    <row r="16" spans="1:9" ht="30" x14ac:dyDescent="0.4">
      <c r="A16" s="79"/>
      <c r="B16" s="76"/>
      <c r="C16" s="69"/>
      <c r="D16" s="73"/>
      <c r="E16" s="74"/>
      <c r="F16" s="75"/>
    </row>
    <row r="17" spans="1:14" ht="30" x14ac:dyDescent="0.4">
      <c r="A17" s="79"/>
      <c r="B17" s="76"/>
      <c r="C17" s="69"/>
      <c r="D17" s="73"/>
      <c r="E17" s="74"/>
      <c r="F17" s="75"/>
    </row>
    <row r="18" spans="1:14" ht="60" x14ac:dyDescent="0.4">
      <c r="A18" s="82">
        <v>3</v>
      </c>
      <c r="B18" s="83" t="s">
        <v>15</v>
      </c>
      <c r="C18" s="84"/>
      <c r="D18" s="70">
        <f>SUM(D19:D23)</f>
        <v>158500</v>
      </c>
      <c r="E18" s="66">
        <f t="shared" ref="E18:E23" si="0">D18</f>
        <v>158500</v>
      </c>
      <c r="F18" s="75"/>
    </row>
    <row r="19" spans="1:14" ht="90" x14ac:dyDescent="0.4">
      <c r="A19" s="85">
        <v>3.1</v>
      </c>
      <c r="B19" s="80" t="s">
        <v>16</v>
      </c>
      <c r="C19" s="69" t="s">
        <v>33</v>
      </c>
      <c r="D19" s="73">
        <f>(55*700)+2750</f>
        <v>41250</v>
      </c>
      <c r="E19" s="74">
        <f t="shared" si="0"/>
        <v>41250</v>
      </c>
      <c r="F19" s="75"/>
    </row>
    <row r="20" spans="1:14" ht="90" x14ac:dyDescent="0.4">
      <c r="A20" s="79">
        <v>3.2</v>
      </c>
      <c r="B20" s="86" t="s">
        <v>9</v>
      </c>
      <c r="C20" s="69" t="s">
        <v>32</v>
      </c>
      <c r="D20" s="87">
        <f>(35*700)+2750</f>
        <v>27250</v>
      </c>
      <c r="E20" s="74">
        <f t="shared" si="0"/>
        <v>27250</v>
      </c>
      <c r="F20" s="75"/>
      <c r="H20" s="22"/>
      <c r="I20" s="23"/>
    </row>
    <row r="21" spans="1:14" ht="60" x14ac:dyDescent="0.4">
      <c r="A21" s="46">
        <v>3.3</v>
      </c>
      <c r="B21" s="86" t="s">
        <v>4</v>
      </c>
      <c r="C21" s="69" t="s">
        <v>22</v>
      </c>
      <c r="D21" s="87">
        <f>5*4000</f>
        <v>20000</v>
      </c>
      <c r="E21" s="74">
        <f t="shared" si="0"/>
        <v>20000</v>
      </c>
      <c r="F21" s="75"/>
      <c r="H21" s="22"/>
      <c r="I21" s="23"/>
      <c r="N21" s="24"/>
    </row>
    <row r="22" spans="1:14" ht="45.6" customHeight="1" thickBot="1" x14ac:dyDescent="0.45">
      <c r="A22" s="46">
        <v>3.4</v>
      </c>
      <c r="B22" s="88" t="s">
        <v>5</v>
      </c>
      <c r="C22" s="69" t="s">
        <v>21</v>
      </c>
      <c r="D22" s="87">
        <f>5*8000</f>
        <v>40000</v>
      </c>
      <c r="E22" s="74">
        <f t="shared" si="0"/>
        <v>40000</v>
      </c>
      <c r="F22" s="75"/>
      <c r="H22" s="20"/>
      <c r="I22" s="25"/>
      <c r="N22" s="26"/>
    </row>
    <row r="23" spans="1:14" ht="51.6" customHeight="1" thickBot="1" x14ac:dyDescent="0.45">
      <c r="A23" s="46">
        <v>3.5</v>
      </c>
      <c r="B23" s="89" t="s">
        <v>6</v>
      </c>
      <c r="C23" s="69" t="s">
        <v>20</v>
      </c>
      <c r="D23" s="73">
        <f>5*6000</f>
        <v>30000</v>
      </c>
      <c r="E23" s="74">
        <f t="shared" si="0"/>
        <v>30000</v>
      </c>
      <c r="F23" s="75"/>
      <c r="H23" s="22"/>
      <c r="I23" s="23"/>
      <c r="N23" s="26"/>
    </row>
    <row r="24" spans="1:14" s="27" customFormat="1" ht="30" x14ac:dyDescent="0.4">
      <c r="A24" s="85"/>
      <c r="B24" s="72"/>
      <c r="C24" s="69"/>
      <c r="D24" s="87"/>
      <c r="E24" s="74"/>
      <c r="F24" s="90"/>
      <c r="H24" s="22"/>
      <c r="I24" s="25"/>
    </row>
    <row r="25" spans="1:14" s="28" customFormat="1" ht="90" x14ac:dyDescent="0.4">
      <c r="A25" s="91">
        <v>4</v>
      </c>
      <c r="B25" s="92" t="s">
        <v>23</v>
      </c>
      <c r="C25" s="69" t="s">
        <v>19</v>
      </c>
      <c r="D25" s="93">
        <f>(12*14000)+(1*800)</f>
        <v>168800</v>
      </c>
      <c r="E25" s="66">
        <f>D25</f>
        <v>168800</v>
      </c>
      <c r="F25" s="94"/>
      <c r="H25" s="19"/>
      <c r="I25" s="29"/>
    </row>
    <row r="26" spans="1:14" ht="30" x14ac:dyDescent="0.4">
      <c r="A26" s="46"/>
      <c r="B26" s="80"/>
      <c r="C26" s="69"/>
      <c r="D26" s="73"/>
      <c r="E26" s="74"/>
      <c r="F26" s="75"/>
      <c r="H26" s="22"/>
      <c r="I26" s="23"/>
    </row>
    <row r="27" spans="1:14" s="18" customFormat="1" ht="30" x14ac:dyDescent="0.4">
      <c r="A27" s="68">
        <v>5</v>
      </c>
      <c r="B27" s="95" t="s">
        <v>7</v>
      </c>
      <c r="C27" s="64"/>
      <c r="D27" s="70">
        <v>300000</v>
      </c>
      <c r="E27" s="74"/>
      <c r="F27" s="71">
        <f>D27</f>
        <v>300000</v>
      </c>
      <c r="H27" s="30"/>
      <c r="I27" s="31"/>
    </row>
    <row r="28" spans="1:14" s="18" customFormat="1" ht="30" x14ac:dyDescent="0.4">
      <c r="A28" s="68"/>
      <c r="B28" s="95"/>
      <c r="C28" s="64"/>
      <c r="D28" s="70"/>
      <c r="E28" s="96"/>
      <c r="F28" s="67"/>
      <c r="H28" s="30"/>
      <c r="I28" s="31"/>
    </row>
    <row r="29" spans="1:14" s="18" customFormat="1" ht="30" x14ac:dyDescent="0.4">
      <c r="A29" s="68">
        <v>6</v>
      </c>
      <c r="B29" s="95" t="s">
        <v>17</v>
      </c>
      <c r="C29" s="64"/>
      <c r="D29" s="70">
        <v>33920</v>
      </c>
      <c r="E29" s="70">
        <v>33920</v>
      </c>
      <c r="F29" s="67"/>
      <c r="H29" s="30"/>
      <c r="I29" s="31"/>
    </row>
    <row r="30" spans="1:14" s="18" customFormat="1" ht="30" x14ac:dyDescent="0.4">
      <c r="A30" s="68"/>
      <c r="B30" s="95"/>
      <c r="C30" s="97"/>
      <c r="D30" s="70"/>
      <c r="E30" s="78"/>
      <c r="F30" s="67"/>
      <c r="H30" s="30"/>
      <c r="I30" s="31"/>
    </row>
    <row r="31" spans="1:14" s="18" customFormat="1" ht="30" x14ac:dyDescent="0.4">
      <c r="A31" s="68">
        <v>7</v>
      </c>
      <c r="B31" s="63" t="s">
        <v>30</v>
      </c>
      <c r="C31" s="64"/>
      <c r="D31" s="78">
        <v>63880</v>
      </c>
      <c r="E31" s="78">
        <v>63880</v>
      </c>
      <c r="F31" s="71"/>
      <c r="H31" s="30"/>
      <c r="I31" s="31"/>
    </row>
    <row r="32" spans="1:14" ht="30" x14ac:dyDescent="0.4">
      <c r="A32" s="46"/>
      <c r="B32" s="76"/>
      <c r="C32" s="69"/>
      <c r="D32" s="73"/>
      <c r="E32" s="74"/>
      <c r="F32" s="75"/>
    </row>
    <row r="33" spans="1:8" s="18" customFormat="1" ht="30.75" thickBot="1" x14ac:dyDescent="0.45">
      <c r="A33" s="98"/>
      <c r="B33" s="99" t="s">
        <v>1</v>
      </c>
      <c r="C33" s="100"/>
      <c r="D33" s="101">
        <f>D6+D9+D18+D25+D27+D29+D31</f>
        <v>1800000</v>
      </c>
      <c r="E33" s="101">
        <f>E6+E9+E18+E25+E27+E29+E31</f>
        <v>1500000</v>
      </c>
      <c r="F33" s="102">
        <f>F6+F9+F25+F27+F31</f>
        <v>300000</v>
      </c>
      <c r="G33" s="32"/>
      <c r="H33" s="33"/>
    </row>
    <row r="34" spans="1:8" x14ac:dyDescent="0.25">
      <c r="A34" s="34"/>
      <c r="B34" s="35"/>
      <c r="D34" s="23"/>
      <c r="E34" s="36"/>
      <c r="F34" s="21"/>
    </row>
    <row r="35" spans="1:8" x14ac:dyDescent="0.25">
      <c r="B35" s="38"/>
      <c r="D35" s="23"/>
      <c r="E35" s="39"/>
      <c r="F35" s="21"/>
    </row>
    <row r="36" spans="1:8" x14ac:dyDescent="0.25">
      <c r="D36" s="23"/>
      <c r="E36" s="39"/>
      <c r="F36" s="21"/>
    </row>
    <row r="37" spans="1:8" x14ac:dyDescent="0.25">
      <c r="D37" s="23"/>
      <c r="E37" s="39"/>
      <c r="F37" s="21"/>
    </row>
    <row r="38" spans="1:8" ht="13.15" customHeight="1" x14ac:dyDescent="0.25">
      <c r="D38" s="23"/>
      <c r="E38" s="39"/>
      <c r="F38" s="21"/>
      <c r="G38" s="21"/>
    </row>
    <row r="39" spans="1:8" ht="13.9" customHeight="1" x14ac:dyDescent="0.25">
      <c r="D39" s="23"/>
      <c r="E39" s="39"/>
      <c r="F39" s="21"/>
    </row>
    <row r="40" spans="1:8" s="18" customFormat="1" x14ac:dyDescent="0.25">
      <c r="A40" s="37"/>
      <c r="B40" s="17"/>
      <c r="C40" s="30"/>
      <c r="D40" s="31"/>
      <c r="E40" s="40"/>
      <c r="F40" s="33"/>
    </row>
    <row r="41" spans="1:8" x14ac:dyDescent="0.25">
      <c r="D41" s="23"/>
      <c r="E41" s="39"/>
      <c r="F41" s="21"/>
    </row>
    <row r="42" spans="1:8" x14ac:dyDescent="0.25">
      <c r="D42" s="23"/>
      <c r="E42" s="39"/>
      <c r="F42" s="21"/>
    </row>
    <row r="43" spans="1:8" x14ac:dyDescent="0.25">
      <c r="D43" s="23"/>
      <c r="E43" s="39"/>
      <c r="F43" s="21"/>
    </row>
    <row r="44" spans="1:8" x14ac:dyDescent="0.25">
      <c r="D44" s="23"/>
      <c r="E44" s="39"/>
      <c r="F44" s="21"/>
    </row>
    <row r="45" spans="1:8" x14ac:dyDescent="0.25">
      <c r="D45" s="23"/>
      <c r="E45" s="39"/>
      <c r="F45" s="21"/>
    </row>
    <row r="46" spans="1:8" s="18" customFormat="1" x14ac:dyDescent="0.25">
      <c r="A46" s="37"/>
      <c r="B46" s="17"/>
      <c r="C46" s="30"/>
      <c r="D46" s="31"/>
      <c r="E46" s="40"/>
      <c r="F46" s="33"/>
    </row>
    <row r="47" spans="1:8" x14ac:dyDescent="0.25">
      <c r="D47" s="23"/>
      <c r="E47" s="39"/>
      <c r="F47" s="21"/>
    </row>
    <row r="48" spans="1:8" x14ac:dyDescent="0.25">
      <c r="D48" s="23"/>
      <c r="E48" s="39"/>
      <c r="F48" s="21"/>
    </row>
    <row r="49" spans="1:6" x14ac:dyDescent="0.25">
      <c r="D49" s="23"/>
      <c r="E49" s="39"/>
      <c r="F49" s="21"/>
    </row>
    <row r="50" spans="1:6" x14ac:dyDescent="0.25">
      <c r="D50" s="23"/>
      <c r="E50" s="39"/>
      <c r="F50" s="21"/>
    </row>
    <row r="51" spans="1:6" x14ac:dyDescent="0.25">
      <c r="D51" s="23"/>
      <c r="E51" s="39"/>
      <c r="F51" s="21"/>
    </row>
    <row r="52" spans="1:6" x14ac:dyDescent="0.25">
      <c r="D52" s="23"/>
      <c r="E52" s="39"/>
      <c r="F52" s="21"/>
    </row>
    <row r="53" spans="1:6" x14ac:dyDescent="0.25">
      <c r="D53" s="23"/>
      <c r="E53" s="39"/>
      <c r="F53" s="21"/>
    </row>
    <row r="54" spans="1:6" s="18" customFormat="1" x14ac:dyDescent="0.25">
      <c r="A54" s="37"/>
      <c r="B54" s="17"/>
      <c r="C54" s="30"/>
      <c r="D54" s="31"/>
      <c r="E54" s="40"/>
      <c r="F54" s="33"/>
    </row>
    <row r="55" spans="1:6" x14ac:dyDescent="0.25">
      <c r="F55" s="21"/>
    </row>
    <row r="56" spans="1:6" x14ac:dyDescent="0.25">
      <c r="F56" s="21"/>
    </row>
    <row r="57" spans="1:6" x14ac:dyDescent="0.25">
      <c r="F57" s="21"/>
    </row>
    <row r="58" spans="1:6" x14ac:dyDescent="0.25">
      <c r="F58" s="21"/>
    </row>
    <row r="59" spans="1:6" x14ac:dyDescent="0.25">
      <c r="F59" s="21"/>
    </row>
    <row r="60" spans="1:6" x14ac:dyDescent="0.25">
      <c r="F60" s="21"/>
    </row>
    <row r="61" spans="1:6" x14ac:dyDescent="0.25">
      <c r="F61" s="21"/>
    </row>
    <row r="62" spans="1:6" x14ac:dyDescent="0.25">
      <c r="F62" s="21"/>
    </row>
    <row r="63" spans="1:6" x14ac:dyDescent="0.25">
      <c r="F63" s="21"/>
    </row>
    <row r="64" spans="1:6" x14ac:dyDescent="0.25">
      <c r="F64" s="21"/>
    </row>
    <row r="65" spans="6:6" x14ac:dyDescent="0.25">
      <c r="F65" s="21"/>
    </row>
    <row r="66" spans="6:6" x14ac:dyDescent="0.25">
      <c r="F66" s="21"/>
    </row>
    <row r="67" spans="6:6" x14ac:dyDescent="0.25">
      <c r="F67" s="21"/>
    </row>
    <row r="68" spans="6:6" x14ac:dyDescent="0.25">
      <c r="F68" s="21"/>
    </row>
    <row r="69" spans="6:6" x14ac:dyDescent="0.25">
      <c r="F69" s="21"/>
    </row>
    <row r="70" spans="6:6" x14ac:dyDescent="0.25">
      <c r="F70" s="21"/>
    </row>
    <row r="71" spans="6:6" x14ac:dyDescent="0.25">
      <c r="F71" s="21"/>
    </row>
    <row r="72" spans="6:6" x14ac:dyDescent="0.25">
      <c r="F72" s="21"/>
    </row>
    <row r="73" spans="6:6" x14ac:dyDescent="0.25">
      <c r="F73" s="21"/>
    </row>
    <row r="74" spans="6:6" x14ac:dyDescent="0.25">
      <c r="F74" s="21"/>
    </row>
    <row r="75" spans="6:6" x14ac:dyDescent="0.25">
      <c r="F75" s="21"/>
    </row>
    <row r="76" spans="6:6" x14ac:dyDescent="0.25">
      <c r="F76" s="21"/>
    </row>
    <row r="77" spans="6:6" x14ac:dyDescent="0.25">
      <c r="F77" s="21"/>
    </row>
    <row r="78" spans="6:6" x14ac:dyDescent="0.25">
      <c r="F78" s="21"/>
    </row>
    <row r="79" spans="6:6" x14ac:dyDescent="0.25">
      <c r="F79" s="21"/>
    </row>
    <row r="80" spans="6:6" x14ac:dyDescent="0.25">
      <c r="F80" s="21"/>
    </row>
    <row r="81" spans="6:6" x14ac:dyDescent="0.25">
      <c r="F81" s="21"/>
    </row>
    <row r="82" spans="6:6" x14ac:dyDescent="0.25">
      <c r="F82" s="21"/>
    </row>
    <row r="83" spans="6:6" x14ac:dyDescent="0.25">
      <c r="F83" s="21"/>
    </row>
    <row r="84" spans="6:6" x14ac:dyDescent="0.25">
      <c r="F84" s="21"/>
    </row>
    <row r="85" spans="6:6" x14ac:dyDescent="0.25">
      <c r="F85" s="21"/>
    </row>
    <row r="86" spans="6:6" x14ac:dyDescent="0.25">
      <c r="F86" s="21"/>
    </row>
    <row r="87" spans="6:6" x14ac:dyDescent="0.25">
      <c r="F87" s="21"/>
    </row>
    <row r="88" spans="6:6" x14ac:dyDescent="0.25">
      <c r="F88" s="21"/>
    </row>
    <row r="89" spans="6:6" x14ac:dyDescent="0.25">
      <c r="F89" s="21"/>
    </row>
    <row r="90" spans="6:6" x14ac:dyDescent="0.25">
      <c r="F90" s="21"/>
    </row>
    <row r="91" spans="6:6" x14ac:dyDescent="0.25">
      <c r="F91" s="21"/>
    </row>
    <row r="92" spans="6:6" x14ac:dyDescent="0.25">
      <c r="F92" s="21"/>
    </row>
    <row r="93" spans="6:6" x14ac:dyDescent="0.25">
      <c r="F93" s="21"/>
    </row>
    <row r="94" spans="6:6" x14ac:dyDescent="0.25">
      <c r="F94" s="21"/>
    </row>
    <row r="95" spans="6:6" x14ac:dyDescent="0.25">
      <c r="F95" s="21"/>
    </row>
    <row r="96" spans="6:6" x14ac:dyDescent="0.25">
      <c r="F96" s="21"/>
    </row>
    <row r="97" spans="6:6" x14ac:dyDescent="0.25">
      <c r="F97" s="21"/>
    </row>
    <row r="98" spans="6:6" x14ac:dyDescent="0.25">
      <c r="F98" s="21"/>
    </row>
    <row r="99" spans="6:6" x14ac:dyDescent="0.25">
      <c r="F99" s="21"/>
    </row>
    <row r="100" spans="6:6" x14ac:dyDescent="0.25">
      <c r="F100" s="21"/>
    </row>
    <row r="101" spans="6:6" x14ac:dyDescent="0.25">
      <c r="F101" s="21"/>
    </row>
    <row r="102" spans="6:6" x14ac:dyDescent="0.25">
      <c r="F102" s="21"/>
    </row>
    <row r="103" spans="6:6" x14ac:dyDescent="0.25">
      <c r="F103" s="21"/>
    </row>
    <row r="104" spans="6:6" x14ac:dyDescent="0.25">
      <c r="F104" s="21"/>
    </row>
    <row r="105" spans="6:6" x14ac:dyDescent="0.25">
      <c r="F105" s="21"/>
    </row>
    <row r="106" spans="6:6" x14ac:dyDescent="0.25">
      <c r="F106" s="21"/>
    </row>
    <row r="107" spans="6:6" x14ac:dyDescent="0.25">
      <c r="F107" s="21"/>
    </row>
    <row r="108" spans="6:6" x14ac:dyDescent="0.25">
      <c r="F108" s="21"/>
    </row>
    <row r="109" spans="6:6" x14ac:dyDescent="0.25">
      <c r="F109" s="21"/>
    </row>
    <row r="110" spans="6:6" x14ac:dyDescent="0.25">
      <c r="F110" s="21"/>
    </row>
    <row r="111" spans="6:6" x14ac:dyDescent="0.25">
      <c r="F111" s="21"/>
    </row>
    <row r="112" spans="6:6" x14ac:dyDescent="0.25">
      <c r="F112" s="21"/>
    </row>
    <row r="113" spans="6:6" x14ac:dyDescent="0.25">
      <c r="F113" s="21"/>
    </row>
    <row r="114" spans="6:6" x14ac:dyDescent="0.25">
      <c r="F114" s="21"/>
    </row>
    <row r="115" spans="6:6" x14ac:dyDescent="0.25">
      <c r="F115" s="21"/>
    </row>
    <row r="116" spans="6:6" x14ac:dyDescent="0.25">
      <c r="F116" s="21"/>
    </row>
    <row r="117" spans="6:6" x14ac:dyDescent="0.25">
      <c r="F117" s="21"/>
    </row>
    <row r="118" spans="6:6" x14ac:dyDescent="0.25">
      <c r="F118" s="21"/>
    </row>
    <row r="119" spans="6:6" x14ac:dyDescent="0.25">
      <c r="F119" s="21"/>
    </row>
    <row r="120" spans="6:6" x14ac:dyDescent="0.25">
      <c r="F120" s="21"/>
    </row>
    <row r="121" spans="6:6" x14ac:dyDescent="0.25">
      <c r="F121" s="21"/>
    </row>
    <row r="122" spans="6:6" x14ac:dyDescent="0.25">
      <c r="F122" s="21"/>
    </row>
    <row r="123" spans="6:6" x14ac:dyDescent="0.25">
      <c r="F123" s="21"/>
    </row>
    <row r="124" spans="6:6" x14ac:dyDescent="0.25">
      <c r="F124" s="21"/>
    </row>
    <row r="125" spans="6:6" x14ac:dyDescent="0.25">
      <c r="F125" s="21"/>
    </row>
    <row r="126" spans="6:6" x14ac:dyDescent="0.25">
      <c r="F126" s="21"/>
    </row>
    <row r="127" spans="6:6" x14ac:dyDescent="0.25">
      <c r="F127" s="21"/>
    </row>
    <row r="128" spans="6:6" x14ac:dyDescent="0.25">
      <c r="F128" s="21"/>
    </row>
    <row r="129" spans="6:6" x14ac:dyDescent="0.25">
      <c r="F129" s="21"/>
    </row>
    <row r="130" spans="6:6" x14ac:dyDescent="0.25">
      <c r="F130" s="21"/>
    </row>
    <row r="131" spans="6:6" x14ac:dyDescent="0.25">
      <c r="F131" s="21"/>
    </row>
    <row r="132" spans="6:6" x14ac:dyDescent="0.25">
      <c r="F132" s="21"/>
    </row>
    <row r="133" spans="6:6" x14ac:dyDescent="0.25">
      <c r="F133" s="21"/>
    </row>
    <row r="134" spans="6:6" x14ac:dyDescent="0.25">
      <c r="F134" s="21"/>
    </row>
    <row r="135" spans="6:6" x14ac:dyDescent="0.25">
      <c r="F135" s="21"/>
    </row>
    <row r="136" spans="6:6" x14ac:dyDescent="0.25">
      <c r="F136" s="21"/>
    </row>
    <row r="137" spans="6:6" x14ac:dyDescent="0.25">
      <c r="F137" s="21"/>
    </row>
    <row r="138" spans="6:6" x14ac:dyDescent="0.25">
      <c r="F138" s="21"/>
    </row>
    <row r="139" spans="6:6" x14ac:dyDescent="0.25">
      <c r="F139" s="21"/>
    </row>
    <row r="140" spans="6:6" x14ac:dyDescent="0.25">
      <c r="F140" s="21"/>
    </row>
    <row r="141" spans="6:6" x14ac:dyDescent="0.25">
      <c r="F141" s="21"/>
    </row>
    <row r="142" spans="6:6" x14ac:dyDescent="0.25">
      <c r="F142" s="21"/>
    </row>
    <row r="143" spans="6:6" x14ac:dyDescent="0.25">
      <c r="F143" s="21"/>
    </row>
    <row r="144" spans="6:6" x14ac:dyDescent="0.25">
      <c r="F144" s="21"/>
    </row>
    <row r="145" spans="6:6" x14ac:dyDescent="0.25">
      <c r="F145" s="21"/>
    </row>
    <row r="146" spans="6:6" x14ac:dyDescent="0.25">
      <c r="F146" s="21"/>
    </row>
    <row r="147" spans="6:6" x14ac:dyDescent="0.25">
      <c r="F147" s="21"/>
    </row>
    <row r="148" spans="6:6" x14ac:dyDescent="0.25">
      <c r="F148" s="21"/>
    </row>
    <row r="149" spans="6:6" x14ac:dyDescent="0.25">
      <c r="F149" s="21"/>
    </row>
    <row r="150" spans="6:6" x14ac:dyDescent="0.25">
      <c r="F150" s="21"/>
    </row>
    <row r="151" spans="6:6" x14ac:dyDescent="0.25">
      <c r="F151" s="21"/>
    </row>
    <row r="152" spans="6:6" x14ac:dyDescent="0.25">
      <c r="F152" s="21"/>
    </row>
    <row r="153" spans="6:6" x14ac:dyDescent="0.25">
      <c r="F153" s="21"/>
    </row>
    <row r="154" spans="6:6" x14ac:dyDescent="0.25">
      <c r="F154" s="21"/>
    </row>
    <row r="155" spans="6:6" x14ac:dyDescent="0.25">
      <c r="F155" s="21"/>
    </row>
    <row r="156" spans="6:6" x14ac:dyDescent="0.25">
      <c r="F156" s="21"/>
    </row>
    <row r="157" spans="6:6" x14ac:dyDescent="0.25">
      <c r="F157" s="21"/>
    </row>
    <row r="158" spans="6:6" x14ac:dyDescent="0.25">
      <c r="F158" s="21"/>
    </row>
    <row r="159" spans="6:6" x14ac:dyDescent="0.25">
      <c r="F159" s="21"/>
    </row>
    <row r="160" spans="6:6" x14ac:dyDescent="0.25">
      <c r="F160" s="21"/>
    </row>
    <row r="161" spans="6:6" x14ac:dyDescent="0.25">
      <c r="F161" s="21"/>
    </row>
    <row r="162" spans="6:6" x14ac:dyDescent="0.25">
      <c r="F162" s="21"/>
    </row>
    <row r="163" spans="6:6" x14ac:dyDescent="0.25">
      <c r="F163" s="21"/>
    </row>
    <row r="164" spans="6:6" x14ac:dyDescent="0.25">
      <c r="F164" s="21"/>
    </row>
    <row r="165" spans="6:6" x14ac:dyDescent="0.25">
      <c r="F165" s="21"/>
    </row>
    <row r="166" spans="6:6" x14ac:dyDescent="0.25">
      <c r="F166" s="21"/>
    </row>
    <row r="167" spans="6:6" x14ac:dyDescent="0.25">
      <c r="F167" s="21"/>
    </row>
    <row r="168" spans="6:6" x14ac:dyDescent="0.25">
      <c r="F168" s="21"/>
    </row>
    <row r="169" spans="6:6" x14ac:dyDescent="0.25">
      <c r="F169" s="21"/>
    </row>
    <row r="170" spans="6:6" x14ac:dyDescent="0.25">
      <c r="F170" s="21"/>
    </row>
    <row r="171" spans="6:6" x14ac:dyDescent="0.25">
      <c r="F171" s="21"/>
    </row>
    <row r="172" spans="6:6" x14ac:dyDescent="0.25">
      <c r="F172" s="21"/>
    </row>
    <row r="173" spans="6:6" x14ac:dyDescent="0.25">
      <c r="F173" s="21"/>
    </row>
    <row r="174" spans="6:6" x14ac:dyDescent="0.25">
      <c r="F174" s="21"/>
    </row>
    <row r="175" spans="6:6" x14ac:dyDescent="0.25">
      <c r="F175" s="21"/>
    </row>
    <row r="176" spans="6:6" x14ac:dyDescent="0.25">
      <c r="F176" s="21"/>
    </row>
    <row r="177" spans="6:6" x14ac:dyDescent="0.25">
      <c r="F177" s="21"/>
    </row>
    <row r="178" spans="6:6" x14ac:dyDescent="0.25">
      <c r="F178" s="21"/>
    </row>
    <row r="179" spans="6:6" x14ac:dyDescent="0.25">
      <c r="F179" s="21"/>
    </row>
    <row r="180" spans="6:6" x14ac:dyDescent="0.25">
      <c r="F180" s="21"/>
    </row>
    <row r="181" spans="6:6" x14ac:dyDescent="0.25">
      <c r="F181" s="21"/>
    </row>
    <row r="182" spans="6:6" x14ac:dyDescent="0.25">
      <c r="F182" s="21"/>
    </row>
    <row r="183" spans="6:6" x14ac:dyDescent="0.25">
      <c r="F183" s="21"/>
    </row>
    <row r="184" spans="6:6" x14ac:dyDescent="0.25">
      <c r="F184" s="21"/>
    </row>
    <row r="185" spans="6:6" x14ac:dyDescent="0.25">
      <c r="F185" s="21"/>
    </row>
    <row r="186" spans="6:6" x14ac:dyDescent="0.25">
      <c r="F186" s="21"/>
    </row>
    <row r="187" spans="6:6" x14ac:dyDescent="0.25">
      <c r="F187" s="21"/>
    </row>
    <row r="188" spans="6:6" x14ac:dyDescent="0.25">
      <c r="F188" s="21"/>
    </row>
    <row r="189" spans="6:6" x14ac:dyDescent="0.25">
      <c r="F189" s="21"/>
    </row>
    <row r="190" spans="6:6" x14ac:dyDescent="0.25">
      <c r="F190" s="21"/>
    </row>
    <row r="191" spans="6:6" x14ac:dyDescent="0.25">
      <c r="F191" s="21"/>
    </row>
    <row r="192" spans="6:6" x14ac:dyDescent="0.25">
      <c r="F192" s="21"/>
    </row>
  </sheetData>
  <mergeCells count="1">
    <mergeCell ref="E1:F2"/>
  </mergeCells>
  <phoneticPr fontId="0" type="noConversion"/>
  <printOptions gridLines="1"/>
  <pageMargins left="0.25" right="0.25" top="0.75" bottom="0.75" header="0.3" footer="0.3"/>
  <pageSetup scale="18" orientation="portrait" r:id="rId1"/>
  <headerFooter alignWithMargins="0">
    <oddHeader>&amp;C&amp;"Arial,Bold"&amp;28
ANNEX II
DETAILED PROJECT BUDGET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21"/>
  <sheetViews>
    <sheetView workbookViewId="0">
      <selection sqref="A1:IV65536"/>
    </sheetView>
  </sheetViews>
  <sheetFormatPr defaultRowHeight="12.75" x14ac:dyDescent="0.2"/>
  <cols>
    <col min="2" max="2" width="40.42578125" customWidth="1"/>
  </cols>
  <sheetData>
    <row r="3" spans="2:10" x14ac:dyDescent="0.2">
      <c r="B3" s="2"/>
      <c r="C3" s="8"/>
      <c r="D3" s="9"/>
      <c r="E3" s="13"/>
      <c r="F3" s="15"/>
    </row>
    <row r="4" spans="2:10" x14ac:dyDescent="0.2">
      <c r="B4" s="2"/>
      <c r="C4" s="11"/>
      <c r="D4" s="10"/>
      <c r="E4" s="1"/>
      <c r="F4" s="15"/>
    </row>
    <row r="5" spans="2:10" x14ac:dyDescent="0.2">
      <c r="B5" s="7"/>
      <c r="C5" s="11"/>
      <c r="D5" s="3"/>
      <c r="E5" s="3"/>
      <c r="F5" s="14"/>
      <c r="J5" s="16"/>
    </row>
    <row r="6" spans="2:10" x14ac:dyDescent="0.2">
      <c r="B6" s="5"/>
      <c r="C6" s="11"/>
      <c r="D6" s="12"/>
      <c r="E6" s="3"/>
      <c r="F6" s="14"/>
    </row>
    <row r="7" spans="2:10" x14ac:dyDescent="0.2">
      <c r="B7" s="5"/>
      <c r="C7" s="11"/>
      <c r="D7" s="12"/>
      <c r="E7" s="3"/>
      <c r="F7" s="14"/>
    </row>
    <row r="8" spans="2:10" x14ac:dyDescent="0.2">
      <c r="B8" s="5"/>
      <c r="C8" s="11"/>
      <c r="D8" s="12"/>
      <c r="E8" s="3"/>
      <c r="F8" s="14"/>
    </row>
    <row r="9" spans="2:10" x14ac:dyDescent="0.2">
      <c r="B9" s="5"/>
      <c r="C9" s="11"/>
      <c r="D9" s="12"/>
      <c r="E9" s="3"/>
      <c r="F9" s="14"/>
    </row>
    <row r="10" spans="2:10" x14ac:dyDescent="0.2">
      <c r="B10" s="5"/>
      <c r="C10" s="11"/>
      <c r="D10" s="12"/>
      <c r="E10" s="3"/>
      <c r="F10" s="14"/>
    </row>
    <row r="11" spans="2:10" x14ac:dyDescent="0.2">
      <c r="B11" s="5"/>
      <c r="C11" s="11"/>
      <c r="D11" s="12"/>
      <c r="E11" s="3"/>
      <c r="F11" s="14"/>
    </row>
    <row r="12" spans="2:10" x14ac:dyDescent="0.2">
      <c r="B12" s="5"/>
      <c r="C12" s="11"/>
      <c r="D12" s="12"/>
      <c r="E12" s="3"/>
      <c r="F12" s="14"/>
    </row>
    <row r="13" spans="2:10" x14ac:dyDescent="0.2">
      <c r="B13" s="4"/>
      <c r="C13" s="8"/>
      <c r="D13" s="9"/>
      <c r="E13" s="1"/>
      <c r="F13" s="15"/>
    </row>
    <row r="14" spans="2:10" x14ac:dyDescent="0.2">
      <c r="B14" s="6"/>
      <c r="C14" s="11"/>
      <c r="D14" s="3"/>
      <c r="E14" s="3"/>
      <c r="F14" s="14"/>
    </row>
    <row r="15" spans="2:10" x14ac:dyDescent="0.2">
      <c r="B15" s="5"/>
      <c r="C15" s="11"/>
      <c r="D15" s="12"/>
      <c r="E15" s="3"/>
      <c r="F15" s="14"/>
    </row>
    <row r="16" spans="2:10" x14ac:dyDescent="0.2">
      <c r="B16" s="5"/>
      <c r="C16" s="11"/>
      <c r="D16" s="12"/>
      <c r="E16" s="3"/>
      <c r="F16" s="14"/>
    </row>
    <row r="17" spans="2:6" x14ac:dyDescent="0.2">
      <c r="B17" s="5"/>
      <c r="C17" s="11"/>
      <c r="D17" s="12"/>
      <c r="E17" s="3"/>
      <c r="F17" s="14"/>
    </row>
    <row r="18" spans="2:6" x14ac:dyDescent="0.2">
      <c r="B18" s="5"/>
      <c r="C18" s="11"/>
      <c r="D18" s="12"/>
      <c r="E18" s="3"/>
    </row>
    <row r="19" spans="2:6" x14ac:dyDescent="0.2">
      <c r="B19" s="5"/>
      <c r="C19" s="11"/>
      <c r="D19" s="12"/>
      <c r="E19" s="3"/>
    </row>
    <row r="20" spans="2:6" x14ac:dyDescent="0.2">
      <c r="B20" s="5"/>
      <c r="C20" s="11"/>
      <c r="D20" s="12"/>
      <c r="E20" s="3"/>
    </row>
    <row r="21" spans="2:6" x14ac:dyDescent="0.2">
      <c r="B21" s="5"/>
      <c r="C21" s="11"/>
      <c r="D21" s="12"/>
      <c r="E21" s="3"/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 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MICHAELBA</dc:creator>
  <cp:lastModifiedBy>Hoffman, Nathalie Alexandra</cp:lastModifiedBy>
  <cp:lastPrinted>2011-11-22T19:52:24Z</cp:lastPrinted>
  <dcterms:created xsi:type="dcterms:W3CDTF">2007-04-10T17:48:29Z</dcterms:created>
  <dcterms:modified xsi:type="dcterms:W3CDTF">2019-05-13T19:10:25Z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