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0" yWindow="15" windowWidth="11970" windowHeight="6420" tabRatio="599" firstSheet="1" activeTab="1"/>
  </bookViews>
  <sheets>
    <sheet name="Consultorias" sheetId="5" state="hidden" r:id="rId1"/>
    <sheet name="componente 1" sheetId="1" r:id="rId2"/>
    <sheet name="MENSUAL" sheetId="4" state="hidden" r:id="rId3"/>
    <sheet name="RESUMEN" sheetId="2" state="hidden" r:id="rId4"/>
    <sheet name="componente 2 " sheetId="8" r:id="rId5"/>
    <sheet name="Componente 3" sheetId="11" r:id="rId6"/>
  </sheets>
  <definedNames>
    <definedName name="_xlnm.Print_Area" localSheetId="1">'componente 1'!$B$1:$O$15</definedName>
    <definedName name="_xlnm.Print_Area" localSheetId="4">'componente 2 '!$B$1:$O$13</definedName>
    <definedName name="_xlnm.Print_Area" localSheetId="0">Consultorias!$A$1:$D$67</definedName>
    <definedName name="_xlnm.Print_Area" localSheetId="2">MENSUAL!$A$1:$AO$50</definedName>
    <definedName name="_xlnm.Print_Area" localSheetId="3">RESUMEN!$B$1:$R$14</definedName>
  </definedNames>
  <calcPr calcId="145621"/>
</workbook>
</file>

<file path=xl/calcChain.xml><?xml version="1.0" encoding="utf-8"?>
<calcChain xmlns="http://schemas.openxmlformats.org/spreadsheetml/2006/main">
  <c r="M8" i="11" l="1"/>
  <c r="M12" i="11"/>
  <c r="D12" i="11"/>
  <c r="F13" i="8"/>
  <c r="M13" i="11"/>
  <c r="O13" i="8"/>
  <c r="O8" i="8" s="1"/>
  <c r="O15" i="1"/>
  <c r="D13" i="1"/>
  <c r="D14" i="1" s="1"/>
  <c r="O13" i="1" l="1"/>
  <c r="O14" i="1" s="1"/>
  <c r="O8" i="1" s="1"/>
  <c r="R14" i="2"/>
  <c r="R11" i="8"/>
  <c r="Q11" i="8"/>
  <c r="P11" i="8"/>
  <c r="R10" i="8"/>
  <c r="R8" i="8" s="1"/>
  <c r="Q10" i="8"/>
  <c r="Q8" i="8" s="1"/>
  <c r="P10" i="8"/>
  <c r="AO13" i="4"/>
  <c r="C4" i="2"/>
  <c r="F8" i="1"/>
  <c r="D4" i="2" s="1"/>
  <c r="L4" i="2"/>
  <c r="M4" i="2"/>
  <c r="N4" i="2"/>
  <c r="O4" i="2"/>
  <c r="P4" i="2"/>
  <c r="Q4" i="2"/>
  <c r="P9" i="1"/>
  <c r="P8" i="1" s="1"/>
  <c r="P13" i="1"/>
  <c r="Q9" i="1"/>
  <c r="Q8" i="1" s="1"/>
  <c r="Q13" i="1"/>
  <c r="R9" i="1"/>
  <c r="R8" i="1" s="1"/>
  <c r="R13" i="1"/>
  <c r="AO12" i="4"/>
  <c r="AO16" i="4"/>
  <c r="AO19" i="4"/>
  <c r="AO21" i="4"/>
  <c r="I5" i="2"/>
  <c r="K5" i="2"/>
  <c r="AO36" i="4"/>
  <c r="I6" i="2"/>
  <c r="K6" i="2"/>
  <c r="D9" i="5"/>
  <c r="D8" i="5" s="1"/>
  <c r="D41" i="5" s="1"/>
  <c r="D14" i="5"/>
  <c r="D22" i="5"/>
  <c r="D28" i="5"/>
  <c r="D38" i="5"/>
  <c r="D42" i="5"/>
  <c r="D67" i="5"/>
  <c r="AO15" i="4"/>
  <c r="AO14" i="4" s="1"/>
  <c r="AO17" i="4"/>
  <c r="AO18" i="4"/>
  <c r="AO20" i="4"/>
  <c r="AO23" i="4"/>
  <c r="AO24" i="4"/>
  <c r="AO27" i="4"/>
  <c r="AO30" i="4"/>
  <c r="AO31" i="4"/>
  <c r="AO32" i="4"/>
  <c r="AO33" i="4"/>
  <c r="AO34" i="4"/>
  <c r="AO35" i="4"/>
  <c r="AO37" i="4"/>
  <c r="AO39" i="4"/>
  <c r="AO40" i="4"/>
  <c r="AO43" i="4"/>
  <c r="AO45" i="4"/>
  <c r="AO46" i="4"/>
  <c r="AO47" i="4"/>
  <c r="AO49" i="4"/>
  <c r="C5" i="2"/>
  <c r="D5" i="2"/>
  <c r="E5" i="2"/>
  <c r="F5" i="2"/>
  <c r="G5" i="2"/>
  <c r="H5" i="2"/>
  <c r="J5" i="2"/>
  <c r="L5" i="2"/>
  <c r="M5" i="2"/>
  <c r="N5" i="2"/>
  <c r="O5" i="2"/>
  <c r="P5" i="2"/>
  <c r="Q5" i="2"/>
  <c r="C6" i="2"/>
  <c r="D6" i="2"/>
  <c r="E6" i="2"/>
  <c r="F6" i="2"/>
  <c r="G6" i="2"/>
  <c r="G7" i="2" s="1"/>
  <c r="H6" i="2"/>
  <c r="J6" i="2"/>
  <c r="L6" i="2"/>
  <c r="M6" i="2"/>
  <c r="N6" i="2"/>
  <c r="O6" i="2"/>
  <c r="P6" i="2"/>
  <c r="Q6" i="2"/>
  <c r="C8" i="2"/>
  <c r="D8" i="2"/>
  <c r="E8" i="2"/>
  <c r="F8" i="2"/>
  <c r="G8" i="2"/>
  <c r="H8" i="2"/>
  <c r="J8" i="2"/>
  <c r="K8" i="2"/>
  <c r="L8" i="2"/>
  <c r="M8" i="2"/>
  <c r="N8" i="2"/>
  <c r="O8" i="2"/>
  <c r="P8" i="2"/>
  <c r="Q8" i="2"/>
  <c r="R9" i="2"/>
  <c r="H4" i="2"/>
  <c r="F4" i="2"/>
  <c r="AO44" i="4"/>
  <c r="AO38" i="4"/>
  <c r="R6" i="2"/>
  <c r="E4" i="2"/>
  <c r="J4" i="2"/>
  <c r="G4" i="2"/>
  <c r="AO26" i="4"/>
  <c r="AO29" i="4"/>
  <c r="AO42" i="4"/>
  <c r="R8" i="2"/>
  <c r="C10" i="2"/>
  <c r="C12" i="2" s="1"/>
  <c r="G10" i="2"/>
  <c r="G12" i="2" s="1"/>
  <c r="J10" i="2"/>
  <c r="J12" i="2" s="1"/>
  <c r="M10" i="2"/>
  <c r="M12" i="2" s="1"/>
  <c r="O10" i="2"/>
  <c r="O12" i="2" s="1"/>
  <c r="Q10" i="2"/>
  <c r="Q12" i="2" s="1"/>
  <c r="E10" i="2"/>
  <c r="E12" i="2" s="1"/>
  <c r="I8" i="2"/>
  <c r="D10" i="2"/>
  <c r="D12" i="2" s="1"/>
  <c r="F10" i="2"/>
  <c r="F12" i="2" s="1"/>
  <c r="H10" i="2"/>
  <c r="H12" i="2" s="1"/>
  <c r="L10" i="2"/>
  <c r="L12" i="2" s="1"/>
  <c r="N10" i="2"/>
  <c r="N12" i="2" s="1"/>
  <c r="P10" i="2"/>
  <c r="P12" i="2" s="1"/>
  <c r="AO22" i="4"/>
  <c r="I10" i="2"/>
  <c r="I12" i="2" s="1"/>
  <c r="AO28" i="4"/>
  <c r="R5" i="2"/>
  <c r="K10" i="2"/>
  <c r="K12" i="2" s="1"/>
  <c r="AO41" i="4"/>
  <c r="R10" i="2"/>
  <c r="R12" i="2" s="1"/>
  <c r="AO48" i="4"/>
  <c r="I4" i="2"/>
  <c r="K4" i="2"/>
  <c r="AO11" i="4"/>
  <c r="AO10" i="4"/>
  <c r="R13" i="2" l="1"/>
  <c r="N7" i="2"/>
  <c r="P13" i="8"/>
  <c r="D7" i="2"/>
  <c r="J7" i="2"/>
  <c r="C7" i="2"/>
  <c r="Q7" i="2"/>
  <c r="M7" i="2"/>
  <c r="AO9" i="4"/>
  <c r="AO8" i="4" s="1"/>
  <c r="K7" i="2"/>
  <c r="P7" i="2"/>
  <c r="L7" i="2"/>
  <c r="R4" i="2"/>
  <c r="R7" i="2" s="1"/>
  <c r="D48" i="5"/>
  <c r="D50" i="5" s="1"/>
  <c r="AO50" i="4"/>
  <c r="H7" i="2"/>
  <c r="E7" i="2"/>
  <c r="O7" i="2"/>
  <c r="F7" i="2"/>
  <c r="I7" i="2"/>
</calcChain>
</file>

<file path=xl/comments1.xml><?xml version="1.0" encoding="utf-8"?>
<comments xmlns="http://schemas.openxmlformats.org/spreadsheetml/2006/main">
  <authors>
    <author>MartinB</author>
  </authors>
  <commentList>
    <comment ref="C6" authorId="0">
      <text>
        <r>
          <rPr>
            <b/>
            <sz val="8"/>
            <color indexed="81"/>
            <rFont val="Tahoma"/>
            <family val="2"/>
          </rPr>
          <t>MartinB: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 satisfied Microsoft Office user</author>
  </authors>
  <commentList>
    <comment ref="AO10" authorId="0">
      <text>
        <r>
          <rPr>
            <sz val="8"/>
            <color indexed="81"/>
            <rFont val="Tahoma"/>
            <family val="2"/>
          </rPr>
          <t>Compaq User:
sum(</t>
        </r>
      </text>
    </comment>
  </commentList>
</comments>
</file>

<file path=xl/sharedStrings.xml><?xml version="1.0" encoding="utf-8"?>
<sst xmlns="http://schemas.openxmlformats.org/spreadsheetml/2006/main" count="274" uniqueCount="122">
  <si>
    <t>Insumos</t>
  </si>
  <si>
    <t>Inicio</t>
  </si>
  <si>
    <t>Cierre</t>
  </si>
  <si>
    <t>Equipamiento y materiales</t>
  </si>
  <si>
    <t>Infraestructura</t>
  </si>
  <si>
    <t>Hardware</t>
  </si>
  <si>
    <t>Adquisición de software</t>
  </si>
  <si>
    <t>Firmas Consultoras</t>
  </si>
  <si>
    <t>Consultoría de nivel internacional</t>
  </si>
  <si>
    <t>Personal para la contraparte</t>
  </si>
  <si>
    <t>Indemnizaciones</t>
  </si>
  <si>
    <t>Costo de acciones de capacitación</t>
  </si>
  <si>
    <t>Pasantías</t>
  </si>
  <si>
    <t>Costo de acciones de comunicación y difusión</t>
  </si>
  <si>
    <t>TOTAL</t>
  </si>
  <si>
    <t>BID</t>
  </si>
  <si>
    <t>Contraparte</t>
  </si>
  <si>
    <t>Proceso impactado</t>
  </si>
  <si>
    <t>$</t>
  </si>
  <si>
    <t>Meses/hombre</t>
  </si>
  <si>
    <t>N°</t>
  </si>
  <si>
    <t>Componente: Desarrollo Organizacional y Gestión de RRHH</t>
  </si>
  <si>
    <t>1.1.1</t>
  </si>
  <si>
    <t>Definición estructura gerencial</t>
  </si>
  <si>
    <t>Diagnóstico</t>
  </si>
  <si>
    <t>Desarrollo de habilidades gerenciales</t>
  </si>
  <si>
    <t>Sensibilización sobre el cambio</t>
  </si>
  <si>
    <t>Componente: Apoyo a la Fiscalización</t>
  </si>
  <si>
    <t>Fortalecer a nivel central la planeación y evaluación de la fiscalización tributaria</t>
  </si>
  <si>
    <t>Desarrollar a nivel central metodologías de fiscalización por sector económico, impuestos y por significado económico de los contribuyentes</t>
  </si>
  <si>
    <t>Fortalecer a nivel descentralizado la ejecución de la fiscalización tributaria</t>
  </si>
  <si>
    <t>Mejorar acceso a fuentes externas e internas de información</t>
  </si>
  <si>
    <t>Creación de área de Inteligencia Fiscal</t>
  </si>
  <si>
    <t>Modernizar Régimen de Facturación</t>
  </si>
  <si>
    <t>Componente: Tecnología de la Información</t>
  </si>
  <si>
    <t>Requerimientos de apoyo a componentes apoyados por el Programa</t>
  </si>
  <si>
    <t>SUBTOTALES</t>
  </si>
  <si>
    <t>Unidad Ejecutora</t>
  </si>
  <si>
    <t>Personal de apoyo (2)</t>
  </si>
  <si>
    <t>Gastos de funcionamiento</t>
  </si>
  <si>
    <t xml:space="preserve">Imprevistos </t>
  </si>
  <si>
    <t>Subtotal</t>
  </si>
  <si>
    <t>Intereses y comisiones</t>
  </si>
  <si>
    <t>CONTRAPARTE</t>
  </si>
  <si>
    <t>Componente: Legislación y Normatividad</t>
  </si>
  <si>
    <t>1.1.2</t>
  </si>
  <si>
    <t>1.1.3</t>
  </si>
  <si>
    <t>1.1.4</t>
  </si>
  <si>
    <t>1.2.1</t>
  </si>
  <si>
    <t>1.2.2</t>
  </si>
  <si>
    <t>1.2.3</t>
  </si>
  <si>
    <t>1.2.4</t>
  </si>
  <si>
    <t>1.3.1</t>
  </si>
  <si>
    <t>1.3.2</t>
  </si>
  <si>
    <t>Imprevistos</t>
  </si>
  <si>
    <t>Intereses y Comisiones</t>
  </si>
  <si>
    <t xml:space="preserve">     BID</t>
  </si>
  <si>
    <t xml:space="preserve">     Contraparte</t>
  </si>
  <si>
    <t>Componente: Desarrollo Organizacional</t>
  </si>
  <si>
    <t>Fortalecimiento de la capacidad de planificación, gestión y supervisión de los procesos tributarios</t>
  </si>
  <si>
    <t>Desarrollo de la Capacidad Gerencial en el SNII</t>
  </si>
  <si>
    <t>1.3.3</t>
  </si>
  <si>
    <t>1.3.4</t>
  </si>
  <si>
    <t>Coordinador Internacional</t>
  </si>
  <si>
    <t>Especialista Internacional en Adquisiciones</t>
  </si>
  <si>
    <t>Fortalecimiento de la capacidad de gestión y desarrollo en TI</t>
  </si>
  <si>
    <t>Consultoría Local</t>
  </si>
  <si>
    <t>Implantación de normas de autonomía técnica, administrativa y financiera en el SNII</t>
  </si>
  <si>
    <t>Comunicación institucional estrategia de autonomía del SNII</t>
  </si>
  <si>
    <t>Formulación de Estrategia Organizacional</t>
  </si>
  <si>
    <t>Ajuste de estructura organizacional y adecuación a nuevo marco institucional</t>
  </si>
  <si>
    <t>Marco Legal y Normativo</t>
  </si>
  <si>
    <t>Revisión de los procesos tributarios (incluye nuevos manuales)</t>
  </si>
  <si>
    <t>Monitoreo de gestión y de desempeño a nivel dependencia</t>
  </si>
  <si>
    <t>1.2.5</t>
  </si>
  <si>
    <t>Redistribución de funciones entre servicios centrales y descentralizados</t>
  </si>
  <si>
    <t>1.2.6</t>
  </si>
  <si>
    <t>Extensión del SIRAT al resto de Contribuyentes</t>
  </si>
  <si>
    <t>1.2.7</t>
  </si>
  <si>
    <t>1.3.5</t>
  </si>
  <si>
    <t>Apoyo a Unidad de Capacitación</t>
  </si>
  <si>
    <t>Implantar metodologías en las DD y GRACOS</t>
  </si>
  <si>
    <t>Fiscalizar Régimen Simplificado</t>
  </si>
  <si>
    <t xml:space="preserve">Fortalecer Unidad Nacional de Estudios Fiscales </t>
  </si>
  <si>
    <t>Definición de Metas y Objetivos Organizacionales/Sist. Planif. por objetivos</t>
  </si>
  <si>
    <t>Desarrollo e Implementación de sist. control de gestión e inf. Gerencial</t>
  </si>
  <si>
    <t>Desarrollo de módulos de cobro coactivo</t>
  </si>
  <si>
    <t>Costos y financiamiento por categria de gastos - en miles de us$</t>
  </si>
  <si>
    <t>Cronograma de Ejecucion del Programa</t>
  </si>
  <si>
    <t>Meses</t>
  </si>
  <si>
    <t>Consultoria</t>
  </si>
  <si>
    <t>Consultoría</t>
  </si>
  <si>
    <t>Nacional</t>
  </si>
  <si>
    <t>Tipo 1</t>
  </si>
  <si>
    <t>Tipo 2</t>
  </si>
  <si>
    <t>Tipo 3</t>
  </si>
  <si>
    <t>Tipo 4</t>
  </si>
  <si>
    <t>Tipo 5</t>
  </si>
  <si>
    <t>Tipo 6</t>
  </si>
  <si>
    <t>Tipo 7</t>
  </si>
  <si>
    <t>Tipo 8</t>
  </si>
  <si>
    <t>Tipo 9</t>
  </si>
  <si>
    <t>Tipo 10</t>
  </si>
  <si>
    <t>Tipo 11</t>
  </si>
  <si>
    <t>Tipo 12</t>
  </si>
  <si>
    <t>Agrupacion de consultorias</t>
  </si>
  <si>
    <t>Consultor Individual</t>
  </si>
  <si>
    <t>Capacitaciones</t>
  </si>
  <si>
    <t>Equipos y materiales</t>
  </si>
  <si>
    <t xml:space="preserve">TOTAL </t>
  </si>
  <si>
    <t>Adquisicion de Hardware - Software</t>
  </si>
  <si>
    <t>Equipo de Gestion, Apoyo y Gastos del Proyecto y Auditoria</t>
  </si>
  <si>
    <t>EC-L1110 Sistema Metropolitano de Transporte Urbano de Quito</t>
  </si>
  <si>
    <t>Componente I. Obra Civil e Instalaciones</t>
  </si>
  <si>
    <t>Obras Civiles e Instalaciones</t>
  </si>
  <si>
    <t xml:space="preserve">1.2  Instalaciones </t>
  </si>
  <si>
    <t>1.1  Obra Civil</t>
  </si>
  <si>
    <t>Componente 2. Material Movil</t>
  </si>
  <si>
    <t>Material Movil</t>
  </si>
  <si>
    <t xml:space="preserve">2.1  Materila Movil </t>
  </si>
  <si>
    <t>Componente 3. Asistencia Tecnica</t>
  </si>
  <si>
    <t>3.1  Fiscalizacion Obras Civiles e Instalaciones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</si>
</sst>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164" formatCode="_-* #,##0.00\ &quot;Pts&quot;_-;\-* #,##0.00\ &quot;Pts&quot;_-;_-* &quot;-&quot;??\ &quot;Pts&quot;_-;_-@_-"/>
    <numFmt numFmtId="165" formatCode="_([$$-409]* #,##0.00_);_([$$-409]* \(#,##0.00\);_([$$-409]* &quot;-&quot;??_);_(@_)"/>
    <numFmt numFmtId="166" formatCode="&quot;$&quot;#,##0.00"/>
  </numFmts>
  <fonts count="22" x14ac:knownFonts="1">
    <font>
      <sz val="10"/>
      <name val="Helvetica"/>
    </font>
    <font>
      <b/>
      <sz val="10"/>
      <name val="Helvetica"/>
    </font>
    <font>
      <sz val="10"/>
      <name val="Helvetica"/>
    </font>
    <font>
      <sz val="8"/>
      <name val="Arial"/>
      <family val="2"/>
    </font>
    <font>
      <sz val="8"/>
      <name val="Helvetica"/>
    </font>
    <font>
      <b/>
      <sz val="8"/>
      <name val="Arial"/>
      <family val="2"/>
    </font>
    <font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  <font>
      <sz val="8"/>
      <color indexed="81"/>
      <name val="Tahoma"/>
      <family val="2"/>
    </font>
    <font>
      <b/>
      <sz val="6"/>
      <name val="Arial"/>
      <family val="2"/>
    </font>
    <font>
      <b/>
      <sz val="8"/>
      <color indexed="81"/>
      <name val="Tahoma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9"/>
      <name val="Arial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 applyFill="0"/>
    <xf numFmtId="164" fontId="2" fillId="0" borderId="0" applyFont="0" applyFill="0" applyBorder="0" applyAlignment="0" applyProtection="0"/>
  </cellStyleXfs>
  <cellXfs count="25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Continuous" vertical="center"/>
    </xf>
    <xf numFmtId="0" fontId="5" fillId="0" borderId="9" xfId="0" applyFont="1" applyBorder="1" applyAlignment="1">
      <alignment horizontal="centerContinuous" vertical="center"/>
    </xf>
    <xf numFmtId="0" fontId="5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Continuous" vertical="center" wrapText="1"/>
    </xf>
    <xf numFmtId="0" fontId="3" fillId="0" borderId="11" xfId="0" applyFont="1" applyBorder="1" applyAlignment="1">
      <alignment horizontal="centerContinuous" vertical="center" wrapText="1"/>
    </xf>
    <xf numFmtId="0" fontId="5" fillId="0" borderId="6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3" fillId="0" borderId="11" xfId="0" applyFont="1" applyBorder="1" applyAlignment="1">
      <alignment wrapText="1"/>
    </xf>
    <xf numFmtId="3" fontId="3" fillId="0" borderId="11" xfId="0" applyNumberFormat="1" applyFont="1" applyBorder="1"/>
    <xf numFmtId="0" fontId="5" fillId="0" borderId="5" xfId="0" applyFont="1" applyBorder="1"/>
    <xf numFmtId="0" fontId="5" fillId="0" borderId="6" xfId="0" applyFont="1" applyBorder="1" applyAlignment="1">
      <alignment horizontal="center" vertical="center" wrapText="1"/>
    </xf>
    <xf numFmtId="0" fontId="3" fillId="0" borderId="7" xfId="0" applyFont="1" applyBorder="1"/>
    <xf numFmtId="0" fontId="3" fillId="0" borderId="13" xfId="0" applyFont="1" applyBorder="1"/>
    <xf numFmtId="0" fontId="3" fillId="0" borderId="11" xfId="0" applyFont="1" applyBorder="1"/>
    <xf numFmtId="0" fontId="6" fillId="0" borderId="7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3" fontId="3" fillId="2" borderId="15" xfId="0" applyNumberFormat="1" applyFont="1" applyFill="1" applyBorder="1"/>
    <xf numFmtId="3" fontId="0" fillId="0" borderId="0" xfId="0" applyNumberFormat="1"/>
    <xf numFmtId="0" fontId="3" fillId="0" borderId="0" xfId="0" applyFont="1" applyFill="1"/>
    <xf numFmtId="0" fontId="5" fillId="0" borderId="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3" fontId="9" fillId="0" borderId="7" xfId="0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11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3" fontId="7" fillId="0" borderId="11" xfId="0" applyNumberFormat="1" applyFont="1" applyFill="1" applyBorder="1" applyAlignment="1">
      <alignment vertical="center"/>
    </xf>
    <xf numFmtId="0" fontId="8" fillId="3" borderId="18" xfId="0" applyFont="1" applyFill="1" applyBorder="1" applyAlignment="1">
      <alignment horizontal="left" vertical="center"/>
    </xf>
    <xf numFmtId="3" fontId="8" fillId="3" borderId="18" xfId="0" applyNumberFormat="1" applyFont="1" applyFill="1" applyBorder="1" applyAlignment="1">
      <alignment vertical="center"/>
    </xf>
    <xf numFmtId="0" fontId="5" fillId="3" borderId="16" xfId="0" applyFon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/>
    </xf>
    <xf numFmtId="3" fontId="5" fillId="3" borderId="11" xfId="0" applyNumberFormat="1" applyFont="1" applyFill="1" applyBorder="1" applyAlignment="1">
      <alignment vertical="center"/>
    </xf>
    <xf numFmtId="0" fontId="3" fillId="0" borderId="15" xfId="0" applyFont="1" applyBorder="1"/>
    <xf numFmtId="3" fontId="3" fillId="2" borderId="19" xfId="0" applyNumberFormat="1" applyFont="1" applyFill="1" applyBorder="1"/>
    <xf numFmtId="0" fontId="3" fillId="2" borderId="11" xfId="0" applyFont="1" applyFill="1" applyBorder="1"/>
    <xf numFmtId="3" fontId="5" fillId="4" borderId="11" xfId="0" applyNumberFormat="1" applyFont="1" applyFill="1" applyBorder="1" applyAlignment="1">
      <alignment vertical="center"/>
    </xf>
    <xf numFmtId="3" fontId="5" fillId="3" borderId="20" xfId="0" applyNumberFormat="1" applyFont="1" applyFill="1" applyBorder="1"/>
    <xf numFmtId="3" fontId="5" fillId="3" borderId="15" xfId="0" applyNumberFormat="1" applyFont="1" applyFill="1" applyBorder="1"/>
    <xf numFmtId="0" fontId="5" fillId="3" borderId="21" xfId="0" applyFont="1" applyFill="1" applyBorder="1" applyAlignment="1">
      <alignment horizontal="center" vertical="center"/>
    </xf>
    <xf numFmtId="3" fontId="5" fillId="3" borderId="11" xfId="0" applyNumberFormat="1" applyFont="1" applyFill="1" applyBorder="1"/>
    <xf numFmtId="3" fontId="3" fillId="2" borderId="11" xfId="0" applyNumberFormat="1" applyFont="1" applyFill="1" applyBorder="1"/>
    <xf numFmtId="3" fontId="5" fillId="5" borderId="9" xfId="0" applyNumberFormat="1" applyFont="1" applyFill="1" applyBorder="1"/>
    <xf numFmtId="0" fontId="5" fillId="3" borderId="11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3" fontId="10" fillId="3" borderId="0" xfId="0" applyNumberFormat="1" applyFont="1" applyFill="1" applyBorder="1" applyAlignment="1">
      <alignment vertical="center"/>
    </xf>
    <xf numFmtId="3" fontId="5" fillId="3" borderId="9" xfId="0" applyNumberFormat="1" applyFont="1" applyFill="1" applyBorder="1"/>
    <xf numFmtId="0" fontId="5" fillId="3" borderId="11" xfId="0" applyFont="1" applyFill="1" applyBorder="1"/>
    <xf numFmtId="0" fontId="5" fillId="3" borderId="16" xfId="0" applyFont="1" applyFill="1" applyBorder="1" applyAlignment="1">
      <alignment horizontal="center" vertical="center"/>
    </xf>
    <xf numFmtId="3" fontId="5" fillId="3" borderId="19" xfId="0" applyNumberFormat="1" applyFont="1" applyFill="1" applyBorder="1"/>
    <xf numFmtId="3" fontId="9" fillId="3" borderId="9" xfId="0" applyNumberFormat="1" applyFont="1" applyFill="1" applyBorder="1"/>
    <xf numFmtId="0" fontId="3" fillId="0" borderId="19" xfId="0" applyFont="1" applyBorder="1" applyAlignment="1">
      <alignment horizontal="centerContinuous" vertical="center" wrapText="1"/>
    </xf>
    <xf numFmtId="0" fontId="5" fillId="0" borderId="16" xfId="0" applyFont="1" applyBorder="1" applyAlignment="1">
      <alignment horizontal="center" vertical="center"/>
    </xf>
    <xf numFmtId="0" fontId="5" fillId="2" borderId="16" xfId="0" applyFont="1" applyFill="1" applyBorder="1" applyAlignment="1">
      <alignment horizontal="center"/>
    </xf>
    <xf numFmtId="3" fontId="5" fillId="2" borderId="19" xfId="0" applyNumberFormat="1" applyFont="1" applyFill="1" applyBorder="1" applyAlignment="1">
      <alignment vertical="center"/>
    </xf>
    <xf numFmtId="3" fontId="3" fillId="2" borderId="19" xfId="0" applyNumberFormat="1" applyFont="1" applyFill="1" applyBorder="1" applyAlignment="1">
      <alignment vertical="center"/>
    </xf>
    <xf numFmtId="3" fontId="5" fillId="0" borderId="19" xfId="0" applyNumberFormat="1" applyFont="1" applyFill="1" applyBorder="1" applyAlignment="1">
      <alignment vertical="center"/>
    </xf>
    <xf numFmtId="3" fontId="5" fillId="2" borderId="22" xfId="0" applyNumberFormat="1" applyFont="1" applyFill="1" applyBorder="1" applyAlignment="1">
      <alignment vertical="center"/>
    </xf>
    <xf numFmtId="0" fontId="5" fillId="0" borderId="14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2" borderId="19" xfId="0" applyFont="1" applyFill="1" applyBorder="1"/>
    <xf numFmtId="0" fontId="5" fillId="0" borderId="19" xfId="0" applyFont="1" applyFill="1" applyBorder="1" applyAlignment="1">
      <alignment vertical="center"/>
    </xf>
    <xf numFmtId="0" fontId="5" fillId="6" borderId="19" xfId="0" applyFont="1" applyFill="1" applyBorder="1" applyAlignment="1">
      <alignment horizontal="left" vertical="center"/>
    </xf>
    <xf numFmtId="0" fontId="5" fillId="2" borderId="19" xfId="0" applyFont="1" applyFill="1" applyBorder="1" applyAlignment="1"/>
    <xf numFmtId="0" fontId="9" fillId="7" borderId="19" xfId="0" applyFont="1" applyFill="1" applyBorder="1" applyAlignment="1">
      <alignment vertical="center"/>
    </xf>
    <xf numFmtId="0" fontId="5" fillId="2" borderId="19" xfId="0" applyFont="1" applyFill="1" applyBorder="1" applyAlignment="1">
      <alignment horizontal="left" vertical="center"/>
    </xf>
    <xf numFmtId="0" fontId="5" fillId="3" borderId="19" xfId="0" applyFont="1" applyFill="1" applyBorder="1" applyAlignment="1">
      <alignment vertical="center"/>
    </xf>
    <xf numFmtId="0" fontId="5" fillId="2" borderId="22" xfId="0" applyFont="1" applyFill="1" applyBorder="1" applyAlignment="1">
      <alignment horizontal="left" vertical="center"/>
    </xf>
    <xf numFmtId="0" fontId="5" fillId="3" borderId="24" xfId="0" applyFont="1" applyFill="1" applyBorder="1" applyAlignment="1">
      <alignment horizontal="left" vertical="center"/>
    </xf>
    <xf numFmtId="3" fontId="5" fillId="3" borderId="24" xfId="0" applyNumberFormat="1" applyFont="1" applyFill="1" applyBorder="1" applyAlignment="1">
      <alignment vertical="center"/>
    </xf>
    <xf numFmtId="3" fontId="8" fillId="3" borderId="24" xfId="0" applyNumberFormat="1" applyFont="1" applyFill="1" applyBorder="1" applyAlignment="1">
      <alignment vertical="center"/>
    </xf>
    <xf numFmtId="0" fontId="9" fillId="7" borderId="22" xfId="0" applyFont="1" applyFill="1" applyBorder="1" applyAlignment="1">
      <alignment vertical="center"/>
    </xf>
    <xf numFmtId="0" fontId="5" fillId="3" borderId="24" xfId="0" applyFont="1" applyFill="1" applyBorder="1" applyAlignment="1">
      <alignment vertical="center"/>
    </xf>
    <xf numFmtId="3" fontId="7" fillId="2" borderId="19" xfId="0" applyNumberFormat="1" applyFont="1" applyFill="1" applyBorder="1" applyAlignment="1">
      <alignment vertical="center"/>
    </xf>
    <xf numFmtId="3" fontId="5" fillId="0" borderId="25" xfId="0" applyNumberFormat="1" applyFont="1" applyFill="1" applyBorder="1" applyAlignment="1">
      <alignment vertical="center"/>
    </xf>
    <xf numFmtId="3" fontId="7" fillId="0" borderId="25" xfId="0" applyNumberFormat="1" applyFont="1" applyFill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3" fontId="3" fillId="3" borderId="11" xfId="0" applyNumberFormat="1" applyFont="1" applyFill="1" applyBorder="1"/>
    <xf numFmtId="0" fontId="5" fillId="0" borderId="16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" fillId="0" borderId="0" xfId="0" applyFont="1"/>
    <xf numFmtId="0" fontId="8" fillId="2" borderId="26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10" fillId="3" borderId="27" xfId="0" applyFont="1" applyFill="1" applyBorder="1" applyAlignment="1">
      <alignment vertical="center"/>
    </xf>
    <xf numFmtId="0" fontId="8" fillId="3" borderId="26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5" fillId="3" borderId="15" xfId="0" applyFont="1" applyFill="1" applyBorder="1" applyAlignment="1">
      <alignment wrapText="1"/>
    </xf>
    <xf numFmtId="0" fontId="5" fillId="3" borderId="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wrapText="1"/>
    </xf>
    <xf numFmtId="3" fontId="5" fillId="3" borderId="6" xfId="0" applyNumberFormat="1" applyFont="1" applyFill="1" applyBorder="1"/>
    <xf numFmtId="0" fontId="5" fillId="3" borderId="28" xfId="0" applyFont="1" applyFill="1" applyBorder="1" applyAlignment="1">
      <alignment horizontal="center"/>
    </xf>
    <xf numFmtId="0" fontId="5" fillId="3" borderId="29" xfId="0" applyFont="1" applyFill="1" applyBorder="1"/>
    <xf numFmtId="3" fontId="5" fillId="3" borderId="30" xfId="0" applyNumberFormat="1" applyFont="1" applyFill="1" applyBorder="1"/>
    <xf numFmtId="0" fontId="8" fillId="3" borderId="31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wrapText="1"/>
    </xf>
    <xf numFmtId="3" fontId="5" fillId="3" borderId="32" xfId="0" applyNumberFormat="1" applyFont="1" applyFill="1" applyBorder="1"/>
    <xf numFmtId="0" fontId="3" fillId="0" borderId="6" xfId="0" applyFont="1" applyBorder="1" applyAlignment="1">
      <alignment wrapText="1"/>
    </xf>
    <xf numFmtId="3" fontId="3" fillId="0" borderId="6" xfId="0" applyNumberFormat="1" applyFont="1" applyBorder="1"/>
    <xf numFmtId="0" fontId="5" fillId="3" borderId="33" xfId="0" applyFont="1" applyFill="1" applyBorder="1" applyAlignment="1"/>
    <xf numFmtId="0" fontId="3" fillId="0" borderId="15" xfId="0" applyFont="1" applyBorder="1" applyAlignment="1">
      <alignment wrapText="1"/>
    </xf>
    <xf numFmtId="3" fontId="3" fillId="0" borderId="15" xfId="0" applyNumberFormat="1" applyFont="1" applyBorder="1"/>
    <xf numFmtId="0" fontId="5" fillId="0" borderId="6" xfId="0" applyFont="1" applyBorder="1" applyAlignment="1">
      <alignment horizontal="center" vertical="center"/>
    </xf>
    <xf numFmtId="3" fontId="5" fillId="2" borderId="11" xfId="0" applyNumberFormat="1" applyFont="1" applyFill="1" applyBorder="1"/>
    <xf numFmtId="0" fontId="5" fillId="3" borderId="33" xfId="0" applyFont="1" applyFill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3" xfId="0" applyFont="1" applyBorder="1" applyAlignment="1">
      <alignment wrapText="1"/>
    </xf>
    <xf numFmtId="0" fontId="3" fillId="2" borderId="10" xfId="0" applyFont="1" applyFill="1" applyBorder="1"/>
    <xf numFmtId="0" fontId="8" fillId="3" borderId="3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center" vertical="center"/>
    </xf>
    <xf numFmtId="0" fontId="0" fillId="3" borderId="19" xfId="0" applyFill="1" applyBorder="1"/>
    <xf numFmtId="0" fontId="0" fillId="0" borderId="19" xfId="0" applyBorder="1"/>
    <xf numFmtId="0" fontId="0" fillId="0" borderId="0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5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Continuous" vertical="center"/>
    </xf>
    <xf numFmtId="0" fontId="5" fillId="0" borderId="38" xfId="0" applyFont="1" applyBorder="1" applyAlignment="1">
      <alignment horizontal="centerContinuous" vertical="center"/>
    </xf>
    <xf numFmtId="0" fontId="4" fillId="0" borderId="0" xfId="0" applyFont="1" applyBorder="1"/>
    <xf numFmtId="0" fontId="0" fillId="0" borderId="1" xfId="0" applyBorder="1"/>
    <xf numFmtId="0" fontId="0" fillId="0" borderId="14" xfId="0" applyBorder="1"/>
    <xf numFmtId="0" fontId="0" fillId="0" borderId="2" xfId="0" applyBorder="1"/>
    <xf numFmtId="0" fontId="0" fillId="0" borderId="3" xfId="0" applyBorder="1"/>
    <xf numFmtId="0" fontId="0" fillId="0" borderId="12" xfId="0" applyBorder="1"/>
    <xf numFmtId="0" fontId="0" fillId="0" borderId="4" xfId="0" applyBorder="1"/>
    <xf numFmtId="0" fontId="0" fillId="0" borderId="39" xfId="0" applyBorder="1"/>
    <xf numFmtId="0" fontId="0" fillId="0" borderId="13" xfId="0" applyBorder="1"/>
    <xf numFmtId="0" fontId="4" fillId="0" borderId="14" xfId="0" applyFont="1" applyBorder="1"/>
    <xf numFmtId="0" fontId="1" fillId="0" borderId="0" xfId="0" applyFont="1" applyBorder="1"/>
    <xf numFmtId="0" fontId="3" fillId="8" borderId="0" xfId="0" applyFont="1" applyFill="1"/>
    <xf numFmtId="0" fontId="5" fillId="10" borderId="19" xfId="0" applyFont="1" applyFill="1" applyBorder="1" applyAlignment="1">
      <alignment wrapText="1"/>
    </xf>
    <xf numFmtId="0" fontId="3" fillId="0" borderId="19" xfId="0" applyFont="1" applyBorder="1"/>
    <xf numFmtId="3" fontId="5" fillId="5" borderId="6" xfId="0" applyNumberFormat="1" applyFont="1" applyFill="1" applyBorder="1"/>
    <xf numFmtId="3" fontId="5" fillId="10" borderId="19" xfId="0" applyNumberFormat="1" applyFont="1" applyFill="1" applyBorder="1"/>
    <xf numFmtId="0" fontId="5" fillId="8" borderId="19" xfId="0" applyFont="1" applyFill="1" applyBorder="1" applyAlignment="1">
      <alignment wrapText="1"/>
    </xf>
    <xf numFmtId="3" fontId="5" fillId="8" borderId="11" xfId="0" applyNumberFormat="1" applyFont="1" applyFill="1" applyBorder="1" applyAlignment="1">
      <alignment vertical="center"/>
    </xf>
    <xf numFmtId="44" fontId="3" fillId="0" borderId="0" xfId="0" applyNumberFormat="1" applyFont="1"/>
    <xf numFmtId="0" fontId="15" fillId="8" borderId="0" xfId="0" applyFont="1" applyFill="1"/>
    <xf numFmtId="0" fontId="5" fillId="0" borderId="19" xfId="0" applyFont="1" applyBorder="1" applyAlignment="1">
      <alignment horizontal="center" vertical="center" wrapText="1"/>
    </xf>
    <xf numFmtId="165" fontId="5" fillId="0" borderId="19" xfId="0" applyNumberFormat="1" applyFont="1" applyFill="1" applyBorder="1"/>
    <xf numFmtId="165" fontId="3" fillId="0" borderId="19" xfId="1" applyNumberFormat="1" applyFont="1" applyBorder="1"/>
    <xf numFmtId="166" fontId="5" fillId="3" borderId="19" xfId="0" applyNumberFormat="1" applyFont="1" applyFill="1" applyBorder="1" applyAlignment="1">
      <alignment vertical="center"/>
    </xf>
    <xf numFmtId="166" fontId="5" fillId="0" borderId="19" xfId="0" applyNumberFormat="1" applyFont="1" applyFill="1" applyBorder="1" applyAlignment="1">
      <alignment vertical="center"/>
    </xf>
    <xf numFmtId="166" fontId="9" fillId="0" borderId="19" xfId="0" applyNumberFormat="1" applyFont="1" applyFill="1" applyBorder="1" applyAlignment="1">
      <alignment vertical="center"/>
    </xf>
    <xf numFmtId="3" fontId="5" fillId="8" borderId="19" xfId="0" applyNumberFormat="1" applyFont="1" applyFill="1" applyBorder="1"/>
    <xf numFmtId="165" fontId="5" fillId="8" borderId="19" xfId="1" applyNumberFormat="1" applyFont="1" applyFill="1" applyBorder="1"/>
    <xf numFmtId="165" fontId="3" fillId="0" borderId="19" xfId="0" applyNumberFormat="1" applyFont="1" applyBorder="1"/>
    <xf numFmtId="0" fontId="5" fillId="8" borderId="19" xfId="0" applyFont="1" applyFill="1" applyBorder="1" applyAlignment="1">
      <alignment horizontal="center" vertical="center"/>
    </xf>
    <xf numFmtId="44" fontId="3" fillId="8" borderId="19" xfId="0" applyNumberFormat="1" applyFont="1" applyFill="1" applyBorder="1"/>
    <xf numFmtId="44" fontId="5" fillId="8" borderId="19" xfId="0" applyNumberFormat="1" applyFont="1" applyFill="1" applyBorder="1"/>
    <xf numFmtId="165" fontId="5" fillId="10" borderId="19" xfId="1" applyNumberFormat="1" applyFont="1" applyFill="1" applyBorder="1"/>
    <xf numFmtId="0" fontId="16" fillId="0" borderId="19" xfId="0" applyFont="1" applyBorder="1" applyAlignment="1">
      <alignment horizontal="center"/>
    </xf>
    <xf numFmtId="0" fontId="5" fillId="0" borderId="19" xfId="0" applyFont="1" applyBorder="1"/>
    <xf numFmtId="0" fontId="16" fillId="8" borderId="19" xfId="0" applyFont="1" applyFill="1" applyBorder="1" applyAlignment="1">
      <alignment horizontal="center" vertical="center"/>
    </xf>
    <xf numFmtId="44" fontId="3" fillId="8" borderId="19" xfId="1" applyNumberFormat="1" applyFont="1" applyFill="1" applyBorder="1"/>
    <xf numFmtId="44" fontId="14" fillId="8" borderId="19" xfId="0" applyNumberFormat="1" applyFont="1" applyFill="1" applyBorder="1"/>
    <xf numFmtId="166" fontId="5" fillId="3" borderId="19" xfId="0" applyNumberFormat="1" applyFont="1" applyFill="1" applyBorder="1" applyAlignment="1">
      <alignment horizontal="center" vertical="center"/>
    </xf>
    <xf numFmtId="166" fontId="3" fillId="11" borderId="19" xfId="1" applyNumberFormat="1" applyFont="1" applyFill="1" applyBorder="1"/>
    <xf numFmtId="166" fontId="5" fillId="0" borderId="19" xfId="0" applyNumberFormat="1" applyFont="1" applyFill="1" applyBorder="1" applyAlignment="1">
      <alignment horizontal="left" vertical="center"/>
    </xf>
    <xf numFmtId="166" fontId="3" fillId="2" borderId="19" xfId="0" applyNumberFormat="1" applyFont="1" applyFill="1" applyBorder="1"/>
    <xf numFmtId="166" fontId="3" fillId="2" borderId="19" xfId="1" applyNumberFormat="1" applyFont="1" applyFill="1" applyBorder="1"/>
    <xf numFmtId="0" fontId="9" fillId="0" borderId="19" xfId="0" applyFont="1" applyFill="1" applyBorder="1" applyAlignment="1">
      <alignment vertical="center"/>
    </xf>
    <xf numFmtId="0" fontId="3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Continuous" vertical="center" wrapText="1"/>
    </xf>
    <xf numFmtId="0" fontId="5" fillId="0" borderId="10" xfId="0" applyFont="1" applyBorder="1" applyAlignment="1">
      <alignment horizontal="centerContinuous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Border="1"/>
    <xf numFmtId="0" fontId="3" fillId="8" borderId="0" xfId="0" applyFont="1" applyFill="1" applyBorder="1"/>
    <xf numFmtId="0" fontId="3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9" borderId="19" xfId="0" applyFont="1" applyFill="1" applyBorder="1" applyAlignment="1">
      <alignment horizontal="center"/>
    </xf>
    <xf numFmtId="0" fontId="5" fillId="9" borderId="19" xfId="0" applyFont="1" applyFill="1" applyBorder="1"/>
    <xf numFmtId="3" fontId="9" fillId="9" borderId="19" xfId="0" applyNumberFormat="1" applyFont="1" applyFill="1" applyBorder="1"/>
    <xf numFmtId="3" fontId="5" fillId="9" borderId="19" xfId="0" applyNumberFormat="1" applyFont="1" applyFill="1" applyBorder="1"/>
    <xf numFmtId="165" fontId="5" fillId="9" borderId="19" xfId="1" applyNumberFormat="1" applyFont="1" applyFill="1" applyBorder="1"/>
    <xf numFmtId="8" fontId="0" fillId="0" borderId="0" xfId="0" applyNumberFormat="1"/>
    <xf numFmtId="8" fontId="17" fillId="0" borderId="0" xfId="0" applyNumberFormat="1" applyFont="1"/>
    <xf numFmtId="8" fontId="17" fillId="0" borderId="19" xfId="0" applyNumberFormat="1" applyFont="1" applyBorder="1"/>
    <xf numFmtId="8" fontId="18" fillId="0" borderId="19" xfId="0" applyNumberFormat="1" applyFont="1" applyBorder="1"/>
    <xf numFmtId="165" fontId="19" fillId="8" borderId="19" xfId="1" applyNumberFormat="1" applyFont="1" applyFill="1" applyBorder="1"/>
    <xf numFmtId="166" fontId="20" fillId="3" borderId="19" xfId="0" applyNumberFormat="1" applyFont="1" applyFill="1" applyBorder="1" applyAlignment="1">
      <alignment vertical="center"/>
    </xf>
    <xf numFmtId="166" fontId="20" fillId="0" borderId="19" xfId="0" applyNumberFormat="1" applyFont="1" applyFill="1" applyBorder="1" applyAlignment="1">
      <alignment vertical="center"/>
    </xf>
    <xf numFmtId="8" fontId="21" fillId="0" borderId="0" xfId="0" applyNumberFormat="1" applyFont="1"/>
    <xf numFmtId="0" fontId="5" fillId="8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5" fillId="9" borderId="19" xfId="0" applyFont="1" applyFill="1" applyBorder="1" applyAlignment="1">
      <alignment wrapText="1"/>
    </xf>
    <xf numFmtId="0" fontId="5" fillId="10" borderId="19" xfId="0" applyFont="1" applyFill="1" applyBorder="1" applyAlignment="1">
      <alignment horizontal="center"/>
    </xf>
    <xf numFmtId="3" fontId="9" fillId="10" borderId="19" xfId="0" applyNumberFormat="1" applyFont="1" applyFill="1" applyBorder="1"/>
    <xf numFmtId="0" fontId="5" fillId="3" borderId="19" xfId="0" applyFont="1" applyFill="1" applyBorder="1" applyAlignment="1">
      <alignment horizontal="center" vertical="center"/>
    </xf>
    <xf numFmtId="3" fontId="5" fillId="3" borderId="19" xfId="0" applyNumberFormat="1" applyFont="1" applyFill="1" applyBorder="1" applyAlignment="1">
      <alignment vertical="center"/>
    </xf>
    <xf numFmtId="44" fontId="5" fillId="3" borderId="19" xfId="0" applyNumberFormat="1" applyFont="1" applyFill="1" applyBorder="1" applyAlignment="1">
      <alignment vertical="center"/>
    </xf>
    <xf numFmtId="44" fontId="3" fillId="11" borderId="19" xfId="1" applyNumberFormat="1" applyFont="1" applyFill="1" applyBorder="1"/>
    <xf numFmtId="0" fontId="5" fillId="8" borderId="19" xfId="0" applyFont="1" applyFill="1" applyBorder="1" applyAlignment="1">
      <alignment vertical="center"/>
    </xf>
    <xf numFmtId="0" fontId="5" fillId="8" borderId="19" xfId="0" applyFont="1" applyFill="1" applyBorder="1" applyAlignment="1">
      <alignment horizontal="left" vertical="center"/>
    </xf>
    <xf numFmtId="3" fontId="5" fillId="8" borderId="19" xfId="0" applyNumberFormat="1" applyFont="1" applyFill="1" applyBorder="1" applyAlignment="1">
      <alignment vertical="center"/>
    </xf>
    <xf numFmtId="44" fontId="5" fillId="8" borderId="19" xfId="0" applyNumberFormat="1" applyFont="1" applyFill="1" applyBorder="1" applyAlignment="1">
      <alignment vertical="center"/>
    </xf>
    <xf numFmtId="44" fontId="5" fillId="2" borderId="19" xfId="1" applyNumberFormat="1" applyFont="1" applyFill="1" applyBorder="1"/>
    <xf numFmtId="44" fontId="5" fillId="0" borderId="19" xfId="0" applyNumberFormat="1" applyFont="1" applyFill="1" applyBorder="1" applyAlignment="1">
      <alignment vertical="center"/>
    </xf>
    <xf numFmtId="8" fontId="17" fillId="12" borderId="19" xfId="0" applyNumberFormat="1" applyFont="1" applyFill="1" applyBorder="1"/>
    <xf numFmtId="8" fontId="3" fillId="2" borderId="19" xfId="1" applyNumberFormat="1" applyFont="1" applyFill="1" applyBorder="1"/>
    <xf numFmtId="0" fontId="8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3" fontId="20" fillId="9" borderId="19" xfId="0" applyNumberFormat="1" applyFont="1" applyFill="1" applyBorder="1"/>
    <xf numFmtId="165" fontId="20" fillId="9" borderId="19" xfId="1" applyNumberFormat="1" applyFont="1" applyFill="1" applyBorder="1"/>
    <xf numFmtId="8" fontId="18" fillId="12" borderId="19" xfId="0" applyNumberFormat="1" applyFont="1" applyFill="1" applyBorder="1"/>
    <xf numFmtId="3" fontId="20" fillId="10" borderId="19" xfId="0" applyNumberFormat="1" applyFont="1" applyFill="1" applyBorder="1"/>
    <xf numFmtId="165" fontId="20" fillId="10" borderId="19" xfId="1" applyNumberFormat="1" applyFont="1" applyFill="1" applyBorder="1"/>
    <xf numFmtId="44" fontId="19" fillId="8" borderId="19" xfId="0" applyNumberFormat="1" applyFont="1" applyFill="1" applyBorder="1"/>
    <xf numFmtId="165" fontId="19" fillId="0" borderId="19" xfId="1" applyNumberFormat="1" applyFont="1" applyBorder="1"/>
    <xf numFmtId="44" fontId="20" fillId="8" borderId="19" xfId="0" applyNumberFormat="1" applyFont="1" applyFill="1" applyBorder="1"/>
    <xf numFmtId="44" fontId="20" fillId="3" borderId="19" xfId="0" applyNumberFormat="1" applyFont="1" applyFill="1" applyBorder="1" applyAlignment="1">
      <alignment vertical="center"/>
    </xf>
    <xf numFmtId="44" fontId="19" fillId="11" borderId="19" xfId="1" applyNumberFormat="1" applyFont="1" applyFill="1" applyBorder="1"/>
    <xf numFmtId="8" fontId="20" fillId="8" borderId="19" xfId="0" applyNumberFormat="1" applyFont="1" applyFill="1" applyBorder="1" applyAlignment="1">
      <alignment vertical="center"/>
    </xf>
    <xf numFmtId="44" fontId="20" fillId="8" borderId="19" xfId="0" applyNumberFormat="1" applyFont="1" applyFill="1" applyBorder="1" applyAlignment="1">
      <alignment vertical="center"/>
    </xf>
    <xf numFmtId="8" fontId="19" fillId="8" borderId="19" xfId="1" applyNumberFormat="1" applyFont="1" applyFill="1" applyBorder="1"/>
    <xf numFmtId="165" fontId="20" fillId="0" borderId="19" xfId="0" applyNumberFormat="1" applyFont="1" applyFill="1" applyBorder="1"/>
    <xf numFmtId="44" fontId="20" fillId="2" borderId="19" xfId="1" applyNumberFormat="1" applyFont="1" applyFill="1" applyBorder="1"/>
    <xf numFmtId="44" fontId="20" fillId="0" borderId="19" xfId="0" applyNumberFormat="1" applyFont="1" applyFill="1" applyBorder="1" applyAlignment="1">
      <alignment vertical="center"/>
    </xf>
    <xf numFmtId="8" fontId="19" fillId="2" borderId="19" xfId="1" applyNumberFormat="1" applyFont="1" applyFill="1" applyBorder="1"/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0" fillId="0" borderId="19" xfId="0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E67"/>
  <sheetViews>
    <sheetView topLeftCell="A36" workbookViewId="0">
      <selection activeCell="B55" sqref="B55"/>
    </sheetView>
  </sheetViews>
  <sheetFormatPr defaultRowHeight="12.75" x14ac:dyDescent="0.2"/>
  <cols>
    <col min="2" max="2" width="74.140625" customWidth="1"/>
    <col min="3" max="3" width="11.42578125" bestFit="1" customWidth="1"/>
  </cols>
  <sheetData>
    <row r="5" spans="1:5" x14ac:dyDescent="0.2">
      <c r="C5" t="s">
        <v>90</v>
      </c>
      <c r="D5" t="s">
        <v>89</v>
      </c>
      <c r="E5" t="s">
        <v>91</v>
      </c>
    </row>
    <row r="6" spans="1:5" x14ac:dyDescent="0.2">
      <c r="E6" t="s">
        <v>92</v>
      </c>
    </row>
    <row r="7" spans="1:5" ht="13.5" thickBot="1" x14ac:dyDescent="0.25"/>
    <row r="8" spans="1:5" ht="13.5" thickBot="1" x14ac:dyDescent="0.25">
      <c r="A8" s="117">
        <v>1</v>
      </c>
      <c r="B8" s="118" t="s">
        <v>58</v>
      </c>
      <c r="D8" s="119">
        <f>+D9+D14+D22</f>
        <v>38</v>
      </c>
    </row>
    <row r="9" spans="1:5" x14ac:dyDescent="0.2">
      <c r="A9" s="114">
        <v>1.1000000000000001</v>
      </c>
      <c r="B9" s="115" t="s">
        <v>67</v>
      </c>
      <c r="D9" s="116">
        <f>+D10+D11+D12+D13</f>
        <v>11</v>
      </c>
    </row>
    <row r="10" spans="1:5" x14ac:dyDescent="0.2">
      <c r="A10" s="107" t="s">
        <v>22</v>
      </c>
      <c r="B10" s="51" t="s">
        <v>69</v>
      </c>
      <c r="C10" t="s">
        <v>93</v>
      </c>
      <c r="D10" s="32">
        <v>3</v>
      </c>
    </row>
    <row r="11" spans="1:5" x14ac:dyDescent="0.2">
      <c r="A11" s="107" t="s">
        <v>45</v>
      </c>
      <c r="B11" s="51" t="s">
        <v>84</v>
      </c>
      <c r="C11" t="s">
        <v>93</v>
      </c>
      <c r="D11" s="32">
        <v>3</v>
      </c>
    </row>
    <row r="12" spans="1:5" x14ac:dyDescent="0.2">
      <c r="A12" s="107" t="s">
        <v>46</v>
      </c>
      <c r="B12" s="26" t="s">
        <v>70</v>
      </c>
      <c r="C12" t="s">
        <v>93</v>
      </c>
      <c r="D12" s="32">
        <v>3</v>
      </c>
    </row>
    <row r="13" spans="1:5" ht="11.25" customHeight="1" x14ac:dyDescent="0.2">
      <c r="A13" s="107" t="s">
        <v>47</v>
      </c>
      <c r="B13" s="51" t="s">
        <v>68</v>
      </c>
      <c r="C13" t="s">
        <v>94</v>
      </c>
      <c r="D13" s="32">
        <v>2</v>
      </c>
    </row>
    <row r="14" spans="1:5" ht="24.95" customHeight="1" thickBot="1" x14ac:dyDescent="0.25">
      <c r="A14" s="120">
        <v>1.2</v>
      </c>
      <c r="B14" s="121" t="s">
        <v>59</v>
      </c>
      <c r="D14" s="122">
        <f>+D15+D16+D17+D18+D19+D20+D21</f>
        <v>18</v>
      </c>
    </row>
    <row r="15" spans="1:5" x14ac:dyDescent="0.2">
      <c r="A15" s="30" t="s">
        <v>48</v>
      </c>
      <c r="B15" s="26" t="s">
        <v>71</v>
      </c>
      <c r="C15" t="s">
        <v>95</v>
      </c>
      <c r="D15" s="21">
        <v>2</v>
      </c>
    </row>
    <row r="16" spans="1:5" x14ac:dyDescent="0.2">
      <c r="A16" s="30" t="s">
        <v>49</v>
      </c>
      <c r="B16" s="26" t="s">
        <v>72</v>
      </c>
      <c r="C16" t="s">
        <v>95</v>
      </c>
      <c r="D16" s="21">
        <v>3</v>
      </c>
    </row>
    <row r="17" spans="1:4" x14ac:dyDescent="0.2">
      <c r="A17" s="30" t="s">
        <v>50</v>
      </c>
      <c r="B17" s="26" t="s">
        <v>85</v>
      </c>
      <c r="C17" t="s">
        <v>96</v>
      </c>
      <c r="D17" s="21">
        <v>4</v>
      </c>
    </row>
    <row r="18" spans="1:4" x14ac:dyDescent="0.2">
      <c r="A18" s="30" t="s">
        <v>51</v>
      </c>
      <c r="B18" s="26" t="s">
        <v>73</v>
      </c>
      <c r="D18" s="21"/>
    </row>
    <row r="19" spans="1:4" x14ac:dyDescent="0.2">
      <c r="A19" s="30" t="s">
        <v>74</v>
      </c>
      <c r="B19" s="26" t="s">
        <v>75</v>
      </c>
      <c r="C19" t="s">
        <v>95</v>
      </c>
      <c r="D19" s="21">
        <v>3</v>
      </c>
    </row>
    <row r="20" spans="1:4" x14ac:dyDescent="0.2">
      <c r="A20" s="30" t="s">
        <v>76</v>
      </c>
      <c r="B20" s="26" t="s">
        <v>77</v>
      </c>
      <c r="C20" t="s">
        <v>96</v>
      </c>
      <c r="D20" s="21">
        <v>3</v>
      </c>
    </row>
    <row r="21" spans="1:4" x14ac:dyDescent="0.2">
      <c r="A21" s="30" t="s">
        <v>78</v>
      </c>
      <c r="B21" s="26" t="s">
        <v>86</v>
      </c>
      <c r="C21" t="s">
        <v>96</v>
      </c>
      <c r="D21" s="21">
        <v>3</v>
      </c>
    </row>
    <row r="22" spans="1:4" x14ac:dyDescent="0.2">
      <c r="A22" s="66">
        <v>1.3</v>
      </c>
      <c r="B22" s="65" t="s">
        <v>60</v>
      </c>
      <c r="D22" s="58">
        <f>+D23+D24+D25+D26+D27</f>
        <v>9</v>
      </c>
    </row>
    <row r="23" spans="1:4" x14ac:dyDescent="0.2">
      <c r="A23" s="30" t="s">
        <v>52</v>
      </c>
      <c r="B23" s="26" t="s">
        <v>23</v>
      </c>
      <c r="C23" t="s">
        <v>97</v>
      </c>
      <c r="D23" s="21">
        <v>3</v>
      </c>
    </row>
    <row r="24" spans="1:4" x14ac:dyDescent="0.2">
      <c r="A24" s="30" t="s">
        <v>53</v>
      </c>
      <c r="B24" s="26" t="s">
        <v>24</v>
      </c>
      <c r="D24" s="21"/>
    </row>
    <row r="25" spans="1:4" x14ac:dyDescent="0.2">
      <c r="A25" s="30" t="s">
        <v>61</v>
      </c>
      <c r="B25" s="26" t="s">
        <v>25</v>
      </c>
      <c r="D25" s="21"/>
    </row>
    <row r="26" spans="1:4" x14ac:dyDescent="0.2">
      <c r="A26" s="30" t="s">
        <v>62</v>
      </c>
      <c r="B26" s="26" t="s">
        <v>80</v>
      </c>
      <c r="C26" t="s">
        <v>98</v>
      </c>
      <c r="D26" s="21">
        <v>6</v>
      </c>
    </row>
    <row r="27" spans="1:4" x14ac:dyDescent="0.2">
      <c r="A27" s="30" t="s">
        <v>79</v>
      </c>
      <c r="B27" s="26" t="s">
        <v>26</v>
      </c>
      <c r="D27" s="21"/>
    </row>
    <row r="28" spans="1:4" ht="18.75" customHeight="1" x14ac:dyDescent="0.2">
      <c r="A28" s="111">
        <v>2</v>
      </c>
      <c r="B28" s="113" t="s">
        <v>27</v>
      </c>
      <c r="D28" s="56">
        <f>+D29+D30+D31+D32+D33+D34+D35+D36+D37</f>
        <v>29</v>
      </c>
    </row>
    <row r="29" spans="1:4" ht="19.5" customHeight="1" x14ac:dyDescent="0.2">
      <c r="A29" s="70">
        <v>2.1</v>
      </c>
      <c r="B29" s="20" t="s">
        <v>28</v>
      </c>
      <c r="C29" t="s">
        <v>99</v>
      </c>
      <c r="D29" s="21">
        <v>2</v>
      </c>
    </row>
    <row r="30" spans="1:4" ht="27" customHeight="1" x14ac:dyDescent="0.2">
      <c r="A30" s="70">
        <v>2.2000000000000002</v>
      </c>
      <c r="B30" s="20" t="s">
        <v>29</v>
      </c>
      <c r="C30" t="s">
        <v>99</v>
      </c>
      <c r="D30" s="21">
        <v>9</v>
      </c>
    </row>
    <row r="31" spans="1:4" ht="20.25" customHeight="1" x14ac:dyDescent="0.2">
      <c r="A31" s="70">
        <v>2.2999999999999998</v>
      </c>
      <c r="B31" s="123" t="s">
        <v>82</v>
      </c>
      <c r="C31" t="s">
        <v>99</v>
      </c>
      <c r="D31" s="124">
        <v>3</v>
      </c>
    </row>
    <row r="32" spans="1:4" ht="18" customHeight="1" x14ac:dyDescent="0.2">
      <c r="A32" s="70">
        <v>2.4</v>
      </c>
      <c r="B32" s="126" t="s">
        <v>81</v>
      </c>
      <c r="D32" s="127"/>
    </row>
    <row r="33" spans="1:4" ht="15.75" customHeight="1" x14ac:dyDescent="0.2">
      <c r="A33" s="70">
        <v>2.5</v>
      </c>
      <c r="B33" s="20" t="s">
        <v>30</v>
      </c>
      <c r="C33" t="s">
        <v>99</v>
      </c>
      <c r="D33" s="21">
        <v>6</v>
      </c>
    </row>
    <row r="34" spans="1:4" ht="20.25" customHeight="1" x14ac:dyDescent="0.2">
      <c r="A34" s="70">
        <v>2.6</v>
      </c>
      <c r="B34" s="20" t="s">
        <v>31</v>
      </c>
      <c r="D34" s="21"/>
    </row>
    <row r="35" spans="1:4" ht="21" customHeight="1" x14ac:dyDescent="0.2">
      <c r="A35" s="70">
        <v>2.7</v>
      </c>
      <c r="B35" s="20" t="s">
        <v>83</v>
      </c>
      <c r="C35" t="s">
        <v>100</v>
      </c>
      <c r="D35" s="21">
        <v>3</v>
      </c>
    </row>
    <row r="36" spans="1:4" ht="18.75" customHeight="1" x14ac:dyDescent="0.2">
      <c r="A36" s="70">
        <v>2.8</v>
      </c>
      <c r="B36" s="20" t="s">
        <v>32</v>
      </c>
      <c r="C36" t="s">
        <v>101</v>
      </c>
      <c r="D36" s="21">
        <v>3</v>
      </c>
    </row>
    <row r="37" spans="1:4" ht="21" customHeight="1" x14ac:dyDescent="0.2">
      <c r="A37" s="109">
        <v>2.9</v>
      </c>
      <c r="B37" s="20" t="s">
        <v>33</v>
      </c>
      <c r="C37" t="s">
        <v>102</v>
      </c>
      <c r="D37" s="21">
        <v>3</v>
      </c>
    </row>
    <row r="38" spans="1:4" x14ac:dyDescent="0.2">
      <c r="A38" s="108">
        <v>3</v>
      </c>
      <c r="B38" s="125" t="s">
        <v>34</v>
      </c>
      <c r="D38" s="56">
        <f>+D39+D40</f>
        <v>6</v>
      </c>
    </row>
    <row r="39" spans="1:4" x14ac:dyDescent="0.2">
      <c r="A39" s="71">
        <v>3.1</v>
      </c>
      <c r="B39" s="53" t="s">
        <v>65</v>
      </c>
      <c r="C39" t="s">
        <v>96</v>
      </c>
      <c r="D39" s="59">
        <v>6</v>
      </c>
    </row>
    <row r="40" spans="1:4" x14ac:dyDescent="0.2">
      <c r="A40" s="71">
        <v>3.2</v>
      </c>
      <c r="B40" s="53" t="s">
        <v>35</v>
      </c>
      <c r="D40" s="59"/>
    </row>
    <row r="41" spans="1:4" ht="13.5" thickBot="1" x14ac:dyDescent="0.25">
      <c r="A41" s="110"/>
      <c r="B41" s="62" t="s">
        <v>36</v>
      </c>
      <c r="D41" s="63">
        <f>+D8+D28+D38</f>
        <v>73</v>
      </c>
    </row>
    <row r="42" spans="1:4" ht="14.25" thickTop="1" thickBot="1" x14ac:dyDescent="0.25">
      <c r="A42" s="57">
        <v>4</v>
      </c>
      <c r="B42" s="46" t="s">
        <v>37</v>
      </c>
      <c r="D42" s="47">
        <f>+D43+D44+D45+D46</f>
        <v>45</v>
      </c>
    </row>
    <row r="43" spans="1:4" ht="13.5" thickTop="1" x14ac:dyDescent="0.2">
      <c r="A43" s="99">
        <v>4.0999999999999996</v>
      </c>
      <c r="B43" s="44" t="s">
        <v>63</v>
      </c>
      <c r="C43" t="s">
        <v>103</v>
      </c>
      <c r="D43" s="45">
        <v>36</v>
      </c>
    </row>
    <row r="44" spans="1:4" x14ac:dyDescent="0.2">
      <c r="A44" s="99">
        <v>4.2</v>
      </c>
      <c r="B44" s="44" t="s">
        <v>64</v>
      </c>
      <c r="C44" t="s">
        <v>104</v>
      </c>
      <c r="D44" s="45">
        <v>9</v>
      </c>
    </row>
    <row r="45" spans="1:4" x14ac:dyDescent="0.2">
      <c r="A45" s="99">
        <v>4.3</v>
      </c>
      <c r="B45" s="44" t="s">
        <v>38</v>
      </c>
      <c r="D45" s="45"/>
    </row>
    <row r="46" spans="1:4" x14ac:dyDescent="0.2">
      <c r="A46" s="99">
        <v>4.4000000000000004</v>
      </c>
      <c r="B46" s="44" t="s">
        <v>39</v>
      </c>
      <c r="D46" s="45"/>
    </row>
    <row r="47" spans="1:4" x14ac:dyDescent="0.2">
      <c r="A47" s="66">
        <v>5</v>
      </c>
      <c r="B47" s="49" t="s">
        <v>40</v>
      </c>
      <c r="D47" s="50"/>
    </row>
    <row r="48" spans="1:4" x14ac:dyDescent="0.2">
      <c r="A48" s="48"/>
      <c r="B48" s="49" t="s">
        <v>41</v>
      </c>
      <c r="D48" s="50">
        <f>+D47+D42+D41</f>
        <v>118</v>
      </c>
    </row>
    <row r="49" spans="1:4" x14ac:dyDescent="0.2">
      <c r="A49" s="42"/>
      <c r="B49" s="43" t="s">
        <v>42</v>
      </c>
      <c r="D49" s="45"/>
    </row>
    <row r="50" spans="1:4" ht="13.5" thickBot="1" x14ac:dyDescent="0.25">
      <c r="A50" s="48"/>
      <c r="B50" s="61" t="s">
        <v>14</v>
      </c>
      <c r="D50" s="50">
        <f>+D49+D48</f>
        <v>118</v>
      </c>
    </row>
    <row r="51" spans="1:4" x14ac:dyDescent="0.2">
      <c r="A51" s="39"/>
      <c r="B51" s="35" t="s">
        <v>15</v>
      </c>
      <c r="D51" s="40"/>
    </row>
    <row r="52" spans="1:4" ht="13.5" thickBot="1" x14ac:dyDescent="0.25">
      <c r="A52" s="38"/>
      <c r="B52" s="36" t="s">
        <v>43</v>
      </c>
      <c r="D52" s="37"/>
    </row>
    <row r="54" spans="1:4" x14ac:dyDescent="0.2">
      <c r="B54" t="s">
        <v>105</v>
      </c>
    </row>
    <row r="55" spans="1:4" x14ac:dyDescent="0.2">
      <c r="C55" t="s">
        <v>93</v>
      </c>
      <c r="D55">
        <v>9</v>
      </c>
    </row>
    <row r="56" spans="1:4" x14ac:dyDescent="0.2">
      <c r="C56" t="s">
        <v>94</v>
      </c>
      <c r="D56">
        <v>2</v>
      </c>
    </row>
    <row r="57" spans="1:4" x14ac:dyDescent="0.2">
      <c r="C57" t="s">
        <v>95</v>
      </c>
      <c r="D57">
        <v>8</v>
      </c>
    </row>
    <row r="58" spans="1:4" x14ac:dyDescent="0.2">
      <c r="C58" t="s">
        <v>96</v>
      </c>
      <c r="D58">
        <v>16</v>
      </c>
    </row>
    <row r="59" spans="1:4" x14ac:dyDescent="0.2">
      <c r="C59" t="s">
        <v>97</v>
      </c>
      <c r="D59">
        <v>3</v>
      </c>
    </row>
    <row r="60" spans="1:4" x14ac:dyDescent="0.2">
      <c r="C60" t="s">
        <v>98</v>
      </c>
      <c r="D60">
        <v>6</v>
      </c>
    </row>
    <row r="61" spans="1:4" x14ac:dyDescent="0.2">
      <c r="C61" t="s">
        <v>99</v>
      </c>
      <c r="D61">
        <v>20</v>
      </c>
    </row>
    <row r="62" spans="1:4" x14ac:dyDescent="0.2">
      <c r="C62" t="s">
        <v>100</v>
      </c>
      <c r="D62">
        <v>3</v>
      </c>
    </row>
    <row r="63" spans="1:4" x14ac:dyDescent="0.2">
      <c r="C63" t="s">
        <v>101</v>
      </c>
      <c r="D63">
        <v>3</v>
      </c>
    </row>
    <row r="64" spans="1:4" x14ac:dyDescent="0.2">
      <c r="C64" t="s">
        <v>102</v>
      </c>
      <c r="D64">
        <v>3</v>
      </c>
    </row>
    <row r="65" spans="3:4" x14ac:dyDescent="0.2">
      <c r="C65" t="s">
        <v>103</v>
      </c>
      <c r="D65">
        <v>36</v>
      </c>
    </row>
    <row r="66" spans="3:4" x14ac:dyDescent="0.2">
      <c r="C66" t="s">
        <v>104</v>
      </c>
      <c r="D66">
        <v>9</v>
      </c>
    </row>
    <row r="67" spans="3:4" x14ac:dyDescent="0.2">
      <c r="D67">
        <f>SUM(D55:D66)</f>
        <v>118</v>
      </c>
    </row>
  </sheetData>
  <pageMargins left="0.75" right="0.75" top="1" bottom="1" header="0.5" footer="0.5"/>
  <pageSetup scale="70" orientation="portrait" horizont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abSelected="1" workbookViewId="0">
      <pane xSplit="3" ySplit="7" topLeftCell="D8" activePane="bottomRight" state="frozen"/>
      <selection pane="topRight" activeCell="C1" sqref="C1"/>
      <selection pane="bottomLeft" activeCell="A4" sqref="A4"/>
      <selection pane="bottomRight" activeCell="C10" sqref="C10"/>
    </sheetView>
  </sheetViews>
  <sheetFormatPr defaultColWidth="11.42578125" defaultRowHeight="12.75" x14ac:dyDescent="0.2"/>
  <cols>
    <col min="1" max="1" width="3.28515625" customWidth="1"/>
    <col min="2" max="2" width="5.7109375" customWidth="1"/>
    <col min="3" max="3" width="57.7109375" style="3" bestFit="1" customWidth="1"/>
    <col min="4" max="4" width="17" customWidth="1"/>
    <col min="5" max="5" width="15.28515625" customWidth="1"/>
    <col min="6" max="6" width="12.140625" hidden="1" customWidth="1"/>
    <col min="7" max="7" width="13" customWidth="1"/>
    <col min="8" max="8" width="13.28515625" customWidth="1"/>
    <col min="9" max="9" width="8.28515625" hidden="1" customWidth="1"/>
    <col min="10" max="10" width="8.85546875" hidden="1" customWidth="1"/>
    <col min="11" max="11" width="0" hidden="1" customWidth="1"/>
    <col min="12" max="12" width="7.7109375" hidden="1" customWidth="1"/>
    <col min="13" max="13" width="13.7109375" customWidth="1"/>
    <col min="14" max="14" width="12.7109375" customWidth="1"/>
    <col min="15" max="15" width="17.85546875" customWidth="1"/>
    <col min="16" max="16" width="11.42578125" hidden="1" customWidth="1"/>
    <col min="17" max="17" width="11.85546875" hidden="1" customWidth="1"/>
    <col min="18" max="18" width="11.42578125" hidden="1" customWidth="1"/>
  </cols>
  <sheetData>
    <row r="1" spans="1:18" x14ac:dyDescent="0.2">
      <c r="B1" s="150"/>
      <c r="C1" s="158"/>
      <c r="D1" s="151"/>
      <c r="E1" s="150"/>
      <c r="F1" s="151"/>
      <c r="G1" s="151"/>
      <c r="H1" s="151"/>
      <c r="I1" s="151"/>
      <c r="J1" s="151"/>
      <c r="K1" s="151"/>
      <c r="L1" s="151"/>
      <c r="M1" s="151"/>
      <c r="N1" s="151"/>
      <c r="O1" s="152"/>
    </row>
    <row r="2" spans="1:18" x14ac:dyDescent="0.2">
      <c r="B2" s="153"/>
      <c r="C2" s="149" t="s">
        <v>112</v>
      </c>
      <c r="D2" s="142"/>
      <c r="E2" s="153"/>
      <c r="F2" s="142"/>
      <c r="G2" s="142"/>
      <c r="H2" s="142"/>
      <c r="I2" s="142"/>
      <c r="J2" s="142"/>
      <c r="K2" s="142"/>
      <c r="L2" s="142"/>
      <c r="M2" s="142"/>
      <c r="N2" s="142"/>
      <c r="O2" s="154"/>
    </row>
    <row r="3" spans="1:18" x14ac:dyDescent="0.2">
      <c r="B3" s="153"/>
      <c r="C3" s="149"/>
      <c r="D3" s="142"/>
      <c r="E3" s="153"/>
      <c r="F3" s="142"/>
      <c r="G3" s="159" t="s">
        <v>87</v>
      </c>
      <c r="H3" s="142"/>
      <c r="I3" s="142"/>
      <c r="J3" s="142"/>
      <c r="K3" s="142"/>
      <c r="L3" s="142"/>
      <c r="M3" s="142"/>
      <c r="N3" s="142"/>
      <c r="O3" s="154"/>
    </row>
    <row r="4" spans="1:18" ht="13.5" thickBot="1" x14ac:dyDescent="0.25">
      <c r="B4" s="153"/>
      <c r="C4" s="149"/>
      <c r="D4" s="142"/>
      <c r="E4" s="153"/>
      <c r="F4" s="142"/>
      <c r="G4" s="142"/>
      <c r="H4" s="142"/>
      <c r="I4" s="142"/>
      <c r="J4" s="142"/>
      <c r="K4" s="142"/>
      <c r="L4" s="142"/>
      <c r="M4" s="142"/>
      <c r="N4" s="142"/>
      <c r="O4" s="154"/>
    </row>
    <row r="5" spans="1:18" s="4" customFormat="1" ht="12.75" customHeight="1" x14ac:dyDescent="0.2">
      <c r="B5" s="252"/>
      <c r="C5" s="253"/>
      <c r="D5" s="146"/>
      <c r="E5" s="70"/>
      <c r="F5" s="146"/>
      <c r="G5" s="147"/>
      <c r="H5" s="147"/>
      <c r="I5" s="147"/>
      <c r="J5" s="147"/>
      <c r="K5" s="147"/>
      <c r="L5" s="147"/>
      <c r="M5" s="147"/>
      <c r="N5" s="147"/>
      <c r="O5" s="148"/>
      <c r="P5" s="15"/>
      <c r="Q5" s="15"/>
      <c r="R5" s="6"/>
    </row>
    <row r="6" spans="1:18" s="2" customFormat="1" ht="45" x14ac:dyDescent="0.2">
      <c r="B6" s="252"/>
      <c r="C6" s="253"/>
      <c r="D6" s="169" t="s">
        <v>114</v>
      </c>
      <c r="E6" s="194" t="s">
        <v>106</v>
      </c>
      <c r="F6" s="194" t="s">
        <v>4</v>
      </c>
      <c r="G6" s="100" t="s">
        <v>7</v>
      </c>
      <c r="H6" s="195" t="s">
        <v>108</v>
      </c>
      <c r="I6" s="196" t="s">
        <v>9</v>
      </c>
      <c r="J6" s="100"/>
      <c r="K6" s="196" t="s">
        <v>10</v>
      </c>
      <c r="L6" s="100"/>
      <c r="M6" s="100" t="s">
        <v>107</v>
      </c>
      <c r="N6" s="100" t="s">
        <v>13</v>
      </c>
      <c r="O6" s="197" t="s">
        <v>14</v>
      </c>
      <c r="P6" s="18" t="s">
        <v>15</v>
      </c>
      <c r="Q6" s="18" t="s">
        <v>16</v>
      </c>
      <c r="R6" s="19" t="s">
        <v>17</v>
      </c>
    </row>
    <row r="7" spans="1:18" s="2" customFormat="1" ht="13.5" customHeight="1" thickBot="1" x14ac:dyDescent="0.25">
      <c r="B7" s="252"/>
      <c r="C7" s="253"/>
      <c r="D7" s="10"/>
      <c r="E7" s="10" t="s">
        <v>18</v>
      </c>
      <c r="F7" s="200" t="s">
        <v>18</v>
      </c>
      <c r="G7" s="200" t="s">
        <v>18</v>
      </c>
      <c r="H7" s="200" t="s">
        <v>18</v>
      </c>
      <c r="I7" s="201" t="s">
        <v>19</v>
      </c>
      <c r="J7" s="200" t="s">
        <v>18</v>
      </c>
      <c r="K7" s="200" t="s">
        <v>20</v>
      </c>
      <c r="L7" s="200" t="s">
        <v>18</v>
      </c>
      <c r="M7" s="200" t="s">
        <v>18</v>
      </c>
      <c r="N7" s="200" t="s">
        <v>18</v>
      </c>
      <c r="O7" s="193"/>
      <c r="P7" s="24"/>
      <c r="Q7" s="24"/>
      <c r="R7" s="25"/>
    </row>
    <row r="8" spans="1:18" s="1" customFormat="1" ht="12" thickBot="1" x14ac:dyDescent="0.25">
      <c r="A8" s="199"/>
      <c r="B8" s="202"/>
      <c r="C8" s="203" t="s">
        <v>113</v>
      </c>
      <c r="D8" s="204"/>
      <c r="E8" s="205"/>
      <c r="F8" s="205" t="e">
        <f>+F9+#REF!+#REF!</f>
        <v>#REF!</v>
      </c>
      <c r="G8" s="205"/>
      <c r="H8" s="205"/>
      <c r="I8" s="205"/>
      <c r="J8" s="205"/>
      <c r="K8" s="205"/>
      <c r="L8" s="205"/>
      <c r="M8" s="205"/>
      <c r="N8" s="205"/>
      <c r="O8" s="206">
        <f>+O14+O15</f>
        <v>1445702</v>
      </c>
      <c r="P8" s="60" t="e">
        <f>+P9+#REF!+#REF!+#REF!</f>
        <v>#REF!</v>
      </c>
      <c r="Q8" s="60" t="e">
        <f>+Q9+#REF!+#REF!+#REF!</f>
        <v>#REF!</v>
      </c>
      <c r="R8" s="60" t="e">
        <f>+R9+#REF!+#REF!+#REF!</f>
        <v>#REF!</v>
      </c>
    </row>
    <row r="9" spans="1:18" s="1" customFormat="1" ht="13.5" thickTop="1" x14ac:dyDescent="0.2">
      <c r="A9" s="199"/>
      <c r="B9" s="178"/>
      <c r="C9" s="165" t="s">
        <v>116</v>
      </c>
      <c r="D9" s="210">
        <v>168332</v>
      </c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6"/>
      <c r="P9" s="55" t="e">
        <f>+#REF!+#REF!+#REF!+#REF!</f>
        <v>#REF!</v>
      </c>
      <c r="Q9" s="55" t="e">
        <f>+#REF!+#REF!+#REF!+#REF!</f>
        <v>#REF!</v>
      </c>
      <c r="R9" s="55" t="e">
        <f>+#REF!+#REF!+#REF!+#REF!</f>
        <v>#REF!</v>
      </c>
    </row>
    <row r="10" spans="1:18" s="1" customFormat="1" x14ac:dyDescent="0.2">
      <c r="A10" s="199"/>
      <c r="B10" s="182"/>
      <c r="C10" s="183" t="s">
        <v>115</v>
      </c>
      <c r="D10" s="210">
        <v>26668</v>
      </c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77"/>
      <c r="P10" s="116"/>
      <c r="Q10" s="116"/>
      <c r="R10" s="116"/>
    </row>
    <row r="11" spans="1:18" s="1" customFormat="1" x14ac:dyDescent="0.2">
      <c r="A11" s="199"/>
      <c r="B11" s="184"/>
      <c r="C11" s="165"/>
      <c r="D11" s="211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6"/>
      <c r="P11" s="116"/>
      <c r="Q11" s="116"/>
      <c r="R11" s="116"/>
    </row>
    <row r="12" spans="1:18" s="1" customFormat="1" ht="15" customHeight="1" x14ac:dyDescent="0.2">
      <c r="A12" s="146"/>
      <c r="B12" s="184"/>
      <c r="C12" s="183"/>
      <c r="D12" s="211"/>
      <c r="E12" s="179"/>
      <c r="F12" s="179"/>
      <c r="G12" s="185"/>
      <c r="H12" s="179"/>
      <c r="I12" s="179"/>
      <c r="J12" s="179"/>
      <c r="K12" s="179"/>
      <c r="L12" s="179"/>
      <c r="M12" s="186"/>
      <c r="N12" s="179"/>
      <c r="O12" s="185"/>
      <c r="P12" s="32"/>
      <c r="Q12" s="32"/>
      <c r="R12" s="32"/>
    </row>
    <row r="13" spans="1:18" s="1" customFormat="1" ht="17.25" customHeight="1" thickBot="1" x14ac:dyDescent="0.25">
      <c r="B13" s="87"/>
      <c r="C13" s="187" t="s">
        <v>109</v>
      </c>
      <c r="D13" s="212">
        <f>+D9+D10</f>
        <v>195000</v>
      </c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88">
        <f>+D13</f>
        <v>195000</v>
      </c>
      <c r="P13" s="54" t="e">
        <f>+#REF!+#REF!</f>
        <v>#REF!</v>
      </c>
      <c r="Q13" s="54" t="e">
        <f>+#REF!+#REF!</f>
        <v>#REF!</v>
      </c>
      <c r="R13" s="54" t="e">
        <f>+#REF!+#REF!</f>
        <v>#REF!</v>
      </c>
    </row>
    <row r="14" spans="1:18" s="34" customFormat="1" ht="17.25" customHeight="1" x14ac:dyDescent="0.2">
      <c r="B14" s="82"/>
      <c r="C14" s="189" t="s">
        <v>15</v>
      </c>
      <c r="D14" s="213">
        <f>+D13</f>
        <v>195000</v>
      </c>
      <c r="E14" s="190"/>
      <c r="F14" s="173"/>
      <c r="G14" s="191"/>
      <c r="H14" s="173"/>
      <c r="I14" s="173"/>
      <c r="J14" s="173"/>
      <c r="K14" s="173"/>
      <c r="L14" s="173"/>
      <c r="M14" s="173"/>
      <c r="N14" s="173"/>
      <c r="O14" s="191">
        <f>+O13</f>
        <v>195000</v>
      </c>
      <c r="P14" s="40"/>
      <c r="Q14" s="40"/>
      <c r="R14" s="40"/>
    </row>
    <row r="15" spans="1:18" s="34" customFormat="1" ht="17.25" customHeight="1" thickBot="1" x14ac:dyDescent="0.25">
      <c r="B15" s="192"/>
      <c r="C15" s="189" t="s">
        <v>43</v>
      </c>
      <c r="D15" s="210">
        <v>1250702</v>
      </c>
      <c r="E15" s="190"/>
      <c r="F15" s="174"/>
      <c r="G15" s="191"/>
      <c r="H15" s="174"/>
      <c r="I15" s="174"/>
      <c r="J15" s="174"/>
      <c r="K15" s="174"/>
      <c r="L15" s="174"/>
      <c r="M15" s="174"/>
      <c r="N15" s="174"/>
      <c r="O15" s="191">
        <f>+D15</f>
        <v>1250702</v>
      </c>
      <c r="P15" s="37"/>
      <c r="Q15" s="37"/>
      <c r="R15" s="37"/>
    </row>
    <row r="16" spans="1:18" x14ac:dyDescent="0.2">
      <c r="O16" s="33"/>
    </row>
    <row r="17" spans="4:7" ht="15" x14ac:dyDescent="0.25">
      <c r="D17" s="208"/>
    </row>
    <row r="18" spans="4:7" ht="15" x14ac:dyDescent="0.25">
      <c r="D18" s="214"/>
    </row>
    <row r="19" spans="4:7" ht="15" x14ac:dyDescent="0.25">
      <c r="D19" s="208"/>
      <c r="G19" s="33"/>
    </row>
    <row r="20" spans="4:7" ht="15" x14ac:dyDescent="0.25">
      <c r="D20" s="214"/>
      <c r="G20" s="33"/>
    </row>
    <row r="21" spans="4:7" ht="15" x14ac:dyDescent="0.25">
      <c r="D21" s="214"/>
    </row>
    <row r="22" spans="4:7" x14ac:dyDescent="0.2">
      <c r="D22" s="207"/>
    </row>
  </sheetData>
  <mergeCells count="1">
    <mergeCell ref="B5:C7"/>
  </mergeCells>
  <printOptions gridLinesSet="0"/>
  <pageMargins left="0.23622047244094499" right="0.39370078740157499" top="0.55118110236220497" bottom="0.35433070866141703" header="0.23622047244094499" footer="0.196850393700787"/>
  <pageSetup scale="74" orientation="landscape" horizontalDpi="300" r:id="rId1"/>
  <headerFooter alignWithMargins="0"/>
  <ignoredErrors>
    <ignoredError sqref="O1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P60"/>
  <sheetViews>
    <sheetView workbookViewId="0">
      <selection activeCell="B4" sqref="B4"/>
    </sheetView>
  </sheetViews>
  <sheetFormatPr defaultRowHeight="12.75" x14ac:dyDescent="0.2"/>
  <cols>
    <col min="1" max="1" width="6.5703125" customWidth="1"/>
    <col min="2" max="2" width="63.7109375" customWidth="1"/>
    <col min="3" max="3" width="5.5703125" customWidth="1"/>
    <col min="4" max="4" width="6.140625" customWidth="1"/>
    <col min="5" max="40" width="4.5703125" customWidth="1"/>
  </cols>
  <sheetData>
    <row r="1" spans="1:41" x14ac:dyDescent="0.2">
      <c r="A1" s="150"/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2"/>
    </row>
    <row r="2" spans="1:41" x14ac:dyDescent="0.2">
      <c r="A2" s="153"/>
      <c r="B2" s="142"/>
      <c r="C2" s="142"/>
      <c r="D2" s="142"/>
      <c r="E2" s="142"/>
      <c r="F2" s="142"/>
      <c r="G2" s="159" t="s">
        <v>88</v>
      </c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54"/>
    </row>
    <row r="3" spans="1:41" x14ac:dyDescent="0.2">
      <c r="A3" s="153"/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54"/>
    </row>
    <row r="4" spans="1:41" ht="13.5" thickBot="1" x14ac:dyDescent="0.2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7"/>
    </row>
    <row r="5" spans="1:41" x14ac:dyDescent="0.2">
      <c r="A5" s="5"/>
      <c r="B5" s="22"/>
      <c r="C5" s="9"/>
      <c r="D5" s="9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4"/>
    </row>
    <row r="6" spans="1:41" x14ac:dyDescent="0.2">
      <c r="A6" s="7"/>
      <c r="B6" s="10"/>
      <c r="C6" s="23" t="s">
        <v>1</v>
      </c>
      <c r="D6" s="23" t="s">
        <v>2</v>
      </c>
      <c r="E6" s="100">
        <v>1</v>
      </c>
      <c r="F6" s="101">
        <v>2</v>
      </c>
      <c r="G6" s="100">
        <v>3</v>
      </c>
      <c r="H6" s="101">
        <v>4</v>
      </c>
      <c r="I6" s="100">
        <v>5</v>
      </c>
      <c r="J6" s="101">
        <v>6</v>
      </c>
      <c r="K6" s="100">
        <v>7</v>
      </c>
      <c r="L6" s="101">
        <v>8</v>
      </c>
      <c r="M6" s="100">
        <v>9</v>
      </c>
      <c r="N6" s="101">
        <v>10</v>
      </c>
      <c r="O6" s="100">
        <v>11</v>
      </c>
      <c r="P6" s="101">
        <v>12</v>
      </c>
      <c r="Q6" s="100">
        <v>13</v>
      </c>
      <c r="R6" s="101">
        <v>14</v>
      </c>
      <c r="S6" s="100">
        <v>15</v>
      </c>
      <c r="T6" s="101">
        <v>16</v>
      </c>
      <c r="U6" s="100">
        <v>17</v>
      </c>
      <c r="V6" s="101">
        <v>18</v>
      </c>
      <c r="W6" s="100">
        <v>19</v>
      </c>
      <c r="X6" s="101">
        <v>20</v>
      </c>
      <c r="Y6" s="100">
        <v>21</v>
      </c>
      <c r="Z6" s="101">
        <v>22</v>
      </c>
      <c r="AA6" s="100">
        <v>23</v>
      </c>
      <c r="AB6" s="101">
        <v>24</v>
      </c>
      <c r="AC6" s="100">
        <v>25</v>
      </c>
      <c r="AD6" s="101">
        <v>26</v>
      </c>
      <c r="AE6" s="100">
        <v>27</v>
      </c>
      <c r="AF6" s="101">
        <v>28</v>
      </c>
      <c r="AG6" s="100">
        <v>29</v>
      </c>
      <c r="AH6" s="101">
        <v>30</v>
      </c>
      <c r="AI6" s="100">
        <v>31</v>
      </c>
      <c r="AJ6" s="101">
        <v>32</v>
      </c>
      <c r="AK6" s="100">
        <v>33</v>
      </c>
      <c r="AL6" s="101">
        <v>34</v>
      </c>
      <c r="AM6" s="100">
        <v>35</v>
      </c>
      <c r="AN6" s="101">
        <v>36</v>
      </c>
      <c r="AO6" s="31" t="s">
        <v>14</v>
      </c>
    </row>
    <row r="7" spans="1:41" ht="13.5" thickBot="1" x14ac:dyDescent="0.25">
      <c r="A7" s="8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2"/>
      <c r="V7" s="12"/>
      <c r="W7" s="12"/>
      <c r="X7" s="12"/>
      <c r="Y7" s="27"/>
      <c r="Z7" s="12"/>
      <c r="AA7" s="27"/>
      <c r="AB7" s="12"/>
      <c r="AC7" s="27"/>
      <c r="AD7" s="12"/>
      <c r="AE7" s="12"/>
      <c r="AF7" s="12"/>
      <c r="AG7" s="12"/>
      <c r="AH7" s="27"/>
      <c r="AI7" s="12"/>
      <c r="AJ7" s="12"/>
      <c r="AK7" s="12"/>
      <c r="AL7" s="12"/>
      <c r="AM7" s="12"/>
      <c r="AN7" s="12"/>
      <c r="AO7" s="11"/>
    </row>
    <row r="8" spans="1:41" ht="13.5" thickBot="1" x14ac:dyDescent="0.25">
      <c r="A8" s="117">
        <v>1</v>
      </c>
      <c r="B8" s="118" t="s">
        <v>58</v>
      </c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 t="e">
        <f>+AO9+AO14+AO22</f>
        <v>#REF!</v>
      </c>
    </row>
    <row r="9" spans="1:41" ht="25.5" customHeight="1" thickTop="1" x14ac:dyDescent="0.2">
      <c r="A9" s="114">
        <v>1.1000000000000001</v>
      </c>
      <c r="B9" s="115" t="s">
        <v>67</v>
      </c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 t="e">
        <f>SUM(AO10:AO13)</f>
        <v>#REF!</v>
      </c>
    </row>
    <row r="10" spans="1:41" x14ac:dyDescent="0.2">
      <c r="A10" s="107" t="s">
        <v>22</v>
      </c>
      <c r="B10" s="51" t="s">
        <v>69</v>
      </c>
      <c r="C10" s="5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 t="e">
        <f>+'componente 1'!#REF!</f>
        <v>#REF!</v>
      </c>
    </row>
    <row r="11" spans="1:41" x14ac:dyDescent="0.2">
      <c r="A11" s="107" t="s">
        <v>45</v>
      </c>
      <c r="B11" s="51" t="s">
        <v>84</v>
      </c>
      <c r="C11" s="5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 t="e">
        <f>+'componente 1'!#REF!</f>
        <v>#REF!</v>
      </c>
    </row>
    <row r="12" spans="1:41" x14ac:dyDescent="0.2">
      <c r="A12" s="107" t="s">
        <v>46</v>
      </c>
      <c r="B12" s="26" t="s">
        <v>70</v>
      </c>
      <c r="C12" s="5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 t="e">
        <f>+'componente 1'!#REF!</f>
        <v>#REF!</v>
      </c>
    </row>
    <row r="13" spans="1:41" x14ac:dyDescent="0.2">
      <c r="A13" s="107" t="s">
        <v>47</v>
      </c>
      <c r="B13" s="51" t="s">
        <v>68</v>
      </c>
      <c r="C13" s="5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 t="e">
        <f>+'componente 1'!#REF!</f>
        <v>#REF!</v>
      </c>
    </row>
    <row r="14" spans="1:41" ht="26.25" customHeight="1" thickBot="1" x14ac:dyDescent="0.25">
      <c r="A14" s="120">
        <v>1.2</v>
      </c>
      <c r="B14" s="121" t="s">
        <v>59</v>
      </c>
      <c r="C14" s="67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 t="e">
        <f>SUM(AO15:AO21)</f>
        <v>#REF!</v>
      </c>
    </row>
    <row r="15" spans="1:41" x14ac:dyDescent="0.2">
      <c r="A15" s="30" t="s">
        <v>48</v>
      </c>
      <c r="B15" s="26" t="s">
        <v>71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32" t="e">
        <f>+'componente 1'!#REF!</f>
        <v>#REF!</v>
      </c>
    </row>
    <row r="16" spans="1:41" x14ac:dyDescent="0.2">
      <c r="A16" s="30" t="s">
        <v>49</v>
      </c>
      <c r="B16" s="26" t="s">
        <v>72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32" t="e">
        <f>+'componente 1'!#REF!</f>
        <v>#REF!</v>
      </c>
    </row>
    <row r="17" spans="1:41" x14ac:dyDescent="0.2">
      <c r="A17" s="30" t="s">
        <v>50</v>
      </c>
      <c r="B17" s="26" t="s">
        <v>85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32" t="e">
        <f>+'componente 1'!#REF!</f>
        <v>#REF!</v>
      </c>
    </row>
    <row r="18" spans="1:41" x14ac:dyDescent="0.2">
      <c r="A18" s="30" t="s">
        <v>51</v>
      </c>
      <c r="B18" s="26" t="s">
        <v>73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32" t="e">
        <f>+'componente 1'!#REF!</f>
        <v>#REF!</v>
      </c>
    </row>
    <row r="19" spans="1:41" ht="17.25" customHeight="1" x14ac:dyDescent="0.2">
      <c r="A19" s="30" t="s">
        <v>74</v>
      </c>
      <c r="B19" s="26" t="s">
        <v>75</v>
      </c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32" t="e">
        <f>+'componente 1'!#REF!</f>
        <v>#REF!</v>
      </c>
    </row>
    <row r="20" spans="1:41" x14ac:dyDescent="0.2">
      <c r="A20" s="30" t="s">
        <v>76</v>
      </c>
      <c r="B20" s="26" t="s">
        <v>77</v>
      </c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32" t="e">
        <f>+'componente 1'!#REF!</f>
        <v>#REF!</v>
      </c>
    </row>
    <row r="21" spans="1:41" x14ac:dyDescent="0.2">
      <c r="A21" s="30" t="s">
        <v>78</v>
      </c>
      <c r="B21" s="26" t="s">
        <v>86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32" t="e">
        <f>+'componente 1'!#REF!</f>
        <v>#REF!</v>
      </c>
    </row>
    <row r="22" spans="1:41" x14ac:dyDescent="0.2">
      <c r="A22" s="66">
        <v>1.3</v>
      </c>
      <c r="B22" s="65" t="s">
        <v>60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56" t="e">
        <f>+'componente 1'!#REF!</f>
        <v>#REF!</v>
      </c>
    </row>
    <row r="23" spans="1:41" x14ac:dyDescent="0.2">
      <c r="A23" s="30" t="s">
        <v>52</v>
      </c>
      <c r="B23" s="26" t="s">
        <v>23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32" t="e">
        <f>+'componente 1'!#REF!</f>
        <v>#REF!</v>
      </c>
    </row>
    <row r="24" spans="1:41" x14ac:dyDescent="0.2">
      <c r="A24" s="30" t="s">
        <v>53</v>
      </c>
      <c r="B24" s="26" t="s">
        <v>24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32" t="e">
        <f>+'componente 1'!#REF!</f>
        <v>#REF!</v>
      </c>
    </row>
    <row r="25" spans="1:41" x14ac:dyDescent="0.2">
      <c r="A25" s="30" t="s">
        <v>61</v>
      </c>
      <c r="B25" s="26" t="s">
        <v>25</v>
      </c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</row>
    <row r="26" spans="1:41" x14ac:dyDescent="0.2">
      <c r="A26" s="30" t="s">
        <v>62</v>
      </c>
      <c r="B26" s="26" t="s">
        <v>80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32" t="e">
        <f>+'componente 1'!#REF!</f>
        <v>#REF!</v>
      </c>
    </row>
    <row r="27" spans="1:41" x14ac:dyDescent="0.2">
      <c r="A27" s="30" t="s">
        <v>79</v>
      </c>
      <c r="B27" s="26" t="s">
        <v>26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32" t="e">
        <f>+'componente 1'!#REF!</f>
        <v>#REF!</v>
      </c>
    </row>
    <row r="28" spans="1:41" x14ac:dyDescent="0.2">
      <c r="A28" s="111">
        <v>2</v>
      </c>
      <c r="B28" s="130" t="s">
        <v>27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67" t="e">
        <f>+'componente 1'!#REF!</f>
        <v>#REF!</v>
      </c>
    </row>
    <row r="29" spans="1:41" x14ac:dyDescent="0.2">
      <c r="A29" s="70">
        <v>2.1</v>
      </c>
      <c r="B29" s="131" t="s">
        <v>28</v>
      </c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52" t="e">
        <f>+'componente 1'!#REF!</f>
        <v>#REF!</v>
      </c>
    </row>
    <row r="30" spans="1:41" ht="22.5" x14ac:dyDescent="0.2">
      <c r="A30" s="70">
        <v>2.2000000000000002</v>
      </c>
      <c r="B30" s="131" t="s">
        <v>29</v>
      </c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52" t="e">
        <f>+'componente 1'!#REF!</f>
        <v>#REF!</v>
      </c>
    </row>
    <row r="31" spans="1:41" x14ac:dyDescent="0.2">
      <c r="A31" s="70">
        <v>2.2999999999999998</v>
      </c>
      <c r="B31" s="132" t="s">
        <v>82</v>
      </c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52" t="e">
        <f>+'componente 1'!#REF!</f>
        <v>#REF!</v>
      </c>
    </row>
    <row r="32" spans="1:41" x14ac:dyDescent="0.2">
      <c r="A32" s="70">
        <v>2.4</v>
      </c>
      <c r="B32" s="133" t="s">
        <v>81</v>
      </c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52" t="e">
        <f>+'componente 1'!#REF!</f>
        <v>#REF!</v>
      </c>
    </row>
    <row r="33" spans="1:41" x14ac:dyDescent="0.2">
      <c r="A33" s="70">
        <v>2.5</v>
      </c>
      <c r="B33" s="131" t="s">
        <v>30</v>
      </c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52" t="e">
        <f>+'componente 1'!#REF!</f>
        <v>#REF!</v>
      </c>
    </row>
    <row r="34" spans="1:41" x14ac:dyDescent="0.2">
      <c r="A34" s="70">
        <v>2.6</v>
      </c>
      <c r="B34" s="131" t="s">
        <v>31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52" t="e">
        <f>+'componente 1'!#REF!</f>
        <v>#REF!</v>
      </c>
    </row>
    <row r="35" spans="1:41" x14ac:dyDescent="0.2">
      <c r="A35" s="70">
        <v>2.7</v>
      </c>
      <c r="B35" s="131" t="s">
        <v>83</v>
      </c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52" t="e">
        <f>+'componente 1'!#REF!</f>
        <v>#REF!</v>
      </c>
    </row>
    <row r="36" spans="1:41" x14ac:dyDescent="0.2">
      <c r="A36" s="70">
        <v>2.8</v>
      </c>
      <c r="B36" s="131" t="s">
        <v>32</v>
      </c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52" t="e">
        <f>+'componente 1'!#REF!</f>
        <v>#REF!</v>
      </c>
    </row>
    <row r="37" spans="1:41" x14ac:dyDescent="0.2">
      <c r="A37" s="109">
        <v>2.9</v>
      </c>
      <c r="B37" s="131" t="s">
        <v>33</v>
      </c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52" t="e">
        <f>+'componente 1'!#REF!</f>
        <v>#REF!</v>
      </c>
    </row>
    <row r="38" spans="1:41" x14ac:dyDescent="0.2">
      <c r="A38" s="108">
        <v>3</v>
      </c>
      <c r="B38" s="125" t="s">
        <v>34</v>
      </c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67" t="e">
        <f>+'componente 1'!#REF!</f>
        <v>#REF!</v>
      </c>
    </row>
    <row r="39" spans="1:41" x14ac:dyDescent="0.2">
      <c r="A39" s="71">
        <v>3.1</v>
      </c>
      <c r="B39" s="134" t="s">
        <v>65</v>
      </c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52" t="e">
        <f>+'componente 1'!#REF!</f>
        <v>#REF!</v>
      </c>
    </row>
    <row r="40" spans="1:41" x14ac:dyDescent="0.2">
      <c r="A40" s="71">
        <v>3.2</v>
      </c>
      <c r="B40" s="134" t="s">
        <v>35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52" t="e">
        <f>+'componente 1'!#REF!</f>
        <v>#REF!</v>
      </c>
    </row>
    <row r="41" spans="1:41" ht="13.5" thickBot="1" x14ac:dyDescent="0.25">
      <c r="A41" s="110"/>
      <c r="B41" s="62" t="s">
        <v>36</v>
      </c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67" t="e">
        <f>+'componente 1'!#REF!</f>
        <v>#REF!</v>
      </c>
    </row>
    <row r="42" spans="1:41" ht="14.25" thickTop="1" thickBot="1" x14ac:dyDescent="0.25">
      <c r="A42" s="57">
        <v>4</v>
      </c>
      <c r="B42" s="135" t="s">
        <v>37</v>
      </c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67" t="e">
        <f>+'componente 1'!#REF!</f>
        <v>#REF!</v>
      </c>
    </row>
    <row r="43" spans="1:41" ht="13.5" thickTop="1" x14ac:dyDescent="0.2">
      <c r="A43" s="99">
        <v>4.0999999999999996</v>
      </c>
      <c r="B43" s="136" t="s">
        <v>63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52" t="e">
        <f>+'componente 1'!#REF!</f>
        <v>#REF!</v>
      </c>
    </row>
    <row r="44" spans="1:41" x14ac:dyDescent="0.2">
      <c r="A44" s="99">
        <v>4.2</v>
      </c>
      <c r="B44" s="136" t="s">
        <v>64</v>
      </c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52" t="e">
        <f>+'componente 1'!#REF!</f>
        <v>#REF!</v>
      </c>
    </row>
    <row r="45" spans="1:41" x14ac:dyDescent="0.2">
      <c r="A45" s="99">
        <v>4.3</v>
      </c>
      <c r="B45" s="136" t="s">
        <v>38</v>
      </c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141"/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52" t="e">
        <f>+'componente 1'!#REF!</f>
        <v>#REF!</v>
      </c>
    </row>
    <row r="46" spans="1:41" x14ac:dyDescent="0.2">
      <c r="A46" s="99">
        <v>4.4000000000000004</v>
      </c>
      <c r="B46" s="136" t="s">
        <v>39</v>
      </c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52" t="e">
        <f>+'componente 1'!#REF!</f>
        <v>#REF!</v>
      </c>
    </row>
    <row r="47" spans="1:41" x14ac:dyDescent="0.2">
      <c r="A47" s="66">
        <v>5</v>
      </c>
      <c r="B47" s="137" t="s">
        <v>40</v>
      </c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67" t="e">
        <f>+'componente 1'!#REF!</f>
        <v>#REF!</v>
      </c>
    </row>
    <row r="48" spans="1:41" x14ac:dyDescent="0.2">
      <c r="A48" s="48"/>
      <c r="B48" s="137" t="s">
        <v>41</v>
      </c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67" t="e">
        <f>+'componente 1'!#REF!</f>
        <v>#REF!</v>
      </c>
    </row>
    <row r="49" spans="1:42" x14ac:dyDescent="0.2">
      <c r="A49" s="42"/>
      <c r="B49" s="138" t="s">
        <v>42</v>
      </c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52" t="e">
        <f>+'componente 1'!#REF!</f>
        <v>#REF!</v>
      </c>
    </row>
    <row r="50" spans="1:42" ht="13.5" thickBot="1" x14ac:dyDescent="0.25">
      <c r="A50" s="48"/>
      <c r="B50" s="139" t="s">
        <v>14</v>
      </c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67">
        <f>+'componente 1'!O13</f>
        <v>195000</v>
      </c>
    </row>
    <row r="51" spans="1:42" x14ac:dyDescent="0.2">
      <c r="A51" s="39"/>
      <c r="B51" s="35" t="s">
        <v>15</v>
      </c>
      <c r="AO51" s="59"/>
      <c r="AP51" s="143"/>
    </row>
    <row r="52" spans="1:42" ht="13.5" thickBot="1" x14ac:dyDescent="0.25">
      <c r="A52" s="38"/>
      <c r="B52" s="36" t="s">
        <v>43</v>
      </c>
      <c r="AO52" s="32"/>
      <c r="AP52" s="144"/>
    </row>
    <row r="53" spans="1:42" x14ac:dyDescent="0.2">
      <c r="AO53" s="32"/>
      <c r="AP53" s="144"/>
    </row>
    <row r="54" spans="1:42" x14ac:dyDescent="0.2">
      <c r="AO54" s="32"/>
      <c r="AP54" s="144"/>
    </row>
    <row r="55" spans="1:42" x14ac:dyDescent="0.2">
      <c r="AO55" s="32"/>
      <c r="AP55" s="144"/>
    </row>
    <row r="56" spans="1:42" x14ac:dyDescent="0.2">
      <c r="AO56" s="32"/>
      <c r="AP56" s="144"/>
    </row>
    <row r="57" spans="1:42" x14ac:dyDescent="0.2">
      <c r="AO57" s="32"/>
      <c r="AP57" s="144"/>
    </row>
    <row r="58" spans="1:42" x14ac:dyDescent="0.2">
      <c r="AO58" s="32"/>
      <c r="AP58" s="144"/>
    </row>
    <row r="59" spans="1:42" x14ac:dyDescent="0.2">
      <c r="AO59" s="32"/>
      <c r="AP59" s="144"/>
    </row>
    <row r="60" spans="1:42" x14ac:dyDescent="0.2">
      <c r="AO60" s="32"/>
      <c r="AP60" s="145"/>
    </row>
  </sheetData>
  <pageMargins left="0.75" right="0.75" top="1" bottom="1" header="0.5" footer="0.5"/>
  <pageSetup scale="48" orientation="landscape" horizontalDpi="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14"/>
  <sheetViews>
    <sheetView showGridLines="0" workbookViewId="0">
      <pane xSplit="2" ySplit="3" topLeftCell="N4" activePane="bottomRight" state="frozen"/>
      <selection pane="topRight" activeCell="C1" sqref="C1"/>
      <selection pane="bottomLeft" activeCell="A4" sqref="A4"/>
      <selection pane="bottomRight" activeCell="B40" sqref="B40"/>
    </sheetView>
  </sheetViews>
  <sheetFormatPr defaultColWidth="11.42578125" defaultRowHeight="12.75" x14ac:dyDescent="0.2"/>
  <cols>
    <col min="1" max="1" width="3.42578125" hidden="1" customWidth="1"/>
    <col min="2" max="2" width="47" customWidth="1"/>
    <col min="3" max="3" width="10.42578125" customWidth="1"/>
    <col min="4" max="4" width="11.85546875" hidden="1" customWidth="1"/>
    <col min="5" max="5" width="10" customWidth="1"/>
    <col min="6" max="6" width="11.28515625" customWidth="1"/>
    <col min="7" max="7" width="9.140625" customWidth="1"/>
    <col min="8" max="8" width="10" customWidth="1"/>
    <col min="9" max="9" width="9.28515625" customWidth="1"/>
    <col min="10" max="10" width="9.42578125" customWidth="1"/>
    <col min="11" max="11" width="9.5703125" customWidth="1"/>
    <col min="12" max="13" width="9.42578125" hidden="1" customWidth="1"/>
    <col min="14" max="14" width="9.42578125" customWidth="1"/>
    <col min="15" max="15" width="9.7109375" customWidth="1"/>
    <col min="16" max="16" width="9.5703125" customWidth="1"/>
    <col min="17" max="18" width="10.42578125" customWidth="1"/>
  </cols>
  <sheetData>
    <row r="1" spans="1:86" x14ac:dyDescent="0.2">
      <c r="A1" s="5"/>
      <c r="B1" s="5"/>
      <c r="C1" s="9"/>
      <c r="D1" s="9"/>
      <c r="E1" s="28" t="s">
        <v>0</v>
      </c>
      <c r="F1" s="28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</row>
    <row r="2" spans="1:86" ht="45" x14ac:dyDescent="0.2">
      <c r="A2" s="7"/>
      <c r="B2" s="77"/>
      <c r="C2" s="77" t="s">
        <v>3</v>
      </c>
      <c r="D2" s="77" t="s">
        <v>4</v>
      </c>
      <c r="E2" s="78" t="s">
        <v>5</v>
      </c>
      <c r="F2" s="78" t="s">
        <v>6</v>
      </c>
      <c r="G2" s="69" t="s">
        <v>7</v>
      </c>
      <c r="H2" s="254" t="s">
        <v>8</v>
      </c>
      <c r="I2" s="256"/>
      <c r="J2" s="254" t="s">
        <v>66</v>
      </c>
      <c r="K2" s="255"/>
      <c r="L2" s="69" t="s">
        <v>10</v>
      </c>
      <c r="M2" s="69"/>
      <c r="N2" s="69" t="s">
        <v>11</v>
      </c>
      <c r="O2" s="69" t="s">
        <v>12</v>
      </c>
      <c r="P2" s="69"/>
      <c r="Q2" s="69" t="s">
        <v>13</v>
      </c>
      <c r="R2" s="69" t="s">
        <v>14</v>
      </c>
    </row>
    <row r="3" spans="1:86" x14ac:dyDescent="0.2">
      <c r="A3" s="7"/>
      <c r="B3" s="79"/>
      <c r="C3" s="102" t="s">
        <v>18</v>
      </c>
      <c r="D3" s="102" t="s">
        <v>18</v>
      </c>
      <c r="E3" s="102" t="s">
        <v>18</v>
      </c>
      <c r="F3" s="103" t="s">
        <v>18</v>
      </c>
      <c r="G3" s="103" t="s">
        <v>18</v>
      </c>
      <c r="H3" s="104" t="s">
        <v>19</v>
      </c>
      <c r="I3" s="103" t="s">
        <v>18</v>
      </c>
      <c r="J3" s="104" t="s">
        <v>19</v>
      </c>
      <c r="K3" s="103" t="s">
        <v>18</v>
      </c>
      <c r="L3" s="103" t="s">
        <v>20</v>
      </c>
      <c r="M3" s="103" t="s">
        <v>18</v>
      </c>
      <c r="N3" s="103" t="s">
        <v>18</v>
      </c>
      <c r="O3" s="104" t="s">
        <v>19</v>
      </c>
      <c r="P3" s="103" t="s">
        <v>18</v>
      </c>
      <c r="Q3" s="103" t="s">
        <v>18</v>
      </c>
      <c r="R3" s="105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06"/>
      <c r="BP3" s="106"/>
      <c r="BQ3" s="106"/>
      <c r="BR3" s="106"/>
      <c r="BS3" s="106"/>
      <c r="BT3" s="106"/>
      <c r="BU3" s="106"/>
      <c r="BV3" s="106"/>
      <c r="BW3" s="106"/>
      <c r="BX3" s="106"/>
      <c r="BY3" s="106"/>
      <c r="BZ3" s="106"/>
      <c r="CA3" s="106"/>
      <c r="CB3" s="106"/>
      <c r="CC3" s="106"/>
      <c r="CD3" s="106"/>
      <c r="CE3" s="106"/>
      <c r="CF3" s="106"/>
      <c r="CG3" s="106"/>
      <c r="CH3" s="106"/>
    </row>
    <row r="4" spans="1:86" s="41" customFormat="1" ht="13.5" customHeight="1" x14ac:dyDescent="0.2">
      <c r="A4" s="80" t="s">
        <v>27</v>
      </c>
      <c r="B4" s="81" t="s">
        <v>58</v>
      </c>
      <c r="C4" s="74">
        <f>+'componente 1'!E8</f>
        <v>0</v>
      </c>
      <c r="D4" s="74" t="e">
        <f>+'componente 1'!F8</f>
        <v>#REF!</v>
      </c>
      <c r="E4" s="74" t="e">
        <f>+'componente 1'!#REF!</f>
        <v>#REF!</v>
      </c>
      <c r="F4" s="74" t="e">
        <f>+'componente 1'!#REF!</f>
        <v>#REF!</v>
      </c>
      <c r="G4" s="74">
        <f>+'componente 1'!G8</f>
        <v>0</v>
      </c>
      <c r="H4" s="74">
        <f>+'componente 1'!H8</f>
        <v>0</v>
      </c>
      <c r="I4" s="74" t="e">
        <f>+'componente 1'!#REF!</f>
        <v>#REF!</v>
      </c>
      <c r="J4" s="74" t="e">
        <f>+'componente 1'!#REF!</f>
        <v>#REF!</v>
      </c>
      <c r="K4" s="74" t="e">
        <f>+'componente 1'!#REF!</f>
        <v>#REF!</v>
      </c>
      <c r="L4" s="74">
        <f>+'componente 1'!K8</f>
        <v>0</v>
      </c>
      <c r="M4" s="74">
        <f>+'componente 1'!L8</f>
        <v>0</v>
      </c>
      <c r="N4" s="74">
        <f>+'componente 1'!M8</f>
        <v>0</v>
      </c>
      <c r="O4" s="74" t="e">
        <f>+'componente 1'!#REF!</f>
        <v>#REF!</v>
      </c>
      <c r="P4" s="74" t="e">
        <f>+'componente 1'!#REF!</f>
        <v>#REF!</v>
      </c>
      <c r="Q4" s="74">
        <f>+'componente 1'!N8</f>
        <v>0</v>
      </c>
      <c r="R4" s="74">
        <f>+'componente 1'!O8</f>
        <v>1445702</v>
      </c>
    </row>
    <row r="5" spans="1:86" s="41" customFormat="1" ht="15.75" customHeight="1" x14ac:dyDescent="0.2">
      <c r="A5" s="82" t="s">
        <v>44</v>
      </c>
      <c r="B5" s="83" t="s">
        <v>27</v>
      </c>
      <c r="C5" s="74" t="e">
        <f>+'componente 1'!#REF!</f>
        <v>#REF!</v>
      </c>
      <c r="D5" s="74" t="e">
        <f>+'componente 1'!#REF!</f>
        <v>#REF!</v>
      </c>
      <c r="E5" s="74" t="e">
        <f>+'componente 1'!#REF!</f>
        <v>#REF!</v>
      </c>
      <c r="F5" s="74" t="e">
        <f>+'componente 1'!#REF!</f>
        <v>#REF!</v>
      </c>
      <c r="G5" s="74" t="e">
        <f>+'componente 1'!#REF!</f>
        <v>#REF!</v>
      </c>
      <c r="H5" s="74" t="e">
        <f>+'componente 1'!#REF!</f>
        <v>#REF!</v>
      </c>
      <c r="I5" s="74" t="e">
        <f>+'componente 1'!#REF!</f>
        <v>#REF!</v>
      </c>
      <c r="J5" s="74" t="e">
        <f>+'componente 1'!#REF!</f>
        <v>#REF!</v>
      </c>
      <c r="K5" s="74" t="e">
        <f>+'componente 1'!#REF!</f>
        <v>#REF!</v>
      </c>
      <c r="L5" s="74" t="e">
        <f>+'componente 1'!#REF!</f>
        <v>#REF!</v>
      </c>
      <c r="M5" s="74" t="e">
        <f>+'componente 1'!#REF!</f>
        <v>#REF!</v>
      </c>
      <c r="N5" s="74" t="e">
        <f>+'componente 1'!#REF!</f>
        <v>#REF!</v>
      </c>
      <c r="O5" s="74" t="e">
        <f>+'componente 1'!#REF!</f>
        <v>#REF!</v>
      </c>
      <c r="P5" s="74" t="e">
        <f>+'componente 1'!#REF!</f>
        <v>#REF!</v>
      </c>
      <c r="Q5" s="74" t="e">
        <f>+'componente 1'!#REF!</f>
        <v>#REF!</v>
      </c>
      <c r="R5" s="74" t="e">
        <f>+'componente 1'!#REF!</f>
        <v>#REF!</v>
      </c>
    </row>
    <row r="6" spans="1:86" s="41" customFormat="1" ht="16.5" customHeight="1" x14ac:dyDescent="0.2">
      <c r="A6" s="82" t="s">
        <v>21</v>
      </c>
      <c r="B6" s="84" t="s">
        <v>34</v>
      </c>
      <c r="C6" s="74" t="e">
        <f>+'componente 1'!#REF!</f>
        <v>#REF!</v>
      </c>
      <c r="D6" s="74" t="e">
        <f>+'componente 1'!#REF!</f>
        <v>#REF!</v>
      </c>
      <c r="E6" s="74" t="e">
        <f>+'componente 1'!#REF!</f>
        <v>#REF!</v>
      </c>
      <c r="F6" s="74" t="e">
        <f>+'componente 1'!#REF!</f>
        <v>#REF!</v>
      </c>
      <c r="G6" s="74" t="e">
        <f>+'componente 1'!#REF!</f>
        <v>#REF!</v>
      </c>
      <c r="H6" s="74" t="e">
        <f>+'componente 1'!#REF!</f>
        <v>#REF!</v>
      </c>
      <c r="I6" s="74" t="e">
        <f>+'componente 1'!#REF!</f>
        <v>#REF!</v>
      </c>
      <c r="J6" s="74" t="e">
        <f>+'componente 1'!#REF!</f>
        <v>#REF!</v>
      </c>
      <c r="K6" s="74" t="e">
        <f>+'componente 1'!#REF!</f>
        <v>#REF!</v>
      </c>
      <c r="L6" s="74" t="e">
        <f>+'componente 1'!#REF!</f>
        <v>#REF!</v>
      </c>
      <c r="M6" s="74" t="e">
        <f>+'componente 1'!#REF!</f>
        <v>#REF!</v>
      </c>
      <c r="N6" s="74" t="e">
        <f>+'componente 1'!#REF!</f>
        <v>#REF!</v>
      </c>
      <c r="O6" s="74" t="e">
        <f>+'componente 1'!#REF!</f>
        <v>#REF!</v>
      </c>
      <c r="P6" s="74" t="e">
        <f>+'componente 1'!#REF!</f>
        <v>#REF!</v>
      </c>
      <c r="Q6" s="74" t="e">
        <f>+'componente 1'!#REF!</f>
        <v>#REF!</v>
      </c>
      <c r="R6" s="74" t="e">
        <f>+'componente 1'!#REF!</f>
        <v>#REF!</v>
      </c>
    </row>
    <row r="7" spans="1:86" s="41" customFormat="1" ht="21.75" customHeight="1" thickBot="1" x14ac:dyDescent="0.25">
      <c r="A7" s="93" t="s">
        <v>34</v>
      </c>
      <c r="B7" s="89" t="s">
        <v>41</v>
      </c>
      <c r="C7" s="90" t="e">
        <f>+C6+C5+C4</f>
        <v>#REF!</v>
      </c>
      <c r="D7" s="90" t="e">
        <f t="shared" ref="D7:R7" si="0">+D6+D5+D4</f>
        <v>#REF!</v>
      </c>
      <c r="E7" s="90" t="e">
        <f t="shared" si="0"/>
        <v>#REF!</v>
      </c>
      <c r="F7" s="90" t="e">
        <f t="shared" si="0"/>
        <v>#REF!</v>
      </c>
      <c r="G7" s="90" t="e">
        <f t="shared" si="0"/>
        <v>#REF!</v>
      </c>
      <c r="H7" s="90" t="e">
        <f t="shared" si="0"/>
        <v>#REF!</v>
      </c>
      <c r="I7" s="90" t="e">
        <f t="shared" si="0"/>
        <v>#REF!</v>
      </c>
      <c r="J7" s="90" t="e">
        <f t="shared" si="0"/>
        <v>#REF!</v>
      </c>
      <c r="K7" s="90" t="e">
        <f t="shared" si="0"/>
        <v>#REF!</v>
      </c>
      <c r="L7" s="90" t="e">
        <f t="shared" si="0"/>
        <v>#REF!</v>
      </c>
      <c r="M7" s="90" t="e">
        <f t="shared" si="0"/>
        <v>#REF!</v>
      </c>
      <c r="N7" s="90" t="e">
        <f t="shared" si="0"/>
        <v>#REF!</v>
      </c>
      <c r="O7" s="90" t="e">
        <f t="shared" si="0"/>
        <v>#REF!</v>
      </c>
      <c r="P7" s="90" t="e">
        <f t="shared" si="0"/>
        <v>#REF!</v>
      </c>
      <c r="Q7" s="90" t="e">
        <f t="shared" si="0"/>
        <v>#REF!</v>
      </c>
      <c r="R7" s="90" t="e">
        <f t="shared" si="0"/>
        <v>#REF!</v>
      </c>
    </row>
    <row r="8" spans="1:86" s="41" customFormat="1" ht="15" customHeight="1" thickTop="1" x14ac:dyDescent="0.2">
      <c r="A8" s="92"/>
      <c r="B8" s="88" t="s">
        <v>37</v>
      </c>
      <c r="C8" s="75" t="e">
        <f>+'componente 1'!#REF!</f>
        <v>#REF!</v>
      </c>
      <c r="D8" s="75" t="e">
        <f>+'componente 1'!#REF!</f>
        <v>#REF!</v>
      </c>
      <c r="E8" s="75" t="e">
        <f>+'componente 1'!#REF!</f>
        <v>#REF!</v>
      </c>
      <c r="F8" s="75" t="e">
        <f>+'componente 1'!#REF!</f>
        <v>#REF!</v>
      </c>
      <c r="G8" s="75" t="e">
        <f>+'componente 1'!#REF!</f>
        <v>#REF!</v>
      </c>
      <c r="H8" s="75" t="e">
        <f>+'componente 1'!#REF!</f>
        <v>#REF!</v>
      </c>
      <c r="I8" s="75" t="e">
        <f>+'componente 1'!#REF!</f>
        <v>#REF!</v>
      </c>
      <c r="J8" s="75" t="e">
        <f>+'componente 1'!#REF!</f>
        <v>#REF!</v>
      </c>
      <c r="K8" s="75" t="e">
        <f>+'componente 1'!#REF!</f>
        <v>#REF!</v>
      </c>
      <c r="L8" s="75" t="e">
        <f>+'componente 1'!#REF!</f>
        <v>#REF!</v>
      </c>
      <c r="M8" s="75" t="e">
        <f>+'componente 1'!#REF!</f>
        <v>#REF!</v>
      </c>
      <c r="N8" s="75" t="e">
        <f>+'componente 1'!#REF!</f>
        <v>#REF!</v>
      </c>
      <c r="O8" s="75" t="e">
        <f>+'componente 1'!#REF!</f>
        <v>#REF!</v>
      </c>
      <c r="P8" s="75" t="e">
        <f>+'componente 1'!#REF!</f>
        <v>#REF!</v>
      </c>
      <c r="Q8" s="75" t="e">
        <f>+'componente 1'!#REF!</f>
        <v>#REF!</v>
      </c>
      <c r="R8" s="75" t="e">
        <f>+'componente 1'!#REF!</f>
        <v>#REF!</v>
      </c>
    </row>
    <row r="9" spans="1:86" s="41" customFormat="1" x14ac:dyDescent="0.2">
      <c r="A9" s="87"/>
      <c r="B9" s="86" t="s">
        <v>54</v>
      </c>
      <c r="C9" s="72"/>
      <c r="D9" s="72"/>
      <c r="E9" s="72"/>
      <c r="F9" s="73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 t="e">
        <f>+'componente 1'!#REF!</f>
        <v>#REF!</v>
      </c>
    </row>
    <row r="10" spans="1:86" s="41" customFormat="1" ht="21" customHeight="1" thickBot="1" x14ac:dyDescent="0.25">
      <c r="A10" s="87"/>
      <c r="B10" s="89" t="s">
        <v>41</v>
      </c>
      <c r="C10" s="90" t="e">
        <f>+'componente 1'!#REF!</f>
        <v>#REF!</v>
      </c>
      <c r="D10" s="90" t="e">
        <f>+'componente 1'!#REF!</f>
        <v>#REF!</v>
      </c>
      <c r="E10" s="91" t="e">
        <f>+'componente 1'!#REF!</f>
        <v>#REF!</v>
      </c>
      <c r="F10" s="90" t="e">
        <f>+'componente 1'!#REF!</f>
        <v>#REF!</v>
      </c>
      <c r="G10" s="90" t="e">
        <f>+'componente 1'!#REF!</f>
        <v>#REF!</v>
      </c>
      <c r="H10" s="90" t="e">
        <f>+'componente 1'!#REF!</f>
        <v>#REF!</v>
      </c>
      <c r="I10" s="90" t="e">
        <f>+'componente 1'!#REF!</f>
        <v>#REF!</v>
      </c>
      <c r="J10" s="90" t="e">
        <f>+'componente 1'!#REF!</f>
        <v>#REF!</v>
      </c>
      <c r="K10" s="90" t="e">
        <f>+'componente 1'!#REF!</f>
        <v>#REF!</v>
      </c>
      <c r="L10" s="90" t="e">
        <f>+'componente 1'!#REF!</f>
        <v>#REF!</v>
      </c>
      <c r="M10" s="90" t="e">
        <f>+'componente 1'!#REF!</f>
        <v>#REF!</v>
      </c>
      <c r="N10" s="90" t="e">
        <f>+'componente 1'!#REF!</f>
        <v>#REF!</v>
      </c>
      <c r="O10" s="90" t="e">
        <f>+'componente 1'!#REF!</f>
        <v>#REF!</v>
      </c>
      <c r="P10" s="90" t="e">
        <f>+'componente 1'!#REF!</f>
        <v>#REF!</v>
      </c>
      <c r="Q10" s="90" t="e">
        <f>+'componente 1'!#REF!</f>
        <v>#REF!</v>
      </c>
      <c r="R10" s="90" t="e">
        <f>+'componente 1'!#REF!</f>
        <v>#REF!</v>
      </c>
    </row>
    <row r="11" spans="1:86" s="41" customFormat="1" ht="15" customHeight="1" thickTop="1" x14ac:dyDescent="0.2">
      <c r="A11" s="85"/>
      <c r="B11" s="88" t="s">
        <v>55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>
        <v>0</v>
      </c>
    </row>
    <row r="12" spans="1:86" s="41" customFormat="1" ht="21" customHeight="1" thickBot="1" x14ac:dyDescent="0.25">
      <c r="A12" s="85"/>
      <c r="B12" s="89" t="s">
        <v>14</v>
      </c>
      <c r="C12" s="90" t="e">
        <f>+C11+C10</f>
        <v>#REF!</v>
      </c>
      <c r="D12" s="90" t="e">
        <f t="shared" ref="D12:R12" si="1">+D11+D10</f>
        <v>#REF!</v>
      </c>
      <c r="E12" s="90" t="e">
        <f t="shared" si="1"/>
        <v>#REF!</v>
      </c>
      <c r="F12" s="90" t="e">
        <f t="shared" si="1"/>
        <v>#REF!</v>
      </c>
      <c r="G12" s="90" t="e">
        <f t="shared" si="1"/>
        <v>#REF!</v>
      </c>
      <c r="H12" s="90" t="e">
        <f t="shared" si="1"/>
        <v>#REF!</v>
      </c>
      <c r="I12" s="90" t="e">
        <f t="shared" si="1"/>
        <v>#REF!</v>
      </c>
      <c r="J12" s="90" t="e">
        <f t="shared" si="1"/>
        <v>#REF!</v>
      </c>
      <c r="K12" s="90" t="e">
        <f t="shared" si="1"/>
        <v>#REF!</v>
      </c>
      <c r="L12" s="90" t="e">
        <f t="shared" si="1"/>
        <v>#REF!</v>
      </c>
      <c r="M12" s="90" t="e">
        <f t="shared" si="1"/>
        <v>#REF!</v>
      </c>
      <c r="N12" s="90" t="e">
        <f t="shared" si="1"/>
        <v>#REF!</v>
      </c>
      <c r="O12" s="90" t="e">
        <f t="shared" si="1"/>
        <v>#REF!</v>
      </c>
      <c r="P12" s="90" t="e">
        <f t="shared" si="1"/>
        <v>#REF!</v>
      </c>
      <c r="Q12" s="90" t="e">
        <f t="shared" si="1"/>
        <v>#REF!</v>
      </c>
      <c r="R12" s="90" t="e">
        <f t="shared" si="1"/>
        <v>#REF!</v>
      </c>
    </row>
    <row r="13" spans="1:86" s="41" customFormat="1" ht="13.5" thickTop="1" x14ac:dyDescent="0.2">
      <c r="A13" s="82"/>
      <c r="B13" s="88" t="s">
        <v>56</v>
      </c>
      <c r="C13" s="95"/>
      <c r="D13" s="95"/>
      <c r="E13" s="96"/>
      <c r="F13" s="96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>
        <f>+'componente 1'!O14</f>
        <v>195000</v>
      </c>
    </row>
    <row r="14" spans="1:86" s="41" customFormat="1" x14ac:dyDescent="0.2">
      <c r="A14" s="87"/>
      <c r="B14" s="86" t="s">
        <v>57</v>
      </c>
      <c r="C14" s="72"/>
      <c r="D14" s="72"/>
      <c r="E14" s="94"/>
      <c r="F14" s="94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>
        <f>+'componente 1'!O15</f>
        <v>1250702</v>
      </c>
    </row>
  </sheetData>
  <mergeCells count="2">
    <mergeCell ref="J2:K2"/>
    <mergeCell ref="H2:I2"/>
  </mergeCells>
  <printOptions gridLinesSet="0"/>
  <pageMargins left="0.19685039370078741" right="0.23622047244094491" top="1.6141732283464567" bottom="0.98425196850393704" header="0.94488188976377963" footer="0.51181102362204722"/>
  <pageSetup scale="78" orientation="landscape" horizontalDpi="300" r:id="rId1"/>
  <headerFooter alignWithMargins="0">
    <oddHeader>&amp;CPROGRAMA DE FORTALECIMIENTO DE LA ADMINISTRACIÓN TRIBUTARIA NACIONAL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"/>
  <sheetViews>
    <sheetView showGridLines="0" workbookViewId="0">
      <pane xSplit="3" ySplit="7" topLeftCell="E8" activePane="bottomRight" state="frozen"/>
      <selection pane="topRight" activeCell="C1" sqref="C1"/>
      <selection pane="bottomLeft" activeCell="A4" sqref="A4"/>
      <selection pane="bottomRight" activeCell="N19" sqref="N19"/>
    </sheetView>
  </sheetViews>
  <sheetFormatPr defaultColWidth="11.42578125" defaultRowHeight="12.75" x14ac:dyDescent="0.2"/>
  <cols>
    <col min="1" max="1" width="4.5703125" customWidth="1"/>
    <col min="2" max="2" width="5.7109375" customWidth="1"/>
    <col min="3" max="3" width="53.5703125" style="3" customWidth="1"/>
    <col min="4" max="4" width="10.7109375" hidden="1" customWidth="1"/>
    <col min="5" max="5" width="0.140625" hidden="1" customWidth="1"/>
    <col min="6" max="6" width="25.28515625" customWidth="1"/>
    <col min="7" max="7" width="13" customWidth="1"/>
    <col min="8" max="8" width="12.7109375" customWidth="1"/>
    <col min="9" max="9" width="14.140625" customWidth="1"/>
    <col min="10" max="10" width="8.28515625" hidden="1" customWidth="1"/>
    <col min="11" max="11" width="8.85546875" hidden="1" customWidth="1"/>
    <col min="12" max="12" width="0" hidden="1" customWidth="1"/>
    <col min="13" max="13" width="7.7109375" hidden="1" customWidth="1"/>
    <col min="14" max="14" width="10.5703125" customWidth="1"/>
    <col min="15" max="15" width="16.42578125" customWidth="1"/>
    <col min="16" max="16" width="11.42578125" hidden="1" customWidth="1"/>
    <col min="17" max="17" width="11.85546875" hidden="1" customWidth="1"/>
    <col min="18" max="18" width="7.28515625" hidden="1" customWidth="1"/>
    <col min="19" max="19" width="12.85546875" bestFit="1" customWidth="1"/>
  </cols>
  <sheetData>
    <row r="1" spans="1:19" x14ac:dyDescent="0.2">
      <c r="B1" s="150"/>
      <c r="C1" s="158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2"/>
    </row>
    <row r="2" spans="1:19" x14ac:dyDescent="0.2">
      <c r="B2" s="153"/>
      <c r="C2" s="149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54"/>
    </row>
    <row r="3" spans="1:19" x14ac:dyDescent="0.2">
      <c r="B3" s="153"/>
      <c r="C3" s="149"/>
      <c r="D3" s="142"/>
      <c r="E3" s="142"/>
      <c r="F3" s="142"/>
      <c r="G3" s="159" t="s">
        <v>87</v>
      </c>
      <c r="H3" s="142"/>
      <c r="I3" s="142"/>
      <c r="J3" s="142"/>
      <c r="K3" s="142"/>
      <c r="L3" s="142"/>
      <c r="M3" s="142"/>
      <c r="N3" s="142"/>
      <c r="O3" s="154"/>
    </row>
    <row r="4" spans="1:19" ht="13.5" thickBot="1" x14ac:dyDescent="0.25">
      <c r="B4" s="153"/>
      <c r="C4" s="149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54"/>
    </row>
    <row r="5" spans="1:19" s="4" customFormat="1" ht="12.75" customHeight="1" x14ac:dyDescent="0.2">
      <c r="B5" s="252"/>
      <c r="C5" s="253"/>
      <c r="D5" s="128"/>
      <c r="E5" s="146"/>
      <c r="F5" s="147"/>
      <c r="G5" s="147"/>
      <c r="H5" s="147"/>
      <c r="I5" s="147"/>
      <c r="J5" s="147"/>
      <c r="K5" s="147"/>
      <c r="L5" s="147"/>
      <c r="M5" s="147"/>
      <c r="N5" s="147"/>
      <c r="O5" s="148"/>
      <c r="P5" s="15"/>
      <c r="Q5" s="15"/>
      <c r="R5" s="6"/>
    </row>
    <row r="6" spans="1:19" s="2" customFormat="1" ht="67.5" x14ac:dyDescent="0.2">
      <c r="B6" s="252"/>
      <c r="C6" s="253"/>
      <c r="D6" s="23" t="s">
        <v>1</v>
      </c>
      <c r="E6" s="23" t="s">
        <v>2</v>
      </c>
      <c r="F6" s="29" t="s">
        <v>118</v>
      </c>
      <c r="G6" s="17" t="s">
        <v>7</v>
      </c>
      <c r="H6" s="69" t="s">
        <v>110</v>
      </c>
      <c r="I6" s="16" t="s">
        <v>111</v>
      </c>
      <c r="J6" s="16" t="s">
        <v>9</v>
      </c>
      <c r="K6" s="17"/>
      <c r="L6" s="16" t="s">
        <v>10</v>
      </c>
      <c r="M6" s="17"/>
      <c r="N6" s="69" t="s">
        <v>11</v>
      </c>
      <c r="O6" s="112" t="s">
        <v>14</v>
      </c>
      <c r="P6" s="18" t="s">
        <v>15</v>
      </c>
      <c r="Q6" s="18" t="s">
        <v>16</v>
      </c>
      <c r="R6" s="19" t="s">
        <v>17</v>
      </c>
    </row>
    <row r="7" spans="1:19" s="2" customFormat="1" ht="13.5" customHeight="1" thickBot="1" x14ac:dyDescent="0.25">
      <c r="B7" s="252"/>
      <c r="C7" s="253"/>
      <c r="D7" s="10"/>
      <c r="E7" s="10"/>
      <c r="F7" s="200" t="s">
        <v>18</v>
      </c>
      <c r="G7" s="200"/>
      <c r="H7" s="200"/>
      <c r="I7" s="200"/>
      <c r="J7" s="201"/>
      <c r="K7" s="200"/>
      <c r="L7" s="200"/>
      <c r="M7" s="200"/>
      <c r="N7" s="200"/>
      <c r="O7" s="193"/>
      <c r="P7" s="24"/>
      <c r="Q7" s="24"/>
      <c r="R7" s="25"/>
    </row>
    <row r="8" spans="1:19" s="1" customFormat="1" ht="13.5" customHeight="1" thickBot="1" x14ac:dyDescent="0.25">
      <c r="A8" s="198"/>
      <c r="B8" s="202"/>
      <c r="C8" s="217" t="s">
        <v>117</v>
      </c>
      <c r="D8" s="204"/>
      <c r="E8" s="204"/>
      <c r="F8" s="205"/>
      <c r="G8" s="205"/>
      <c r="H8" s="205"/>
      <c r="I8" s="205"/>
      <c r="J8" s="205"/>
      <c r="K8" s="205"/>
      <c r="L8" s="205"/>
      <c r="M8" s="205"/>
      <c r="N8" s="205"/>
      <c r="O8" s="206">
        <f>+O13</f>
        <v>202237</v>
      </c>
      <c r="P8" s="119"/>
      <c r="Q8" s="60" t="e">
        <f>+Q10+#REF!+#REF!+#REF!</f>
        <v>#REF!</v>
      </c>
      <c r="R8" s="60" t="e">
        <f>+R10+#REF!+#REF!+#REF!</f>
        <v>#REF!</v>
      </c>
    </row>
    <row r="9" spans="1:19" s="1" customFormat="1" ht="13.5" customHeight="1" thickBot="1" x14ac:dyDescent="0.3">
      <c r="A9" s="198"/>
      <c r="B9" s="218"/>
      <c r="C9" s="161" t="s">
        <v>119</v>
      </c>
      <c r="D9" s="219"/>
      <c r="E9" s="219"/>
      <c r="F9" s="230">
        <v>202237</v>
      </c>
      <c r="G9" s="164"/>
      <c r="H9" s="164"/>
      <c r="I9" s="164"/>
      <c r="J9" s="164"/>
      <c r="K9" s="164"/>
      <c r="L9" s="164"/>
      <c r="M9" s="164"/>
      <c r="N9" s="164"/>
      <c r="O9" s="181"/>
      <c r="P9" s="163"/>
      <c r="Q9" s="163"/>
      <c r="R9" s="163"/>
      <c r="S9" s="167"/>
    </row>
    <row r="10" spans="1:19" s="1" customFormat="1" ht="13.5" customHeight="1" thickTop="1" x14ac:dyDescent="0.2">
      <c r="A10" s="215"/>
      <c r="B10" s="178"/>
      <c r="C10" s="165"/>
      <c r="D10" s="175"/>
      <c r="E10" s="175"/>
      <c r="F10" s="179"/>
      <c r="G10" s="171"/>
      <c r="H10" s="179"/>
      <c r="I10" s="179"/>
      <c r="J10" s="179"/>
      <c r="K10" s="179"/>
      <c r="L10" s="179"/>
      <c r="M10" s="179"/>
      <c r="N10" s="179"/>
      <c r="O10" s="180"/>
      <c r="P10" s="55" t="e">
        <f>+#REF!+#REF!+#REF!+#REF!</f>
        <v>#REF!</v>
      </c>
      <c r="Q10" s="55" t="e">
        <f>+#REF!+#REF!+#REF!+#REF!</f>
        <v>#REF!</v>
      </c>
      <c r="R10" s="55" t="e">
        <f>+#REF!+#REF!+#REF!+#REF!</f>
        <v>#REF!</v>
      </c>
      <c r="S10" s="168"/>
    </row>
    <row r="11" spans="1:19" s="1" customFormat="1" ht="17.25" customHeight="1" x14ac:dyDescent="0.2">
      <c r="A11" s="198"/>
      <c r="B11" s="220"/>
      <c r="C11" s="220" t="s">
        <v>14</v>
      </c>
      <c r="D11" s="221"/>
      <c r="E11" s="221"/>
      <c r="F11" s="222"/>
      <c r="G11" s="222"/>
      <c r="H11" s="222"/>
      <c r="I11" s="222"/>
      <c r="J11" s="222"/>
      <c r="K11" s="222"/>
      <c r="L11" s="222"/>
      <c r="M11" s="222"/>
      <c r="N11" s="222"/>
      <c r="O11" s="223"/>
      <c r="P11" s="54" t="e">
        <f>+#REF!+#REF!</f>
        <v>#REF!</v>
      </c>
      <c r="Q11" s="54" t="e">
        <f>+#REF!+#REF!</f>
        <v>#REF!</v>
      </c>
      <c r="R11" s="54" t="e">
        <f>+#REF!+#REF!</f>
        <v>#REF!</v>
      </c>
    </row>
    <row r="12" spans="1:19" s="160" customFormat="1" ht="17.25" customHeight="1" thickBot="1" x14ac:dyDescent="0.25">
      <c r="A12" s="199"/>
      <c r="B12" s="224"/>
      <c r="C12" s="225" t="s">
        <v>15</v>
      </c>
      <c r="D12" s="226"/>
      <c r="E12" s="226"/>
      <c r="F12" s="227">
        <v>0</v>
      </c>
      <c r="G12" s="227"/>
      <c r="H12" s="227"/>
      <c r="I12" s="227"/>
      <c r="J12" s="227"/>
      <c r="K12" s="227"/>
      <c r="L12" s="227"/>
      <c r="M12" s="227"/>
      <c r="N12" s="227"/>
      <c r="O12" s="185"/>
      <c r="P12" s="166"/>
      <c r="Q12" s="166"/>
      <c r="R12" s="166"/>
    </row>
    <row r="13" spans="1:19" s="34" customFormat="1" ht="17.25" customHeight="1" x14ac:dyDescent="0.25">
      <c r="A13" s="216"/>
      <c r="B13" s="82"/>
      <c r="C13" s="80" t="s">
        <v>43</v>
      </c>
      <c r="D13" s="74"/>
      <c r="E13" s="74"/>
      <c r="F13" s="209">
        <f>+F9</f>
        <v>202237</v>
      </c>
      <c r="G13" s="170"/>
      <c r="H13" s="228"/>
      <c r="I13" s="229"/>
      <c r="J13" s="229"/>
      <c r="K13" s="229"/>
      <c r="L13" s="229"/>
      <c r="M13" s="229"/>
      <c r="N13" s="229"/>
      <c r="O13" s="231">
        <f>+F13</f>
        <v>202237</v>
      </c>
      <c r="P13" s="40">
        <f>SUM(F13:O13)</f>
        <v>404474</v>
      </c>
      <c r="Q13" s="40"/>
      <c r="R13" s="40"/>
    </row>
    <row r="14" spans="1:19" x14ac:dyDescent="0.2">
      <c r="O14" s="33"/>
    </row>
    <row r="16" spans="1:19" x14ac:dyDescent="0.2">
      <c r="G16" s="33"/>
    </row>
    <row r="17" spans="7:7" x14ac:dyDescent="0.2">
      <c r="G17" s="33"/>
    </row>
  </sheetData>
  <mergeCells count="1">
    <mergeCell ref="B5:C7"/>
  </mergeCells>
  <printOptions gridLinesSet="0"/>
  <pageMargins left="0.23622047244094499" right="0.39370078740157499" top="0.55118110236220497" bottom="0.35433070866141703" header="0.23622047244094499" footer="0.196850393700787"/>
  <pageSetup scale="74" orientation="landscape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8"/>
  <sheetViews>
    <sheetView workbookViewId="0">
      <selection activeCell="D27" sqref="D27"/>
    </sheetView>
  </sheetViews>
  <sheetFormatPr defaultRowHeight="12.75" x14ac:dyDescent="0.2"/>
  <cols>
    <col min="2" max="2" width="8.85546875" customWidth="1"/>
    <col min="3" max="3" width="40.42578125" customWidth="1"/>
    <col min="4" max="4" width="26.5703125" customWidth="1"/>
    <col min="13" max="13" width="11.140625" customWidth="1"/>
  </cols>
  <sheetData>
    <row r="1" spans="2:13" x14ac:dyDescent="0.2">
      <c r="B1" s="258"/>
      <c r="C1" s="258"/>
      <c r="D1" s="257" t="s">
        <v>87</v>
      </c>
      <c r="E1" s="257"/>
      <c r="F1" s="257"/>
      <c r="G1" s="257"/>
      <c r="H1" s="257"/>
      <c r="I1" s="257"/>
      <c r="J1" s="257"/>
      <c r="K1" s="257"/>
      <c r="L1" s="257"/>
      <c r="M1" s="257"/>
    </row>
    <row r="2" spans="2:13" x14ac:dyDescent="0.2">
      <c r="B2" s="258"/>
      <c r="C2" s="258"/>
      <c r="D2" s="257"/>
      <c r="E2" s="257"/>
      <c r="F2" s="257"/>
      <c r="G2" s="257"/>
      <c r="H2" s="257"/>
      <c r="I2" s="257"/>
      <c r="J2" s="257"/>
      <c r="K2" s="257"/>
      <c r="L2" s="257"/>
      <c r="M2" s="257"/>
    </row>
    <row r="3" spans="2:13" x14ac:dyDescent="0.2">
      <c r="B3" s="258"/>
      <c r="C3" s="258"/>
      <c r="D3" s="257"/>
      <c r="E3" s="257"/>
      <c r="F3" s="257"/>
      <c r="G3" s="257"/>
      <c r="H3" s="257"/>
      <c r="I3" s="257"/>
      <c r="J3" s="257"/>
      <c r="K3" s="257"/>
      <c r="L3" s="257"/>
      <c r="M3" s="257"/>
    </row>
    <row r="4" spans="2:13" x14ac:dyDescent="0.2">
      <c r="B4" s="258"/>
      <c r="C4" s="258"/>
      <c r="D4" s="257"/>
      <c r="E4" s="257"/>
      <c r="F4" s="257"/>
      <c r="G4" s="257"/>
      <c r="H4" s="257"/>
      <c r="I4" s="257"/>
      <c r="J4" s="257"/>
      <c r="K4" s="257"/>
      <c r="L4" s="257"/>
      <c r="M4" s="257"/>
    </row>
    <row r="5" spans="2:13" x14ac:dyDescent="0.2">
      <c r="B5" s="258"/>
      <c r="C5" s="258"/>
      <c r="D5" s="257"/>
      <c r="E5" s="257"/>
      <c r="F5" s="257"/>
      <c r="G5" s="257"/>
      <c r="H5" s="257"/>
      <c r="I5" s="257"/>
      <c r="J5" s="257"/>
      <c r="K5" s="257"/>
      <c r="L5" s="257"/>
      <c r="M5" s="257"/>
    </row>
    <row r="6" spans="2:13" ht="67.5" x14ac:dyDescent="0.2">
      <c r="B6" s="258"/>
      <c r="C6" s="258"/>
      <c r="D6" s="77" t="s">
        <v>118</v>
      </c>
      <c r="E6" s="69" t="s">
        <v>7</v>
      </c>
      <c r="F6" s="69" t="s">
        <v>110</v>
      </c>
      <c r="G6" s="69" t="s">
        <v>111</v>
      </c>
      <c r="H6" s="69" t="s">
        <v>9</v>
      </c>
      <c r="I6" s="69"/>
      <c r="J6" s="69" t="s">
        <v>10</v>
      </c>
      <c r="K6" s="69"/>
      <c r="L6" s="69" t="s">
        <v>11</v>
      </c>
      <c r="M6" s="232" t="s">
        <v>14</v>
      </c>
    </row>
    <row r="7" spans="2:13" x14ac:dyDescent="0.2">
      <c r="B7" s="258"/>
      <c r="C7" s="258"/>
      <c r="D7" s="233" t="s">
        <v>18</v>
      </c>
      <c r="E7" s="233"/>
      <c r="F7" s="233"/>
      <c r="G7" s="233"/>
      <c r="H7" s="234"/>
      <c r="I7" s="233"/>
      <c r="J7" s="233"/>
      <c r="K7" s="233"/>
      <c r="L7" s="233"/>
      <c r="M7" s="77"/>
    </row>
    <row r="8" spans="2:13" x14ac:dyDescent="0.2">
      <c r="B8" s="202"/>
      <c r="C8" s="217" t="s">
        <v>120</v>
      </c>
      <c r="D8" s="235"/>
      <c r="E8" s="235"/>
      <c r="F8" s="235"/>
      <c r="G8" s="235"/>
      <c r="H8" s="235"/>
      <c r="I8" s="235"/>
      <c r="J8" s="235"/>
      <c r="K8" s="235"/>
      <c r="L8" s="235"/>
      <c r="M8" s="236">
        <f>+M12+M13</f>
        <v>29439</v>
      </c>
    </row>
    <row r="9" spans="2:13" x14ac:dyDescent="0.2">
      <c r="B9" s="218"/>
      <c r="C9" s="161" t="s">
        <v>121</v>
      </c>
      <c r="D9" s="237">
        <v>5000</v>
      </c>
      <c r="E9" s="238"/>
      <c r="F9" s="238"/>
      <c r="G9" s="238"/>
      <c r="H9" s="238"/>
      <c r="I9" s="238"/>
      <c r="J9" s="238"/>
      <c r="K9" s="238"/>
      <c r="L9" s="238"/>
      <c r="M9" s="239"/>
    </row>
    <row r="10" spans="2:13" x14ac:dyDescent="0.2">
      <c r="B10" s="178"/>
      <c r="C10" s="165"/>
      <c r="D10" s="240"/>
      <c r="E10" s="241"/>
      <c r="F10" s="240"/>
      <c r="G10" s="240"/>
      <c r="H10" s="240"/>
      <c r="I10" s="240"/>
      <c r="J10" s="240"/>
      <c r="K10" s="240"/>
      <c r="L10" s="240"/>
      <c r="M10" s="242"/>
    </row>
    <row r="11" spans="2:13" x14ac:dyDescent="0.2">
      <c r="B11" s="220"/>
      <c r="C11" s="220" t="s">
        <v>14</v>
      </c>
      <c r="D11" s="243"/>
      <c r="E11" s="243"/>
      <c r="F11" s="243"/>
      <c r="G11" s="243"/>
      <c r="H11" s="243"/>
      <c r="I11" s="243"/>
      <c r="J11" s="243"/>
      <c r="K11" s="243"/>
      <c r="L11" s="243"/>
      <c r="M11" s="244"/>
    </row>
    <row r="12" spans="2:13" x14ac:dyDescent="0.2">
      <c r="B12" s="224"/>
      <c r="C12" s="225" t="s">
        <v>15</v>
      </c>
      <c r="D12" s="245">
        <f>+D9</f>
        <v>5000</v>
      </c>
      <c r="E12" s="246"/>
      <c r="F12" s="246"/>
      <c r="G12" s="246"/>
      <c r="H12" s="246"/>
      <c r="I12" s="246"/>
      <c r="J12" s="246"/>
      <c r="K12" s="246"/>
      <c r="L12" s="246"/>
      <c r="M12" s="247">
        <f>+D12</f>
        <v>5000</v>
      </c>
    </row>
    <row r="13" spans="2:13" x14ac:dyDescent="0.2">
      <c r="B13" s="82"/>
      <c r="C13" s="80" t="s">
        <v>43</v>
      </c>
      <c r="D13" s="210">
        <v>24439</v>
      </c>
      <c r="E13" s="248"/>
      <c r="F13" s="249"/>
      <c r="G13" s="250"/>
      <c r="H13" s="250"/>
      <c r="I13" s="250"/>
      <c r="J13" s="250"/>
      <c r="K13" s="250"/>
      <c r="L13" s="250"/>
      <c r="M13" s="251">
        <f>+D13</f>
        <v>24439</v>
      </c>
    </row>
    <row r="17" spans="2:2" ht="15" x14ac:dyDescent="0.25">
      <c r="B17" s="214"/>
    </row>
    <row r="18" spans="2:2" x14ac:dyDescent="0.2">
      <c r="B18" s="207"/>
    </row>
  </sheetData>
  <mergeCells count="2">
    <mergeCell ref="D1:M5"/>
    <mergeCell ref="B1:C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4A4E9EC835038498B3AEC1AC00ED4CD" ma:contentTypeVersion="0" ma:contentTypeDescription="A content type to manage public (operations) IDB documents" ma:contentTypeScope="" ma:versionID="d2fd318417527259d43ec47c454954ae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5da323492fbefc348bae8ba3d48cd8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6d045b0c-8341-4af3-9263-b3f75b940832}" ma:internalName="TaxCatchAll" ma:showField="CatchAllData" ma:web="0c206f8e-0efd-4879-a565-b857df8611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6d045b0c-8341-4af3-9263-b3f75b940832}" ma:internalName="TaxCatchAllLabel" ma:readOnly="true" ma:showField="CatchAllDataLabel" ma:web="0c206f8e-0efd-4879-a565-b857df8611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37166405</IDBDocs_x0020_Number>
    <Document_x0020_Author xmlns="9c571b2f-e523-4ab2-ba2e-09e151a03ef4">Granada Garces, Isabel Cristina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2012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EC-L1111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Proposal&lt;/USER_STAGE&gt;&lt;PD_OBJ_TYPE&gt;0&lt;/PD_OBJ_TYPE&gt;&lt;MAKERECORD&gt;N&lt;/MAKERECORD&gt;&lt;PD_FILEPT_NO&gt;PO-EC-L1111-Anl&lt;/PD_FILEPT_NO&gt;&lt;/Data&gt;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TR-COL</Webtopic>
    <Identifier xmlns="9c571b2f-e523-4ab2-ba2e-09e151a03ef4"> FULL DOC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4F63F4DA-4E67-4965-843A-EB79D4918001}"/>
</file>

<file path=customXml/itemProps2.xml><?xml version="1.0" encoding="utf-8"?>
<ds:datastoreItem xmlns:ds="http://schemas.openxmlformats.org/officeDocument/2006/customXml" ds:itemID="{9F661A2C-837F-461D-9CE6-050D829B9A1D}"/>
</file>

<file path=customXml/itemProps3.xml><?xml version="1.0" encoding="utf-8"?>
<ds:datastoreItem xmlns:ds="http://schemas.openxmlformats.org/officeDocument/2006/customXml" ds:itemID="{0FFA5D7C-FC84-46A3-B438-9BCDE9EE69A9}"/>
</file>

<file path=customXml/itemProps4.xml><?xml version="1.0" encoding="utf-8"?>
<ds:datastoreItem xmlns:ds="http://schemas.openxmlformats.org/officeDocument/2006/customXml" ds:itemID="{3540CE46-FC11-4722-853B-ABFEEB9B0477}"/>
</file>

<file path=customXml/itemProps5.xml><?xml version="1.0" encoding="utf-8"?>
<ds:datastoreItem xmlns:ds="http://schemas.openxmlformats.org/officeDocument/2006/customXml" ds:itemID="{A8EB1C6B-84F2-4FA8-8B42-4367C5E661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Consultorias</vt:lpstr>
      <vt:lpstr>componente 1</vt:lpstr>
      <vt:lpstr>MENSUAL</vt:lpstr>
      <vt:lpstr>RESUMEN</vt:lpstr>
      <vt:lpstr>componente 2 </vt:lpstr>
      <vt:lpstr>Componente 3</vt:lpstr>
      <vt:lpstr>'componente 1'!Print_Area</vt:lpstr>
      <vt:lpstr>'componente 2 '!Print_Area</vt:lpstr>
      <vt:lpstr>Consultorias!Print_Area</vt:lpstr>
      <vt:lpstr>MENSUAL!Print_Area</vt:lpstr>
      <vt:lpstr>RESUMEN!Print_Area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Electrónico Requerido _4_ Plan de Adqusiciones (PA)</dc:title>
  <dc:subject>Programa BID</dc:subject>
  <dc:creator>LUCAS MARTINEZ</dc:creator>
  <cp:lastModifiedBy>Inter-American Development Bank</cp:lastModifiedBy>
  <cp:lastPrinted>1999-09-13T23:42:14Z</cp:lastPrinted>
  <dcterms:created xsi:type="dcterms:W3CDTF">1999-05-21T21:18:41Z</dcterms:created>
  <dcterms:modified xsi:type="dcterms:W3CDTF">2012-10-03T20:48:07Z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0x01010046CF21643EE8D14686A648AA6DAD089200C4A4E9EC835038498B3AEC1AC00ED4CD</vt:lpwstr>
  </property>
  <property fmtid="{D5CDD505-2E9C-101B-9397-08002B2CF9AE}" pid="5" name="TaxKeywordTaxHTField">
    <vt:lpwstr/>
  </property>
  <property fmtid="{D5CDD505-2E9C-101B-9397-08002B2CF9AE}" pid="6" name="Series Operations IDB">
    <vt:lpwstr>4;#Loan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5;#Project Preparation, Planning and Design|29ca0c72-1fc4-435f-a09c-28585cb5eac9</vt:lpwstr>
  </property>
</Properties>
</file>