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15"/>
  <workbookPr autoCompressPictures="0" defaultThemeVersion="124226"/>
  <mc:AlternateContent xmlns:mc="http://schemas.openxmlformats.org/markup-compatibility/2006">
    <mc:Choice Requires="x15">
      <x15ac:absPath xmlns:x15ac="http://schemas.microsoft.com/office/spreadsheetml/2010/11/ac" url="C:\Users\lisar\Desktop\CO-T1492\Post QRR\"/>
    </mc:Choice>
  </mc:AlternateContent>
  <xr:revisionPtr revIDLastSave="35" documentId="102_{C5B11A6F-EA0F-4AF9-B476-6AFA7BD51754}" xr6:coauthVersionLast="40" xr6:coauthVersionMax="40" xr10:uidLastSave="{149C8955-97E7-44CC-9199-F9692638578D}"/>
  <bookViews>
    <workbookView xWindow="0" yWindow="0" windowWidth="23040" windowHeight="9732" xr2:uid="{00000000-000D-0000-FFFF-FFFF00000000}"/>
  </bookViews>
  <sheets>
    <sheet name="Plan de adquisiciones" sheetId="1" r:id="rId1"/>
  </sheets>
  <definedNames>
    <definedName name="_xlnm._FilterDatabase" localSheetId="0" hidden="1">'Plan de adquisiciones'!$B$10:$N$73</definedName>
    <definedName name="_xlnm.Print_Area" localSheetId="0">'Plan de adquisiciones'!$A$1:$M$73</definedName>
    <definedName name="_xlnm.Print_Titles" localSheetId="0">'Plan de adquisiciones'!$10:$11</definedName>
  </definedNames>
  <calcPr calcId="17902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12" i="1" l="1"/>
  <c r="F13" i="1"/>
  <c r="F14" i="1"/>
  <c r="F15" i="1"/>
  <c r="F19" i="1"/>
  <c r="F20" i="1"/>
  <c r="F21" i="1"/>
  <c r="F57" i="1"/>
  <c r="F58" i="1"/>
  <c r="F6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Lis Narda Sanin Contreras</author>
  </authors>
  <commentList>
    <comment ref="M24" authorId="0" shapeId="0" xr:uid="{00000000-0006-0000-0000-000001000000}">
      <text>
        <r>
          <rPr>
            <b/>
            <sz val="9"/>
            <color indexed="81"/>
            <rFont val="Tahoma"/>
            <family val="2"/>
          </rPr>
          <t>Lis Narda Sanin Contreras:</t>
        </r>
        <r>
          <rPr>
            <sz val="9"/>
            <color indexed="81"/>
            <rFont val="Tahoma"/>
            <family val="2"/>
          </rPr>
          <t xml:space="preserve">
Por favor ampliar la justificación.</t>
        </r>
      </text>
    </comment>
    <comment ref="M32" authorId="0" shapeId="0" xr:uid="{00000000-0006-0000-0000-000003000000}">
      <text>
        <r>
          <rPr>
            <b/>
            <sz val="9"/>
            <color indexed="81"/>
            <rFont val="Tahoma"/>
            <family val="2"/>
          </rPr>
          <t>Lis Narda Sanin Contreras:</t>
        </r>
        <r>
          <rPr>
            <sz val="9"/>
            <color indexed="81"/>
            <rFont val="Tahoma"/>
            <family val="2"/>
          </rPr>
          <t xml:space="preserve">
Esete proceso sera revisado en la evaluación de capacidades</t>
        </r>
      </text>
    </comment>
    <comment ref="K42" authorId="0" shapeId="0" xr:uid="{00000000-0006-0000-0000-000004000000}">
      <text>
        <r>
          <rPr>
            <b/>
            <sz val="9"/>
            <color indexed="81"/>
            <rFont val="Tahoma"/>
            <family val="2"/>
          </rPr>
          <t>Lis Narda Sanin Contreras:</t>
        </r>
        <r>
          <rPr>
            <sz val="9"/>
            <color indexed="81"/>
            <rFont val="Tahoma"/>
            <family val="2"/>
          </rPr>
          <t xml:space="preserve">
Por favor verificar fecha de inicio</t>
        </r>
      </text>
    </comment>
    <comment ref="K45" authorId="0" shapeId="0" xr:uid="{00000000-0006-0000-0000-000005000000}">
      <text>
        <r>
          <rPr>
            <b/>
            <sz val="9"/>
            <color indexed="81"/>
            <rFont val="Tahoma"/>
            <family val="2"/>
          </rPr>
          <t>Lis Narda Sanin Contreras:</t>
        </r>
        <r>
          <rPr>
            <sz val="9"/>
            <color indexed="81"/>
            <rFont val="Tahoma"/>
            <family val="2"/>
          </rPr>
          <t xml:space="preserve">
Por favor verificar fecha de inicio</t>
        </r>
      </text>
    </comment>
    <comment ref="K46" authorId="0" shapeId="0" xr:uid="{00000000-0006-0000-0000-000006000000}">
      <text>
        <r>
          <rPr>
            <b/>
            <sz val="9"/>
            <color indexed="81"/>
            <rFont val="Tahoma"/>
            <family val="2"/>
          </rPr>
          <t>Lis Narda Sanin Contreras:</t>
        </r>
        <r>
          <rPr>
            <sz val="9"/>
            <color indexed="81"/>
            <rFont val="Tahoma"/>
            <family val="2"/>
          </rPr>
          <t xml:space="preserve">
Por favor verificar fecha de inicio</t>
        </r>
      </text>
    </comment>
    <comment ref="K48" authorId="0" shapeId="0" xr:uid="{00000000-0006-0000-0000-000007000000}">
      <text>
        <r>
          <rPr>
            <b/>
            <sz val="9"/>
            <color indexed="81"/>
            <rFont val="Tahoma"/>
            <family val="2"/>
          </rPr>
          <t>Lis Narda Sanin Contreras:</t>
        </r>
        <r>
          <rPr>
            <sz val="9"/>
            <color indexed="81"/>
            <rFont val="Tahoma"/>
            <family val="2"/>
          </rPr>
          <t xml:space="preserve">
Por favor estimar fecha de inicio</t>
        </r>
      </text>
    </comment>
    <comment ref="K49" authorId="0" shapeId="0" xr:uid="{00000000-0006-0000-0000-000008000000}">
      <text>
        <r>
          <rPr>
            <b/>
            <sz val="9"/>
            <color indexed="81"/>
            <rFont val="Tahoma"/>
            <family val="2"/>
          </rPr>
          <t>Lis Narda Sanin Contreras:</t>
        </r>
        <r>
          <rPr>
            <sz val="9"/>
            <color indexed="81"/>
            <rFont val="Tahoma"/>
            <family val="2"/>
          </rPr>
          <t xml:space="preserve">
Eatimar fecha de inicio</t>
        </r>
      </text>
    </comment>
    <comment ref="G53" authorId="0" shapeId="0" xr:uid="{00000000-0006-0000-0000-000009000000}">
      <text>
        <r>
          <rPr>
            <b/>
            <sz val="9"/>
            <color indexed="81"/>
            <rFont val="Tahoma"/>
            <family val="2"/>
          </rPr>
          <t>Lis Narda Sanin Contreras:</t>
        </r>
        <r>
          <rPr>
            <sz val="9"/>
            <color indexed="81"/>
            <rFont val="Tahoma"/>
            <family val="2"/>
          </rPr>
          <t xml:space="preserve">
Aclarar si es una firma o un consultor individual</t>
        </r>
      </text>
    </comment>
    <comment ref="K53" authorId="0" shapeId="0" xr:uid="{00000000-0006-0000-0000-00000A000000}">
      <text>
        <r>
          <rPr>
            <b/>
            <sz val="9"/>
            <color indexed="81"/>
            <rFont val="Tahoma"/>
            <family val="2"/>
          </rPr>
          <t>Lis Narda Sanin Contreras:</t>
        </r>
        <r>
          <rPr>
            <sz val="9"/>
            <color indexed="81"/>
            <rFont val="Tahoma"/>
            <family val="2"/>
          </rPr>
          <t xml:space="preserve">
Estimar fecha de inicio</t>
        </r>
      </text>
    </comment>
    <comment ref="E54" authorId="0" shapeId="0" xr:uid="{00000000-0006-0000-0000-00000B000000}">
      <text>
        <r>
          <rPr>
            <b/>
            <sz val="9"/>
            <color indexed="81"/>
            <rFont val="Tahoma"/>
            <family val="2"/>
          </rPr>
          <t>Lis Narda Sanin Contreras:</t>
        </r>
        <r>
          <rPr>
            <sz val="9"/>
            <color indexed="81"/>
            <rFont val="Tahoma"/>
            <family val="2"/>
          </rPr>
          <t xml:space="preserve">
Esta solicitud será revisada en la evaluación de capcidades</t>
        </r>
      </text>
    </comment>
  </commentList>
</comments>
</file>

<file path=xl/sharedStrings.xml><?xml version="1.0" encoding="utf-8"?>
<sst xmlns="http://schemas.openxmlformats.org/spreadsheetml/2006/main" count="396" uniqueCount="177">
  <si>
    <t xml:space="preserve">Banco Interamericano de Desarrollo </t>
  </si>
  <si>
    <t>VPC/FMP</t>
  </si>
  <si>
    <t>PLAN DE ADQUISICIONES  DE COOPERACIONES TECNICAS NO REEMBOLSABLES</t>
  </si>
  <si>
    <t>País: Colombia</t>
  </si>
  <si>
    <t xml:space="preserve"> </t>
  </si>
  <si>
    <t xml:space="preserve">Sector Público: o Privado: </t>
  </si>
  <si>
    <t>Número del Proyecto: CO-T1492</t>
  </si>
  <si>
    <t>Nombre del Proyecto: Inversión 3 Creación de capacidades para el MRV (Monitoreo, Reporte y Verificación) del sector AFOLU (Agriculture, Forestry and Other Land Use) a 2030.</t>
  </si>
  <si>
    <t>Período del Plan: 2 de enero de 2019 - 30 de junio de 2020</t>
  </si>
  <si>
    <t>LP</t>
  </si>
  <si>
    <t>Monto límite para revisión ex post de adquisiciones:</t>
  </si>
  <si>
    <t>Bienes y servicios (monto en U$S):_______</t>
  </si>
  <si>
    <t>Consultorias (monto en U$S):_________</t>
  </si>
  <si>
    <t>CP</t>
  </si>
  <si>
    <t>CD</t>
  </si>
  <si>
    <t>Nº Item</t>
  </si>
  <si>
    <t>Ref. POA</t>
  </si>
  <si>
    <t>Tipo</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</si>
  <si>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</si>
  <si>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</si>
  <si>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</si>
  <si>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</si>
  <si>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</si>
  <si>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</si>
  <si>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</si>
  <si>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</si>
  <si>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</si>
  <si>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BID/MIF %</t>
  </si>
  <si>
    <t>Local / Otro %</t>
  </si>
  <si>
    <t>SBCC</t>
  </si>
  <si>
    <t>1.1.1</t>
  </si>
  <si>
    <t>Servicios de Consultores Individuales</t>
  </si>
  <si>
    <t>Coordinador PDI</t>
  </si>
  <si>
    <t>SD</t>
  </si>
  <si>
    <t>Ex Post</t>
  </si>
  <si>
    <t>SI</t>
  </si>
  <si>
    <t xml:space="preserve">Selección directa, continuidad del equipo PDI, Lider de PDI-Gustavo Galindo. 
En el año 2009 El Ideam adelantó una convocatoria de profesionales técnicos para  el Proyecto REDD Fundación Natura, a la cual se presentó el profesional Gustavo Adolfo Galindo, quien cumplió con los requisitos exigidos y fue seleccionado para ese cargo, el cual tenía como objeto apoyar el desarrollo de las metodologías, protocolos y procedimientos para el análisis e interpretación de imágenes de sensores remotos para estimar el almacenamiento de carbono en coberturas vegetales a nivel Nacional y Subnacional, Gustavo Galindo es biólogo, con posgrado en áreas relacionadas con los sistemas de información geográfica o sensores remotos. Tiene experiencia profesional de más de 5 años en labores de monitoreo de ecosistemas forestales y manejo de sensores remotos para el seguimiento de coberturas vegetales o bosques, así como en análisis de cambio de coberturas de la Tierra. Ha estado vinculado al monitoreo de la deforestación y/o degradación forestal y estimaciones de Carbono, a nivel nacional y regional. En este contexto ha desarrollado metodologías, protocolos y procedimientos técnicos de análisis e interpretación de las imágenes de sensores remotos para: (i) estimar las reservas de carbono en coberturas vegetales; (ii) generar información sobre degradación de bosques; (iii) realizar nuevas estimaciones de biomasa aérea; (iv) diseñar el subsistema de alertas tempranas de deforestación del Sistema de Monitoreo de Bosques y Carbono (SMBYC). 
De otro lado, el consultor tiene experticia en el monitoreo de ecosistemas forestales y carbono, conocimiento de la Convención Marco de Cambio Climático, plena comprensión de las guías metodológicas y procedimientos para el sector forestal, uso del suelo y cambios en el uso del suelo y amplios conocimientos sobre la implementación de tecnologías de percepción remota y SIG aplicadas al monitoreo de la cobertura boscosa y el carbono asociado, en Colombia. Posee una gran capacidad para la coordinación de equipos y la generación de ambientes de trabajo propicios para la innovación y, a la vez, orientados a resultados. Desde 2012, ha liderado la implementación de estos protocolos, lo que ha permitido actualizar la información temática sobre superficie de bosque y cambios en la superficie de bosques y/o la degradación forestal; así como consolidar los indicadores oficiales de superficie de bosque natural, cambios en la superficie de bosque natural y tasa de deforestación, como soporte de los proyectos de Reducción de Emisiones por Deforestación y Degradación de Bosques (REDD) y la política ambiental de Colombia. El consultor ha participado y liderado la generación de información científica asociada al monitoreo forestal, mediante la producción de ocho (8) boletines semestrales-trimestrales de Alertas Tempranas de Deforestación desde 2013.  Así mismo, Gustavo Galindo García ha sido autor y/o ha participado en el desarrollo de varias publicaciones en el IDEAM.
</t>
  </si>
  <si>
    <t>SBMC</t>
  </si>
  <si>
    <t>Profesional de control de calidad</t>
  </si>
  <si>
    <t xml:space="preserve">Selección directa, continuidad del equipo PDI, Lina Katherine Vergara-  es bióloga, con posgrado en áreas relacionadas con los sistemas de información geográfica o sensores remotos y actualmente es candidata a Maestría en Biología. Posee una experiencia de más de 10 años en labores de monitoreo de ecosistemas forestales y manejo de sensores remotos para el seguimiento de coberturas vegetales o bosques, así como en análisis de cambio de coberturas de la Tierra. Adicionalmente,   ha recibido capacitación especializada a través de cursos sobre sensores remotos aplicados a mejorar la identificación, cuantificación y monitoreo de deforestación y degradación de bosques en Colombia tanto en el SMBYC como con socios internacionales estratégicos del IDEAM, que sumado a su solidad formación sobre diferentes técnicas de sistemas de información geográfica (GIS), combinado con experiencia de trabajo de campo la convierte en el perfil requerido para liderar el componente de Control de calidad para la generación de los datos de monitoreo de la superficie de bosque natural. Además, el consultor tiene experticia en la elaboración de indicadores ambientales forestales en el marco del Sistema de Información Ambiental –SIAC del IDEAM, análisis espacial y ecología del paisaje especialmente en la Amazonia colombiana y amplios conocimientos sobre la implementación de tecnologías de percepción remota y SIG aplicadas al monitoreo de la cobertura boscosa y el carbono asociado y a la conservación de ecosistemas bajo presión industrial en Colombia. 
Lina Katherine posee una gran capacidad para la coordinación de equipos técnicos de trabajo y la generación de ambientes de trabajo propicios para la innovación y, a la vez, orientados a la generación de resultados temáticos.
</t>
  </si>
  <si>
    <t>SBPF</t>
  </si>
  <si>
    <t>1.2.1</t>
  </si>
  <si>
    <t>Un (1) Interprete</t>
  </si>
  <si>
    <t xml:space="preserve">Selección directa, continuidad del equipo PDI. El contrato es requerido para dar continuidad en la operación del componente técnico de Monitoreo de la deforestación y/o degradación forestal del Sistema de Monitoreo de Bosques y Carbono (SMBYC), que permita la generación de información temática de monitoreo de la superficie de bosque y deforestación a nivel nacional y sub-nacional a través del procesamiento digital de imágenes de sensores remotos en el marco de la continuidad en la operación del Sistema de Monitoreo de Bosques y Carbono en Colombia. DIANA ALEXANDRA LARA LÓPEZ fue seleccionada mediante el proceso de selección realizado entre abril y mayo de 2016, es Ingeniera Forestal y magister en Agricultura Agroalimentaria especialidad en Gestión Ambiental de Ecosistemas y Bosques Tropicales, quien posee amplios conocimientos en el manejo de imágenes de sensores remotos, metodologías de clasificación y cartografía de cobertura vegetal.  Cuenta con conocimientos en la parte de manejo de Información Espacial, Teledetección, Procesamiento Digital de Imágenes Satelitales, percepción remota, Sistemas de Información Geográfica (SIG), Geoestadística, bases de datos espaciales y análisis espacial. Por tales motivos, y sumando a esto su formación académica integral, hacen que al Ingeniera DIANA ALEXANDRA LARA LÓPEZ sea un candidato idóneo y capacitado para que haga parte del equipo técnico del Sistema de Monitoreo de Bosques y Carbono.
</t>
  </si>
  <si>
    <t>SBC</t>
  </si>
  <si>
    <t>Selección directa, continuidad del equipo PDI.El contrato es requerido para dar continuidad en la operación del componente técnico de Monitoreo de la deforestación y/o degradación forestal del Sistema de Monitoreo de Bosques y Carbono (SMBYC), que permita la generación de alertas tempranas de deforestación, así como la generación de información temática sobre el monitoreo de la superficie de bosque, cambios en la superficie de boques y/o la degradación forestal a nivel nacional y/o regional a través del procesamiento digital de imágenes de sensores remotos. CRISTHIAN FABIAN FORERO CASTRO Ingeniero Catastral y Geodesta y especialista en Especialista en Sistemas de Información Geográfica (SIG), posee amplios conocimientos en el manejo de imágenes de sensores remotos, metodologías de clasificación y cartografía de cobertura vegetal.  Participo en capacitaciones de “Monitoreo de la Deforestación, Aprovechamiento Forestal y Cambios de Uso del Suelo en el Bosque Amazónico”, “Capacitación apertura sintética de imágenes de radar y aplicación en monitoreo de bosques” y en la “Capacitación técnica avanzada en procesamiento de imágenes de sensores remotos SAR (syntetic Aperture RADAR)” realizada por SARVISION, donde tuvo un desempeño excepcional.
Cuenta con conocimientos en la parte de manejo de Información Espacial, Teledetección, Procesamiento Digital de Imágenes Satelitales, Percepción Remota, Sistemas de Información Geográfica (SIG), Geoestadística, bases de datos espaciales y análisis espacial. Además, posee amplias capacidades de manejo en plataformas libres y corporativas de paquetes de análisis de datos espaciales, posee habilidades en programación y modelado de procesos de tipo geográfico, adiciónamele tiene estudios en Economía en la Universidad Nacional de Colombia. Se ha venido desempeñando en el componente de PDI en el Sistema de Monitoreo de Bosques y Carbono – SMBYC  desde junio de 2013. Posee experiencia excepcional para el desempeño del cargo de intérprete porque además de su experiencia específica es co-autor de la Memoria Técnica Cuantificación de la Superficie de Bosque Natural y Deforestación a nivel Nacional- Actualización periodo 2012-2013, donde se consignan las metodologías y los resultados de la superficie de deforestación para la superficie continental colombiana.  Se señala que un intérprete tarda alrededor de 1 año en entrenarse satisfactoriamente en las metodologías desarrolladas por el Sistema de monitoreo de Bosques y Carbono (SMByC) cumpliendo con los requerimientos de control de calidad,  por lo que se recomienda  la continuidad del profesional a contratar. 
Por tales motivos, y sumando a esto su formación académica integral, hacen que al Ingeniero CRISTHIAN FABIAN FORERO CASTRO sea un candidato idóneo y capacitado para que haga parte del equipo técnico del Sistema de Monitoreo de Bosques y Carbono. De otro lado, el consultor ha cumplido satisfactoriamente las actividades del contrato previo en el marco de la iniciativa del GEF-CA y se caracteriza por ser una persona responsable y metódica.</t>
  </si>
  <si>
    <t>CI</t>
  </si>
  <si>
    <t xml:space="preserve">Servicios diferentes a consultoría  </t>
  </si>
  <si>
    <t xml:space="preserve"> Profesional capacitación en los métodos del SMByC </t>
  </si>
  <si>
    <t xml:space="preserve">Selección directa, continuidad del equipo PDI, profesional capacitación - Juan Carlos Rubiano, es economista con más de diez años de experiencia en procesamiento digital de imágenes y herramientas SIG, generación de información y análisis geoespacial, productos de cartografía y bases de datos de geografía.
Desde el año 2009 ha estado vinculado al SNMBYC en el monitoreo de la deforestación a nivel nacional y regional. En este contexto ha desarrollado metodologías, protocolos y procedimientos técnicos de análisis e interpretación de las imágenes de sensores remotos para: apoyar el diseño del subsistema de alertas tempranas de deforestación del Sistema de Monitoreo de Bosques y Carbono (SMBYC), así como en el monitoreo de la deforestación a nivel, nacional y sub-nacional. Además, el consultor desde el 2014 ha realizado la capacitación y la transferencia de conocimientos y metodologías del SNMBYC en lo relacionado con el monitoreo superficie de bosque y los cambios en la superficie de boques a nivel nacional y/o regional) a las Autoridades Ambientales Regionales, como son: Codechocó, Coporchivor, Coporboyacá, Parques Nacionales Naturales de Colombia Dirección Territorial Amazonía, Cormacarena, CDA y Corpoamazonia. El consultor ha participado en generación de información científica asociada al monitoreo forestal, mediante la producción de cinco (5) boletines semestrales de Alertas Tempranas de Deforestación semestrales desde el  2013.  Así mismo, el consultor ha sido autor o ha colaborado en el desarrollo de publicaciones en el IDEAM.
</t>
  </si>
  <si>
    <t>1.2.2</t>
  </si>
  <si>
    <t>Bien</t>
  </si>
  <si>
    <t xml:space="preserve">Adquisición de datos de Observación de la Tierra, a saber; Imágenes Ópticas de alta resolución para acciones de control y verificación de deforestación,  Imágenes de Radar de alta resolución en áreas de nubosidad persistente, y levantamiento de datos LiDAR </t>
  </si>
  <si>
    <t>CCIN</t>
  </si>
  <si>
    <t>1.2.3</t>
  </si>
  <si>
    <t>Consultoría independiente para determinar la exactitud temática de los resultados de monitoreo de superficie de bosque y deforestación 2017 y 2018.</t>
  </si>
  <si>
    <t>1.3.1</t>
  </si>
  <si>
    <t xml:space="preserve">Dos (2) Interpretes para monitoreo de bosques. </t>
  </si>
  <si>
    <t>SN</t>
  </si>
  <si>
    <t>1.4.1</t>
  </si>
  <si>
    <t>Un (1) Profesional especializado para la consolidación de los procesos de dinámica de cobertura de la tierra</t>
  </si>
  <si>
    <t xml:space="preserve">Selección directa, continuidad del equipo coberturas. El contrato es requerido para dar continuidad a la generación del Mapa de Coberturas de la Tierra versión 1.0 actualizado por métodos semi-automatizados a escala 1:100.000, que permita crear una metodología e información de coberturas para el año 2016, para dar respuesta a los informes BUR, así como a otros compromisos adquiridos por el IDEAM en el ámbito internacional y nacional de tal manera que se pueda cumplir  con información de coberturas de una manera eficiente en calidad temática y periodicidad de la información. En este sentido Diana Patricia Ramírez Aguilera, Ingeniera Catastral y Geodesta, con Especialización en Sistema de Información Geográfica y con mas 15 años de experiencia en la utilización de los Sistemas de Información Geográfica como herramienta básica en la solución de problemas ambientales, sociales y catastrales. Amplia experiencia en la  digitalización de cartografía básica y temática, interpretación y georreferenciación de fotografías aéreas, procesamiento digital de imágenes de satélite. Así como, amplios conocimientos en metodologías de espacialización de ecosistemas terrestres generales y delimitación de ecosistemas particulares (delimitación de páramos). Experiencia en la generación de mapas de cobertura de la tierra, clasificaciones y zonificaciones.
Dichos conocimientos y experiencia han permitido que desde finales del año 2.013 haya sido contratada por el IDEAM para generar, actualizar y compilar, la metodología y la información requerida para la elaboración del mapa de ecosistemas a escala 1:100.000 en sus diferentes versiones. Así mismo en el año 2018 fué contratada por el IDEAM para prestar los servicios profesionales para consolidar la generación de la versión 1.0 del mapa actualizado de coberturas de la tierra a escala 1:100.00 para Colombia por métodos semi-automatizados.
En este orden de ideas Diana Patricia a venido liderando la generación de la metodología que incluye la identificación de las clases mínimas para la actualización del mapa de coberturas y de los algoritmos más propicios para la discriminación de las clases, donde se tiene previsto para el mes de diciembre de 2018, entregar la región de la Orinoquía actualizada para el año 2016 como región piloto de la implementación de la metodología. Con la continuidad de su contratación se garantizaría la generación del mapa de coberturas para todo el territorio nacional, ya que conoce plenamente los procesos, así como los pormenores de las dificultades que se han presentado y la capacidad de generar las soluciones respectivas.
</t>
  </si>
  <si>
    <t>1.4.2</t>
  </si>
  <si>
    <t>Un (1) Interprete metodología dinámica de cobertura de la tierra para 6 clases IPCC</t>
  </si>
  <si>
    <t xml:space="preserve">Selección directa, continuidad de Iván Posada. El profesional a contratar cuenta con experiencia e idoneidad en procesos de generación de información ambiental cartográfica, así como en procesamiento digital de imágenes de satélite. Este profesional apoyará las labores de actualización del mapa de coberturas de la tierra escala 1:100.000, a partir de procesos semiautomatizados, junto con las labores de edición y empalme cartográfico de los productos generados en el proceso de actualización de la información de coberturas conforme a los lineamientos establecidos por el IDEAM.
Cabe señalar que con la continuidad en la contratación del Ingeniero Iván Posada, quien cuenta con una experiencia profesional de cuatro años en temas de coberturas, aplicando la metodología Corine Land Cover, quien fue contratado por el IDEAM hasta el mes de abril por medio del contrato de prestación de servicios 185 de 2.018, luego de surtir el proceso de “validación de estudios y experiencia – Contratos de prestación de servicios profesionales y apoyo a la gestión”. Iván estuvo vinculado en el proceso de creación de la propuesta metodológica para la generación del mapa de cobertura de la tierra escala 1:100.000 por medio de metodologías semiautomatizadas, así como en los ejercicios de selección de la leyenda preliminar de coberturas, en la selección de áreas piloto y la revisión de los resultados obtenidos al correr los algoritmos propuestos para tal fin. Posteriormente Iván, siguió con el proceso gracias a un contrato con WWF, como parte del apoyo al IDEAM, para la aplicación de la metodología de interpretación de coberturas de la tierra por medio de metodologías semi-automatizadas y la entrega del mapa de cobertura para el año 2016 de la región de la Orinoquía de acuerdo a las clases definidas por el IDEAM.
Por lo anterior, con la contratación de Iván se garantiza la continuidad de los procesos que se han venido adelantando en el IDEAM al conocer la metodología que se ha venido desarrollando, así como su experticia en la toma de muestras para la clasificación de las diferentes áreas del país, lo que garantizaría el cumplimiento de los compromisos adquiridos por el IDEAM en ele tema de coberturas. 
</t>
  </si>
  <si>
    <t>Cuatro (4) interpretes para la generación de información de coberturas de la Tierra multitemporal en ventanas priorizadas</t>
  </si>
  <si>
    <t>Proceso de selección competitivo</t>
  </si>
  <si>
    <t>1.5.1.1</t>
  </si>
  <si>
    <t>Un (1) profesional Lider  Científico del IFN y Carbono.</t>
  </si>
  <si>
    <t>Selección directa, continuidad del equipo IFN, se le dará continuidad a la persona que sea seleccionada bajo la convocatoria que actualmente se encuentra abierta para este perfil, que se encuentra en proceso por el Programa REM Visión Amazonia.</t>
  </si>
  <si>
    <t>Un profesional para realizar el análisis de la información generada durante la operación del componente de monitoreo del carbono y apoyar la generación reportes y resultados empleando los datos generados en campo.</t>
  </si>
  <si>
    <t>Selección directa, continuidad natural que ha venido desempeñando para el cual fue seleccionado mediante un procso competitivo  Jhon Chavarro.</t>
  </si>
  <si>
    <t>Un profesional para prestar los servicios profesionales para desarrollar las acciones propuestas en la estrategia de socialización y comunicación del IFN como soporte a las actividades de campo.</t>
  </si>
  <si>
    <t xml:space="preserve">Selección directa, continuidad del equipo de Sonia Camacho Roncancio, quien en el 2015 a través de FAO en el marco del Programa ONUREDD, se realizó una revisión de hojas de vida dentro de las cuales la que cumplía con el perfil requerido fue la antropóloga Sonia Camacho Roncancio quien de acuerdo a su hoja de vida cumple con los requisitos solicitados porque reúne el perfil y la experiencia profesional estipulados en particular en trabajo con comunidades, gestión ambiental y gestión interinstitucional y de manera integral en estudios de impactos ambientales los cuales son trabajados y socializados con las diferentes comunidades. En este contexto, la profesional Sonia Camacho Roncancio se integra al equipo técnico especializado del IFN a partir del 2015 y ha venido trabajando en el diseño e implementación de la Estrategia de Socialización y Comunicación del IFN que el IDEAM desarrolla con los diferentes actores de interés para la implementación del mismo; de igual manera, ha venido acompañando los procesos de socialización e información en el ámbito nacional regional y local, y apoya los procesos de capacitación que programa el Instituto con los integrantes de las brigadas forestales, quienes implementan las actividades propias del IFN en campo y del proceso de socialización en el ámbito regional y local, por lo que se recomienda la continuidad de la profesional a contratar. Las actividades mencionadas del contratista han estado vinculadas al IDEAM a través de los siguientes contratos: UNJP/COL/054/Contrato No. 840 – 15 y UNJP/COL/054/Contrato No. 1331 - 16, actualmente se encuentra trabajando en el equipo mediante el contrato VA-CPS-057-2018.
</t>
  </si>
  <si>
    <t>Un profesional para realizar el análisis de la información del IFN y la generación de reportes y resultados empleando los datos generados en campo.</t>
  </si>
  <si>
    <t xml:space="preserve">Selección directa, continuidad de Miguel Angél Peña Hernández, quien desde el año 2012 viene realizando trabajando en el IDEAM en el marco del Sistema de Monitoreo de Bosques y Carbono, desempeñándose como investigador en temas de carbono, estimaciones de biomasa, tiempo durante el cual adquirió experiencia específica en la planeación e implementación de inventarios forestales, metodologías para el establecimiento y monitoreo de parcelas permanentes, en tratamiento y análisis estadístico de la información. Conforme a lo anterior y teniendo en cuenta que el perfil profesional que se requería para el IFN exigía conocimientos técnicos específicos y experiencia en campo, se realizó una revisión de hojas de vida dentro de las cuales la que cumplía con el perfil requerido fue la del profesional Miguel Ángel Peña Hernández. Es así como desde 2014 el profesional Miguel Ángel Peña Hernández pasó a ser parte del equipo técnico del IFN y lleva tres (3) años vinculado al mismos, trabajando en la consolidación de la metodología y los ajustes al diseño del Inventario Forestal Nacional, la estructuración y formulación de las metodologías de campo del IFN, es co-autor del manual de campo y conoce  los protocolos en campo de recolección de información,  tiene la experiencia en el análisis de la información proveniente de campo, generación de algoritmos para la verificación de la calidad de la información, realización de estimaciones de los diferentes indicadores del IFN, entre otras, por lo que se recomienda la continuidad del profesional a contratar. Las actividades mencionadas del contratista han estado vinculadas al IDEAM a través de los siguientes contratos: IDEAM contrato No 341- 2014, IDEAM contrato No 270- 2015 y IDEAM contrato No 237- 2016. Actuamente se encuentra trabajando en el equipo del IFN bajo el contrato VA-CPS-051-2018.
Todo lo anterior y sumado a su formación académica, lo convierten en un profesional idóneo y capacitado para ser miembro del equipo de trabajo y desempeñar funciones de gran responsabilidad dentro del equipo técnico del proyecto  “Aunar esfuerzos técnicos, administrativos, financieros y operativos entre el </t>
  </si>
  <si>
    <t>Un profesional para realizar los procesos de capacitación en los procedimientos metodológicos del IFN, así como el análisis de la información, el seguimiento a las actividades de campo y de aseguramiento y control de calidad propias del IFN.</t>
  </si>
  <si>
    <t>Selección directa, continuidad de Juan Sebastián Barreto Silva, quien posee experiencia en la planeación e implementación de inventarios forestales, metodologías para el establecimiento y monitoreo de parcelas permanentes, en tratamiento y análisis estadístico de la información. Así mismo, el ingeniero Juan Sebastián ha venido trabajando en la estructuración y formulación de las metodologías de campo del IFN, manual de campo y conoce  sus protocolos en campo tanto de recolección de información como de aseguramiento y control de calidad,  tiene la experiencia en el relacionamiento interinstitucional con los institutos de investigación socios en la implementación del IFN por lo que se recomienda  la continuidad del profesional a contratar. Las actividades mencionadas del contratista han estado vinculadas al IDEAM a través de los siguientes contratos: IDEAM-CPS-152 de 2015, actualmente se encuentra trabajando en el equipo del IFN mediante el contrato VA-CPS-012-2017.Todo lo anterior y sumado a su formación académica, lo convierten en un profesional idóneo y capacitado para ser miembro del equipo de trabajo.</t>
  </si>
  <si>
    <t>Un profesional para liderar y apoyar el diseño y desarrollo de la estructura de la base de datos del IFN y proponer soluciones tecnológicas para el procesamiento de los datos que se generen a partir de su implementación.</t>
  </si>
  <si>
    <t>Selección directa, continuidad del equipo IFN. Rubén Herrera En el año 2015 el IDEAM inició la implementación del Inventario Forestal Nacional —IFN requiriendo para ello la conformación de un equipo técnico especializado en metodologías, establecimiento y monitoreo de parcelas permanentes, así como ingenieros de sistemas con experiencia en el diseño y construcción de modelos de base de datos, análisis, diseño y construcción de herramientas tecnológicas que
permitan apoyar los procesos de recolección de datos en campo, para su análisis, validación y posterior publicación de información.
En este sentido, se requiere un profesional con experiencia y formación específica en arquitectura de aplicaciones, análisis, diseño y desarrollo de aplicaciones informáticas para captura de datos, tratamiento y análisis de información. En respuesta a este requerimiento y dado que el perfil exigía dicha experiencia específica, en el 2016 a través de FAO en el marco del Programa ONUREDD, se realizó un proceso de selección objetiva en el que se presentaron 3 profesionales con las características señaladas; resultado de dicho proceso, resultó seleccionado el Ingeniero Rubén Alberto Herrera Cardona quien de acuerdo a su hoja de vida cumplió con los requisitos solicitados porque reúne el perfil y la experiencia profesional estipulados. En este contexto, el Ingeniero Rubén Alberto Herrera Cardona se ha desempeñado en los últimos 23 meses como el ingeniero senior del IFN diseñando el modelo de base de datos y los formularios web que soportan el proceso de captura de datos y anterior a esto se desempeñó como arquitecto de aplicaciones y coordinador del grupo de desarrollo del IDEAM por el término de seis (6) años, tiempo durante el cual adquirió experiencia específica en el análisis, diseño y desarrollo de aplicaciones para soportar el proceso de captura de datos y el tratamiento y análisis de la información. Es así como en 2015 el profesional Rubén Alberto Herrera Cardona ingresó al equipo técnico del IFN después del proceso de selección llevado a cabo por FAO e IDEAM y es quien ha participado en la definición, diseño y desarrollo del modelo de datos que soporta el IFN, la estructuración y diseño y desarrollo de los formularios web del IFN en la plataforma OpenForis de código abierto desarrollado por FAO e implementado la plataforma en los servidores del IDEAM. Ha venido apoyando los procesos de capacitación realizados por el IDEAM al personal de los institutos de investigación socios del IFN que llevan a cabo las actividades de captura de datos en los formularios web, por lo que se recomienda la continuidad del profesional a contratar. Las actividades mencionadas del contratista han estado vinculadas al IDEAM a través de los siguientes contratos con FAO: 793 -2015 — 2016 -2017, actualmente se encuentra trabajando en el equipo del IFN bajo el VA-CPS-057-2018. Todo lo anterior y sumado a su formación académica, lo convierten en un profesional idóneo y capacitado para ser miembro del equipo de trabajo y desempeñar funciones de gran responsabilidad dentro del equipo técnico del IFN</t>
  </si>
  <si>
    <t>Un profesional para realizar el análisis de información a través de SIG para el soporte al marco geoestadístico como apoyo a la operación en campo y la generación de cartografía relacionada con la implementación del IFN.</t>
  </si>
  <si>
    <t>Selección directa, continuidad de Carlos Andrés Capachero. El Ingeniero Carlos Andrés Capachero Martínez posee experiencia en el control, logística, monitoreo y seguimiento de operativos de campo para la recolección de información en campo, en la aplicación de Sistemas de Información Geográfica- SIG en temas ambientales y ordenamiento territorial. Así mismo, el ingeniero Carlos Andrés ha venido trabajando en el equipo del Inventario Forestal Nacional –IFN en la realización de análisis SIG para el soporte al marco geoestadístico del Inventario Forestal Nacional –IFN y generación de cartografía relacionada con la implementación del mismo, selección de la muestra y parcelas a visitar, conoce y maneja la estructura del Marco Geoestadístico del IFN, sus protocolos en campo tanto de recolección de información como de aseguramiento y control de calidad,  tiene la experiencia en el relacionamiento interinstitucional con los institutos de investigación socios en la implementación del IFN por lo que se recomienda  la continuidad del profesional a contratar. Las actividades mencionadas del contratista han estado vinculadas al IDEAM a través de los siguientes contratos: IDEAM-CPS- 091 de 2016, IDEAM-CPS- 234 de 2015, BIOREDD-OPS-003 de 2015, IDEAM-CPS- 073 de 2015, IDEAM-CPS 091de 2016. Actualmente se encuentra trabajando en el equipo del IFN bajo el contrato VA-CPS-050-2018. Todo lo anterior y sumado a su formación académica, lo convierten en un profesional idóneo y capacitado para ser miembro del equipo de trabajo y desempeñar funciones de gran responsabilidad dentro del equipo técnico.</t>
  </si>
  <si>
    <t>Un profesional para el proceso de integración de los datos capturados en la plataforma móvil con la base de datos del IFN.</t>
  </si>
  <si>
    <t>Selección directa, continuidad del DEIVID SUAREZ NIÑO, quien en el 2016 a través de FAO en el marco del Programa ONUREDD, se realizó un proceso de selección objetivo en el que se presentaron 3 profesionales con estas características y resultado de dicho proceso, resultó seleccionado el Ingeniero Deivid Suárez quien de acuerdo a su hoja de vida cumplió con los requisitos solicitados porque reúne el perfil y la experiencia profesional estipulados. El ingeniero Deivid Alexander Suarez Niño se ha desempeñado durante más de 5 años como analista, desarrollador, e implementador de sistemas informáticos para varias organizaciones privadas, publicas, nacionales e internacionales relacionadas con el medio ambiente, analista e implementador de herramientas de extracción carga y transformación, automatización de pruebas y despliegues de componentes de software, consultor para la construcción y dirección de sistemas informáticos.  En este contexto, el Ingeniero Deivid Alexander Suarez Niño se ha venido desempeñando por el término de (14) meses como profesional misional junior para apoyo a la integración de la información capturada en dispositivos móviles con la base de Datos del IFN, tiempo durante el cual, adquirió experiencia específica en soporte tecnológico de inventarios forestales, instalación, configuración y soporte de plataformas para la recolección de datos, construcción de formularios para la recolección de datos, instalación, configuración de plataformas para el tratamiento y migración de datos, creación de herramientas de extracción, carga u transformación de datos para la migración y tratamiento de datos, instalación y configuración de plataformas para el análisis de datos, creación de modelos OLAP para el análisis de la información recolectada, apoyando procesos de capacitación realizados por IDEAM al personal de los institutos para el uso de las plataformas de recolección de datos. En este sentido, se recomienda la continuidad del profesional a contratar. Las actividades mencionadas del contratista han estado vinculadas al IDEAM a través de los siguientes contratos: Acuerdo de servicios personales FAO-328-16 de 2016, Acuerdo de servicios personales FAO-1332-16 de 2017, y actualmente se encuentra contratado  por el programa Visión Amazonia VA-CPS-054-2017. Todo lo anterior y sumado a su formación académica, lo convierten en un profesional idóneo y capacitado para ser miembro del equipo de trabajo y desempeñar funciones de gran responsabilidad dentro del equipo técnico del proyecto</t>
  </si>
  <si>
    <t>1.5.1.2</t>
  </si>
  <si>
    <t xml:space="preserve">Servicios de Consultoría Firma </t>
  </si>
  <si>
    <t>Secado, montaje y determinación botánica de las muestras vegetales colectadas.</t>
  </si>
  <si>
    <t xml:space="preserve">La determinación y montaje de las muestras botánicas recolectadas durante la implementación del IFN en 2015- 2018 se ha llevado a cabo mediante la ejecución de Contratos de Prestación de Servicios Profesionales suscrito entre El Instituto de Hidrología, Meteorología y Estudios Ambientales- IDEAM y la Asociación Colombiana de Herbarios-ACH, con el fin de realizar el secado, determinación y almacenamiento temporal de las muestras botánicas colectadas durante la implementación en campo del Inventario Forestal Nacional (IFN) en los Andes, la región Caribe, la Orinoquia y el Pacífico colombiano  y resultado del mismo se obtuvo la identificación de todo el material botánico colectado durante los operativos de campo realizados en 2015 y 2016.
Es preciso a su vez enunciar la normatividad existente respecto de las colecciones botánicas, indicando que mediante la Ley 99 de 1993, el MADS como organismo rector de la gestión del medio ambiente y los recursos naturales. Regula la obtención, uso, manejo, investigación, im-portación y exportación, así como la distribución y el comercio de especies y estirpes genéticas de fauna y flora silvestres.  Decreto 309 de 2000, mediante el cual se reglamenta la investiga-ción científica en biodiversidad. Convención sobre el Comercio Internacional de Especies Ame-nazadas de Fauna y Flora Silvestre, la cual regula los permisos otorgados para la importación y exportación de especies de la biodiversidad que no se encuentran listadas en los apéndices de la Convención CITES.
Que de acuerdo con lo dispuesto en la Ley 299 de 1996, por la cual se protege la flora colom-biana, se reglamentan los jardines botánicos y se dictan otras disposiciones, la protección, la propagación, la investigación, el conocimiento y el uso sostenible de los recursos de la flora colombiana son estratégicos para el país y constituyen prioridad dentro de la política ambiental. Son de interés público y beneficio social y tendrán prelación en la asignación de recursos en los planes y programas de desarrollo y en el presupuesto general de la Nación y en los presupues-tos de las entidades territoriales y de las Corporaciones Autónomas Regionales. Asimismo, el artículo 8 de dicha Ley, establece que se creará el Sistema Nacional de Información Botánica, el cual estará encargado del registro de las colecciones de plantas vivas de los jardines botánicos y de los bancos de germoplasma, de plantas secas de los herbarios que operen en Colombia. 
Según lo estipulado en sus estatutos, la ACH es una entidad sin ánimo de lucro, conformada por los representantes de instituciones públicas y privadas, que mantienen en su interior coleccio-nes botánicas disecadas y registradas legalmente, que tiene por objeto “agrupar a los herbarios colombianos a través de sus representantes, apoyar y promover en el país la investigación, la educación, la legislación y la proyección a la comunidad de la sistemática vegetal y las colec-ciones botánicas disecadas de referencia” y en sus funciones se encuentran las siguientes: “1. Promover el fortalecimiento institucional de las colecciones botánicas. 2. Fomentar la investiga-ción científica de la flora colombiana. (…) 4. Apoyar procesos y formar iniciativas de carácter jurídico relacionadas con la investigación, la conservación de la biodiversidad y las colecciones botánicas. 5. Difundir, divulgar y publicar la investigación y el conocimiento de la botánica co-lombiana. 6. Liderar acciones para la consolidación de la comunidad científica vinculada a los herbarios. 7. Generar procesos de capacitación para la comunidad botánica del país. (…) 8. For-talecer los vínculos y la conformación de redes entre las instituciones y las naciones en pro del estudio y la conservación de la flora. 9. Contribuir a la formación y fortalecimiento de escuelas de conocimiento sobre la flora colombiana. 10. Contribuir en la consolidación de los herbarios a través del apoyo en los procesos de curaduría, manejo de colecciones, capacitación y documen-tación.”
</t>
  </si>
  <si>
    <t>Análisis de muestras de suelos, detritos de madera e implementar la labores de control de calidad.</t>
  </si>
  <si>
    <t xml:space="preserve">Que es importante precisar que desde el año 2009 la FCA ha apoyado técnicamente al Sistema de Monitoreo de Bosques y Carbono (SMBYC) del IDEAM, en la generación e implementación de protocolos para la estimación y el monitoreo de las reservas de Carbono almacenadas en la biomasa aérea en bosques de Colombia. Asimismo, la FCA desarrolló un excelente trabajo en el marco del convenio de cooperación científica No. 35 de 2013 suscrito con Patrimonio Natural, Fondo para la Biodiversidad y Áreas Protegidas, que permitió al SMBYC contar con datos relacionados con la biomasa aérea y el Carbono almacenado en los detritos de madera y en el suelo en bosques naturales sobre gradientes altitudinales, datos que obtuvo a partir de realizar el establecimiento de 20 parcelas permanentes de 0,25 ha, el secado, determinación y bodegaje de las muestras botánicas, y los análisis de laboratorio de las muestras de suelos y piezas de madera colectadas durante los muestreos. De igual manera, los docentes adscritos a la FCA aportaron al SMBYC información generada mediante el establecimiento de aproximadamente dos mil (2000) parcelas en investigaciones relacionadas con Ecología y dinámica de los ecosistemas boscosos de Colombia, en especial en lo que respecta al monitoreo de biomasa/carbono en ecosistemas forestales, inventarios forestales, silvicultura de bosques naturales, inventarios de diversidad, composición florística, caracterización biofísica de cuencas hidrográficas. Que es preciso señalar que el análisis de las muestras de suelos y detritos de madera recolectados en las regiones Andes, Orinoquía, Caribe, el Pacífico y la Amazonía Colombiana durante la implementación del Inventario Forestal Nacional en 2015 y 2016 se llevó a cabo mediante la ejecución de los contratos interadministrativo N° 264 de 2015 y 219 de 2016 suscritos entre El Instituto de Hidrología, Meteorología y Estudios Ambientales- IDEAM y la Universidad Nacional Sede Medellín, los cuales  tuvieron por objeto “Prestar los servicios profesionales para realizar los análisis de laboratorio de las muestras de suelos y densidad de la madera de las piezas de madera colectadas durante la implementación de la primera fase en campo del Inventario Forestal Nacional (IFN) en los Andes colombianos, el Caribe, el Pacífico y en la Orinoquia, y conducir las actividades de aseguramiento y control de calidad (QA/QC) contempladas en estas regiones de Colombia. Convenio MADS No. 330/15, IDEAM No. 007/15.” y “Realizar los análisis de laboratorio de las muestras de suelos y densidad de la madera de las piezas de madera colectadas durante la implementación del Inventario Forestal Nacional (IFN) en los Andes colombianos, el Caribe, el Pacifico, en la Orinoquia y la Amazonia colombiana, y conducir las actividades de aseguramiento y control de calidad (QA/QC) contempladas a Nivel Nacional.” respectivamente, resultado de dicho convenio se logró el análisis de las muestras de suelos y detritos de madera, las cuales fueron procesadas y analizadas por el laboratorio de la Universidad Nacional- Sede Medellín para la generación de resultados. Que teniendo en cuenta la amplia trayectoria de la FCA en el establecimiento de parcelas en campo, su experiencia en el desarrollo de análisis químicos de suelos y tejidos vegetales, es preciso señalar que en el año 2016 se recolectaron las muestras de suelos y detritos de madera asociadas a los conglomerados, las cuales fueron procesadas y analizadas por el Laboratorio de la Universidad Nacional de Colombia Sede Medellín, así mismo se realizó el control de calidad a quince (15) de los noventa y ocho (98) conglomerados establecidos en 2016 localizados en las regiones Andes, Caribe, Orinoquía, Amazonía y Pacífico mediante la ejecución del Contrato Interadministrativo N° 219 de 2016, N°180 DE 2017 y 164 de 2018 suscritos entre El Instituto de Hidrología, Meteorología y Estudios Ambientales- IDEAM y la Facultad de Ciencias Agrarias de la Universidad Nacional de Colombia Sede Medellín, por tal razón se considera pertinente continuar en la realización de dicha labor y suscribir un convenio para el desarrollo de las mismas.
</t>
  </si>
  <si>
    <t>Ex Ante</t>
  </si>
  <si>
    <t>2.1.1</t>
  </si>
  <si>
    <t>Un (1) Profesional experto para garantizar los análisis de información, reportes y actividades relacionadas con el análisis de causas y agentes de la deforestación.</t>
  </si>
  <si>
    <t xml:space="preserve">Selección directa, continuidad de Milton alexander Cubillos, Zootecnista con Maestría en Medio Ambiente y Desarrollo, tiene una amplia experiencia en los aspectos ambientales relacionados con el desarrollo de las áreas rurales, en particular en temáticas de tierras, sistemas agropecuarios, mercados y análisis de políticas públicas agrarias. Como parte del SMBYC, tiene experiencia específica en la caracterización de las causas subyacentes y agentes de deforestación, en la construcción de portafolios sectoriales y territoriales de medidas y acciones para controlar el fenómeno, y en el análisis de los factores políticos y sociales relacionados con el mismo.
A través de su trabajo en el SMBYC, ha apoyado al IDEAM y al MADS en la construcción de la Estrategia Integral de Control a la Deforestación y Gestión de los Bosques, aportando en su desarrollo técnico y en la elaboración conjunta de estrategias para hacer frente a la deforestación a través del diálogo permanente con diferentes actores (comunitarios, sectoriales e institucionales), mediante la planeación, ejecución, evaluación y análisis de los resultados de talleres y otros espacios de trabajo. Adicionalmente, viene apoyando el análisis de circunstancias nacionales necesario para la construcción de los niveles de referencia de emisiones forestales.
Por las anteriores razones, se considera que el consultor cuenta con la experiencia requerida para continuar el apoyo al módulo de caracterización, modelación y simulación de causas y agentes de deforestación y degradación del SMBYC,  en la caracterización y seguimiento de las causas subyacentes de la transformación del bosque en áreas de alta deforestación, la definición de medidas y acciones y la construcción de niveles de referencia de emisiones forestales.
</t>
  </si>
  <si>
    <t xml:space="preserve">Selección directa, continuidad de Iván Roberto Pérez, Biólogo con Maestría en Medio Ambiente y Desarrollo, con amplia experiencia en temas de ordenamiento territorial, problemáticas ambientales y análisis de vulnerabilidad en sistemas biológicos. Cuenta con experiencia aplicada en el análisis ambiental por medio de Sistemas de Información Geográfica (SIG), incluyendo la interpretación de imágenes satelitales, análisis multitemporales, proyecciones del cambio en uso/cobertura de la tierra, análisis de ecología del paisaje, percepción visual y zonificación ambiental.
A través de su trabajo en el SMBYC, ha apoyado al IDEAM y al MADS en la generación de insumos técnicos para la construcción de la Estrategia Integral de Control a la Deforestación y Gestión de los Bosques,  mediante  la recopilación, estructuración y análisis de información alfanumérica y espacial para la estimación de costos, y la priorización de áreas, medidas y acciones REDD+, basados en escenarios de deforestación futura que consideran variables de desarrollo rural.  
Gracias al apoyo del Señor Pérez y al equipo del cual hace parte, se ha logrado la caracterización de causas y agentes de la deforestación para Colombia, la construcción de portafolios sectoriales y territoriales de medidas y acciones, la construcción de escenarios de deforestación, y la articulación de actores comunitarios, sectoriales e institucionales en el marco de la Estrategia de Control Integral a la Deforestación y Gestión de los Bosques (EICDGB). Adicionalmente, viene apoyando el análisis de circunstancias nacionales y la evaluación de opciones metodológicas de proyección necesarias para la construcción de los niveles de referencia de emisiones forestales.
Por las anteriores razones, se considera que el consultor cuenta con la experiencia para continuar el apoyo al módulo de caracterización, modelación y simulación de causas y agentes de deforestación y degradación del SMBYC  en el desarrollo de los análisis espaciales y la estructuración de la información geográfica necesaria para la caracterización de causas y agentes de transformación del bosque, modelación espacial y construcción de niveles de referencia del Sistema de Monitoreo de Bosques y Carbono (SMBYC) del IDEAM.
</t>
  </si>
  <si>
    <t>2.1.2</t>
  </si>
  <si>
    <t>Consultoría que levante, con el direccionamiento técnico del IDEAM, información primaria relativa a las causas y agentes de la degradación en un área piloto.</t>
  </si>
  <si>
    <t>2.1.3</t>
  </si>
  <si>
    <t>Un (1) Analista espacial que elabore los análisis de la dinámica cobertura con el apoyo de los equipo de PDI y Coberturas, con el fin de estimar el impacto diferencial en deforestación de un conjunto de motores.</t>
  </si>
  <si>
    <t xml:space="preserve">Selección directa, continuidad de Claudia Alejandra Duque, Ingeniera Topográfica con Máster en Tecnologías de la Información Geográfica, con amplia experiencia en procesos de captura y análisis de información espacial, producción de cartografía automatizada, levantamientos topográficos y georreferenciación.  La consultora ha venido trabajando de forma continua como miembro del equipo técnico del módulo de caracterización, modelación y simulación de causas y agentes de deforestación y degradación del SMBYC, implementando análisis espaciales, automatizando procesos y desarrollando alternativas metodológicas que han mejorado la generación de los reportes y respuestas a solicitudes de información. Teniendo en cuenta que la consultora ha realizado un trabajo sobresaliente en todas las actividades y productos relacionados con el objeto de su contrato, demostrando su capacidad para el trabajo interdisciplinario y su compromiso con las actividades asignadas para obtención de las metas fijadas,  se considera que la Sra. Duque cuenta con todas las calificaciones para continuar desempeñando el cargo señalado dentro equipo de causas y agentes del SMBYC del IDEAM. 
</t>
  </si>
  <si>
    <t>2.2.1</t>
  </si>
  <si>
    <t xml:space="preserve">Levantar y  validar la información de causas y agentes de la deforestación a ser incluida en sus reportes de deforestación. </t>
  </si>
  <si>
    <t>Si</t>
  </si>
  <si>
    <t>2.2.2</t>
  </si>
  <si>
    <t>Profesional en estadística</t>
  </si>
  <si>
    <t xml:space="preserve">Selección directa, continuidad de Edilneyi Zuñiga, profesional que fue seleccionada bajo un proceso competitivo </t>
  </si>
  <si>
    <t>2.2.3</t>
  </si>
  <si>
    <t>Un (1) profesional para liderar la caracterización y monitoreo de causas y agentes de deforestación, degradación y transformación del bosque</t>
  </si>
  <si>
    <t xml:space="preserve">Selección directa, continuidad de Jose Julián González, quien fue seleccionado bajo un proceso de calificación comparación de hojas de vida. Los resultados de este trabajo han permitido el entendimiento de los principales motores de la deforestación a nivel nacional, las dinámicas de los sociales y económicas de los principales núcleos de deforestación, el desarrollo de capacidades nacionales y locales para la identificación de medidas y acciones, además del apoyo técnico a la construcción de instrumentos como la Estrategia Integral de Control de la Deforestación y el Decreto 1655 de 2017, que regula el Sistema de Monitoreo de Bosques y Carbono, el Inventario Forestal Nacional y el Sistema Nacional de Información Forestal. 
Teniendo en cuenta que José Julián ha realizado un trabajo sobresaliente en todos las actividades y productos relacionados con los objetos de sus contratos durante todos los años que ha trabajado en el Sistema de Monitoreo de Bosques y Carbono (SMBYC) de la Subdirección de Ecosistemas e Información Ambiental del IDEAM, demuestra excelente disposición para el trabajo en equipo y el desarrollo de cada uno de los productos y/o actividades que se solicitan, y adicionalmente forma parte del equipo base del SMBYC y su experiencia y conocimiento de la institución es un valor agregado para continuar siento parte del equipo, se considera que cuenta con todas las calificaciones para continuar coordinando el equipo técnico de caracterización, modelación y simulación de causas y agentes de deforestación y degradación.
Por las anteriores razones, se considera que el consultor tiene la experiencia excepcional para continuar con la coordinación de los procesos asociados y el equipo de trabajo para la caracterización y seguimiento de las causas directas, subyacentes y agentes de la transformación del bosque, la modelación de la deforestación, escenarios de deforestación, monitoreo comunitario y la construcción de niveles de referencia de emisiones forestales del SMBYC del IDEAM.
</t>
  </si>
  <si>
    <t>2.3.1</t>
  </si>
  <si>
    <t>Servicios diferentes a consultoria</t>
  </si>
  <si>
    <t>Servicios logísticos para el desarrollo de 3 talleres con actores regionales y locales (alojamiento, alimentación y transporte terrestre)</t>
  </si>
  <si>
    <t>2.3.2</t>
  </si>
  <si>
    <t>Un (1) Profesional que acompañe el proceso de monitoreo comunitario articulado al SMBYC</t>
  </si>
  <si>
    <t>1.6.1</t>
  </si>
  <si>
    <t>Talleres/Espacios de fortalecimiento y desarrollo de los arreglos institucionales y las capacidad de actores del sector agropecuario para la generación y mejora de datos (DA/FE) para implementar un sistema de MRV robusto para todo el sector AFOLU</t>
  </si>
  <si>
    <t>1.6.2.1</t>
  </si>
  <si>
    <t xml:space="preserve"> 2 profesionales de apoyo a la estimación, ajuste y recálculo de emisiones de la serie histórica AFOLU, el desarrollo de los talleres y la elaboración del documento de reporte de INGEI</t>
  </si>
  <si>
    <t>1.6.2.2</t>
  </si>
  <si>
    <t>Costos operativos de investigación  para mejorar las estimaciones de emisiones del módulo agropecuario del sector AFOLU</t>
  </si>
  <si>
    <t>1.6.2.3</t>
  </si>
  <si>
    <t>Servicios de Consultores Individuales (2)</t>
  </si>
  <si>
    <t>2 profesionales de investigación  para mejorar las estimaciones de emisiones del módulo agropecuario del sector AFOLU</t>
  </si>
  <si>
    <t>1.7.1</t>
  </si>
  <si>
    <t>Servicios de Consultores Individuales (3)</t>
  </si>
  <si>
    <t>Profesionales expertos en Cambio climático para el fortalecimiento de 3 proyectos (contratos) coordinados entre IDEAM y Agricultura que garanticen la consistencia de las serie temporales de categorías clave que aun no se calculan en niveles 2 y 3 en el inventario GEI.</t>
  </si>
  <si>
    <t>1.8.1</t>
  </si>
  <si>
    <t>Dos (2) profesionales para la estimación de emisiones del sector AFOLU</t>
  </si>
  <si>
    <t>2.4.1</t>
  </si>
  <si>
    <t>Generar, recopilar, estructurar y analizar información necesaria para la construcción del escenario BAU de emisiones por deforestación  y la ganadería a nivel nacional.</t>
  </si>
  <si>
    <t>2.5.1</t>
  </si>
  <si>
    <t>Servicios de Consultores Individuales (2, Afolu 1 y 2)</t>
  </si>
  <si>
    <t xml:space="preserve"> Determinar la ruta metodológica y operativa para evaluar de forma consiste y espacialmente explicito, las emisiones/absorciones GEI, las proyecciones y escenarios y las medidas de mitigación.</t>
  </si>
  <si>
    <t>3.1.1</t>
  </si>
  <si>
    <t xml:space="preserve">Consultoría corrección de estilo de publicaciones </t>
  </si>
  <si>
    <t xml:space="preserve">Servicios diferentes a  Consultoría  </t>
  </si>
  <si>
    <t xml:space="preserve">Consultoría diseño, diagramación e impresión de publicaciones </t>
  </si>
  <si>
    <t>3.2.1</t>
  </si>
  <si>
    <t>Servicios de consultoria</t>
  </si>
  <si>
    <t>Consultoría que apoye el desarrollo de la plataforma de divulgación de la información generada por los subsistemas SNIF, IFN y SMBYC, Fuegos activos en el marco de una estructura única, articulada con el SIAC.</t>
  </si>
  <si>
    <t>3.2.2</t>
  </si>
  <si>
    <t>Establecer los criterios técnicos (requerimientos funcionales y no funcionales) para la plataforma y/o herramienta que permitirá generar los reportes y las proyecciones de GEI del sector AFOLU. La cual deberá ser consistente el SINGEI y el marco conceptual del MRV AFOLU.</t>
  </si>
  <si>
    <t>3.2.3</t>
  </si>
  <si>
    <t xml:space="preserve">Servicios de Consultoría  </t>
  </si>
  <si>
    <t>Diseño e implementación de las plataformas RENARE, REDD+ (Continuidad al trabajo que ha venido desarrollando el IGAC )</t>
  </si>
  <si>
    <t>3.3.1</t>
  </si>
  <si>
    <t>Un (1) desarrollador Python</t>
  </si>
  <si>
    <t>3.3.2</t>
  </si>
  <si>
    <t>Servicios diferentes a consultoría</t>
  </si>
  <si>
    <t>Contratación de servicios de computacion en la nube,  que incluye adquisición de infraestructura tecnológica para almacenamiento y  procesamiento en la nube. abarca aspectos como el espacio en servidores virtuales, conexiones de red, ancho de banda, direcciones IP y balanceadores de carga. Físicamente, el catalogo de recursos de hardware disponibles (que ofrece el proveedor) puede venir de diversos servidores y redes, generalmente distribuidos entre varios centros de datos, de cuyo mantenimiento se encarga el proveedor del servicio. El cliente, por su parte, obtiene acceso a los componentes virtualizados para construir con ellos su propia plataforma informática.</t>
  </si>
  <si>
    <t>3.3.3</t>
  </si>
  <si>
    <t>Diez nuevas estaciones de computo de alto desempeño para los profesionales dedicados al procesamiento digital de imágenes. Deberán cumplir con las siguientes especificaciones: mínimo 32 Gb en RAM, 2 procesadores cada uno de 8 core y 2 Tb de procesamiento</t>
  </si>
  <si>
    <t>4.1</t>
  </si>
  <si>
    <t>Auditoría Externa</t>
  </si>
  <si>
    <t>4.2</t>
  </si>
  <si>
    <t>Evaluación final</t>
  </si>
  <si>
    <t>4.4</t>
  </si>
  <si>
    <t xml:space="preserve">Gastos financieros </t>
  </si>
  <si>
    <t>No</t>
  </si>
  <si>
    <t>4.5</t>
  </si>
  <si>
    <t>Gastos de viaje</t>
  </si>
  <si>
    <t>4.6</t>
  </si>
  <si>
    <t>Compra de tiquetes</t>
  </si>
  <si>
    <t>4.7</t>
  </si>
  <si>
    <t>Un (1) Profesional de apoyo al seguimiento técnico y administrativo</t>
  </si>
  <si>
    <t xml:space="preserve">Selección directa, continuidad del equipo administrativo- Carlos Noguera: desde 2008 el IDEAM desarrolló los proyectos “Capacidad Institucional, Técnica y Científica para apoyar proyectos de Reducción de Emisiones por Deforestación y Degradación  -REDD en Colombia", “Consolidación de un Sistema de Monitoreo de Bosques y Carbono como soporte a la Política Ambiental y de Manejo en Colombia”, “Preparación de la Segunda Comunicación Nacional  de Colombia ante la Convención Marco de las Naciones Unidas sobre Cambio Climático –CMNUCC-”. En estos proyectos el señor Carlos Alberto Noguera Cruz fué seleccionado bajo la convocatoria No. 011/2008 de fecha 25 de marzo de 2008 por el IDEAM para apoyar todo el proceso administrativo y financiero en los proyectos de seguimiento con recursos de cooperación internacional, en lo cual desarrolló un trabajo satisfactorio en lo relacionado con el seguimiento administrativo, financieros y de planeación en estos proyectos, que incluyó  el trabajo en equipo con el grupo de  coordinación y el equipo técnico contratado para el desarrollo de los mismos. De igual manera, ha entregado oportunamente los productos pactados en su contrato, y ha demostrado excelente disposición para el trabajo en equipo y el desarrollo de cada uno de los productos y/ó actividades que se solicitan a nivel del proyecto y como punto clave con el agente administrador de los recursos.
Carlos Alberto Noguera Cruz es Administrador de Empresas con posgrado en Administración Financiera, tiene experiencia especifica en el manejo administrativo, financiero, contable, de presupuesto, logístico y custodia de los archivos bajo la Ley 594 de 2000 en proyectos con fondos internacionales, conoce el manejo interno de las políticas y procedimientos a seguir en marco de la donación entre el Instituto de Hidrología, Meteorología y Estudios Ambientales -IDEAM y Patrimonio Natural Fondo para la Biodiversidad y áreas protegidas 
</t>
  </si>
  <si>
    <t>Continuidad de Jeimmy Avendaño, quien fue seleccionada bajo un proceso de calificación comparación de hojas de vida</t>
  </si>
  <si>
    <t>Total</t>
  </si>
  <si>
    <t>Preparado por:</t>
  </si>
  <si>
    <t>Fecha:</t>
  </si>
  <si>
    <r>
      <rPr>
        <b/>
        <vertAlign val="superscript"/>
        <sz val="10"/>
        <rFont val="Arial"/>
        <family val="2"/>
      </rPr>
      <t>(1)</t>
    </r>
    <r>
      <rPr>
        <sz val="10"/>
        <rFont val="Arial"/>
        <family val="2"/>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</si>
  <si>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Arial"/>
        <family val="2"/>
      </rPr>
      <t>(2)</t>
    </r>
    <r>
      <rPr>
        <sz val="10"/>
        <rFont val="Arial"/>
        <family val="2"/>
      </rPr>
      <t xml:space="preserve"> </t>
    </r>
    <r>
      <rPr>
        <b/>
        <u/>
        <sz val="10"/>
        <rFont val="Arial"/>
        <family val="2"/>
      </rPr>
      <t>Bienes y Obras</t>
    </r>
    <r>
      <rPr>
        <sz val="10"/>
        <rFont val="Arial"/>
        <family val="2"/>
      </rPr>
      <t xml:space="preserve">:  </t>
    </r>
    <r>
      <rPr>
        <b/>
        <sz val="10"/>
        <rFont val="Arial"/>
        <family val="2"/>
      </rPr>
      <t>LP</t>
    </r>
    <r>
      <rPr>
        <sz val="10"/>
        <rFont val="Arial"/>
        <family val="2"/>
      </rPr>
      <t xml:space="preserve">: Licitación Pública;  </t>
    </r>
    <r>
      <rPr>
        <b/>
        <sz val="10"/>
        <rFont val="Arial"/>
        <family val="2"/>
      </rPr>
      <t>CP</t>
    </r>
    <r>
      <rPr>
        <sz val="10"/>
        <rFont val="Arial"/>
        <family val="2"/>
      </rPr>
      <t xml:space="preserve">: Comparación de Precios;  </t>
    </r>
    <r>
      <rPr>
        <b/>
        <sz val="10"/>
        <rFont val="Arial"/>
        <family val="2"/>
      </rPr>
      <t>CD</t>
    </r>
    <r>
      <rPr>
        <sz val="10"/>
        <rFont val="Arial"/>
        <family val="2"/>
      </rPr>
      <t xml:space="preserve">: Contratación Directa.    </t>
    </r>
  </si>
  <si>
    <r>
      <t>(2)</t>
    </r>
    <r>
      <rPr>
        <sz val="10"/>
        <rFont val="Arial"/>
        <family val="2"/>
      </rPr>
      <t xml:space="preserve"> </t>
    </r>
    <r>
      <rPr>
        <b/>
        <u/>
        <sz val="10"/>
        <rFont val="Arial"/>
        <family val="2"/>
      </rPr>
      <t>Firmas de consultoria</t>
    </r>
    <r>
      <rPr>
        <sz val="10"/>
        <rFont val="Arial"/>
        <family val="2"/>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</si>
  <si>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Arial"/>
        <family val="2"/>
      </rPr>
      <t xml:space="preserve">(2) </t>
    </r>
    <r>
      <rPr>
        <b/>
        <u/>
        <sz val="10"/>
        <rFont val="Arial"/>
        <family val="2"/>
      </rPr>
      <t>Consultores Individuales</t>
    </r>
    <r>
      <rPr>
        <sz val="10"/>
        <rFont val="Arial"/>
        <family val="2"/>
      </rPr>
      <t xml:space="preserve">: </t>
    </r>
    <r>
      <rPr>
        <b/>
        <sz val="10"/>
        <rFont val="Arial"/>
        <family val="2"/>
      </rPr>
      <t>CCIN</t>
    </r>
    <r>
      <rPr>
        <sz val="10"/>
        <rFont val="Arial"/>
        <family val="2"/>
      </rPr>
      <t xml:space="preserve">: Selección basada en la Comparación de Calificaciones Consultor Individual ; SD: Selección Directa. </t>
    </r>
  </si>
  <si>
    <r>
      <rPr>
        <b/>
        <vertAlign val="superscript"/>
        <sz val="10"/>
        <rFont val="Arial"/>
        <family val="2"/>
      </rPr>
      <t xml:space="preserve">(2) </t>
    </r>
    <r>
      <rPr>
        <b/>
        <u/>
        <sz val="10"/>
        <rFont val="Arial"/>
        <family val="2"/>
      </rPr>
      <t>Sistema nacional</t>
    </r>
    <r>
      <rPr>
        <sz val="10"/>
        <rFont val="Arial"/>
        <family val="2"/>
      </rPr>
      <t xml:space="preserve">: </t>
    </r>
    <r>
      <rPr>
        <b/>
        <sz val="10"/>
        <rFont val="Arial"/>
        <family val="2"/>
      </rPr>
      <t xml:space="preserve">SN: </t>
    </r>
    <r>
      <rPr>
        <sz val="10"/>
        <rFont val="Arial"/>
        <family val="2"/>
      </rPr>
      <t>Para CTNR del Sector Público cuando el sistema nacional esté aprobado para el método asociado con la adqisicion.</t>
    </r>
  </si>
  <si>
    <r>
      <t>(3)</t>
    </r>
    <r>
      <rPr>
        <sz val="10"/>
        <rFont val="Arial"/>
        <family val="2"/>
      </rPr>
      <t xml:space="preserve"> </t>
    </r>
    <r>
      <rPr>
        <b/>
        <u/>
        <sz val="10"/>
        <rFont val="Arial"/>
        <family val="2"/>
      </rPr>
      <t xml:space="preserve"> Revisión ex-ante/ ex-post / SN</t>
    </r>
    <r>
      <rPr>
        <sz val="10"/>
        <rFont val="Arial"/>
        <family val="2"/>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</si>
  <si>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rFont val="Arial"/>
        <family val="2"/>
      </rPr>
      <t xml:space="preserve">  </t>
    </r>
    <r>
      <rPr>
        <b/>
        <u/>
        <sz val="10"/>
        <rFont val="Arial"/>
        <family val="2"/>
      </rPr>
      <t>Revisión técnica</t>
    </r>
    <r>
      <rPr>
        <sz val="10"/>
        <rFont val="Arial"/>
        <family val="2"/>
      </rPr>
      <t>: Esta columna será utilizada por el JEP para definir aquellas adquisiciones que considere "críticas" o "complejas" que requieran la revisión ex ante de los términos de referencia, especificaciones técnicas, informes, productos, u otros.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</si>
</sst>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 #,##0_-;_-* &quot;-&quot;_-;_-@_-"/>
    <numFmt numFmtId="165" formatCode="_-&quot;$&quot;\ * #,##0_-;\-&quot;$&quot;\ * #,##0_-;_-&quot;$&quot;\ * &quot;-&quot;_-;_-@_-"/>
    <numFmt numFmtId="166" formatCode="dd\-mm\-yy;@"/>
  </numFmts>
  <fonts count="15">
    <font>
      <sz val="10"/>
      <name val="Arial"/>
    </font>
    <font>
      <sz val="10"/>
      <name val="Arial"/>
      <family val="2"/>
    </font>
    <font>
      <sz val="10"/>
      <name val="Arial"/>
      <family val="2"/>
    </font>
    <font>
      <b/>
      <sz val="10"/>
      <color theme="0"/>
      <name val="Arial"/>
      <family val="2"/>
    </font>
    <font>
      <vertAlign val="superscript"/>
      <sz val="10"/>
      <name val="Arial"/>
      <family val="2"/>
    </font>
    <font>
      <b/>
      <vertAlign val="superscript"/>
      <sz val="10"/>
      <name val="Arial"/>
      <family val="2"/>
    </font>
    <font>
      <b/>
      <u/>
      <sz val="10"/>
      <name val="Arial"/>
      <family val="2"/>
    </font>
    <font>
      <b/>
      <sz val="10"/>
      <name val="Arial"/>
      <family val="2"/>
    </font>
    <font>
      <sz val="10"/>
      <color theme="0"/>
      <name val="Arial"/>
      <family val="2"/>
    </font>
    <font>
      <sz val="10"/>
      <name val="Arial"/>
      <family val="2"/>
    </font>
    <font>
      <u/>
      <sz val="10"/>
      <color theme="10"/>
      <name val="Arial"/>
      <family val="2"/>
    </font>
    <font>
      <u/>
      <sz val="10"/>
      <color theme="11"/>
      <name val="Arial"/>
      <family val="2"/>
    </font>
    <font>
      <sz val="9"/>
      <color indexed="81"/>
      <name val="Tahoma"/>
      <family val="2"/>
    </font>
    <font>
      <b/>
      <sz val="9"/>
      <color indexed="81"/>
      <name val="Tahoma"/>
      <family val="2"/>
    </font>
    <font>
      <sz val="10"/>
      <color rgb="FF000000"/>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thin">
        <color auto="1"/>
      </right>
      <top style="thin">
        <color auto="1"/>
      </top>
      <bottom/>
      <diagonal/>
    </border>
    <border>
      <left/>
      <right style="thin">
        <color auto="1"/>
      </right>
      <top/>
      <bottom style="thin">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s>
  <cellStyleXfs count="5">
    <xf numFmtId="0" fontId="0" fillId="0" borderId="0"/>
    <xf numFmtId="164" fontId="2" fillId="0" borderId="0" applyFont="0" applyFill="0" applyBorder="0" applyAlignment="0" applyProtection="0"/>
    <xf numFmtId="165" fontId="9"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vertical="top" wrapText="1"/>
    </xf>
    <xf numFmtId="0" fontId="1" fillId="0" borderId="0" xfId="0" applyFont="1" applyAlignment="1">
      <alignment horizontal="center"/>
    </xf>
    <xf numFmtId="0" fontId="1" fillId="0" borderId="0" xfId="0" applyFont="1" applyAlignment="1">
      <alignment vertical="top" wrapText="1"/>
    </xf>
    <xf numFmtId="0" fontId="1" fillId="3" borderId="19" xfId="0" applyFont="1" applyFill="1" applyBorder="1" applyAlignment="1">
      <alignment horizontal="center"/>
    </xf>
    <xf numFmtId="0" fontId="7" fillId="0" borderId="22" xfId="0" applyFont="1" applyBorder="1" applyAlignment="1">
      <alignment horizontal="center"/>
    </xf>
    <xf numFmtId="0" fontId="7" fillId="0" borderId="1" xfId="0" applyFont="1" applyBorder="1" applyAlignment="1">
      <alignment horizontal="center" vertical="center" wrapText="1"/>
    </xf>
    <xf numFmtId="0" fontId="1" fillId="0" borderId="22" xfId="0" applyFont="1" applyBorder="1" applyAlignment="1">
      <alignment horizontal="center"/>
    </xf>
    <xf numFmtId="0" fontId="1" fillId="0" borderId="1" xfId="0" applyFont="1" applyBorder="1" applyAlignment="1">
      <alignment horizontal="center" vertical="center" wrapText="1"/>
    </xf>
    <xf numFmtId="166" fontId="1"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1" fillId="0" borderId="0" xfId="0" applyFont="1" applyAlignment="1">
      <alignment horizontal="center" vertical="center" wrapText="1"/>
    </xf>
    <xf numFmtId="0" fontId="1" fillId="3" borderId="0" xfId="0" applyFont="1" applyFill="1" applyBorder="1" applyAlignment="1">
      <alignment horizontal="center" vertical="center" wrapText="1"/>
    </xf>
    <xf numFmtId="0" fontId="1" fillId="3" borderId="5" xfId="0" applyFont="1" applyFill="1" applyBorder="1" applyAlignment="1">
      <alignment horizontal="center" vertical="center" wrapText="1"/>
    </xf>
    <xf numFmtId="164" fontId="1" fillId="0" borderId="0" xfId="1" applyFont="1" applyAlignment="1">
      <alignment horizontal="center" vertical="center" wrapText="1"/>
    </xf>
    <xf numFmtId="0" fontId="7" fillId="3" borderId="0" xfId="0" applyFont="1" applyFill="1" applyBorder="1" applyAlignment="1">
      <alignment horizontal="center" vertical="center" wrapText="1"/>
    </xf>
    <xf numFmtId="164" fontId="7" fillId="3" borderId="0" xfId="1" applyFont="1" applyFill="1" applyBorder="1" applyAlignment="1">
      <alignment horizontal="center" vertical="center" wrapText="1"/>
    </xf>
    <xf numFmtId="0" fontId="1" fillId="3" borderId="18" xfId="0" applyFont="1" applyFill="1" applyBorder="1" applyAlignment="1">
      <alignment horizontal="center" vertical="center" wrapText="1"/>
    </xf>
    <xf numFmtId="164" fontId="1" fillId="3" borderId="5" xfId="1" applyFont="1" applyFill="1" applyBorder="1" applyAlignment="1">
      <alignment horizontal="center" vertical="center" wrapText="1"/>
    </xf>
    <xf numFmtId="0" fontId="1" fillId="3" borderId="20" xfId="0" applyFont="1" applyFill="1" applyBorder="1" applyAlignment="1">
      <alignment horizontal="center" vertical="center" wrapText="1"/>
    </xf>
    <xf numFmtId="164" fontId="1" fillId="0" borderId="1" xfId="1"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32" xfId="1" applyFont="1" applyBorder="1" applyAlignment="1">
      <alignment horizontal="center" vertical="center" wrapText="1"/>
    </xf>
    <xf numFmtId="164" fontId="1" fillId="0" borderId="0" xfId="0" applyNumberFormat="1" applyFont="1"/>
    <xf numFmtId="0" fontId="1" fillId="0" borderId="0" xfId="0" applyFont="1" applyAlignment="1">
      <alignment wrapText="1"/>
    </xf>
    <xf numFmtId="0" fontId="1" fillId="0" borderId="0" xfId="0" applyFont="1" applyAlignment="1"/>
    <xf numFmtId="0" fontId="1" fillId="0" borderId="2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Alignment="1">
      <alignment wrapText="1"/>
    </xf>
    <xf numFmtId="166" fontId="1" fillId="0" borderId="1"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xf numFmtId="0" fontId="1" fillId="0" borderId="34" xfId="0" applyFont="1" applyBorder="1" applyAlignment="1">
      <alignment horizontal="center" vertical="center" wrapText="1"/>
    </xf>
    <xf numFmtId="164" fontId="1" fillId="0" borderId="1" xfId="0" applyNumberFormat="1" applyFont="1" applyFill="1" applyBorder="1" applyAlignment="1">
      <alignment horizontal="center" vertical="center" wrapText="1"/>
    </xf>
    <xf numFmtId="0" fontId="1" fillId="0" borderId="21" xfId="0" applyFont="1" applyBorder="1" applyAlignment="1">
      <alignment horizontal="left" vertical="center" wrapText="1"/>
    </xf>
    <xf numFmtId="165" fontId="1" fillId="0" borderId="0" xfId="2" applyFont="1"/>
    <xf numFmtId="0" fontId="1" fillId="0" borderId="1" xfId="0" applyFont="1" applyFill="1" applyBorder="1" applyAlignment="1">
      <alignment horizontal="left" vertical="center" wrapText="1"/>
    </xf>
    <xf numFmtId="0" fontId="1" fillId="0" borderId="21" xfId="0" applyFont="1" applyBorder="1" applyAlignment="1">
      <alignment vertical="center" wrapText="1"/>
    </xf>
    <xf numFmtId="0" fontId="1" fillId="3" borderId="1" xfId="0" applyFont="1" applyFill="1" applyBorder="1" applyAlignment="1">
      <alignment horizontal="center" vertical="center" wrapText="1"/>
    </xf>
    <xf numFmtId="164" fontId="1" fillId="3" borderId="1" xfId="1" applyFont="1" applyFill="1" applyBorder="1" applyAlignment="1">
      <alignment horizontal="center" vertical="center" wrapText="1"/>
    </xf>
    <xf numFmtId="0" fontId="7" fillId="0" borderId="22" xfId="0" applyFont="1" applyFill="1" applyBorder="1" applyAlignment="1">
      <alignment horizontal="center"/>
    </xf>
    <xf numFmtId="0" fontId="7" fillId="3" borderId="17" xfId="0" applyFont="1" applyFill="1" applyBorder="1" applyAlignment="1">
      <alignment horizontal="left"/>
    </xf>
    <xf numFmtId="166" fontId="1" fillId="3" borderId="1" xfId="0" applyNumberFormat="1"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21"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4" fillId="0" borderId="23" xfId="0" applyFont="1" applyBorder="1" applyAlignment="1">
      <alignment horizontal="left" vertical="top" wrapText="1"/>
    </xf>
    <xf numFmtId="0" fontId="4" fillId="0" borderId="7" xfId="0" applyFont="1" applyBorder="1" applyAlignment="1">
      <alignment horizontal="left" vertical="top" wrapText="1"/>
    </xf>
    <xf numFmtId="0" fontId="4" fillId="0" borderId="26" xfId="0" applyFont="1" applyBorder="1" applyAlignment="1">
      <alignment horizontal="left" vertical="top" wrapText="1"/>
    </xf>
    <xf numFmtId="0" fontId="4" fillId="0" borderId="23" xfId="0" applyFont="1" applyBorder="1" applyAlignment="1">
      <alignment horizontal="left" wrapText="1"/>
    </xf>
    <xf numFmtId="0" fontId="4" fillId="0" borderId="7" xfId="0" applyFont="1" applyBorder="1" applyAlignment="1">
      <alignment horizontal="left" wrapText="1"/>
    </xf>
    <xf numFmtId="0" fontId="4" fillId="0" borderId="26" xfId="0" applyFont="1" applyBorder="1" applyAlignment="1">
      <alignment horizontal="left" wrapText="1"/>
    </xf>
    <xf numFmtId="0" fontId="4" fillId="0" borderId="23" xfId="0" applyFont="1" applyBorder="1" applyAlignment="1">
      <alignment horizontal="left" vertical="center" wrapText="1"/>
    </xf>
    <xf numFmtId="0" fontId="4" fillId="0" borderId="7" xfId="0" applyFont="1" applyBorder="1" applyAlignment="1">
      <alignment horizontal="left" vertical="center" wrapText="1"/>
    </xf>
    <xf numFmtId="0" fontId="4" fillId="0" borderId="26" xfId="0" applyFont="1" applyBorder="1" applyAlignment="1">
      <alignment horizontal="left" vertical="center" wrapText="1"/>
    </xf>
    <xf numFmtId="0" fontId="6" fillId="0" borderId="23" xfId="0" applyFont="1" applyBorder="1" applyAlignment="1">
      <alignment horizontal="left" vertical="top" wrapText="1"/>
    </xf>
    <xf numFmtId="0" fontId="6" fillId="0" borderId="7" xfId="0" applyFont="1" applyBorder="1" applyAlignment="1">
      <alignment horizontal="left" vertical="top" wrapText="1"/>
    </xf>
    <xf numFmtId="0" fontId="6" fillId="0" borderId="26" xfId="0" applyFont="1" applyBorder="1" applyAlignment="1">
      <alignment horizontal="left" vertical="top" wrapText="1"/>
    </xf>
    <xf numFmtId="0" fontId="7"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8" xfId="0" applyFont="1" applyFill="1" applyBorder="1" applyAlignment="1">
      <alignment horizontal="center"/>
    </xf>
    <xf numFmtId="0" fontId="3" fillId="2" borderId="9" xfId="0" applyFont="1" applyFill="1" applyBorder="1" applyAlignment="1">
      <alignment horizontal="center"/>
    </xf>
    <xf numFmtId="0" fontId="8" fillId="2" borderId="9" xfId="0" applyFont="1" applyFill="1" applyBorder="1" applyAlignment="1">
      <alignment horizontal="center"/>
    </xf>
    <xf numFmtId="0" fontId="3" fillId="2" borderId="10" xfId="0" applyFont="1" applyFill="1" applyBorder="1" applyAlignment="1">
      <alignment horizontal="center"/>
    </xf>
    <xf numFmtId="0" fontId="7" fillId="0" borderId="35" xfId="0" applyFont="1" applyBorder="1" applyAlignment="1">
      <alignment horizontal="center"/>
    </xf>
    <xf numFmtId="0" fontId="7" fillId="0" borderId="36" xfId="0" applyFont="1" applyBorder="1" applyAlignment="1">
      <alignment horizontal="center"/>
    </xf>
    <xf numFmtId="0" fontId="7" fillId="0" borderId="37" xfId="0" applyFont="1" applyBorder="1" applyAlignment="1">
      <alignment horizontal="center"/>
    </xf>
    <xf numFmtId="0" fontId="7" fillId="0" borderId="3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7" fillId="0" borderId="13" xfId="0" applyFont="1" applyBorder="1" applyAlignment="1">
      <alignment horizontal="left"/>
    </xf>
    <xf numFmtId="0" fontId="7" fillId="0" borderId="25" xfId="0" applyFont="1" applyBorder="1" applyAlignment="1">
      <alignment horizontal="left"/>
    </xf>
    <xf numFmtId="0" fontId="1" fillId="0" borderId="2" xfId="0" applyFont="1" applyBorder="1" applyAlignment="1">
      <alignment horizontal="left"/>
    </xf>
    <xf numFmtId="0" fontId="7" fillId="0" borderId="11" xfId="0" applyFont="1" applyBorder="1" applyAlignment="1">
      <alignment horizontal="left"/>
    </xf>
    <xf numFmtId="0" fontId="7" fillId="0" borderId="24" xfId="0" applyFont="1" applyBorder="1" applyAlignment="1">
      <alignment horizontal="left"/>
    </xf>
    <xf numFmtId="0" fontId="1" fillId="0" borderId="3" xfId="0" applyFont="1" applyBorder="1" applyAlignment="1"/>
    <xf numFmtId="0" fontId="7" fillId="3" borderId="15" xfId="0" applyFont="1" applyFill="1" applyBorder="1" applyAlignment="1"/>
    <xf numFmtId="0" fontId="7" fillId="3" borderId="6" xfId="0" applyFont="1" applyFill="1" applyBorder="1" applyAlignment="1"/>
    <xf numFmtId="0" fontId="1" fillId="3" borderId="6" xfId="0" applyFont="1" applyFill="1" applyBorder="1" applyAlignment="1"/>
    <xf numFmtId="0" fontId="1" fillId="3" borderId="16" xfId="0" applyFont="1" applyFill="1" applyBorder="1" applyAlignment="1"/>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164" fontId="3" fillId="2" borderId="1" xfId="1" applyFont="1" applyFill="1" applyBorder="1" applyAlignment="1">
      <alignment horizontal="center" vertical="center" wrapText="1"/>
    </xf>
    <xf numFmtId="164" fontId="3" fillId="2" borderId="3" xfId="1"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7" fillId="0" borderId="27" xfId="0" applyFont="1" applyBorder="1" applyAlignment="1">
      <alignment horizontal="center" vertical="center" wrapText="1"/>
    </xf>
    <xf numFmtId="0" fontId="1"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cellXfs>
  <cellStyles count="5">
    <cellStyle name="Comma [0]" xfId="1" builtinId="6"/>
    <cellStyle name="Currency [0]" xfId="2" builtinId="7"/>
    <cellStyle name="Followed Hyperlink" xfId="4" builtinId="9" hidden="1"/>
    <cellStyle name="Hyperlink" xfId="3"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4"/>
  <sheetViews>
    <sheetView tabSelected="1" view="pageBreakPreview" topLeftCell="A60" zoomScale="91" zoomScaleNormal="91" zoomScaleSheetLayoutView="91" zoomScalePageLayoutView="91" workbookViewId="0" xr3:uid="{AEA406A1-0E4B-5B11-9CD5-51D6E497D94C}">
      <selection activeCell="M65" sqref="M65"/>
    </sheetView>
  </sheetViews>
  <sheetFormatPr defaultColWidth="9.140625" defaultRowHeight="13.15"/>
  <cols>
    <col min="1" max="1" width="2.42578125" style="1" customWidth="1"/>
    <col min="2" max="2" width="4.85546875" style="3" customWidth="1"/>
    <col min="3" max="3" width="23.42578125" style="12" customWidth="1"/>
    <col min="4" max="4" width="31.85546875" style="12" customWidth="1"/>
    <col min="5" max="5" width="40.140625" style="12" customWidth="1"/>
    <col min="6" max="6" width="14.85546875" style="15" customWidth="1"/>
    <col min="7" max="7" width="13.140625" style="12" customWidth="1"/>
    <col min="8" max="8" width="15.140625" style="12" customWidth="1"/>
    <col min="9" max="9" width="9.140625" style="12" customWidth="1"/>
    <col min="10" max="10" width="14.140625" style="12" customWidth="1"/>
    <col min="11" max="11" width="14.28515625" style="12" customWidth="1"/>
    <col min="12" max="12" width="11.42578125" style="12" customWidth="1"/>
    <col min="13" max="13" width="62.85546875" style="12" customWidth="1"/>
    <col min="14" max="14" width="21.42578125" style="1" customWidth="1"/>
    <col min="15" max="15" width="12.28515625" style="1" bestFit="1" customWidth="1"/>
    <col min="16" max="16" width="9.140625" style="1" customWidth="1"/>
    <col min="17" max="16384" width="9.140625" style="1"/>
  </cols>
  <sheetData>
    <row r="1" spans="1:16" ht="20.25" customHeight="1">
      <c r="K1" s="12" t="s">
        <v>0</v>
      </c>
    </row>
    <row r="2" spans="1:16" ht="20.25" customHeight="1">
      <c r="K2" s="12" t="s">
        <v>1</v>
      </c>
    </row>
    <row r="3" spans="1:16" ht="22.7" customHeight="1" thickBot="1"/>
    <row r="4" spans="1:16" ht="21.2" customHeight="1">
      <c r="B4" s="74" t="s">
        <v>2</v>
      </c>
      <c r="C4" s="75"/>
      <c r="D4" s="75"/>
      <c r="E4" s="76"/>
      <c r="F4" s="75"/>
      <c r="G4" s="75"/>
      <c r="H4" s="75"/>
      <c r="I4" s="75"/>
      <c r="J4" s="75"/>
      <c r="K4" s="75"/>
      <c r="L4" s="75"/>
      <c r="M4" s="77"/>
    </row>
    <row r="5" spans="1:16" ht="27" customHeight="1">
      <c r="B5" s="87" t="s">
        <v>3</v>
      </c>
      <c r="C5" s="88"/>
      <c r="D5" s="88"/>
      <c r="E5" s="89"/>
      <c r="F5" s="89"/>
      <c r="G5" s="89"/>
      <c r="H5" s="102" t="s">
        <v>4</v>
      </c>
      <c r="I5" s="103"/>
      <c r="J5" s="103"/>
      <c r="K5" s="103"/>
      <c r="L5" s="104" t="s">
        <v>5</v>
      </c>
      <c r="M5" s="105"/>
    </row>
    <row r="6" spans="1:16" ht="36.950000000000003" customHeight="1">
      <c r="B6" s="84" t="s">
        <v>6</v>
      </c>
      <c r="C6" s="85"/>
      <c r="D6" s="85"/>
      <c r="E6" s="86"/>
      <c r="F6" s="86"/>
      <c r="G6" s="86"/>
      <c r="H6" s="65" t="s">
        <v>7</v>
      </c>
      <c r="I6" s="66"/>
      <c r="J6" s="66"/>
      <c r="K6" s="66"/>
      <c r="L6" s="66"/>
      <c r="M6" s="67"/>
    </row>
    <row r="7" spans="1:16">
      <c r="B7" s="90" t="s">
        <v>8</v>
      </c>
      <c r="C7" s="91"/>
      <c r="D7" s="91"/>
      <c r="E7" s="92"/>
      <c r="F7" s="92"/>
      <c r="G7" s="92"/>
      <c r="H7" s="92"/>
      <c r="I7" s="92"/>
      <c r="J7" s="92"/>
      <c r="K7" s="92"/>
      <c r="L7" s="92"/>
      <c r="M7" s="93"/>
      <c r="P7" s="3" t="s">
        <v>9</v>
      </c>
    </row>
    <row r="8" spans="1:16" ht="52.9">
      <c r="A8" s="1" t="s">
        <v>4</v>
      </c>
      <c r="B8" s="45" t="s">
        <v>10</v>
      </c>
      <c r="C8" s="16"/>
      <c r="D8" s="13"/>
      <c r="E8" s="16"/>
      <c r="F8" s="17" t="s">
        <v>11</v>
      </c>
      <c r="G8" s="13"/>
      <c r="H8" s="13"/>
      <c r="I8" s="13"/>
      <c r="J8" s="16" t="s">
        <v>12</v>
      </c>
      <c r="K8" s="13"/>
      <c r="L8" s="13"/>
      <c r="M8" s="18"/>
      <c r="P8" s="3" t="s">
        <v>13</v>
      </c>
    </row>
    <row r="9" spans="1:16" ht="12.2" customHeight="1">
      <c r="B9" s="5"/>
      <c r="C9" s="14"/>
      <c r="D9" s="14"/>
      <c r="E9" s="14"/>
      <c r="F9" s="19"/>
      <c r="G9" s="14"/>
      <c r="H9" s="14"/>
      <c r="I9" s="14"/>
      <c r="J9" s="14"/>
      <c r="K9" s="14"/>
      <c r="L9" s="14"/>
      <c r="M9" s="20"/>
      <c r="P9" s="3" t="s">
        <v>14</v>
      </c>
    </row>
    <row r="10" spans="1:16" s="3" customFormat="1" ht="40.700000000000003" customHeight="1">
      <c r="B10" s="94" t="s">
        <v>15</v>
      </c>
      <c r="C10" s="98" t="s">
        <v>16</v>
      </c>
      <c r="D10" s="100" t="s">
        <v>17</v>
      </c>
      <c r="E10" s="69" t="s">
        <v>18</v>
      </c>
      <c r="F10" s="96" t="s">
        <v>19</v>
      </c>
      <c r="G10" s="71" t="s">
        <v>20</v>
      </c>
      <c r="H10" s="71" t="s">
        <v>21</v>
      </c>
      <c r="I10" s="71" t="s">
        <v>22</v>
      </c>
      <c r="J10" s="71"/>
      <c r="K10" s="69" t="s">
        <v>23</v>
      </c>
      <c r="L10" s="71" t="s">
        <v>24</v>
      </c>
      <c r="M10" s="72" t="s">
        <v>25</v>
      </c>
      <c r="N10" s="2"/>
      <c r="O10" s="2"/>
      <c r="P10" s="2" t="s">
        <v>26</v>
      </c>
    </row>
    <row r="11" spans="1:16" ht="53.85" customHeight="1">
      <c r="B11" s="95"/>
      <c r="C11" s="99"/>
      <c r="D11" s="101"/>
      <c r="E11" s="70"/>
      <c r="F11" s="97"/>
      <c r="G11" s="69"/>
      <c r="H11" s="69"/>
      <c r="I11" s="51" t="s">
        <v>27</v>
      </c>
      <c r="J11" s="51" t="s">
        <v>28</v>
      </c>
      <c r="K11" s="70"/>
      <c r="L11" s="69"/>
      <c r="M11" s="73"/>
      <c r="N11" s="4"/>
      <c r="O11" s="4"/>
      <c r="P11" s="2" t="s">
        <v>29</v>
      </c>
    </row>
    <row r="12" spans="1:16" ht="98.45" customHeight="1">
      <c r="B12" s="6">
        <v>1</v>
      </c>
      <c r="C12" s="11" t="s">
        <v>30</v>
      </c>
      <c r="D12" s="9" t="s">
        <v>31</v>
      </c>
      <c r="E12" s="23" t="s">
        <v>32</v>
      </c>
      <c r="F12" s="24">
        <f>3700*11.5</f>
        <v>42550</v>
      </c>
      <c r="G12" s="9" t="s">
        <v>33</v>
      </c>
      <c r="H12" s="9" t="s">
        <v>34</v>
      </c>
      <c r="I12" s="9">
        <v>100</v>
      </c>
      <c r="J12" s="9"/>
      <c r="K12" s="10">
        <v>43678</v>
      </c>
      <c r="L12" s="10" t="s">
        <v>35</v>
      </c>
      <c r="M12" s="38" t="s">
        <v>36</v>
      </c>
      <c r="P12" s="3" t="s">
        <v>37</v>
      </c>
    </row>
    <row r="13" spans="1:16" ht="101.25" customHeight="1">
      <c r="B13" s="6">
        <v>1</v>
      </c>
      <c r="C13" s="11" t="s">
        <v>30</v>
      </c>
      <c r="D13" s="9" t="s">
        <v>31</v>
      </c>
      <c r="E13" s="23" t="s">
        <v>38</v>
      </c>
      <c r="F13" s="24">
        <f>2800*11.5</f>
        <v>32200</v>
      </c>
      <c r="G13" s="9" t="s">
        <v>33</v>
      </c>
      <c r="H13" s="9" t="s">
        <v>34</v>
      </c>
      <c r="I13" s="9">
        <v>100</v>
      </c>
      <c r="J13" s="9"/>
      <c r="K13" s="10">
        <v>43678</v>
      </c>
      <c r="L13" s="10" t="s">
        <v>35</v>
      </c>
      <c r="M13" s="38" t="s">
        <v>39</v>
      </c>
      <c r="P13" s="3" t="s">
        <v>40</v>
      </c>
    </row>
    <row r="14" spans="1:16" ht="96.2" customHeight="1">
      <c r="B14" s="6">
        <v>1</v>
      </c>
      <c r="C14" s="7" t="s">
        <v>41</v>
      </c>
      <c r="D14" s="9" t="s">
        <v>31</v>
      </c>
      <c r="E14" s="23" t="s">
        <v>42</v>
      </c>
      <c r="F14" s="21">
        <f>2000*1*11.5</f>
        <v>23000</v>
      </c>
      <c r="G14" s="9" t="s">
        <v>33</v>
      </c>
      <c r="H14" s="9" t="s">
        <v>34</v>
      </c>
      <c r="I14" s="9">
        <v>100</v>
      </c>
      <c r="J14" s="9"/>
      <c r="K14" s="10">
        <v>43678</v>
      </c>
      <c r="L14" s="10" t="s">
        <v>35</v>
      </c>
      <c r="M14" s="38" t="s">
        <v>43</v>
      </c>
      <c r="N14" s="39"/>
      <c r="P14" s="3" t="s">
        <v>44</v>
      </c>
    </row>
    <row r="15" spans="1:16" ht="88.35" customHeight="1">
      <c r="B15" s="6">
        <v>1</v>
      </c>
      <c r="C15" s="7" t="s">
        <v>41</v>
      </c>
      <c r="D15" s="9" t="s">
        <v>31</v>
      </c>
      <c r="E15" s="23" t="s">
        <v>42</v>
      </c>
      <c r="F15" s="21">
        <f>2000*1*11.5</f>
        <v>23000</v>
      </c>
      <c r="G15" s="9" t="s">
        <v>33</v>
      </c>
      <c r="H15" s="9" t="s">
        <v>34</v>
      </c>
      <c r="I15" s="9">
        <v>100</v>
      </c>
      <c r="J15" s="9"/>
      <c r="K15" s="10">
        <v>43678</v>
      </c>
      <c r="L15" s="10" t="s">
        <v>35</v>
      </c>
      <c r="M15" s="38" t="s">
        <v>45</v>
      </c>
      <c r="P15" s="3" t="s">
        <v>46</v>
      </c>
    </row>
    <row r="16" spans="1:16" ht="88.35" customHeight="1">
      <c r="B16" s="6">
        <v>1</v>
      </c>
      <c r="C16" s="7" t="s">
        <v>41</v>
      </c>
      <c r="D16" s="9" t="s">
        <v>47</v>
      </c>
      <c r="E16" s="9" t="s">
        <v>48</v>
      </c>
      <c r="F16" s="21">
        <v>23000</v>
      </c>
      <c r="G16" s="9" t="s">
        <v>33</v>
      </c>
      <c r="H16" s="9" t="s">
        <v>34</v>
      </c>
      <c r="I16" s="9">
        <v>100</v>
      </c>
      <c r="J16" s="9"/>
      <c r="K16" s="10">
        <v>43678</v>
      </c>
      <c r="L16" s="10" t="s">
        <v>35</v>
      </c>
      <c r="M16" s="38" t="s">
        <v>49</v>
      </c>
      <c r="P16" s="3" t="s">
        <v>33</v>
      </c>
    </row>
    <row r="17" spans="2:17" ht="106.5" customHeight="1">
      <c r="B17" s="6">
        <v>1</v>
      </c>
      <c r="C17" s="7" t="s">
        <v>50</v>
      </c>
      <c r="D17" s="23" t="s">
        <v>51</v>
      </c>
      <c r="E17" s="40" t="s">
        <v>52</v>
      </c>
      <c r="F17" s="21">
        <v>50600</v>
      </c>
      <c r="G17" s="9" t="s">
        <v>13</v>
      </c>
      <c r="H17" s="9" t="s">
        <v>34</v>
      </c>
      <c r="I17" s="9">
        <v>100</v>
      </c>
      <c r="J17" s="9"/>
      <c r="K17" s="10">
        <v>43405</v>
      </c>
      <c r="L17" s="10" t="s">
        <v>35</v>
      </c>
      <c r="M17" s="22"/>
      <c r="P17" s="3" t="s">
        <v>53</v>
      </c>
    </row>
    <row r="18" spans="2:17" ht="96" customHeight="1">
      <c r="B18" s="6">
        <v>1</v>
      </c>
      <c r="C18" s="7" t="s">
        <v>54</v>
      </c>
      <c r="D18" s="9" t="s">
        <v>31</v>
      </c>
      <c r="E18" s="9" t="s">
        <v>55</v>
      </c>
      <c r="F18" s="21">
        <v>32000</v>
      </c>
      <c r="G18" s="9" t="s">
        <v>53</v>
      </c>
      <c r="H18" s="9" t="s">
        <v>34</v>
      </c>
      <c r="I18" s="9">
        <v>100</v>
      </c>
      <c r="J18" s="9"/>
      <c r="K18" s="10">
        <v>43739</v>
      </c>
      <c r="L18" s="10" t="s">
        <v>35</v>
      </c>
      <c r="M18" s="22"/>
      <c r="P18" s="3" t="s">
        <v>33</v>
      </c>
    </row>
    <row r="19" spans="2:17" ht="25.5">
      <c r="B19" s="6">
        <v>1</v>
      </c>
      <c r="C19" s="9" t="s">
        <v>56</v>
      </c>
      <c r="D19" s="9" t="s">
        <v>31</v>
      </c>
      <c r="E19" s="42" t="s">
        <v>57</v>
      </c>
      <c r="F19" s="43">
        <f>1607*2*11.5</f>
        <v>36961</v>
      </c>
      <c r="G19" s="9" t="s">
        <v>53</v>
      </c>
      <c r="H19" s="9" t="s">
        <v>34</v>
      </c>
      <c r="I19" s="9">
        <v>100</v>
      </c>
      <c r="J19" s="9"/>
      <c r="K19" s="10">
        <v>43525</v>
      </c>
      <c r="L19" s="10" t="s">
        <v>35</v>
      </c>
      <c r="M19" s="22"/>
      <c r="P19" s="3" t="s">
        <v>58</v>
      </c>
    </row>
    <row r="20" spans="2:17" ht="409.6">
      <c r="B20" s="6">
        <v>1</v>
      </c>
      <c r="C20" s="9" t="s">
        <v>59</v>
      </c>
      <c r="D20" s="9" t="s">
        <v>31</v>
      </c>
      <c r="E20" s="9" t="s">
        <v>60</v>
      </c>
      <c r="F20" s="21">
        <f>(8200000/2800)*11.5</f>
        <v>33678.571428571428</v>
      </c>
      <c r="G20" s="9" t="s">
        <v>33</v>
      </c>
      <c r="H20" s="9" t="s">
        <v>34</v>
      </c>
      <c r="I20" s="9">
        <v>100</v>
      </c>
      <c r="J20" s="9"/>
      <c r="K20" s="10">
        <v>43467</v>
      </c>
      <c r="L20" s="10" t="s">
        <v>35</v>
      </c>
      <c r="M20" s="38" t="s">
        <v>61</v>
      </c>
    </row>
    <row r="21" spans="2:17" ht="24.95" customHeight="1">
      <c r="B21" s="6">
        <v>1</v>
      </c>
      <c r="C21" s="9" t="s">
        <v>62</v>
      </c>
      <c r="D21" s="9" t="s">
        <v>31</v>
      </c>
      <c r="E21" s="23" t="s">
        <v>63</v>
      </c>
      <c r="F21" s="24">
        <f>2000*11.5</f>
        <v>23000</v>
      </c>
      <c r="G21" s="9" t="s">
        <v>33</v>
      </c>
      <c r="H21" s="9" t="s">
        <v>34</v>
      </c>
      <c r="I21" s="9">
        <v>100</v>
      </c>
      <c r="J21" s="9"/>
      <c r="K21" s="10">
        <v>43467</v>
      </c>
      <c r="L21" s="10" t="s">
        <v>35</v>
      </c>
      <c r="M21" s="38" t="s">
        <v>64</v>
      </c>
      <c r="N21" s="68"/>
      <c r="O21" s="68"/>
      <c r="P21" s="68"/>
      <c r="Q21" s="68"/>
    </row>
    <row r="22" spans="2:17" ht="24.95" customHeight="1">
      <c r="B22" s="6">
        <v>1</v>
      </c>
      <c r="C22" s="9" t="s">
        <v>62</v>
      </c>
      <c r="D22" s="9" t="s">
        <v>31</v>
      </c>
      <c r="E22" s="23" t="s">
        <v>65</v>
      </c>
      <c r="F22" s="24">
        <v>90900</v>
      </c>
      <c r="G22" s="23" t="s">
        <v>53</v>
      </c>
      <c r="H22" s="23" t="s">
        <v>34</v>
      </c>
      <c r="I22" s="9"/>
      <c r="J22" s="37"/>
      <c r="K22" s="33">
        <v>43467</v>
      </c>
      <c r="L22" s="10" t="s">
        <v>35</v>
      </c>
      <c r="M22" s="38" t="s">
        <v>66</v>
      </c>
      <c r="N22" s="52"/>
      <c r="O22" s="52"/>
      <c r="P22" s="52"/>
      <c r="Q22" s="52"/>
    </row>
    <row r="23" spans="2:17" ht="98.25" customHeight="1">
      <c r="B23" s="8">
        <v>1</v>
      </c>
      <c r="C23" s="9" t="s">
        <v>67</v>
      </c>
      <c r="D23" s="9" t="s">
        <v>31</v>
      </c>
      <c r="E23" s="23" t="s">
        <v>68</v>
      </c>
      <c r="F23" s="24">
        <v>40714</v>
      </c>
      <c r="G23" s="9" t="s">
        <v>33</v>
      </c>
      <c r="H23" s="9" t="s">
        <v>34</v>
      </c>
      <c r="I23" s="9">
        <v>100</v>
      </c>
      <c r="J23" s="9"/>
      <c r="K23" s="10">
        <v>43709</v>
      </c>
      <c r="L23" s="10" t="s">
        <v>35</v>
      </c>
      <c r="M23" s="38" t="s">
        <v>69</v>
      </c>
    </row>
    <row r="24" spans="2:17" ht="78.75" customHeight="1">
      <c r="B24" s="8">
        <v>1</v>
      </c>
      <c r="C24" s="9" t="s">
        <v>67</v>
      </c>
      <c r="D24" s="9" t="s">
        <v>31</v>
      </c>
      <c r="E24" s="23" t="s">
        <v>70</v>
      </c>
      <c r="F24" s="24">
        <v>26143</v>
      </c>
      <c r="G24" s="9" t="s">
        <v>33</v>
      </c>
      <c r="H24" s="9" t="s">
        <v>34</v>
      </c>
      <c r="I24" s="9">
        <v>100</v>
      </c>
      <c r="J24" s="9"/>
      <c r="K24" s="10">
        <v>43709</v>
      </c>
      <c r="L24" s="10" t="s">
        <v>35</v>
      </c>
      <c r="M24" s="38" t="s">
        <v>71</v>
      </c>
    </row>
    <row r="25" spans="2:17" ht="78" customHeight="1">
      <c r="B25" s="8">
        <v>1</v>
      </c>
      <c r="C25" s="9" t="s">
        <v>67</v>
      </c>
      <c r="D25" s="9" t="s">
        <v>31</v>
      </c>
      <c r="E25" s="23" t="s">
        <v>72</v>
      </c>
      <c r="F25" s="24">
        <v>31800</v>
      </c>
      <c r="G25" s="9" t="s">
        <v>33</v>
      </c>
      <c r="H25" s="9" t="s">
        <v>34</v>
      </c>
      <c r="I25" s="9">
        <v>100</v>
      </c>
      <c r="J25" s="9"/>
      <c r="K25" s="10">
        <v>43709</v>
      </c>
      <c r="L25" s="10" t="s">
        <v>35</v>
      </c>
      <c r="M25" s="41" t="s">
        <v>73</v>
      </c>
      <c r="N25" s="31"/>
    </row>
    <row r="26" spans="2:17" ht="73.5" customHeight="1">
      <c r="B26" s="8">
        <v>1</v>
      </c>
      <c r="C26" s="9" t="s">
        <v>67</v>
      </c>
      <c r="D26" s="9" t="s">
        <v>31</v>
      </c>
      <c r="E26" s="23" t="s">
        <v>74</v>
      </c>
      <c r="F26" s="24">
        <v>31800</v>
      </c>
      <c r="G26" s="9" t="s">
        <v>33</v>
      </c>
      <c r="H26" s="9" t="s">
        <v>34</v>
      </c>
      <c r="I26" s="9">
        <v>100</v>
      </c>
      <c r="J26" s="9"/>
      <c r="K26" s="10">
        <v>43709</v>
      </c>
      <c r="L26" s="10" t="s">
        <v>35</v>
      </c>
      <c r="M26" s="41" t="s">
        <v>75</v>
      </c>
      <c r="N26" s="31"/>
    </row>
    <row r="27" spans="2:17" ht="67.7" customHeight="1">
      <c r="B27" s="8">
        <v>1</v>
      </c>
      <c r="C27" s="9" t="s">
        <v>67</v>
      </c>
      <c r="D27" s="9" t="s">
        <v>31</v>
      </c>
      <c r="E27" s="23" t="s">
        <v>76</v>
      </c>
      <c r="F27" s="24">
        <v>31800</v>
      </c>
      <c r="G27" s="9" t="s">
        <v>33</v>
      </c>
      <c r="H27" s="9" t="s">
        <v>34</v>
      </c>
      <c r="I27" s="9">
        <v>100</v>
      </c>
      <c r="J27" s="9"/>
      <c r="K27" s="10">
        <v>43709</v>
      </c>
      <c r="L27" s="10" t="s">
        <v>35</v>
      </c>
      <c r="M27" s="41" t="s">
        <v>77</v>
      </c>
    </row>
    <row r="28" spans="2:17" ht="141" customHeight="1">
      <c r="B28" s="8">
        <v>1</v>
      </c>
      <c r="C28" s="9" t="s">
        <v>67</v>
      </c>
      <c r="D28" s="9" t="s">
        <v>31</v>
      </c>
      <c r="E28" s="23" t="s">
        <v>78</v>
      </c>
      <c r="F28" s="24">
        <v>31800</v>
      </c>
      <c r="G28" s="9" t="s">
        <v>33</v>
      </c>
      <c r="H28" s="9" t="s">
        <v>34</v>
      </c>
      <c r="I28" s="9">
        <v>100</v>
      </c>
      <c r="J28" s="9"/>
      <c r="K28" s="10">
        <v>43709</v>
      </c>
      <c r="L28" s="10" t="s">
        <v>35</v>
      </c>
      <c r="M28" s="38" t="s">
        <v>79</v>
      </c>
    </row>
    <row r="29" spans="2:17" ht="63.95" customHeight="1">
      <c r="B29" s="8">
        <v>1</v>
      </c>
      <c r="C29" s="9" t="s">
        <v>67</v>
      </c>
      <c r="D29" s="9" t="s">
        <v>31</v>
      </c>
      <c r="E29" s="23" t="s">
        <v>80</v>
      </c>
      <c r="F29" s="24">
        <v>28165</v>
      </c>
      <c r="G29" s="9" t="s">
        <v>33</v>
      </c>
      <c r="H29" s="9" t="s">
        <v>34</v>
      </c>
      <c r="I29" s="9">
        <v>100</v>
      </c>
      <c r="J29" s="9"/>
      <c r="K29" s="10">
        <v>43709</v>
      </c>
      <c r="L29" s="10" t="s">
        <v>35</v>
      </c>
      <c r="M29" s="38" t="s">
        <v>81</v>
      </c>
    </row>
    <row r="30" spans="2:17" ht="33.950000000000003" customHeight="1">
      <c r="B30" s="8">
        <v>1</v>
      </c>
      <c r="C30" s="9" t="s">
        <v>67</v>
      </c>
      <c r="D30" s="9" t="s">
        <v>31</v>
      </c>
      <c r="E30" s="23" t="s">
        <v>82</v>
      </c>
      <c r="F30" s="24">
        <v>28165</v>
      </c>
      <c r="G30" s="9" t="s">
        <v>33</v>
      </c>
      <c r="H30" s="9" t="s">
        <v>34</v>
      </c>
      <c r="I30" s="9">
        <v>100</v>
      </c>
      <c r="J30" s="9"/>
      <c r="K30" s="10">
        <v>43709</v>
      </c>
      <c r="L30" s="10" t="s">
        <v>35</v>
      </c>
      <c r="M30" s="38" t="s">
        <v>83</v>
      </c>
    </row>
    <row r="31" spans="2:17" ht="63" customHeight="1">
      <c r="B31" s="8">
        <v>1</v>
      </c>
      <c r="C31" s="9" t="s">
        <v>84</v>
      </c>
      <c r="D31" s="42" t="s">
        <v>85</v>
      </c>
      <c r="E31" s="23" t="s">
        <v>86</v>
      </c>
      <c r="F31" s="24">
        <v>80636</v>
      </c>
      <c r="G31" s="9" t="s">
        <v>33</v>
      </c>
      <c r="H31" s="9" t="s">
        <v>34</v>
      </c>
      <c r="I31" s="25">
        <v>100</v>
      </c>
      <c r="J31" s="9"/>
      <c r="K31" s="10">
        <v>43617</v>
      </c>
      <c r="L31" s="10" t="s">
        <v>35</v>
      </c>
      <c r="M31" s="38" t="s">
        <v>87</v>
      </c>
    </row>
    <row r="32" spans="2:17" ht="36.950000000000003" customHeight="1">
      <c r="B32" s="8">
        <v>1</v>
      </c>
      <c r="C32" s="9" t="s">
        <v>84</v>
      </c>
      <c r="D32" s="42" t="s">
        <v>85</v>
      </c>
      <c r="E32" s="23" t="s">
        <v>88</v>
      </c>
      <c r="F32" s="24">
        <v>60571</v>
      </c>
      <c r="G32" s="9" t="s">
        <v>33</v>
      </c>
      <c r="H32" s="9" t="s">
        <v>34</v>
      </c>
      <c r="I32" s="25">
        <v>100</v>
      </c>
      <c r="J32" s="9"/>
      <c r="K32" s="10">
        <v>43586</v>
      </c>
      <c r="L32" s="10" t="s">
        <v>35</v>
      </c>
      <c r="M32" s="38" t="s">
        <v>89</v>
      </c>
      <c r="P32" s="3" t="s">
        <v>90</v>
      </c>
    </row>
    <row r="33" spans="2:16" ht="46.9" customHeight="1">
      <c r="B33" s="6">
        <v>2</v>
      </c>
      <c r="C33" s="9" t="s">
        <v>91</v>
      </c>
      <c r="D33" s="9" t="s">
        <v>31</v>
      </c>
      <c r="E33" s="9" t="s">
        <v>92</v>
      </c>
      <c r="F33" s="24">
        <v>32000</v>
      </c>
      <c r="G33" s="9" t="s">
        <v>33</v>
      </c>
      <c r="H33" s="9" t="s">
        <v>34</v>
      </c>
      <c r="I33" s="9">
        <v>100</v>
      </c>
      <c r="J33" s="9"/>
      <c r="K33" s="10">
        <v>43467</v>
      </c>
      <c r="L33" s="10" t="s">
        <v>35</v>
      </c>
      <c r="M33" s="38" t="s">
        <v>93</v>
      </c>
      <c r="P33" s="3"/>
    </row>
    <row r="34" spans="2:16" ht="409.6">
      <c r="B34" s="6">
        <v>2</v>
      </c>
      <c r="C34" s="9" t="s">
        <v>91</v>
      </c>
      <c r="D34" s="9" t="s">
        <v>31</v>
      </c>
      <c r="E34" s="9" t="s">
        <v>92</v>
      </c>
      <c r="F34" s="24">
        <v>32000</v>
      </c>
      <c r="G34" s="9" t="s">
        <v>33</v>
      </c>
      <c r="H34" s="9" t="s">
        <v>34</v>
      </c>
      <c r="I34" s="9">
        <v>100</v>
      </c>
      <c r="J34" s="9"/>
      <c r="K34" s="10">
        <v>43467</v>
      </c>
      <c r="L34" s="10" t="s">
        <v>35</v>
      </c>
      <c r="M34" s="38" t="s">
        <v>94</v>
      </c>
      <c r="P34" s="3"/>
    </row>
    <row r="35" spans="2:16" ht="75.95" customHeight="1">
      <c r="B35" s="6">
        <v>2</v>
      </c>
      <c r="C35" s="9" t="s">
        <v>95</v>
      </c>
      <c r="D35" s="9" t="s">
        <v>31</v>
      </c>
      <c r="E35" s="42" t="s">
        <v>96</v>
      </c>
      <c r="F35" s="21">
        <v>27000</v>
      </c>
      <c r="G35" s="9" t="s">
        <v>53</v>
      </c>
      <c r="H35" s="9" t="s">
        <v>34</v>
      </c>
      <c r="I35" s="9">
        <v>100</v>
      </c>
      <c r="J35" s="9"/>
      <c r="K35" s="10">
        <v>43525</v>
      </c>
      <c r="L35" s="10" t="s">
        <v>35</v>
      </c>
      <c r="M35" s="22"/>
      <c r="P35" s="3"/>
    </row>
    <row r="36" spans="2:16" ht="242.25">
      <c r="B36" s="6">
        <v>2</v>
      </c>
      <c r="C36" s="9" t="s">
        <v>97</v>
      </c>
      <c r="D36" s="9" t="s">
        <v>31</v>
      </c>
      <c r="E36" s="23" t="s">
        <v>98</v>
      </c>
      <c r="F36" s="24">
        <v>29000</v>
      </c>
      <c r="G36" s="9" t="s">
        <v>33</v>
      </c>
      <c r="H36" s="9" t="s">
        <v>34</v>
      </c>
      <c r="I36" s="9">
        <v>100</v>
      </c>
      <c r="J36" s="9"/>
      <c r="K36" s="10">
        <v>43467</v>
      </c>
      <c r="L36" s="10" t="s">
        <v>35</v>
      </c>
      <c r="M36" s="38" t="s">
        <v>99</v>
      </c>
      <c r="P36" s="3"/>
    </row>
    <row r="37" spans="2:16" ht="131.25" customHeight="1">
      <c r="B37" s="6">
        <v>2</v>
      </c>
      <c r="C37" s="9" t="s">
        <v>100</v>
      </c>
      <c r="D37" s="9" t="s">
        <v>31</v>
      </c>
      <c r="E37" s="23" t="s">
        <v>101</v>
      </c>
      <c r="F37" s="21">
        <v>65000</v>
      </c>
      <c r="G37" s="9" t="s">
        <v>53</v>
      </c>
      <c r="H37" s="9" t="s">
        <v>34</v>
      </c>
      <c r="I37" s="9">
        <v>100</v>
      </c>
      <c r="J37" s="9"/>
      <c r="K37" s="10">
        <v>43467</v>
      </c>
      <c r="L37" s="10" t="s">
        <v>102</v>
      </c>
      <c r="M37" s="22"/>
      <c r="P37" s="3"/>
    </row>
    <row r="38" spans="2:16" ht="102.75" customHeight="1">
      <c r="B38" s="6">
        <v>2</v>
      </c>
      <c r="C38" s="9" t="s">
        <v>103</v>
      </c>
      <c r="D38" s="9" t="s">
        <v>31</v>
      </c>
      <c r="E38" s="9" t="s">
        <v>104</v>
      </c>
      <c r="F38" s="21">
        <v>34000</v>
      </c>
      <c r="G38" s="9" t="s">
        <v>33</v>
      </c>
      <c r="H38" s="9" t="s">
        <v>34</v>
      </c>
      <c r="I38" s="9">
        <v>100</v>
      </c>
      <c r="J38" s="9"/>
      <c r="K38" s="10">
        <v>43467</v>
      </c>
      <c r="L38" s="10" t="s">
        <v>35</v>
      </c>
      <c r="M38" s="38" t="s">
        <v>105</v>
      </c>
      <c r="P38" s="3"/>
    </row>
    <row r="39" spans="2:16" ht="117" customHeight="1">
      <c r="B39" s="6">
        <v>2</v>
      </c>
      <c r="C39" s="23" t="s">
        <v>106</v>
      </c>
      <c r="D39" s="23" t="s">
        <v>31</v>
      </c>
      <c r="E39" s="23" t="s">
        <v>107</v>
      </c>
      <c r="F39" s="24">
        <v>40000</v>
      </c>
      <c r="G39" s="9" t="s">
        <v>33</v>
      </c>
      <c r="H39" s="9" t="s">
        <v>34</v>
      </c>
      <c r="I39" s="9">
        <v>100</v>
      </c>
      <c r="J39" s="9"/>
      <c r="K39" s="10">
        <v>43678</v>
      </c>
      <c r="L39" s="10" t="s">
        <v>35</v>
      </c>
      <c r="M39" s="38" t="s">
        <v>108</v>
      </c>
      <c r="P39" s="3"/>
    </row>
    <row r="40" spans="2:16" ht="86.25" customHeight="1">
      <c r="B40" s="44">
        <v>2</v>
      </c>
      <c r="C40" s="23" t="s">
        <v>109</v>
      </c>
      <c r="D40" s="23" t="s">
        <v>110</v>
      </c>
      <c r="E40" s="23" t="s">
        <v>111</v>
      </c>
      <c r="F40" s="24">
        <v>15000</v>
      </c>
      <c r="G40" s="23" t="s">
        <v>13</v>
      </c>
      <c r="H40" s="23" t="s">
        <v>34</v>
      </c>
      <c r="I40" s="23">
        <v>100</v>
      </c>
      <c r="J40" s="23"/>
      <c r="K40" s="33">
        <v>43467</v>
      </c>
      <c r="L40" s="10" t="s">
        <v>35</v>
      </c>
      <c r="M40" s="30"/>
      <c r="P40" s="3"/>
    </row>
    <row r="41" spans="2:16" ht="52.5" customHeight="1">
      <c r="B41" s="6">
        <v>2</v>
      </c>
      <c r="C41" s="9" t="s">
        <v>112</v>
      </c>
      <c r="D41" s="9" t="s">
        <v>31</v>
      </c>
      <c r="E41" s="9" t="s">
        <v>113</v>
      </c>
      <c r="F41" s="21">
        <v>27000</v>
      </c>
      <c r="G41" s="9" t="s">
        <v>53</v>
      </c>
      <c r="H41" s="9" t="s">
        <v>34</v>
      </c>
      <c r="I41" s="9">
        <v>100</v>
      </c>
      <c r="J41" s="9"/>
      <c r="K41" s="10">
        <v>43467</v>
      </c>
      <c r="L41" s="10" t="s">
        <v>35</v>
      </c>
      <c r="M41" s="38"/>
      <c r="P41" s="3"/>
    </row>
    <row r="42" spans="2:16" ht="76.5">
      <c r="B42" s="8">
        <v>1</v>
      </c>
      <c r="C42" s="9" t="s">
        <v>114</v>
      </c>
      <c r="D42" s="23" t="s">
        <v>110</v>
      </c>
      <c r="E42" s="9" t="s">
        <v>115</v>
      </c>
      <c r="F42" s="21">
        <v>12000</v>
      </c>
      <c r="G42" s="9" t="s">
        <v>13</v>
      </c>
      <c r="H42" s="9" t="s">
        <v>34</v>
      </c>
      <c r="I42" s="9"/>
      <c r="J42" s="9"/>
      <c r="K42" s="10">
        <v>43467</v>
      </c>
      <c r="L42" s="10" t="s">
        <v>35</v>
      </c>
      <c r="M42" s="22"/>
      <c r="P42" s="3"/>
    </row>
    <row r="43" spans="2:16" ht="63.75">
      <c r="B43" s="8">
        <v>1</v>
      </c>
      <c r="C43" s="9" t="s">
        <v>116</v>
      </c>
      <c r="D43" s="9" t="s">
        <v>31</v>
      </c>
      <c r="E43" s="9" t="s">
        <v>117</v>
      </c>
      <c r="F43" s="21">
        <v>29000</v>
      </c>
      <c r="G43" s="9" t="s">
        <v>53</v>
      </c>
      <c r="H43" s="9" t="s">
        <v>34</v>
      </c>
      <c r="I43" s="9">
        <v>100</v>
      </c>
      <c r="J43" s="9"/>
      <c r="K43" s="10">
        <v>43405</v>
      </c>
      <c r="L43" s="10" t="s">
        <v>35</v>
      </c>
      <c r="M43" s="22"/>
      <c r="P43" s="3"/>
    </row>
    <row r="44" spans="2:16" ht="57" customHeight="1">
      <c r="B44" s="8">
        <v>1</v>
      </c>
      <c r="C44" s="9" t="s">
        <v>118</v>
      </c>
      <c r="D44" s="42"/>
      <c r="E44" s="9" t="s">
        <v>119</v>
      </c>
      <c r="F44" s="21">
        <v>20000</v>
      </c>
      <c r="G44" s="9"/>
      <c r="H44" s="9"/>
      <c r="I44" s="9"/>
      <c r="J44" s="9"/>
      <c r="K44" s="10"/>
      <c r="L44" s="10" t="s">
        <v>35</v>
      </c>
      <c r="M44" s="22"/>
      <c r="P44" s="3"/>
    </row>
    <row r="45" spans="2:16" ht="96" customHeight="1">
      <c r="B45" s="8">
        <v>1</v>
      </c>
      <c r="C45" s="9" t="s">
        <v>120</v>
      </c>
      <c r="D45" s="9" t="s">
        <v>121</v>
      </c>
      <c r="E45" s="9" t="s">
        <v>122</v>
      </c>
      <c r="F45" s="21">
        <v>24000</v>
      </c>
      <c r="G45" s="9" t="s">
        <v>53</v>
      </c>
      <c r="H45" s="9" t="s">
        <v>34</v>
      </c>
      <c r="I45" s="34">
        <v>100</v>
      </c>
      <c r="J45" s="9"/>
      <c r="K45" s="10">
        <v>43405</v>
      </c>
      <c r="L45" s="10" t="s">
        <v>35</v>
      </c>
      <c r="M45" s="22"/>
      <c r="N45" s="28"/>
      <c r="P45" s="3"/>
    </row>
    <row r="46" spans="2:16" ht="89.25">
      <c r="B46" s="8">
        <v>1</v>
      </c>
      <c r="C46" s="9" t="s">
        <v>123</v>
      </c>
      <c r="D46" s="9" t="s">
        <v>124</v>
      </c>
      <c r="E46" s="9" t="s">
        <v>125</v>
      </c>
      <c r="F46" s="21">
        <v>39000</v>
      </c>
      <c r="G46" s="9" t="s">
        <v>53</v>
      </c>
      <c r="H46" s="9" t="s">
        <v>34</v>
      </c>
      <c r="I46" s="9">
        <v>100</v>
      </c>
      <c r="J46" s="9"/>
      <c r="K46" s="10">
        <v>43405</v>
      </c>
      <c r="L46" s="10" t="s">
        <v>35</v>
      </c>
      <c r="M46" s="22"/>
      <c r="P46" s="3"/>
    </row>
    <row r="47" spans="2:16" ht="25.5">
      <c r="B47" s="8">
        <v>1</v>
      </c>
      <c r="C47" s="9" t="s">
        <v>126</v>
      </c>
      <c r="D47" s="9" t="s">
        <v>31</v>
      </c>
      <c r="E47" s="9" t="s">
        <v>127</v>
      </c>
      <c r="F47" s="21">
        <v>57000</v>
      </c>
      <c r="G47" s="9" t="s">
        <v>53</v>
      </c>
      <c r="H47" s="9" t="s">
        <v>34</v>
      </c>
      <c r="I47" s="9">
        <v>100</v>
      </c>
      <c r="J47" s="9"/>
      <c r="K47" s="10">
        <v>43405</v>
      </c>
      <c r="L47" s="10" t="s">
        <v>35</v>
      </c>
      <c r="M47" s="22"/>
      <c r="P47" s="3"/>
    </row>
    <row r="48" spans="2:16" ht="73.5" customHeight="1">
      <c r="B48" s="8">
        <v>2</v>
      </c>
      <c r="C48" s="9" t="s">
        <v>128</v>
      </c>
      <c r="D48" s="9" t="s">
        <v>121</v>
      </c>
      <c r="E48" s="9" t="s">
        <v>129</v>
      </c>
      <c r="F48" s="21">
        <v>42000</v>
      </c>
      <c r="G48" s="9" t="s">
        <v>53</v>
      </c>
      <c r="H48" s="23" t="s">
        <v>34</v>
      </c>
      <c r="I48" s="23">
        <v>101</v>
      </c>
      <c r="J48" s="9"/>
      <c r="K48" s="10"/>
      <c r="L48" s="10" t="s">
        <v>35</v>
      </c>
      <c r="M48" s="22"/>
      <c r="P48" s="3"/>
    </row>
    <row r="49" spans="2:16" ht="82.5" customHeight="1">
      <c r="B49" s="8">
        <v>2</v>
      </c>
      <c r="C49" s="9" t="s">
        <v>130</v>
      </c>
      <c r="D49" s="9" t="s">
        <v>131</v>
      </c>
      <c r="E49" s="9" t="s">
        <v>132</v>
      </c>
      <c r="F49" s="21">
        <v>74600</v>
      </c>
      <c r="G49" s="9" t="s">
        <v>53</v>
      </c>
      <c r="H49" s="23" t="s">
        <v>34</v>
      </c>
      <c r="I49" s="23">
        <v>100</v>
      </c>
      <c r="J49" s="9"/>
      <c r="K49" s="10"/>
      <c r="L49" s="10" t="s">
        <v>35</v>
      </c>
      <c r="M49" s="22"/>
      <c r="P49" s="3"/>
    </row>
    <row r="50" spans="2:16" ht="25.5">
      <c r="B50" s="8">
        <v>3</v>
      </c>
      <c r="C50" s="9" t="s">
        <v>133</v>
      </c>
      <c r="D50" s="9" t="s">
        <v>31</v>
      </c>
      <c r="E50" s="9" t="s">
        <v>134</v>
      </c>
      <c r="F50" s="21">
        <v>5000</v>
      </c>
      <c r="G50" s="9" t="s">
        <v>53</v>
      </c>
      <c r="H50" s="9" t="s">
        <v>34</v>
      </c>
      <c r="I50" s="9">
        <v>100</v>
      </c>
      <c r="J50" s="9"/>
      <c r="K50" s="10">
        <v>43617</v>
      </c>
      <c r="L50" s="10" t="s">
        <v>35</v>
      </c>
      <c r="M50" s="22"/>
      <c r="N50" s="35"/>
      <c r="O50" s="29"/>
      <c r="P50" s="3"/>
    </row>
    <row r="51" spans="2:16" ht="25.5">
      <c r="B51" s="8">
        <v>3</v>
      </c>
      <c r="C51" s="9" t="s">
        <v>133</v>
      </c>
      <c r="D51" s="9" t="s">
        <v>135</v>
      </c>
      <c r="E51" s="9" t="s">
        <v>136</v>
      </c>
      <c r="F51" s="21">
        <v>15000</v>
      </c>
      <c r="G51" s="9" t="s">
        <v>13</v>
      </c>
      <c r="H51" s="9" t="s">
        <v>34</v>
      </c>
      <c r="I51" s="9">
        <v>100</v>
      </c>
      <c r="J51" s="9"/>
      <c r="K51" s="10">
        <v>43709</v>
      </c>
      <c r="L51" s="10" t="s">
        <v>35</v>
      </c>
      <c r="M51" s="22"/>
      <c r="N51" s="35"/>
      <c r="O51" s="29"/>
      <c r="P51" s="3"/>
    </row>
    <row r="52" spans="2:16" ht="97.5" customHeight="1">
      <c r="B52" s="8">
        <v>3</v>
      </c>
      <c r="C52" s="9" t="s">
        <v>137</v>
      </c>
      <c r="D52" s="42" t="s">
        <v>138</v>
      </c>
      <c r="E52" s="107" t="s">
        <v>139</v>
      </c>
      <c r="F52" s="43">
        <v>131000</v>
      </c>
      <c r="G52" s="42" t="s">
        <v>37</v>
      </c>
      <c r="H52" s="42" t="s">
        <v>34</v>
      </c>
      <c r="I52" s="42">
        <v>100</v>
      </c>
      <c r="J52" s="42"/>
      <c r="K52" s="46">
        <v>43466</v>
      </c>
      <c r="L52" s="10" t="s">
        <v>35</v>
      </c>
      <c r="M52" s="47"/>
      <c r="N52" s="35"/>
      <c r="O52" s="29"/>
    </row>
    <row r="53" spans="2:16" ht="46.5" customHeight="1">
      <c r="B53" s="8">
        <v>3</v>
      </c>
      <c r="C53" s="9" t="s">
        <v>140</v>
      </c>
      <c r="D53" s="42" t="s">
        <v>138</v>
      </c>
      <c r="E53" s="42" t="s">
        <v>141</v>
      </c>
      <c r="F53" s="43">
        <v>64400</v>
      </c>
      <c r="G53" s="42" t="s">
        <v>29</v>
      </c>
      <c r="H53" s="42" t="s">
        <v>34</v>
      </c>
      <c r="I53" s="42">
        <v>100</v>
      </c>
      <c r="J53" s="42"/>
      <c r="K53" s="46"/>
      <c r="L53" s="10" t="s">
        <v>35</v>
      </c>
      <c r="M53" s="47"/>
      <c r="P53" s="3"/>
    </row>
    <row r="54" spans="2:16" ht="65.25" customHeight="1">
      <c r="B54" s="8">
        <v>3</v>
      </c>
      <c r="C54" s="9" t="s">
        <v>142</v>
      </c>
      <c r="D54" s="42" t="s">
        <v>143</v>
      </c>
      <c r="E54" s="42" t="s">
        <v>144</v>
      </c>
      <c r="F54" s="43">
        <v>300000</v>
      </c>
      <c r="G54" s="42" t="s">
        <v>29</v>
      </c>
      <c r="H54" s="42" t="s">
        <v>34</v>
      </c>
      <c r="I54" s="42">
        <v>100</v>
      </c>
      <c r="J54" s="42"/>
      <c r="K54" s="46">
        <v>43405</v>
      </c>
      <c r="L54" s="10" t="s">
        <v>35</v>
      </c>
      <c r="M54" s="47"/>
      <c r="N54" s="28"/>
      <c r="P54" s="3"/>
    </row>
    <row r="55" spans="2:16" ht="25.5">
      <c r="B55" s="8">
        <v>3</v>
      </c>
      <c r="C55" s="9" t="s">
        <v>145</v>
      </c>
      <c r="D55" s="42" t="s">
        <v>31</v>
      </c>
      <c r="E55" s="48" t="s">
        <v>146</v>
      </c>
      <c r="F55" s="43">
        <v>27000</v>
      </c>
      <c r="G55" s="42" t="s">
        <v>53</v>
      </c>
      <c r="H55" s="42" t="s">
        <v>34</v>
      </c>
      <c r="I55" s="42">
        <v>100</v>
      </c>
      <c r="J55" s="42"/>
      <c r="K55" s="46">
        <v>43525</v>
      </c>
      <c r="L55" s="10" t="s">
        <v>35</v>
      </c>
      <c r="M55" s="47"/>
    </row>
    <row r="56" spans="2:16" ht="25.5">
      <c r="B56" s="8">
        <v>3</v>
      </c>
      <c r="C56" s="9" t="s">
        <v>145</v>
      </c>
      <c r="D56" s="42" t="s">
        <v>31</v>
      </c>
      <c r="E56" s="42" t="s">
        <v>146</v>
      </c>
      <c r="F56" s="43">
        <v>27000</v>
      </c>
      <c r="G56" s="42" t="s">
        <v>53</v>
      </c>
      <c r="H56" s="42" t="s">
        <v>34</v>
      </c>
      <c r="I56" s="42">
        <v>100</v>
      </c>
      <c r="J56" s="42"/>
      <c r="K56" s="46">
        <v>43525</v>
      </c>
      <c r="L56" s="10" t="s">
        <v>35</v>
      </c>
      <c r="M56" s="47"/>
    </row>
    <row r="57" spans="2:16" ht="135" customHeight="1">
      <c r="B57" s="8">
        <v>3</v>
      </c>
      <c r="C57" s="9" t="s">
        <v>147</v>
      </c>
      <c r="D57" s="42" t="s">
        <v>148</v>
      </c>
      <c r="E57" s="49" t="s">
        <v>149</v>
      </c>
      <c r="F57" s="43">
        <f>27700+28100-10000</f>
        <v>45800</v>
      </c>
      <c r="G57" s="42" t="s">
        <v>13</v>
      </c>
      <c r="H57" s="42" t="s">
        <v>34</v>
      </c>
      <c r="I57" s="42">
        <v>100</v>
      </c>
      <c r="J57" s="42"/>
      <c r="K57" s="46">
        <v>43497</v>
      </c>
      <c r="L57" s="10" t="s">
        <v>35</v>
      </c>
      <c r="M57" s="47"/>
      <c r="N57" s="32"/>
      <c r="O57" s="27"/>
    </row>
    <row r="58" spans="2:16" ht="89.25">
      <c r="B58" s="8">
        <v>3</v>
      </c>
      <c r="C58" s="9" t="s">
        <v>150</v>
      </c>
      <c r="D58" s="42" t="s">
        <v>51</v>
      </c>
      <c r="E58" s="106" t="s">
        <v>151</v>
      </c>
      <c r="F58" s="43">
        <f>7100*10</f>
        <v>71000</v>
      </c>
      <c r="G58" s="42" t="s">
        <v>13</v>
      </c>
      <c r="H58" s="42" t="s">
        <v>34</v>
      </c>
      <c r="I58" s="42">
        <v>100</v>
      </c>
      <c r="J58" s="42"/>
      <c r="K58" s="46">
        <v>43647</v>
      </c>
      <c r="L58" s="10" t="s">
        <v>35</v>
      </c>
      <c r="M58" s="50"/>
      <c r="P58" s="3"/>
    </row>
    <row r="59" spans="2:16" ht="25.5" customHeight="1">
      <c r="B59" s="8">
        <v>4</v>
      </c>
      <c r="C59" s="9" t="s">
        <v>152</v>
      </c>
      <c r="D59" s="42" t="s">
        <v>85</v>
      </c>
      <c r="E59" s="42" t="s">
        <v>153</v>
      </c>
      <c r="F59" s="43">
        <v>40000</v>
      </c>
      <c r="G59" s="42" t="s">
        <v>29</v>
      </c>
      <c r="H59" s="42" t="s">
        <v>90</v>
      </c>
      <c r="I59" s="42">
        <v>100</v>
      </c>
      <c r="J59" s="42"/>
      <c r="K59" s="46">
        <v>43845</v>
      </c>
      <c r="L59" s="10" t="s">
        <v>35</v>
      </c>
      <c r="M59" s="47"/>
    </row>
    <row r="60" spans="2:16" ht="129" customHeight="1">
      <c r="B60" s="8">
        <v>4</v>
      </c>
      <c r="C60" s="9" t="s">
        <v>154</v>
      </c>
      <c r="D60" s="42" t="s">
        <v>143</v>
      </c>
      <c r="E60" s="42" t="s">
        <v>155</v>
      </c>
      <c r="F60" s="43">
        <v>10000</v>
      </c>
      <c r="G60" s="42" t="s">
        <v>26</v>
      </c>
      <c r="H60" s="42" t="s">
        <v>34</v>
      </c>
      <c r="I60" s="42">
        <v>100</v>
      </c>
      <c r="J60" s="42"/>
      <c r="K60" s="46">
        <v>43845</v>
      </c>
      <c r="L60" s="10" t="s">
        <v>35</v>
      </c>
      <c r="M60" s="47"/>
    </row>
    <row r="61" spans="2:16" ht="12.75">
      <c r="B61" s="8">
        <v>4</v>
      </c>
      <c r="C61" s="9" t="s">
        <v>156</v>
      </c>
      <c r="D61" s="9" t="s">
        <v>135</v>
      </c>
      <c r="E61" s="25" t="s">
        <v>157</v>
      </c>
      <c r="F61" s="21">
        <v>16000</v>
      </c>
      <c r="G61" s="9" t="s">
        <v>13</v>
      </c>
      <c r="H61" s="42" t="s">
        <v>34</v>
      </c>
      <c r="I61" s="42">
        <v>100</v>
      </c>
      <c r="J61" s="9"/>
      <c r="K61" s="10">
        <v>43373</v>
      </c>
      <c r="L61" s="10" t="s">
        <v>158</v>
      </c>
      <c r="M61" s="22"/>
    </row>
    <row r="62" spans="2:16" ht="12.75">
      <c r="B62" s="8">
        <v>4</v>
      </c>
      <c r="C62" s="23" t="s">
        <v>159</v>
      </c>
      <c r="D62" s="9" t="s">
        <v>135</v>
      </c>
      <c r="E62" s="23" t="s">
        <v>160</v>
      </c>
      <c r="F62" s="24">
        <v>49500</v>
      </c>
      <c r="G62" s="9" t="s">
        <v>13</v>
      </c>
      <c r="H62" s="42" t="s">
        <v>34</v>
      </c>
      <c r="I62" s="42">
        <v>100</v>
      </c>
      <c r="J62" s="9"/>
      <c r="K62" s="10">
        <v>43374</v>
      </c>
      <c r="L62" s="10" t="s">
        <v>158</v>
      </c>
      <c r="M62" s="22"/>
    </row>
    <row r="63" spans="2:16" ht="12.75">
      <c r="B63" s="8">
        <v>4</v>
      </c>
      <c r="C63" s="23" t="s">
        <v>161</v>
      </c>
      <c r="D63" s="9" t="s">
        <v>135</v>
      </c>
      <c r="E63" s="23" t="s">
        <v>162</v>
      </c>
      <c r="F63" s="24">
        <v>59500</v>
      </c>
      <c r="G63" s="9" t="s">
        <v>13</v>
      </c>
      <c r="H63" s="42" t="s">
        <v>34</v>
      </c>
      <c r="I63" s="42">
        <v>100</v>
      </c>
      <c r="J63" s="9"/>
      <c r="K63" s="10">
        <v>43374</v>
      </c>
      <c r="L63" s="10" t="s">
        <v>158</v>
      </c>
      <c r="M63" s="22"/>
    </row>
    <row r="64" spans="2:16" ht="126" customHeight="1">
      <c r="B64" s="8">
        <v>4</v>
      </c>
      <c r="C64" s="23" t="s">
        <v>163</v>
      </c>
      <c r="D64" s="23" t="s">
        <v>31</v>
      </c>
      <c r="E64" s="23" t="s">
        <v>164</v>
      </c>
      <c r="F64" s="24">
        <v>26000</v>
      </c>
      <c r="G64" s="9" t="s">
        <v>33</v>
      </c>
      <c r="H64" s="42" t="s">
        <v>34</v>
      </c>
      <c r="I64" s="9">
        <v>100</v>
      </c>
      <c r="J64" s="9"/>
      <c r="K64" s="10">
        <v>43678</v>
      </c>
      <c r="L64" s="10" t="s">
        <v>35</v>
      </c>
      <c r="M64" s="38" t="s">
        <v>165</v>
      </c>
      <c r="N64" s="27"/>
    </row>
    <row r="65" spans="2:16" ht="25.5">
      <c r="B65" s="8">
        <v>4</v>
      </c>
      <c r="C65" s="23" t="s">
        <v>163</v>
      </c>
      <c r="D65" s="23" t="s">
        <v>31</v>
      </c>
      <c r="E65" s="31" t="s">
        <v>164</v>
      </c>
      <c r="F65" s="24">
        <v>26000</v>
      </c>
      <c r="G65" s="9" t="s">
        <v>33</v>
      </c>
      <c r="H65" s="9" t="s">
        <v>34</v>
      </c>
      <c r="I65" s="9">
        <v>100</v>
      </c>
      <c r="J65" s="9"/>
      <c r="K65" s="10">
        <v>43678</v>
      </c>
      <c r="L65" s="10" t="s">
        <v>35</v>
      </c>
      <c r="M65" s="38" t="s">
        <v>166</v>
      </c>
      <c r="N65" s="27"/>
      <c r="P65" s="3"/>
    </row>
    <row r="66" spans="2:16" ht="19.5" customHeight="1" thickBot="1">
      <c r="B66" s="78" t="s">
        <v>167</v>
      </c>
      <c r="C66" s="79"/>
      <c r="D66" s="79"/>
      <c r="E66" s="80"/>
      <c r="F66" s="26">
        <f>SUM(F12:F65)</f>
        <v>2314283.5714285714</v>
      </c>
      <c r="G66" s="81" t="s">
        <v>168</v>
      </c>
      <c r="H66" s="82"/>
      <c r="I66" s="83"/>
      <c r="J66" s="81" t="s">
        <v>169</v>
      </c>
      <c r="K66" s="82"/>
      <c r="L66" s="83"/>
      <c r="M66" s="36"/>
      <c r="O66" s="27"/>
    </row>
    <row r="67" spans="2:16" ht="58.7" customHeight="1" thickBot="1">
      <c r="B67" s="53" t="s">
        <v>170</v>
      </c>
      <c r="C67" s="54"/>
      <c r="D67" s="54"/>
      <c r="E67" s="54"/>
      <c r="F67" s="54"/>
      <c r="G67" s="54"/>
      <c r="H67" s="54"/>
      <c r="I67" s="54"/>
      <c r="J67" s="54"/>
      <c r="K67" s="54"/>
      <c r="L67" s="54"/>
      <c r="M67" s="55"/>
    </row>
    <row r="68" spans="2:16" ht="21.75" customHeight="1" thickBot="1">
      <c r="B68" s="53" t="s">
        <v>171</v>
      </c>
      <c r="C68" s="54"/>
      <c r="D68" s="54"/>
      <c r="E68" s="54"/>
      <c r="F68" s="54"/>
      <c r="G68" s="54"/>
      <c r="H68" s="54"/>
      <c r="I68" s="54"/>
      <c r="J68" s="54"/>
      <c r="K68" s="54"/>
      <c r="L68" s="54"/>
      <c r="M68" s="55"/>
    </row>
    <row r="69" spans="2:16" ht="39.200000000000003" customHeight="1" thickBot="1">
      <c r="B69" s="53" t="s">
        <v>172</v>
      </c>
      <c r="C69" s="54"/>
      <c r="D69" s="54"/>
      <c r="E69" s="54"/>
      <c r="F69" s="54"/>
      <c r="G69" s="54"/>
      <c r="H69" s="54"/>
      <c r="I69" s="54"/>
      <c r="J69" s="54"/>
      <c r="K69" s="54"/>
      <c r="L69" s="54"/>
      <c r="M69" s="55"/>
    </row>
    <row r="70" spans="2:16" ht="26.45" customHeight="1" thickBot="1">
      <c r="B70" s="62" t="s">
        <v>173</v>
      </c>
      <c r="C70" s="63"/>
      <c r="D70" s="63"/>
      <c r="E70" s="63"/>
      <c r="F70" s="63"/>
      <c r="G70" s="63"/>
      <c r="H70" s="63"/>
      <c r="I70" s="63"/>
      <c r="J70" s="63"/>
      <c r="K70" s="63"/>
      <c r="L70" s="63"/>
      <c r="M70" s="64"/>
    </row>
    <row r="71" spans="2:16" ht="26.45" customHeight="1" thickBot="1">
      <c r="B71" s="62" t="s">
        <v>174</v>
      </c>
      <c r="C71" s="63"/>
      <c r="D71" s="63"/>
      <c r="E71" s="63"/>
      <c r="F71" s="63"/>
      <c r="G71" s="63"/>
      <c r="H71" s="63"/>
      <c r="I71" s="63"/>
      <c r="J71" s="63"/>
      <c r="K71" s="63"/>
      <c r="L71" s="63"/>
      <c r="M71" s="64"/>
    </row>
    <row r="72" spans="2:16" ht="29.25" customHeight="1" thickBot="1">
      <c r="B72" s="59" t="s">
        <v>175</v>
      </c>
      <c r="C72" s="60"/>
      <c r="D72" s="60"/>
      <c r="E72" s="60"/>
      <c r="F72" s="60"/>
      <c r="G72" s="60"/>
      <c r="H72" s="60"/>
      <c r="I72" s="60"/>
      <c r="J72" s="60"/>
      <c r="K72" s="60"/>
      <c r="L72" s="60"/>
      <c r="M72" s="61"/>
    </row>
    <row r="73" spans="2:16" ht="30.2" customHeight="1" thickBot="1">
      <c r="B73" s="56" t="s">
        <v>176</v>
      </c>
      <c r="C73" s="57"/>
      <c r="D73" s="57"/>
      <c r="E73" s="57"/>
      <c r="F73" s="57"/>
      <c r="G73" s="57"/>
      <c r="H73" s="57"/>
      <c r="I73" s="57"/>
      <c r="J73" s="57"/>
      <c r="K73" s="57"/>
      <c r="L73" s="57"/>
      <c r="M73" s="58"/>
    </row>
    <row r="74" spans="2:16" ht="12.75"/>
  </sheetData>
  <autoFilter ref="B10:N73" xr:uid="{00000000-0009-0000-0000-000000000000}">
    <filterColumn colId="7" showButton="0"/>
  </autoFilter>
  <sortState ref="B12:M67">
    <sortCondition ref="B12:B67"/>
  </sortState>
  <mergeCells count="29">
    <mergeCell ref="B4:M4"/>
    <mergeCell ref="B66:E66"/>
    <mergeCell ref="G66:I66"/>
    <mergeCell ref="J66:L66"/>
    <mergeCell ref="B6:G6"/>
    <mergeCell ref="B5:G5"/>
    <mergeCell ref="B7:M7"/>
    <mergeCell ref="B10:B11"/>
    <mergeCell ref="E10:E11"/>
    <mergeCell ref="F10:F11"/>
    <mergeCell ref="G10:G11"/>
    <mergeCell ref="H10:H11"/>
    <mergeCell ref="C10:C11"/>
    <mergeCell ref="D10:D11"/>
    <mergeCell ref="H5:K5"/>
    <mergeCell ref="L5:M5"/>
    <mergeCell ref="H6:M6"/>
    <mergeCell ref="N21:Q21"/>
    <mergeCell ref="K10:K11"/>
    <mergeCell ref="I10:J10"/>
    <mergeCell ref="L10:L11"/>
    <mergeCell ref="M10:M11"/>
    <mergeCell ref="B68:M68"/>
    <mergeCell ref="B67:M67"/>
    <mergeCell ref="B73:M73"/>
    <mergeCell ref="B72:M72"/>
    <mergeCell ref="B71:M71"/>
    <mergeCell ref="B70:M70"/>
    <mergeCell ref="B69:M69"/>
  </mergeCells>
  <phoneticPr fontId="0" type="noConversion"/>
  <dataValidations count="3">
    <dataValidation type="list" allowBlank="1" showInputMessage="1" showErrorMessage="1" sqref="H59 H55:H57 H52" xr:uid="{00000000-0002-0000-0000-000001000000}">
      <formula1>$P$32:$P$50</formula1>
    </dataValidation>
    <dataValidation type="list" allowBlank="1" showInputMessage="1" showErrorMessage="1" sqref="H58 H53:H54 H12:H51 H60:H65" xr:uid="{00000000-0002-0000-0000-000002000000}">
      <formula1>$P$32:$P$56</formula1>
    </dataValidation>
    <dataValidation type="list" allowBlank="1" showInputMessage="1" showErrorMessage="1" sqref="G12:G65" xr:uid="{00000000-0002-0000-0000-000000000000}">
      <formula1>$P$7:$P$19</formula1>
    </dataValidation>
  </dataValidations>
  <printOptions horizontalCentered="1"/>
  <pageMargins left="0.23622047244094491" right="0.23622047244094491" top="0.6692913385826772" bottom="0.62992125984251968" header="0.27559055118110237" footer="0.35433070866141736"/>
  <pageSetup scale="53" orientation="landscape" horizontalDpi="4294967295" verticalDpi="4294967295" r:id="rId1"/>
  <headerFooter alignWithMargins="0">
    <oddHeader xml:space="preserve">&amp;R&amp;8Banco Interamericano de Desarrollo
</oddHeader>
    <oddFooter>&amp;L &amp;RPágina &amp;P de &amp;N</oddFooter>
  </headerFooter>
  <colBreaks count="1" manualBreakCount="1">
    <brk id="13" max="1048575" man="1"/>
  </colBreaks>
  <legacy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59C85CAF724A9459B24DA2A6185F6A7" ma:contentTypeVersion="1281" ma:contentTypeDescription="A content type to manage public (operations) IDB documents" ma:contentTypeScope="" ma:versionID="aedf29561b12cf395dc2f430524d1e26">
  <xsd:schema xmlns:xsd="http://www.w3.org/2001/XMLSchema" xmlns:xs="http://www.w3.org/2001/XMLSchema" xmlns:p="http://schemas.microsoft.com/office/2006/metadata/properties" xmlns:ns2="cdc7663a-08f0-4737-9e8c-148ce897a09c" targetNamespace="http://schemas.microsoft.com/office/2006/metadata/properties" ma:root="true" ma:fieldsID="2050bf1e0835d3c9544f417c598c869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O-T149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R0002926200</Record_x0020_Number>
    <Key_x0020_Document xmlns="cdc7663a-08f0-4737-9e8c-148ce897a09c">false</Key_x0020_Document>
    <Division_x0020_or_x0020_Unit xmlns="cdc7663a-08f0-4737-9e8c-148ce897a09c">CSD/RND</Division_x0020_or_x0020_Unit>
    <Document_x0020_Author xmlns="cdc7663a-08f0-4737-9e8c-148ce897a09c">Frugone,Maria del Rosario</Document_x0020_Author>
    <_dlc_DocId xmlns="cdc7663a-08f0-4737-9e8c-148ce897a09c">EZSHARE-641415578-3</_dlc_DocId>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Operation_x0020_Type xmlns="cdc7663a-08f0-4737-9e8c-148ce897a09c">Technical Cooperation</Operation_x0020_Type>
    <TaxCatchAll xmlns="cdc7663a-08f0-4737-9e8c-148ce897a09c">
      <Value>46</Value>
      <Value>323</Value>
      <Value>32</Value>
      <Value>1</Value>
      <Value>322</Value>
    </TaxCatchAll>
    <Fiscal_x0020_Year_x0020_IDB xmlns="cdc7663a-08f0-4737-9e8c-148ce897a09c">2018</Fiscal_x0020_Year_x0020_IDB>
    <b26cdb1da78c4bb4b1c1bac2f6ac5911 xmlns="cdc7663a-08f0-4737-9e8c-148ce897a09c">
      <Terms xmlns="http://schemas.microsoft.com/office/infopath/2007/PartnerControls"/>
    </b26cdb1da78c4bb4b1c1bac2f6ac5911>
    <Project_x0020_Number xmlns="cdc7663a-08f0-4737-9e8c-148ce897a09c">CO-T1492</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ATN/CM-17085-CO;</Approval_x0020_Number>
    <Business_x0020_Area xmlns="cdc7663a-08f0-4737-9e8c-148ce897a09c" xsi:nil="true"/>
    <SISCOR_x0020_Number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Access_x0020_to_x0020_Information_x00a0_Policy>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COL</TermName>
          <TermId xmlns="http://schemas.microsoft.com/office/infopath/2007/PartnerControls">93794e72-3eb9-4fff-b814-58c3aa9ddd4c</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ENVIRONMENTAL MANAGEMENT AND GOVERNANCE</TermName>
          <TermId xmlns="http://schemas.microsoft.com/office/infopath/2007/PartnerControls">122c4743-25d1-443d-9cb4-bfdd32f28b6d</TermId>
        </TermInfo>
      </Terms>
    </b2ec7cfb18674cb8803df6b262e8b107>
    <Document_x0020_Language_x0020_IDB xmlns="cdc7663a-08f0-4737-9e8c-148ce897a09c">Spanish</Document_x0020_Language_x0020_IDB>
    <_dlc_DocIdUrl xmlns="cdc7663a-08f0-4737-9e8c-148ce897a09c">
      <Url>https://idbg.sharepoint.com/teams/EZ-CO-TCP/CO-T1492/_layouts/15/DocIdRedir.aspx?ID=EZSHARE-641415578-3</Url>
      <Description>EZSHARE-641415578-3</Description>
    </_dlc_DocIdUrl>
    <Phase xmlns="cdc7663a-08f0-4737-9e8c-148ce897a09c" xsi:nil="true"/>
    <Other_x0020_Author xmlns="cdc7663a-08f0-4737-9e8c-148ce897a09c" xsi:nil="true"/>
    <IDBDocs_x0020_Number xmlns="cdc7663a-08f0-4737-9e8c-148ce897a09c" xsi:nil="true"/>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FD7944F4-8546-43A7-B4D5-3E86B1F2EF4A}"/>
</file>

<file path=customXml/itemProps2.xml><?xml version="1.0" encoding="utf-8"?>
<ds:datastoreItem xmlns:ds="http://schemas.openxmlformats.org/officeDocument/2006/customXml" ds:itemID="{B152091B-2B53-4E55-AD4B-07B8AE0D523B}"/>
</file>

<file path=customXml/itemProps3.xml><?xml version="1.0" encoding="utf-8"?>
<ds:datastoreItem xmlns:ds="http://schemas.openxmlformats.org/officeDocument/2006/customXml" ds:itemID="{8A284E34-6EF4-4FAF-AC64-070FCD60D972}"/>
</file>

<file path=customXml/itemProps4.xml><?xml version="1.0" encoding="utf-8"?>
<ds:datastoreItem xmlns:ds="http://schemas.openxmlformats.org/officeDocument/2006/customXml" ds:itemID="{3DC0D1C5-9CA2-49B0-8374-283776327489}"/>
</file>

<file path=customXml/itemProps5.xml><?xml version="1.0" encoding="utf-8"?>
<ds:datastoreItem xmlns:ds="http://schemas.openxmlformats.org/officeDocument/2006/customXml" ds:itemID="{48A36880-45A2-45B5-B99E-DF47239E21D1}"/>
</file>

<file path=customXml/itemProps6.xml><?xml version="1.0" encoding="utf-8"?>
<ds:datastoreItem xmlns:ds="http://schemas.openxmlformats.org/officeDocument/2006/customXml" ds:itemID="{182EB196-6E55-47FF-AC49-5CCD217A898E}"/>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meroca</dc:creator>
  <cp:keywords/>
  <dc:description/>
  <cp:lastModifiedBy>Avila Murillo, Josue</cp:lastModifiedBy>
  <cp:revision/>
  <dcterms:created xsi:type="dcterms:W3CDTF">2007-02-02T19:50:30Z</dcterms:created>
  <dcterms:modified xsi:type="dcterms:W3CDTF">2018-11-20T19:38:26Z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322;#ENVIRONMENTAL MANAGEMENT AND GOVERNANCE|122c4743-25d1-443d-9cb4-bfdd32f28b6d</vt:lpwstr>
  </property>
  <property fmtid="{D5CDD505-2E9C-101B-9397-08002B2CF9AE}" pid="8" name="Country">
    <vt:lpwstr>32;#Colombia|c7d386d6-75f3-4fc0-bde8-e021ccd68f5c</vt:lpwstr>
  </property>
  <property fmtid="{D5CDD505-2E9C-101B-9397-08002B2CF9AE}" pid="9" name="Fund IDB">
    <vt:lpwstr>323;#COL|93794e72-3eb9-4fff-b814-58c3aa9ddd4c</vt:lpwstr>
  </property>
  <property fmtid="{D5CDD505-2E9C-101B-9397-08002B2CF9AE}" pid="10" name="_dlc_DocIdItemGuid">
    <vt:lpwstr>57d38e1c-fb4b-4fd3-a944-118130222ab6</vt:lpwstr>
  </property>
  <property fmtid="{D5CDD505-2E9C-101B-9397-08002B2CF9AE}" pid="11" name="Sector IDB">
    <vt:lpwstr>46;#ENVIRONMENT AND NATURAL DISASTERS|261e2b33-090b-4ab0-8e06-3aa3e7f32d57</vt:lpwstr>
  </property>
  <property fmtid="{D5CDD505-2E9C-101B-9397-08002B2CF9AE}" pid="12" name="Function Operations IDB">
    <vt:lpwstr>1;#Project Preparation, Planning and Design|29ca0c72-1fc4-435f-a09c-28585cb5eac9</vt:lpwstr>
  </property>
  <property fmtid="{D5CDD505-2E9C-101B-9397-08002B2CF9AE}" pid="13" name="ContentTypeId">
    <vt:lpwstr>0x0101001A458A224826124E8B45B1D613300CFC00C59C85CAF724A9459B24DA2A6185F6A7</vt:lpwstr>
  </property>
</Properties>
</file>