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60"/>
  </bookViews>
  <sheets>
    <sheet name="PA 005-PA_PARA_Publicação" sheetId="1" r:id="rId1"/>
  </sheets>
  <definedNames>
    <definedName name="_xlnm.Print_Area" localSheetId="0">'PA 005-PA_PARA_Publicação'!$A$1:$L$65</definedName>
    <definedName name="_xlnm.Print_Titles" localSheetId="0">'PA 005-PA_PARA_Publicação'!$1:$10</definedName>
  </definedNames>
  <calcPr calcId="145621"/>
</workbook>
</file>

<file path=xl/calcChain.xml><?xml version="1.0" encoding="utf-8"?>
<calcChain xmlns="http://schemas.openxmlformats.org/spreadsheetml/2006/main">
  <c r="D22" i="1" l="1"/>
  <c r="D31" i="1" s="1"/>
  <c r="G31" i="1" s="1"/>
  <c r="D44" i="1"/>
  <c r="D46" i="1" s="1"/>
  <c r="D60" i="1"/>
  <c r="H31" i="1" l="1"/>
  <c r="D61" i="1"/>
  <c r="G61" i="1" l="1"/>
  <c r="H61" i="1"/>
</calcChain>
</file>

<file path=xl/sharedStrings.xml><?xml version="1.0" encoding="utf-8"?>
<sst xmlns="http://schemas.openxmlformats.org/spreadsheetml/2006/main" count="296" uniqueCount="180">
  <si>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</si>
  <si>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</si>
  <si>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</si>
  <si>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</si>
  <si>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</si>
  <si>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</si>
  <si>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</si>
  <si>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</si>
  <si>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</si>
  <si>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</si>
  <si>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11.2</t>
  </si>
  <si>
    <t>Projeto Minerva</t>
  </si>
  <si>
    <t>3.11</t>
  </si>
  <si>
    <t>EXP</t>
  </si>
  <si>
    <t>LPN</t>
  </si>
  <si>
    <t>3.3.6</t>
  </si>
  <si>
    <t>Serviço técnico de estatístico para apoio à criação de modelos preditivos</t>
  </si>
  <si>
    <t>3.10</t>
  </si>
  <si>
    <t>Norma Interna</t>
  </si>
  <si>
    <t>A1.2</t>
  </si>
  <si>
    <t>Gastos com Publicidade</t>
  </si>
  <si>
    <t>3.9</t>
  </si>
  <si>
    <t>CP</t>
  </si>
  <si>
    <t>5.2.2</t>
  </si>
  <si>
    <t>Curso de Extensão em Processo Civil (PGE)</t>
  </si>
  <si>
    <t>3.8</t>
  </si>
  <si>
    <t>PE</t>
  </si>
  <si>
    <t>Diversos</t>
  </si>
  <si>
    <t>Agência de Eventos</t>
  </si>
  <si>
    <t>3.7</t>
  </si>
  <si>
    <t>EP</t>
  </si>
  <si>
    <t>Inscrições</t>
  </si>
  <si>
    <t>Inscrições em Seminários, workshops e cursos rede formal de ensino</t>
  </si>
  <si>
    <t>3.6</t>
  </si>
  <si>
    <t>Passagens/deslocamento</t>
  </si>
  <si>
    <t>3.5</t>
  </si>
  <si>
    <t>Diárias</t>
  </si>
  <si>
    <t>3.4</t>
  </si>
  <si>
    <t>LPI</t>
  </si>
  <si>
    <t>Fábrica de Software</t>
  </si>
  <si>
    <t>3.3</t>
  </si>
  <si>
    <t>11.2.5</t>
  </si>
  <si>
    <t>Cursos de Informática</t>
  </si>
  <si>
    <t>3.2</t>
  </si>
  <si>
    <t xml:space="preserve">CP </t>
  </si>
  <si>
    <t>A1.1</t>
  </si>
  <si>
    <t>Curso em Gerenciamento de Projetos</t>
  </si>
  <si>
    <t>3.1</t>
  </si>
  <si>
    <t>3. SERVIÇOS TÉCNICOS (Serviços que não são de Consultoria)</t>
  </si>
  <si>
    <t>SUBTOTAL DE BENS</t>
  </si>
  <si>
    <t>3.2.1</t>
  </si>
  <si>
    <t>Equipamentos de TI e Telecomunicações - Pontos de Presença interior</t>
  </si>
  <si>
    <t>2.12</t>
  </si>
  <si>
    <t>6.3.2.2</t>
  </si>
  <si>
    <t>Aquisição de Licença de software - Desenvolvimento da modelagem de modelos preditivos</t>
  </si>
  <si>
    <t>2.11</t>
  </si>
  <si>
    <t>LPN/PE</t>
  </si>
  <si>
    <t>3.3.12</t>
  </si>
  <si>
    <t>Aquisição de software de análise e investigação de fraudes tributárias e crimes fiscais</t>
  </si>
  <si>
    <t>2.10</t>
  </si>
  <si>
    <t>3.3.11</t>
  </si>
  <si>
    <t>Implantação do Laboratório de Informática Forense</t>
  </si>
  <si>
    <t>2.9</t>
  </si>
  <si>
    <t>LPN/ARP</t>
  </si>
  <si>
    <t>6.3.3.2 (U$125,55) e 3.3.13</t>
  </si>
  <si>
    <t>Portal de Informações: Aquisição de Hardware (servidor)</t>
  </si>
  <si>
    <t>2.8</t>
  </si>
  <si>
    <t>A1.9</t>
  </si>
  <si>
    <t>Equipamentos de apoio operacional</t>
  </si>
  <si>
    <t>2.7</t>
  </si>
  <si>
    <t>7.4.5</t>
  </si>
  <si>
    <t>Elevadores de Montenegro</t>
  </si>
  <si>
    <t>2.6</t>
  </si>
  <si>
    <t>7.4.10</t>
  </si>
  <si>
    <t>Climatização</t>
  </si>
  <si>
    <t>2.5</t>
  </si>
  <si>
    <t>Equipamentos de TI e Telecomunicações - Pontos de Presença Porto Alegre</t>
  </si>
  <si>
    <t>2.4</t>
  </si>
  <si>
    <t>7.3.4</t>
  </si>
  <si>
    <t>Elevadores (4)</t>
  </si>
  <si>
    <t>2.3</t>
  </si>
  <si>
    <t>A1.6</t>
  </si>
  <si>
    <t>Conjunto projetor + TVs</t>
  </si>
  <si>
    <t>2.2</t>
  </si>
  <si>
    <t>A1.5</t>
  </si>
  <si>
    <t>Tablets (10)</t>
  </si>
  <si>
    <t>2.1</t>
  </si>
  <si>
    <t>2. BENS</t>
  </si>
  <si>
    <t>SUBTOTAL DE CONSULTORIA</t>
  </si>
  <si>
    <t>SBQ</t>
  </si>
  <si>
    <t>5.1.3 e 5.1.4</t>
  </si>
  <si>
    <t>Gestão Organizacional - PGE</t>
  </si>
  <si>
    <t>10.1</t>
  </si>
  <si>
    <t>Elaboração do Plano Estratégico de TI</t>
  </si>
  <si>
    <t>p</t>
  </si>
  <si>
    <t>SQC</t>
  </si>
  <si>
    <t>Projeto básico de arquitetura e projetos complementares da Escola Fazendária.</t>
  </si>
  <si>
    <t>1.19</t>
  </si>
  <si>
    <t>CI</t>
  </si>
  <si>
    <t>A1</t>
  </si>
  <si>
    <t>Consultor Individual para apoio na instrumentalização do processo de aquisição e treinamento da equipe</t>
  </si>
  <si>
    <t>1.18</t>
  </si>
  <si>
    <t>6.6.3-($25,0), (CAGE - $25,0) {UCP p/(SUDESQ,SUPAD e STI) U$25,0} restante a definir)</t>
  </si>
  <si>
    <t>Comunicação Interna</t>
  </si>
  <si>
    <t>1.17</t>
  </si>
  <si>
    <t>6.6.2-($190); A1.6-($50,4); (RE $616,0) em atividades da CAGE e da RE, a definir)</t>
  </si>
  <si>
    <t xml:space="preserve">Escritório de Projetos - PMO (Project Management Office) </t>
  </si>
  <si>
    <t>1.16</t>
  </si>
  <si>
    <t>SBQC</t>
  </si>
  <si>
    <t>3.3.7</t>
  </si>
  <si>
    <t>Apoio aos gerentes de projeto para estruturação e acompanhamento da implantação de processos reprojetados</t>
  </si>
  <si>
    <t>1.15</t>
  </si>
  <si>
    <t>5.2.5</t>
  </si>
  <si>
    <t>Curso de Especialização em Direito do Estado (PGE)</t>
  </si>
  <si>
    <t>1.14</t>
  </si>
  <si>
    <t>SBQC </t>
  </si>
  <si>
    <t>6.3.3.1(U$570,00) e 3.3.13</t>
  </si>
  <si>
    <t>Portal de Informações: desenvolvimento de software; aquisição e atualização de licenças; e cursos/treinamentos</t>
  </si>
  <si>
    <t>1.13</t>
  </si>
  <si>
    <t>6.2.1.1</t>
  </si>
  <si>
    <t>Painel de Gestão da Saúde RS</t>
  </si>
  <si>
    <t>1.12</t>
  </si>
  <si>
    <t>1.11</t>
  </si>
  <si>
    <t>6.2.2</t>
  </si>
  <si>
    <t>Desenvolvimento de Parâmetros de Custeio(Preços de Referência) em contratos de serviço.</t>
  </si>
  <si>
    <t>1.10</t>
  </si>
  <si>
    <t>5.1.3</t>
  </si>
  <si>
    <t>Apoio na Gestão Organizacional</t>
  </si>
  <si>
    <t>1.9</t>
  </si>
  <si>
    <t>1.8</t>
  </si>
  <si>
    <t>6.3.2.1(U$412,0) e 3.3.3.7(U$238,0)</t>
  </si>
  <si>
    <t>Desenvolvimento da modelagem de modelos preditivos de folha de pagamento, consignações, previsão de receita e fluxo de caixa, dívida pública, e gestão do gasto/programação financeira; e capacitação das equipes técnicas.</t>
  </si>
  <si>
    <t>1.7</t>
  </si>
  <si>
    <t>6.1</t>
  </si>
  <si>
    <t>Aperfeiçoamento e integração do Módulo de Gestão Precatórios/RPV e capacitação dos usuários</t>
  </si>
  <si>
    <t>1.6</t>
  </si>
  <si>
    <t>Desenvolvimento do sistema de Gestão de Passivos</t>
  </si>
  <si>
    <t>1.5</t>
  </si>
  <si>
    <t>Lei 8.666: CD</t>
  </si>
  <si>
    <t>Supervisão e assessoria da PROCERGS no desenvolvimento, customização, integração, implantação e manutenção de sistemas</t>
  </si>
  <si>
    <t>1.4</t>
  </si>
  <si>
    <t>8.2</t>
  </si>
  <si>
    <t>Desenvolvimento, customização, integração, implantação e manutenção do sistema de Administracao Patrimonial do Estado (APE)</t>
  </si>
  <si>
    <t>1.3</t>
  </si>
  <si>
    <t>1.1</t>
  </si>
  <si>
    <t>Aperfeiçoamento do processo de planejamento</t>
  </si>
  <si>
    <t>1.2</t>
  </si>
  <si>
    <t>1.1(U$435,0); 3.3(US560,0);8.1(140,0); A.1(U$75,0)</t>
  </si>
  <si>
    <t>Redesenho de processos de trabalho e das estruturas organizacionais da SEFAZ.</t>
  </si>
  <si>
    <t>1. SERVIÇOS DE CONSULTORIA</t>
  </si>
  <si>
    <t>Contrato</t>
  </si>
  <si>
    <t>Anúncio</t>
  </si>
  <si>
    <t>(%)</t>
  </si>
  <si>
    <t>(US$ 1,00 = R$ 2,00)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</si>
  <si>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</si>
  <si>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</si>
  <si>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</si>
  <si>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</si>
  <si>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</si>
  <si>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</si>
  <si>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</si>
  <si>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</si>
  <si>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</si>
  <si>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</si>
  <si>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</si>
  <si>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</si>
  <si>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</si>
  <si>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Produto vinculado no PAI</t>
  </si>
  <si>
    <t>Descrição do Contrato</t>
  </si>
  <si>
    <t>Nº</t>
  </si>
  <si>
    <t>Atualizado por: Carlos Alberto Agostini</t>
  </si>
  <si>
    <t>Atualização Nº: 005</t>
  </si>
  <si>
    <t>Data: 27/08/2012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</si>
  <si>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</si>
  <si>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</si>
  <si>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</si>
  <si>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</si>
  <si>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</si>
  <si>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</si>
  <si>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Os termos de referência serão revisados previamente pelo Banco.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</si>
</sst>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0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10" fontId="2" fillId="2" borderId="9" xfId="0" applyNumberFormat="1" applyFont="1" applyFill="1" applyBorder="1" applyAlignment="1">
      <alignment vertical="center" wrapText="1"/>
    </xf>
    <xf numFmtId="10" fontId="2" fillId="2" borderId="9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0" fontId="2" fillId="2" borderId="7" xfId="0" applyNumberFormat="1" applyFont="1" applyFill="1" applyBorder="1" applyAlignment="1">
      <alignment vertical="center" wrapText="1"/>
    </xf>
    <xf numFmtId="10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12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/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/>
    </xf>
    <xf numFmtId="10" fontId="2" fillId="2" borderId="2" xfId="0" applyNumberFormat="1" applyFont="1" applyFill="1" applyBorder="1"/>
    <xf numFmtId="0" fontId="1" fillId="2" borderId="5" xfId="0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/>
    <xf numFmtId="0" fontId="5" fillId="2" borderId="5" xfId="0" applyFont="1" applyFill="1" applyBorder="1" applyAlignment="1">
      <alignment horizontal="center"/>
    </xf>
    <xf numFmtId="10" fontId="1" fillId="2" borderId="5" xfId="0" applyNumberFormat="1" applyFont="1" applyFill="1" applyBorder="1"/>
    <xf numFmtId="10" fontId="1" fillId="2" borderId="5" xfId="0" applyNumberFormat="1" applyFont="1" applyFill="1" applyBorder="1" applyAlignment="1">
      <alignment horizontal="center"/>
    </xf>
    <xf numFmtId="164" fontId="2" fillId="2" borderId="5" xfId="0" applyNumberFormat="1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wrapText="1"/>
    </xf>
    <xf numFmtId="0" fontId="2" fillId="2" borderId="11" xfId="0" applyFont="1" applyFill="1" applyBorder="1" applyAlignment="1"/>
    <xf numFmtId="0" fontId="2" fillId="2" borderId="10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5" fillId="2" borderId="2" xfId="0" applyFont="1" applyFill="1" applyBorder="1" applyAlignment="1"/>
    <xf numFmtId="0" fontId="2" fillId="2" borderId="1" xfId="0" applyFont="1" applyFill="1" applyBorder="1" applyAlignment="1"/>
    <xf numFmtId="4" fontId="1" fillId="2" borderId="3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7242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abSelected="1" showWhiteSpace="0" topLeftCell="A58" zoomScaleNormal="100" workbookViewId="0">
      <selection activeCell="B75" sqref="B75"/>
    </sheetView>
  </sheetViews>
  <sheetFormatPr defaultColWidth="43" defaultRowHeight="15" x14ac:dyDescent="0.25"/>
  <cols>
    <col min="1" max="1" width="4.5703125" bestFit="1" customWidth="1"/>
    <col min="2" max="2" width="55.140625" customWidth="1"/>
    <col min="3" max="3" width="39.85546875" hidden="1" customWidth="1"/>
    <col min="4" max="4" width="18.140625" bestFit="1" customWidth="1"/>
    <col min="5" max="5" width="14" bestFit="1" customWidth="1"/>
    <col min="6" max="6" width="7.85546875" bestFit="1" customWidth="1"/>
    <col min="7" max="8" width="8.140625" bestFit="1" customWidth="1"/>
    <col min="9" max="9" width="10.42578125" bestFit="1" customWidth="1"/>
    <col min="10" max="10" width="8.7109375" bestFit="1" customWidth="1"/>
    <col min="11" max="11" width="6.42578125" bestFit="1" customWidth="1"/>
    <col min="12" max="12" width="22.85546875" customWidth="1"/>
  </cols>
  <sheetData>
    <row r="1" spans="1:12" x14ac:dyDescent="0.25">
      <c r="A1" s="75" t="s">
        <v>176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7"/>
    </row>
    <row r="2" spans="1:12" x14ac:dyDescent="0.25">
      <c r="A2" s="78" t="s">
        <v>175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4"/>
    </row>
    <row r="3" spans="1:12" x14ac:dyDescent="0.25">
      <c r="A3" s="78" t="s">
        <v>174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1:12" x14ac:dyDescent="0.25">
      <c r="A4" s="78" t="s">
        <v>173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4"/>
    </row>
    <row r="5" spans="1:12" x14ac:dyDescent="0.25">
      <c r="A5" s="38"/>
      <c r="B5" s="39" t="s">
        <v>172</v>
      </c>
      <c r="C5" s="73"/>
      <c r="D5" s="73"/>
      <c r="E5" s="73"/>
      <c r="F5" s="73"/>
      <c r="G5" s="73"/>
      <c r="H5" s="73"/>
      <c r="I5" s="73"/>
      <c r="J5" s="73"/>
      <c r="K5" s="73"/>
      <c r="L5" s="74"/>
    </row>
    <row r="6" spans="1:12" x14ac:dyDescent="0.25">
      <c r="A6" s="38"/>
      <c r="B6" s="40" t="s">
        <v>171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1:12" ht="15.75" thickBot="1" x14ac:dyDescent="0.3">
      <c r="A7" s="41"/>
      <c r="B7" s="81" t="s">
        <v>170</v>
      </c>
      <c r="C7" s="82"/>
      <c r="D7" s="82"/>
      <c r="E7" s="82"/>
      <c r="F7" s="82"/>
      <c r="G7" s="82"/>
      <c r="H7" s="82"/>
      <c r="I7" s="82"/>
      <c r="J7" s="82"/>
      <c r="K7" s="82"/>
      <c r="L7" s="83"/>
    </row>
    <row r="8" spans="1:12" x14ac:dyDescent="0.25">
      <c r="A8" s="84" t="s">
        <v>169</v>
      </c>
      <c r="B8" s="86" t="s">
        <v>168</v>
      </c>
      <c r="C8" s="88" t="s">
        <v>167</v>
      </c>
      <c r="D8" s="42" t="s">
        <v>166</v>
      </c>
      <c r="E8" s="43" t="s">
        <v>165</v>
      </c>
      <c r="F8" s="90" t="s">
        <v>164</v>
      </c>
      <c r="G8" s="86" t="s">
        <v>163</v>
      </c>
      <c r="H8" s="92"/>
      <c r="I8" s="86" t="s">
        <v>162</v>
      </c>
      <c r="J8" s="86"/>
      <c r="K8" s="90" t="s">
        <v>161</v>
      </c>
      <c r="L8" s="93" t="s">
        <v>160</v>
      </c>
    </row>
    <row r="9" spans="1:12" x14ac:dyDescent="0.25">
      <c r="A9" s="85"/>
      <c r="B9" s="87"/>
      <c r="C9" s="88"/>
      <c r="D9" s="44" t="s">
        <v>159</v>
      </c>
      <c r="E9" s="45" t="s">
        <v>158</v>
      </c>
      <c r="F9" s="91"/>
      <c r="G9" s="46" t="s">
        <v>157</v>
      </c>
      <c r="H9" s="46" t="s">
        <v>156</v>
      </c>
      <c r="I9" s="47" t="s">
        <v>155</v>
      </c>
      <c r="J9" s="47" t="s">
        <v>154</v>
      </c>
      <c r="K9" s="91"/>
      <c r="L9" s="94"/>
    </row>
    <row r="10" spans="1:12" x14ac:dyDescent="0.25">
      <c r="A10" s="85"/>
      <c r="B10" s="87"/>
      <c r="C10" s="89"/>
      <c r="D10" s="44" t="s">
        <v>153</v>
      </c>
      <c r="E10" s="48" t="s">
        <v>3</v>
      </c>
      <c r="F10" s="49" t="s">
        <v>1</v>
      </c>
      <c r="G10" s="46" t="s">
        <v>152</v>
      </c>
      <c r="H10" s="46" t="s">
        <v>152</v>
      </c>
      <c r="I10" s="47" t="s">
        <v>151</v>
      </c>
      <c r="J10" s="47" t="s">
        <v>150</v>
      </c>
      <c r="K10" s="49" t="s">
        <v>0</v>
      </c>
      <c r="L10" s="94"/>
    </row>
    <row r="11" spans="1:12" x14ac:dyDescent="0.25">
      <c r="A11" s="95" t="s">
        <v>149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7"/>
    </row>
    <row r="12" spans="1:12" ht="30" x14ac:dyDescent="0.25">
      <c r="A12" s="8" t="s">
        <v>144</v>
      </c>
      <c r="B12" s="6" t="s">
        <v>148</v>
      </c>
      <c r="C12" s="6" t="s">
        <v>147</v>
      </c>
      <c r="D12" s="21">
        <v>1210</v>
      </c>
      <c r="E12" s="6" t="s">
        <v>89</v>
      </c>
      <c r="F12" s="2" t="s">
        <v>8</v>
      </c>
      <c r="G12" s="4">
        <v>1</v>
      </c>
      <c r="H12" s="4">
        <v>0</v>
      </c>
      <c r="I12" s="3">
        <v>41153</v>
      </c>
      <c r="J12" s="3">
        <v>41791</v>
      </c>
      <c r="K12" s="2" t="s">
        <v>30</v>
      </c>
      <c r="L12" s="1"/>
    </row>
    <row r="13" spans="1:12" x14ac:dyDescent="0.25">
      <c r="A13" s="8" t="s">
        <v>146</v>
      </c>
      <c r="B13" s="6" t="s">
        <v>145</v>
      </c>
      <c r="C13" s="6" t="s">
        <v>144</v>
      </c>
      <c r="D13" s="21">
        <v>306.03000000000003</v>
      </c>
      <c r="E13" s="6" t="s">
        <v>89</v>
      </c>
      <c r="F13" s="2" t="s">
        <v>8</v>
      </c>
      <c r="G13" s="4">
        <v>1</v>
      </c>
      <c r="H13" s="4">
        <v>0</v>
      </c>
      <c r="I13" s="3">
        <v>41122</v>
      </c>
      <c r="J13" s="3">
        <v>41426</v>
      </c>
      <c r="K13" s="2" t="s">
        <v>30</v>
      </c>
      <c r="L13" s="1"/>
    </row>
    <row r="14" spans="1:12" ht="45" x14ac:dyDescent="0.25">
      <c r="A14" s="8" t="s">
        <v>143</v>
      </c>
      <c r="B14" s="6" t="s">
        <v>142</v>
      </c>
      <c r="C14" s="6" t="s">
        <v>141</v>
      </c>
      <c r="D14" s="21">
        <v>787.5</v>
      </c>
      <c r="E14" s="6" t="s">
        <v>108</v>
      </c>
      <c r="F14" s="2" t="s">
        <v>8</v>
      </c>
      <c r="G14" s="4">
        <v>1</v>
      </c>
      <c r="H14" s="4">
        <v>0</v>
      </c>
      <c r="I14" s="3">
        <v>41183</v>
      </c>
      <c r="J14" s="3">
        <v>42614</v>
      </c>
      <c r="K14" s="2" t="s">
        <v>7</v>
      </c>
      <c r="L14" s="1"/>
    </row>
    <row r="15" spans="1:12" ht="45" x14ac:dyDescent="0.25">
      <c r="A15" s="8" t="s">
        <v>140</v>
      </c>
      <c r="B15" s="6" t="s">
        <v>139</v>
      </c>
      <c r="C15" s="6"/>
      <c r="D15" s="21">
        <v>6666</v>
      </c>
      <c r="E15" s="6" t="s">
        <v>138</v>
      </c>
      <c r="F15" s="2" t="s">
        <v>8</v>
      </c>
      <c r="G15" s="4">
        <v>0</v>
      </c>
      <c r="H15" s="4">
        <v>1</v>
      </c>
      <c r="I15" s="3">
        <v>40940</v>
      </c>
      <c r="J15" s="3">
        <v>42614</v>
      </c>
      <c r="K15" s="2" t="s">
        <v>30</v>
      </c>
      <c r="L15" s="1"/>
    </row>
    <row r="16" spans="1:12" x14ac:dyDescent="0.25">
      <c r="A16" s="8" t="s">
        <v>137</v>
      </c>
      <c r="B16" s="6" t="s">
        <v>136</v>
      </c>
      <c r="C16" s="6" t="s">
        <v>133</v>
      </c>
      <c r="D16" s="21">
        <v>255</v>
      </c>
      <c r="E16" s="6" t="s">
        <v>9</v>
      </c>
      <c r="F16" s="2" t="s">
        <v>8</v>
      </c>
      <c r="G16" s="4">
        <v>1</v>
      </c>
      <c r="H16" s="4">
        <v>0</v>
      </c>
      <c r="I16" s="3">
        <v>41183</v>
      </c>
      <c r="J16" s="3">
        <v>41426</v>
      </c>
      <c r="K16" s="2" t="s">
        <v>7</v>
      </c>
      <c r="L16" s="1"/>
    </row>
    <row r="17" spans="1:12" ht="30" x14ac:dyDescent="0.25">
      <c r="A17" s="8" t="s">
        <v>135</v>
      </c>
      <c r="B17" s="6" t="s">
        <v>134</v>
      </c>
      <c r="C17" s="6" t="s">
        <v>133</v>
      </c>
      <c r="D17" s="21">
        <v>360</v>
      </c>
      <c r="E17" s="6" t="s">
        <v>9</v>
      </c>
      <c r="F17" s="2" t="s">
        <v>8</v>
      </c>
      <c r="G17" s="4">
        <v>1</v>
      </c>
      <c r="H17" s="4">
        <v>0</v>
      </c>
      <c r="I17" s="3">
        <v>41183</v>
      </c>
      <c r="J17" s="3">
        <v>41426</v>
      </c>
      <c r="K17" s="2" t="s">
        <v>7</v>
      </c>
      <c r="L17" s="1"/>
    </row>
    <row r="18" spans="1:12" ht="75" x14ac:dyDescent="0.25">
      <c r="A18" s="8" t="s">
        <v>132</v>
      </c>
      <c r="B18" s="6" t="s">
        <v>131</v>
      </c>
      <c r="C18" s="6" t="s">
        <v>130</v>
      </c>
      <c r="D18" s="21">
        <v>650</v>
      </c>
      <c r="E18" s="6" t="s">
        <v>9</v>
      </c>
      <c r="F18" s="2" t="s">
        <v>8</v>
      </c>
      <c r="G18" s="4">
        <v>1</v>
      </c>
      <c r="H18" s="4">
        <v>0</v>
      </c>
      <c r="I18" s="3">
        <v>41183</v>
      </c>
      <c r="J18" s="3">
        <v>42491</v>
      </c>
      <c r="K18" s="2" t="s">
        <v>7</v>
      </c>
      <c r="L18" s="23"/>
    </row>
    <row r="19" spans="1:12" x14ac:dyDescent="0.25">
      <c r="A19" s="8" t="s">
        <v>129</v>
      </c>
      <c r="B19" s="6" t="s">
        <v>127</v>
      </c>
      <c r="C19" s="6" t="s">
        <v>126</v>
      </c>
      <c r="D19" s="21">
        <v>20</v>
      </c>
      <c r="E19" s="6" t="s">
        <v>98</v>
      </c>
      <c r="F19" s="2" t="s">
        <v>13</v>
      </c>
      <c r="G19" s="4">
        <v>1</v>
      </c>
      <c r="H19" s="4">
        <v>0</v>
      </c>
      <c r="I19" s="3">
        <v>41183</v>
      </c>
      <c r="J19" s="3">
        <v>41487</v>
      </c>
      <c r="K19" s="2" t="s">
        <v>7</v>
      </c>
      <c r="L19" s="1"/>
    </row>
    <row r="20" spans="1:12" ht="30" x14ac:dyDescent="0.25">
      <c r="A20" s="8" t="s">
        <v>128</v>
      </c>
      <c r="B20" s="6" t="s">
        <v>124</v>
      </c>
      <c r="C20" s="6" t="s">
        <v>123</v>
      </c>
      <c r="D20" s="21">
        <v>200</v>
      </c>
      <c r="E20" s="6" t="s">
        <v>89</v>
      </c>
      <c r="F20" s="2" t="s">
        <v>13</v>
      </c>
      <c r="G20" s="4">
        <v>1</v>
      </c>
      <c r="H20" s="4">
        <v>0</v>
      </c>
      <c r="I20" s="3">
        <v>41183</v>
      </c>
      <c r="J20" s="3">
        <v>41974</v>
      </c>
      <c r="K20" s="2" t="s">
        <v>30</v>
      </c>
      <c r="L20" s="1"/>
    </row>
    <row r="21" spans="1:12" x14ac:dyDescent="0.25">
      <c r="A21" s="8" t="s">
        <v>125</v>
      </c>
      <c r="B21" s="6" t="s">
        <v>120</v>
      </c>
      <c r="C21" s="22" t="s">
        <v>119</v>
      </c>
      <c r="D21" s="21">
        <v>150</v>
      </c>
      <c r="E21" s="6" t="s">
        <v>89</v>
      </c>
      <c r="F21" s="2" t="s">
        <v>13</v>
      </c>
      <c r="G21" s="4">
        <v>1</v>
      </c>
      <c r="H21" s="4">
        <v>0</v>
      </c>
      <c r="I21" s="3">
        <v>41030</v>
      </c>
      <c r="J21" s="3">
        <v>42339</v>
      </c>
      <c r="K21" s="2" t="s">
        <v>30</v>
      </c>
      <c r="L21" s="1"/>
    </row>
    <row r="22" spans="1:12" ht="30" x14ac:dyDescent="0.25">
      <c r="A22" s="8" t="s">
        <v>122</v>
      </c>
      <c r="B22" s="6" t="s">
        <v>117</v>
      </c>
      <c r="C22" s="20" t="s">
        <v>116</v>
      </c>
      <c r="D22" s="19">
        <f>570+580</f>
        <v>1150</v>
      </c>
      <c r="E22" s="6" t="s">
        <v>115</v>
      </c>
      <c r="F22" s="2" t="s">
        <v>8</v>
      </c>
      <c r="G22" s="5">
        <v>1</v>
      </c>
      <c r="H22" s="4">
        <v>0</v>
      </c>
      <c r="I22" s="3">
        <v>41183</v>
      </c>
      <c r="J22" s="10">
        <v>42644</v>
      </c>
      <c r="K22" s="3" t="s">
        <v>7</v>
      </c>
      <c r="L22" s="18"/>
    </row>
    <row r="23" spans="1:12" x14ac:dyDescent="0.25">
      <c r="A23" s="8" t="s">
        <v>121</v>
      </c>
      <c r="B23" s="6" t="s">
        <v>113</v>
      </c>
      <c r="C23" s="7" t="s">
        <v>112</v>
      </c>
      <c r="D23" s="7">
        <v>300</v>
      </c>
      <c r="E23" s="6" t="s">
        <v>89</v>
      </c>
      <c r="F23" s="2" t="s">
        <v>8</v>
      </c>
      <c r="G23" s="5">
        <v>1</v>
      </c>
      <c r="H23" s="4">
        <v>0</v>
      </c>
      <c r="I23" s="3">
        <v>41183</v>
      </c>
      <c r="J23" s="3">
        <v>41791</v>
      </c>
      <c r="K23" s="3" t="s">
        <v>7</v>
      </c>
      <c r="L23" s="1"/>
    </row>
    <row r="24" spans="1:12" ht="45" x14ac:dyDescent="0.25">
      <c r="A24" s="8" t="s">
        <v>118</v>
      </c>
      <c r="B24" s="6" t="s">
        <v>110</v>
      </c>
      <c r="C24" s="7" t="s">
        <v>109</v>
      </c>
      <c r="D24" s="7">
        <v>270</v>
      </c>
      <c r="E24" s="6" t="s">
        <v>108</v>
      </c>
      <c r="F24" s="2" t="s">
        <v>8</v>
      </c>
      <c r="G24" s="5">
        <v>1</v>
      </c>
      <c r="H24" s="4">
        <v>0</v>
      </c>
      <c r="I24" s="3">
        <v>41122</v>
      </c>
      <c r="J24" s="3">
        <v>41671</v>
      </c>
      <c r="K24" s="3" t="s">
        <v>7</v>
      </c>
      <c r="L24" s="1"/>
    </row>
    <row r="25" spans="1:12" ht="30" x14ac:dyDescent="0.25">
      <c r="A25" s="8" t="s">
        <v>114</v>
      </c>
      <c r="B25" s="6" t="s">
        <v>106</v>
      </c>
      <c r="C25" s="7" t="s">
        <v>105</v>
      </c>
      <c r="D25" s="7">
        <v>1000</v>
      </c>
      <c r="E25" s="6" t="s">
        <v>89</v>
      </c>
      <c r="F25" s="2" t="s">
        <v>8</v>
      </c>
      <c r="G25" s="5">
        <v>1</v>
      </c>
      <c r="H25" s="4">
        <v>0</v>
      </c>
      <c r="I25" s="3">
        <v>41183</v>
      </c>
      <c r="J25" s="3">
        <v>41883</v>
      </c>
      <c r="K25" s="3" t="s">
        <v>7</v>
      </c>
      <c r="L25" s="1"/>
    </row>
    <row r="26" spans="1:12" ht="45" x14ac:dyDescent="0.25">
      <c r="A26" s="8" t="s">
        <v>111</v>
      </c>
      <c r="B26" s="6" t="s">
        <v>103</v>
      </c>
      <c r="C26" s="7" t="s">
        <v>102</v>
      </c>
      <c r="D26" s="7">
        <v>100</v>
      </c>
      <c r="E26" s="6" t="s">
        <v>95</v>
      </c>
      <c r="F26" s="2" t="s">
        <v>13</v>
      </c>
      <c r="G26" s="5">
        <v>1</v>
      </c>
      <c r="H26" s="4">
        <v>0</v>
      </c>
      <c r="I26" s="3">
        <v>41183</v>
      </c>
      <c r="J26" s="3">
        <v>41883</v>
      </c>
      <c r="K26" s="3" t="s">
        <v>7</v>
      </c>
      <c r="L26" s="1"/>
    </row>
    <row r="27" spans="1:12" ht="30" x14ac:dyDescent="0.25">
      <c r="A27" s="8" t="s">
        <v>107</v>
      </c>
      <c r="B27" s="6" t="s">
        <v>100</v>
      </c>
      <c r="C27" s="7" t="s">
        <v>99</v>
      </c>
      <c r="D27" s="7">
        <v>50.4</v>
      </c>
      <c r="E27" s="6" t="s">
        <v>98</v>
      </c>
      <c r="F27" s="2" t="s">
        <v>8</v>
      </c>
      <c r="G27" s="5">
        <v>1</v>
      </c>
      <c r="H27" s="4">
        <v>0</v>
      </c>
      <c r="I27" s="3">
        <v>41153</v>
      </c>
      <c r="J27" s="3">
        <v>41334</v>
      </c>
      <c r="K27" s="3" t="s">
        <v>94</v>
      </c>
      <c r="L27" s="1"/>
    </row>
    <row r="28" spans="1:12" ht="30" x14ac:dyDescent="0.25">
      <c r="A28" s="8" t="s">
        <v>104</v>
      </c>
      <c r="B28" s="6" t="s">
        <v>96</v>
      </c>
      <c r="C28" s="7" t="s">
        <v>10</v>
      </c>
      <c r="D28" s="7">
        <v>150</v>
      </c>
      <c r="E28" s="6" t="s">
        <v>95</v>
      </c>
      <c r="F28" s="2" t="s">
        <v>13</v>
      </c>
      <c r="G28" s="5">
        <v>1</v>
      </c>
      <c r="H28" s="4">
        <v>0</v>
      </c>
      <c r="I28" s="3">
        <v>41183</v>
      </c>
      <c r="J28" s="3">
        <v>41456</v>
      </c>
      <c r="K28" s="3" t="s">
        <v>94</v>
      </c>
      <c r="L28" s="1"/>
    </row>
    <row r="29" spans="1:12" x14ac:dyDescent="0.25">
      <c r="A29" s="8" t="s">
        <v>101</v>
      </c>
      <c r="B29" s="6" t="s">
        <v>93</v>
      </c>
      <c r="C29" s="7" t="s">
        <v>92</v>
      </c>
      <c r="D29" s="7">
        <v>180</v>
      </c>
      <c r="E29" s="6" t="s">
        <v>89</v>
      </c>
      <c r="F29" s="2" t="s">
        <v>13</v>
      </c>
      <c r="G29" s="5">
        <v>1</v>
      </c>
      <c r="H29" s="4">
        <v>0</v>
      </c>
      <c r="I29" s="3">
        <v>41183</v>
      </c>
      <c r="J29" s="3">
        <v>41426</v>
      </c>
      <c r="K29" s="3" t="s">
        <v>7</v>
      </c>
      <c r="L29" s="1"/>
    </row>
    <row r="30" spans="1:12" x14ac:dyDescent="0.25">
      <c r="A30" s="8" t="s">
        <v>97</v>
      </c>
      <c r="B30" s="6" t="s">
        <v>91</v>
      </c>
      <c r="C30" s="7" t="s">
        <v>90</v>
      </c>
      <c r="D30" s="7">
        <v>1149.45</v>
      </c>
      <c r="E30" s="6" t="s">
        <v>89</v>
      </c>
      <c r="F30" s="2" t="s">
        <v>8</v>
      </c>
      <c r="G30" s="5">
        <v>1</v>
      </c>
      <c r="H30" s="4">
        <v>0</v>
      </c>
      <c r="I30" s="3">
        <v>41214</v>
      </c>
      <c r="J30" s="3">
        <v>42064</v>
      </c>
      <c r="K30" s="3" t="s">
        <v>7</v>
      </c>
      <c r="L30" s="1"/>
    </row>
    <row r="31" spans="1:12" x14ac:dyDescent="0.25">
      <c r="A31" s="98" t="s">
        <v>88</v>
      </c>
      <c r="B31" s="99"/>
      <c r="C31" s="50"/>
      <c r="D31" s="51">
        <f>SUM(D12:D30)</f>
        <v>14954.38</v>
      </c>
      <c r="E31" s="52"/>
      <c r="F31" s="53"/>
      <c r="G31" s="17">
        <f>( D31-D15 ) / D31</f>
        <v>0.55424430835648153</v>
      </c>
      <c r="H31" s="16">
        <f>+D15/D31</f>
        <v>0.44575569164351853</v>
      </c>
      <c r="I31" s="54"/>
      <c r="J31" s="54"/>
      <c r="K31" s="55"/>
      <c r="L31" s="56"/>
    </row>
    <row r="32" spans="1:12" x14ac:dyDescent="0.25">
      <c r="A32" s="57"/>
      <c r="B32" s="50"/>
      <c r="C32" s="50"/>
      <c r="D32" s="44"/>
      <c r="E32" s="52"/>
      <c r="F32" s="53"/>
      <c r="G32" s="58"/>
      <c r="H32" s="58"/>
      <c r="I32" s="54"/>
      <c r="J32" s="54"/>
      <c r="K32" s="55"/>
      <c r="L32" s="56"/>
    </row>
    <row r="33" spans="1:12" x14ac:dyDescent="0.25">
      <c r="A33" s="95" t="s">
        <v>87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7"/>
    </row>
    <row r="34" spans="1:12" x14ac:dyDescent="0.25">
      <c r="A34" s="8" t="s">
        <v>86</v>
      </c>
      <c r="B34" s="6" t="s">
        <v>85</v>
      </c>
      <c r="C34" s="6" t="s">
        <v>84</v>
      </c>
      <c r="D34" s="7">
        <v>15</v>
      </c>
      <c r="E34" s="6" t="s">
        <v>22</v>
      </c>
      <c r="F34" s="2" t="s">
        <v>13</v>
      </c>
      <c r="G34" s="5">
        <v>1</v>
      </c>
      <c r="H34" s="4">
        <v>0</v>
      </c>
      <c r="I34" s="3">
        <v>41183</v>
      </c>
      <c r="J34" s="3">
        <v>41244</v>
      </c>
      <c r="K34" s="2" t="s">
        <v>7</v>
      </c>
      <c r="L34" s="1"/>
    </row>
    <row r="35" spans="1:12" x14ac:dyDescent="0.25">
      <c r="A35" s="8" t="s">
        <v>83</v>
      </c>
      <c r="B35" s="6" t="s">
        <v>82</v>
      </c>
      <c r="C35" s="6" t="s">
        <v>81</v>
      </c>
      <c r="D35" s="7">
        <v>9.6</v>
      </c>
      <c r="E35" s="6" t="s">
        <v>22</v>
      </c>
      <c r="F35" s="2" t="s">
        <v>13</v>
      </c>
      <c r="G35" s="5">
        <v>1</v>
      </c>
      <c r="H35" s="4">
        <v>0</v>
      </c>
      <c r="I35" s="3">
        <v>41183</v>
      </c>
      <c r="J35" s="3">
        <v>41244</v>
      </c>
      <c r="K35" s="2" t="s">
        <v>7</v>
      </c>
      <c r="L35" s="1"/>
    </row>
    <row r="36" spans="1:12" x14ac:dyDescent="0.25">
      <c r="A36" s="8" t="s">
        <v>80</v>
      </c>
      <c r="B36" s="6" t="s">
        <v>79</v>
      </c>
      <c r="C36" s="6" t="s">
        <v>78</v>
      </c>
      <c r="D36" s="7">
        <v>593</v>
      </c>
      <c r="E36" s="6" t="s">
        <v>14</v>
      </c>
      <c r="F36" s="2" t="s">
        <v>8</v>
      </c>
      <c r="G36" s="5">
        <v>1</v>
      </c>
      <c r="H36" s="4">
        <v>0</v>
      </c>
      <c r="I36" s="3">
        <v>41030</v>
      </c>
      <c r="J36" s="3">
        <v>41609</v>
      </c>
      <c r="K36" s="2" t="s">
        <v>30</v>
      </c>
      <c r="L36" s="1"/>
    </row>
    <row r="37" spans="1:12" ht="30" x14ac:dyDescent="0.25">
      <c r="A37" s="8" t="s">
        <v>77</v>
      </c>
      <c r="B37" s="6" t="s">
        <v>76</v>
      </c>
      <c r="C37" s="6" t="s">
        <v>50</v>
      </c>
      <c r="D37" s="7">
        <v>522.21</v>
      </c>
      <c r="E37" s="6" t="s">
        <v>26</v>
      </c>
      <c r="F37" s="2" t="s">
        <v>13</v>
      </c>
      <c r="G37" s="5">
        <v>1</v>
      </c>
      <c r="H37" s="4">
        <v>0</v>
      </c>
      <c r="I37" s="3">
        <v>41122</v>
      </c>
      <c r="J37" s="3">
        <v>41609</v>
      </c>
      <c r="K37" s="2" t="s">
        <v>30</v>
      </c>
      <c r="L37" s="1"/>
    </row>
    <row r="38" spans="1:12" x14ac:dyDescent="0.25">
      <c r="A38" s="8" t="s">
        <v>75</v>
      </c>
      <c r="B38" s="6" t="s">
        <v>74</v>
      </c>
      <c r="C38" s="6" t="s">
        <v>73</v>
      </c>
      <c r="D38" s="7">
        <v>1082.55</v>
      </c>
      <c r="E38" s="6" t="s">
        <v>14</v>
      </c>
      <c r="F38" s="2" t="s">
        <v>13</v>
      </c>
      <c r="G38" s="5">
        <v>1</v>
      </c>
      <c r="H38" s="4">
        <v>0</v>
      </c>
      <c r="I38" s="3">
        <v>41030</v>
      </c>
      <c r="J38" s="3">
        <v>41699</v>
      </c>
      <c r="K38" s="2" t="s">
        <v>30</v>
      </c>
      <c r="L38" s="1"/>
    </row>
    <row r="39" spans="1:12" x14ac:dyDescent="0.25">
      <c r="A39" s="8" t="s">
        <v>72</v>
      </c>
      <c r="B39" s="6" t="s">
        <v>71</v>
      </c>
      <c r="C39" s="6" t="s">
        <v>70</v>
      </c>
      <c r="D39" s="7">
        <v>53.5</v>
      </c>
      <c r="E39" s="6" t="s">
        <v>22</v>
      </c>
      <c r="F39" s="2" t="s">
        <v>13</v>
      </c>
      <c r="G39" s="5">
        <v>1</v>
      </c>
      <c r="H39" s="4">
        <v>0</v>
      </c>
      <c r="I39" s="3">
        <v>41153</v>
      </c>
      <c r="J39" s="3">
        <v>41244</v>
      </c>
      <c r="K39" s="2" t="s">
        <v>30</v>
      </c>
      <c r="L39" s="1"/>
    </row>
    <row r="40" spans="1:12" x14ac:dyDescent="0.25">
      <c r="A40" s="8" t="s">
        <v>69</v>
      </c>
      <c r="B40" s="6" t="s">
        <v>68</v>
      </c>
      <c r="C40" s="6" t="s">
        <v>67</v>
      </c>
      <c r="D40" s="7">
        <v>30</v>
      </c>
      <c r="E40" s="6" t="s">
        <v>22</v>
      </c>
      <c r="F40" s="2" t="s">
        <v>13</v>
      </c>
      <c r="G40" s="5">
        <v>1</v>
      </c>
      <c r="H40" s="4">
        <v>0</v>
      </c>
      <c r="I40" s="3">
        <v>40969</v>
      </c>
      <c r="J40" s="3">
        <v>42705</v>
      </c>
      <c r="K40" s="2" t="s">
        <v>7</v>
      </c>
      <c r="L40" s="1"/>
    </row>
    <row r="41" spans="1:12" x14ac:dyDescent="0.25">
      <c r="A41" s="8" t="s">
        <v>66</v>
      </c>
      <c r="B41" s="6" t="s">
        <v>65</v>
      </c>
      <c r="C41" s="7" t="s">
        <v>64</v>
      </c>
      <c r="D41" s="7">
        <v>251.1</v>
      </c>
      <c r="E41" s="6" t="s">
        <v>63</v>
      </c>
      <c r="F41" s="2" t="s">
        <v>8</v>
      </c>
      <c r="G41" s="5">
        <v>1</v>
      </c>
      <c r="H41" s="4">
        <v>0</v>
      </c>
      <c r="I41" s="3">
        <v>41183</v>
      </c>
      <c r="J41" s="3">
        <v>41487</v>
      </c>
      <c r="K41" s="3" t="s">
        <v>7</v>
      </c>
      <c r="L41" s="1"/>
    </row>
    <row r="42" spans="1:12" x14ac:dyDescent="0.25">
      <c r="A42" s="8" t="s">
        <v>62</v>
      </c>
      <c r="B42" s="6" t="s">
        <v>61</v>
      </c>
      <c r="C42" s="6" t="s">
        <v>60</v>
      </c>
      <c r="D42" s="24">
        <v>350</v>
      </c>
      <c r="E42" s="6" t="s">
        <v>56</v>
      </c>
      <c r="F42" s="2" t="s">
        <v>13</v>
      </c>
      <c r="G42" s="5">
        <v>1</v>
      </c>
      <c r="H42" s="4">
        <v>0</v>
      </c>
      <c r="I42" s="3">
        <v>41183</v>
      </c>
      <c r="J42" s="3">
        <v>41456</v>
      </c>
      <c r="K42" s="2" t="s">
        <v>7</v>
      </c>
      <c r="L42" s="9"/>
    </row>
    <row r="43" spans="1:12" ht="30" x14ac:dyDescent="0.25">
      <c r="A43" s="8" t="s">
        <v>59</v>
      </c>
      <c r="B43" s="25" t="s">
        <v>58</v>
      </c>
      <c r="C43" s="25" t="s">
        <v>57</v>
      </c>
      <c r="D43" s="26">
        <v>150</v>
      </c>
      <c r="E43" s="25" t="s">
        <v>56</v>
      </c>
      <c r="F43" s="27" t="s">
        <v>13</v>
      </c>
      <c r="G43" s="28">
        <v>1</v>
      </c>
      <c r="H43" s="29">
        <v>0</v>
      </c>
      <c r="I43" s="3">
        <v>41183</v>
      </c>
      <c r="J43" s="3">
        <v>41456</v>
      </c>
      <c r="K43" s="27" t="s">
        <v>7</v>
      </c>
      <c r="L43" s="9"/>
    </row>
    <row r="44" spans="1:12" ht="30" x14ac:dyDescent="0.25">
      <c r="A44" s="8" t="s">
        <v>55</v>
      </c>
      <c r="B44" s="6" t="s">
        <v>54</v>
      </c>
      <c r="C44" s="15" t="s">
        <v>53</v>
      </c>
      <c r="D44" s="14">
        <f>244.8/2</f>
        <v>122.4</v>
      </c>
      <c r="E44" s="13" t="s">
        <v>9</v>
      </c>
      <c r="F44" s="12" t="s">
        <v>8</v>
      </c>
      <c r="G44" s="11">
        <v>1</v>
      </c>
      <c r="H44" s="11">
        <v>0</v>
      </c>
      <c r="I44" s="3">
        <v>41183</v>
      </c>
      <c r="J44" s="3">
        <v>42552</v>
      </c>
      <c r="K44" s="10" t="s">
        <v>7</v>
      </c>
      <c r="L44" s="9"/>
    </row>
    <row r="45" spans="1:12" ht="30" x14ac:dyDescent="0.25">
      <c r="A45" s="30" t="s">
        <v>52</v>
      </c>
      <c r="B45" s="6" t="s">
        <v>51</v>
      </c>
      <c r="C45" s="6" t="s">
        <v>50</v>
      </c>
      <c r="D45" s="7">
        <v>626.42999999999995</v>
      </c>
      <c r="E45" s="6" t="s">
        <v>26</v>
      </c>
      <c r="F45" s="2" t="s">
        <v>13</v>
      </c>
      <c r="G45" s="5">
        <v>1</v>
      </c>
      <c r="H45" s="4">
        <v>0</v>
      </c>
      <c r="I45" s="3">
        <v>41153</v>
      </c>
      <c r="J45" s="3">
        <v>41609</v>
      </c>
      <c r="K45" s="2" t="s">
        <v>7</v>
      </c>
      <c r="L45" s="1"/>
    </row>
    <row r="46" spans="1:12" x14ac:dyDescent="0.25">
      <c r="A46" s="100" t="s">
        <v>49</v>
      </c>
      <c r="B46" s="101"/>
      <c r="C46" s="50"/>
      <c r="D46" s="51">
        <f>SUM(D34:D45)</f>
        <v>3805.7899999999995</v>
      </c>
      <c r="E46" s="52"/>
      <c r="F46" s="53"/>
      <c r="G46" s="59">
        <v>1</v>
      </c>
      <c r="H46" s="59">
        <v>0</v>
      </c>
      <c r="I46" s="54"/>
      <c r="J46" s="54"/>
      <c r="K46" s="55"/>
      <c r="L46" s="56"/>
    </row>
    <row r="47" spans="1:12" x14ac:dyDescent="0.25">
      <c r="A47" s="57"/>
      <c r="B47" s="50"/>
      <c r="C47" s="50"/>
      <c r="D47" s="44"/>
      <c r="E47" s="52"/>
      <c r="F47" s="53"/>
      <c r="G47" s="58"/>
      <c r="H47" s="58"/>
      <c r="I47" s="54"/>
      <c r="J47" s="54"/>
      <c r="K47" s="55"/>
      <c r="L47" s="56"/>
    </row>
    <row r="48" spans="1:12" x14ac:dyDescent="0.25">
      <c r="A48" s="102" t="s">
        <v>48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4"/>
    </row>
    <row r="49" spans="1:12" x14ac:dyDescent="0.25">
      <c r="A49" s="8" t="s">
        <v>47</v>
      </c>
      <c r="B49" s="6" t="s">
        <v>46</v>
      </c>
      <c r="C49" s="6" t="s">
        <v>45</v>
      </c>
      <c r="D49" s="7">
        <v>36</v>
      </c>
      <c r="E49" s="6" t="s">
        <v>44</v>
      </c>
      <c r="F49" s="2" t="s">
        <v>13</v>
      </c>
      <c r="G49" s="5">
        <v>1</v>
      </c>
      <c r="H49" s="4">
        <v>0</v>
      </c>
      <c r="I49" s="3">
        <v>41183</v>
      </c>
      <c r="J49" s="3">
        <v>41426</v>
      </c>
      <c r="K49" s="2" t="s">
        <v>7</v>
      </c>
      <c r="L49" s="1"/>
    </row>
    <row r="50" spans="1:12" x14ac:dyDescent="0.25">
      <c r="A50" s="8" t="s">
        <v>43</v>
      </c>
      <c r="B50" s="6" t="s">
        <v>42</v>
      </c>
      <c r="C50" s="6" t="s">
        <v>41</v>
      </c>
      <c r="D50" s="7">
        <v>100</v>
      </c>
      <c r="E50" s="6" t="s">
        <v>9</v>
      </c>
      <c r="F50" s="2" t="s">
        <v>8</v>
      </c>
      <c r="G50" s="5">
        <v>1</v>
      </c>
      <c r="H50" s="4">
        <v>0</v>
      </c>
      <c r="I50" s="3">
        <v>41183</v>
      </c>
      <c r="J50" s="3">
        <v>42583</v>
      </c>
      <c r="K50" s="2" t="s">
        <v>7</v>
      </c>
      <c r="L50" s="1"/>
    </row>
    <row r="51" spans="1:12" x14ac:dyDescent="0.25">
      <c r="A51" s="8" t="s">
        <v>40</v>
      </c>
      <c r="B51" s="6" t="s">
        <v>39</v>
      </c>
      <c r="C51" s="6"/>
      <c r="D51" s="7">
        <v>9640</v>
      </c>
      <c r="E51" s="6" t="s">
        <v>38</v>
      </c>
      <c r="F51" s="2" t="s">
        <v>8</v>
      </c>
      <c r="G51" s="5">
        <v>1</v>
      </c>
      <c r="H51" s="4">
        <v>0</v>
      </c>
      <c r="I51" s="3">
        <v>41153</v>
      </c>
      <c r="J51" s="3">
        <v>42583</v>
      </c>
      <c r="K51" s="2" t="s">
        <v>7</v>
      </c>
      <c r="L51" s="1"/>
    </row>
    <row r="52" spans="1:12" x14ac:dyDescent="0.25">
      <c r="A52" s="8" t="s">
        <v>37</v>
      </c>
      <c r="B52" s="6" t="s">
        <v>36</v>
      </c>
      <c r="C52" s="6" t="s">
        <v>27</v>
      </c>
      <c r="D52" s="7">
        <v>168.77</v>
      </c>
      <c r="E52" s="6" t="s">
        <v>18</v>
      </c>
      <c r="F52" s="2" t="s">
        <v>13</v>
      </c>
      <c r="G52" s="5">
        <v>1</v>
      </c>
      <c r="H52" s="4">
        <v>0</v>
      </c>
      <c r="I52" s="3">
        <v>40940</v>
      </c>
      <c r="J52" s="3">
        <v>42583</v>
      </c>
      <c r="K52" s="2" t="s">
        <v>30</v>
      </c>
      <c r="L52" s="1"/>
    </row>
    <row r="53" spans="1:12" x14ac:dyDescent="0.25">
      <c r="A53" s="8" t="s">
        <v>35</v>
      </c>
      <c r="B53" s="6" t="s">
        <v>34</v>
      </c>
      <c r="C53" s="6" t="s">
        <v>27</v>
      </c>
      <c r="D53" s="7">
        <v>253.15</v>
      </c>
      <c r="E53" s="6" t="s">
        <v>18</v>
      </c>
      <c r="F53" s="2" t="s">
        <v>13</v>
      </c>
      <c r="G53" s="5">
        <v>1</v>
      </c>
      <c r="H53" s="4">
        <v>0</v>
      </c>
      <c r="I53" s="3">
        <v>40940</v>
      </c>
      <c r="J53" s="3">
        <v>42583</v>
      </c>
      <c r="K53" s="2" t="s">
        <v>30</v>
      </c>
      <c r="L53" s="1"/>
    </row>
    <row r="54" spans="1:12" ht="36" x14ac:dyDescent="0.25">
      <c r="A54" s="8" t="s">
        <v>33</v>
      </c>
      <c r="B54" s="6" t="s">
        <v>32</v>
      </c>
      <c r="C54" s="6" t="s">
        <v>27</v>
      </c>
      <c r="D54" s="7">
        <v>198.38</v>
      </c>
      <c r="E54" s="6" t="s">
        <v>31</v>
      </c>
      <c r="F54" s="2" t="s">
        <v>13</v>
      </c>
      <c r="G54" s="5">
        <v>1</v>
      </c>
      <c r="H54" s="4">
        <v>0</v>
      </c>
      <c r="I54" s="3">
        <v>40940</v>
      </c>
      <c r="J54" s="3">
        <v>42583</v>
      </c>
      <c r="K54" s="2" t="s">
        <v>30</v>
      </c>
      <c r="L54" s="72" t="s">
        <v>179</v>
      </c>
    </row>
    <row r="55" spans="1:12" x14ac:dyDescent="0.25">
      <c r="A55" s="8" t="s">
        <v>29</v>
      </c>
      <c r="B55" s="6" t="s">
        <v>28</v>
      </c>
      <c r="C55" s="6" t="s">
        <v>27</v>
      </c>
      <c r="D55" s="7">
        <v>300</v>
      </c>
      <c r="E55" s="6" t="s">
        <v>26</v>
      </c>
      <c r="F55" s="2" t="s">
        <v>13</v>
      </c>
      <c r="G55" s="5">
        <v>1</v>
      </c>
      <c r="H55" s="4">
        <v>0</v>
      </c>
      <c r="I55" s="3">
        <v>41183</v>
      </c>
      <c r="J55" s="3">
        <v>42583</v>
      </c>
      <c r="K55" s="2" t="s">
        <v>7</v>
      </c>
      <c r="L55" s="1"/>
    </row>
    <row r="56" spans="1:12" x14ac:dyDescent="0.25">
      <c r="A56" s="8" t="s">
        <v>25</v>
      </c>
      <c r="B56" s="6" t="s">
        <v>24</v>
      </c>
      <c r="C56" s="7" t="s">
        <v>23</v>
      </c>
      <c r="D56" s="7">
        <v>95</v>
      </c>
      <c r="E56" s="6" t="s">
        <v>22</v>
      </c>
      <c r="F56" s="2" t="s">
        <v>13</v>
      </c>
      <c r="G56" s="5">
        <v>1</v>
      </c>
      <c r="H56" s="4">
        <v>0</v>
      </c>
      <c r="I56" s="3">
        <v>41183</v>
      </c>
      <c r="J56" s="3">
        <v>41244</v>
      </c>
      <c r="K56" s="3" t="s">
        <v>7</v>
      </c>
      <c r="L56" s="6"/>
    </row>
    <row r="57" spans="1:12" x14ac:dyDescent="0.25">
      <c r="A57" s="8" t="s">
        <v>21</v>
      </c>
      <c r="B57" s="6" t="s">
        <v>20</v>
      </c>
      <c r="C57" s="7" t="s">
        <v>19</v>
      </c>
      <c r="D57" s="7">
        <v>50</v>
      </c>
      <c r="E57" s="6" t="s">
        <v>18</v>
      </c>
      <c r="F57" s="2" t="s">
        <v>13</v>
      </c>
      <c r="G57" s="5">
        <v>1</v>
      </c>
      <c r="H57" s="4">
        <v>0</v>
      </c>
      <c r="I57" s="3">
        <v>41183</v>
      </c>
      <c r="J57" s="3">
        <v>42614</v>
      </c>
      <c r="K57" s="3" t="s">
        <v>7</v>
      </c>
      <c r="L57" s="6"/>
    </row>
    <row r="58" spans="1:12" ht="30" x14ac:dyDescent="0.25">
      <c r="A58" s="31" t="s">
        <v>17</v>
      </c>
      <c r="B58" s="32" t="s">
        <v>16</v>
      </c>
      <c r="C58" s="33" t="s">
        <v>15</v>
      </c>
      <c r="D58" s="33">
        <v>403.2</v>
      </c>
      <c r="E58" s="32" t="s">
        <v>14</v>
      </c>
      <c r="F58" s="34" t="s">
        <v>13</v>
      </c>
      <c r="G58" s="35">
        <v>1</v>
      </c>
      <c r="H58" s="36">
        <v>0</v>
      </c>
      <c r="I58" s="3">
        <v>41183</v>
      </c>
      <c r="J58" s="37">
        <v>41671</v>
      </c>
      <c r="K58" s="37" t="s">
        <v>7</v>
      </c>
      <c r="L58" s="32"/>
    </row>
    <row r="59" spans="1:12" x14ac:dyDescent="0.25">
      <c r="A59" s="31" t="s">
        <v>12</v>
      </c>
      <c r="B59" s="32" t="s">
        <v>11</v>
      </c>
      <c r="C59" s="33" t="s">
        <v>10</v>
      </c>
      <c r="D59" s="33">
        <v>90</v>
      </c>
      <c r="E59" s="32" t="s">
        <v>9</v>
      </c>
      <c r="F59" s="34" t="s">
        <v>8</v>
      </c>
      <c r="G59" s="35">
        <v>1</v>
      </c>
      <c r="H59" s="36">
        <v>0</v>
      </c>
      <c r="I59" s="37">
        <v>41122</v>
      </c>
      <c r="J59" s="37">
        <v>41244</v>
      </c>
      <c r="K59" s="37" t="s">
        <v>30</v>
      </c>
      <c r="L59" s="6"/>
    </row>
    <row r="60" spans="1:12" x14ac:dyDescent="0.25">
      <c r="A60" s="79" t="s">
        <v>6</v>
      </c>
      <c r="B60" s="80"/>
      <c r="C60" s="60"/>
      <c r="D60" s="61">
        <f>SUM(D49:D59)</f>
        <v>11334.5</v>
      </c>
      <c r="E60" s="62"/>
      <c r="F60" s="63"/>
      <c r="G60" s="64">
        <v>1</v>
      </c>
      <c r="H60" s="65">
        <v>0</v>
      </c>
      <c r="I60" s="66"/>
      <c r="J60" s="66"/>
      <c r="K60" s="67"/>
      <c r="L60" s="68"/>
    </row>
    <row r="61" spans="1:12" x14ac:dyDescent="0.25">
      <c r="A61" s="98" t="s">
        <v>5</v>
      </c>
      <c r="B61" s="99"/>
      <c r="C61" s="50"/>
      <c r="D61" s="51">
        <f>D31+D46+D60</f>
        <v>30094.67</v>
      </c>
      <c r="E61" s="52"/>
      <c r="F61" s="53"/>
      <c r="G61" s="69">
        <f>+(D61-D15)/D61</f>
        <v>0.77849898337479695</v>
      </c>
      <c r="H61" s="69">
        <f>+D15/D61</f>
        <v>0.22150101662520308</v>
      </c>
      <c r="I61" s="54"/>
      <c r="J61" s="54"/>
      <c r="K61" s="55"/>
      <c r="L61" s="56"/>
    </row>
    <row r="62" spans="1:12" x14ac:dyDescent="0.25">
      <c r="A62" s="108" t="s">
        <v>4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7"/>
    </row>
    <row r="63" spans="1:12" x14ac:dyDescent="0.25">
      <c r="A63" s="70" t="s">
        <v>3</v>
      </c>
      <c r="B63" s="109" t="s">
        <v>2</v>
      </c>
      <c r="C63" s="110"/>
      <c r="D63" s="110"/>
      <c r="E63" s="109"/>
      <c r="F63" s="109"/>
      <c r="G63" s="109"/>
      <c r="H63" s="109"/>
      <c r="I63" s="109"/>
      <c r="J63" s="109"/>
      <c r="K63" s="109"/>
      <c r="L63" s="111"/>
    </row>
    <row r="64" spans="1:12" x14ac:dyDescent="0.25">
      <c r="A64" s="71" t="s">
        <v>1</v>
      </c>
      <c r="B64" s="106" t="s">
        <v>177</v>
      </c>
      <c r="C64" s="106"/>
      <c r="D64" s="106"/>
      <c r="E64" s="105"/>
      <c r="F64" s="105"/>
      <c r="G64" s="105"/>
      <c r="H64" s="105"/>
      <c r="I64" s="105"/>
      <c r="J64" s="105"/>
      <c r="K64" s="105"/>
      <c r="L64" s="107"/>
    </row>
    <row r="65" spans="1:12" x14ac:dyDescent="0.25">
      <c r="A65" s="71" t="s">
        <v>0</v>
      </c>
      <c r="B65" s="106" t="s">
        <v>178</v>
      </c>
      <c r="C65" s="106"/>
      <c r="D65" s="106"/>
      <c r="E65" s="105"/>
      <c r="F65" s="105"/>
      <c r="G65" s="105"/>
      <c r="H65" s="105"/>
      <c r="I65" s="105"/>
      <c r="J65" s="105"/>
      <c r="K65" s="105"/>
      <c r="L65" s="107"/>
    </row>
  </sheetData>
  <mergeCells count="26">
    <mergeCell ref="A61:B61"/>
    <mergeCell ref="A62:L62"/>
    <mergeCell ref="B63:L63"/>
    <mergeCell ref="B64:L64"/>
    <mergeCell ref="B65:L65"/>
    <mergeCell ref="A60:B60"/>
    <mergeCell ref="B7:L7"/>
    <mergeCell ref="A8:A10"/>
    <mergeCell ref="B8:B10"/>
    <mergeCell ref="C8:C10"/>
    <mergeCell ref="F8:F9"/>
    <mergeCell ref="G8:H8"/>
    <mergeCell ref="I8:J8"/>
    <mergeCell ref="K8:K9"/>
    <mergeCell ref="L8:L10"/>
    <mergeCell ref="A11:L11"/>
    <mergeCell ref="A31:B31"/>
    <mergeCell ref="A33:L33"/>
    <mergeCell ref="A46:B46"/>
    <mergeCell ref="A48:L48"/>
    <mergeCell ref="C6:L6"/>
    <mergeCell ref="A1:L1"/>
    <mergeCell ref="A2:L2"/>
    <mergeCell ref="A3:L3"/>
    <mergeCell ref="A4:L4"/>
    <mergeCell ref="C5:L5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>CLAUSE DOCUMENT</Project_x0020_Document_x0020_Type>
    <Business_x0020_Area xmlns="9c571b2f-e523-4ab2-ba2e-09e151a03ef4">Clauses</Business_x0020_Area>
    <IDBDocs_x0020_Number xmlns="9c571b2f-e523-4ab2-ba2e-09e151a03ef4">37068000</IDBDocs_x0020_Number>
    <TaxCatchAll xmlns="9c571b2f-e523-4ab2-ba2e-09e151a03ef4"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8DCFC2059FC6B4AAE3F9C444318F749" ma:contentTypeVersion="0" ma:contentTypeDescription="A content type to manage public (operations) IDB documents" ma:contentTypeScope="" ma:versionID="e6e50a11651d1bed3800ae49e3529fe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13BC85-53A0-4661-A9AB-E8E619489986}"/>
</file>

<file path=customXml/itemProps2.xml><?xml version="1.0" encoding="utf-8"?>
<ds:datastoreItem xmlns:ds="http://schemas.openxmlformats.org/officeDocument/2006/customXml" ds:itemID="{B4381A49-55FF-4B94-AC0E-4C875730CB97}"/>
</file>

<file path=customXml/itemProps3.xml><?xml version="1.0" encoding="utf-8"?>
<ds:datastoreItem xmlns:ds="http://schemas.openxmlformats.org/officeDocument/2006/customXml" ds:itemID="{CA372EED-F541-4723-8469-1E7B049A5E3D}"/>
</file>

<file path=customXml/itemProps4.xml><?xml version="1.0" encoding="utf-8"?>
<ds:datastoreItem xmlns:ds="http://schemas.openxmlformats.org/officeDocument/2006/customXml" ds:itemID="{A1FF28BC-B745-4E61-8445-9918D128AF5E}"/>
</file>

<file path=customXml/itemProps5.xml><?xml version="1.0" encoding="utf-8"?>
<ds:datastoreItem xmlns:ds="http://schemas.openxmlformats.org/officeDocument/2006/customXml" ds:itemID="{92E1F929-89C7-4812-A9CF-F2FF10B06D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 005-PA_PARA_Publicação</vt:lpstr>
      <vt:lpstr>'PA 005-PA_PARA_Publicação'!Print_Area</vt:lpstr>
      <vt:lpstr>'PA 005-PA_PARA_Publicação'!Print_Titles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 - Agosto 2012</dc:title>
  <dc:creator>Carlos Alberto Agostini</dc:creator>
  <cp:lastModifiedBy>Inter-American Development Bank</cp:lastModifiedBy>
  <cp:lastPrinted>2012-08-27T19:31:21Z</cp:lastPrinted>
  <dcterms:created xsi:type="dcterms:W3CDTF">2012-08-24T15:29:24Z</dcterms:created>
  <dcterms:modified xsi:type="dcterms:W3CDTF">2012-08-27T20:47:22Z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0x01010046CF21643EE8D14686A648AA6DAD08920078DCFC2059FC6B4AAE3F9C444318F749</vt:lpwstr>
  </property>
  <property fmtid="{D5CDD505-2E9C-101B-9397-08002B2CF9AE}" pid="3" name="TaxKeyword">
    <vt:lpwstr/>
  </property>
  <property fmtid="{D5CDD505-2E9C-101B-9397-08002B2CF9AE}" pid="4" name="Function Operations IDB">
    <vt:lpwstr>6;#Legal|4a833e0c-b04e-4136-8e27-6c06cac1e274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/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eries Operations IDB">
    <vt:lpwstr/>
  </property>
  <property fmtid="{D5CDD505-2E9C-101B-9397-08002B2CF9AE}" pid="16" name="Sub-Sector">
    <vt:lpwstr/>
  </property>
</Properties>
</file>