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ore.xml" ContentType="application/vnd.openxmlformats-package.core-properties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9440" windowHeight="4632" tabRatio="1000" activeTab="3"/>
  </bookViews>
  <sheets>
    <sheet name="Presupuesto Total TC" sheetId="6" r:id="rId1"/>
    <sheet name="Presu. Componente I" sheetId="4" r:id="rId2"/>
    <sheet name="Presu. Componente II" sheetId="7" r:id="rId3"/>
    <sheet name="Presu. Componente III" sheetId="8" r:id="rId4"/>
  </sheets>
  <definedNames>
    <definedName name="Budg" localSheetId="3">#REF!</definedName>
    <definedName name="Budg">#REF!</definedName>
  </definedNames>
  <calcPr calcId="145621"/>
</workbook>
</file>

<file path=xl/calcChain.xml><?xml version="1.0" encoding="utf-8"?>
<calcChain xmlns="http://schemas.openxmlformats.org/spreadsheetml/2006/main">
  <c r="I7" i="4" l="1"/>
  <c r="E7" i="4"/>
  <c r="D7" i="6" l="1"/>
  <c r="C6" i="6"/>
  <c r="B6" i="6"/>
  <c r="H9" i="8"/>
  <c r="H15" i="8"/>
  <c r="H22" i="8"/>
  <c r="H26" i="8"/>
  <c r="E26" i="8"/>
  <c r="E22" i="8"/>
  <c r="E9" i="8"/>
  <c r="E15" i="8"/>
  <c r="I26" i="8"/>
  <c r="I19" i="8"/>
  <c r="I20" i="8"/>
  <c r="I21" i="8"/>
  <c r="H19" i="8"/>
  <c r="H18" i="8"/>
  <c r="H14" i="8"/>
  <c r="E14" i="8"/>
  <c r="H13" i="8"/>
  <c r="E13" i="8"/>
  <c r="H12" i="8"/>
  <c r="E12" i="8"/>
  <c r="I25" i="8"/>
  <c r="I8" i="8"/>
  <c r="E7" i="8"/>
  <c r="I7" i="8" s="1"/>
  <c r="E6" i="8"/>
  <c r="I23" i="7"/>
  <c r="B23" i="7"/>
  <c r="F23" i="7"/>
  <c r="H21" i="7"/>
  <c r="H13" i="7"/>
  <c r="I13" i="7"/>
  <c r="E13" i="7"/>
  <c r="I13" i="8" l="1"/>
  <c r="I12" i="8"/>
  <c r="I14" i="8"/>
  <c r="I15" i="8" l="1"/>
  <c r="H8" i="7" l="1"/>
  <c r="I18" i="8" l="1"/>
  <c r="I6" i="8"/>
  <c r="I9" i="8" s="1"/>
  <c r="I20" i="4"/>
  <c r="H20" i="4"/>
  <c r="E20" i="7"/>
  <c r="I20" i="7" s="1"/>
  <c r="E19" i="7"/>
  <c r="I19" i="7" s="1"/>
  <c r="E18" i="7"/>
  <c r="I18" i="7" s="1"/>
  <c r="E17" i="7"/>
  <c r="I17" i="7" s="1"/>
  <c r="E16" i="7"/>
  <c r="E12" i="7"/>
  <c r="I12" i="7" s="1"/>
  <c r="E11" i="7"/>
  <c r="I11" i="7" s="1"/>
  <c r="E10" i="7"/>
  <c r="E9" i="7"/>
  <c r="I9" i="7" s="1"/>
  <c r="E8" i="7"/>
  <c r="I8" i="7" s="1"/>
  <c r="E7" i="7"/>
  <c r="I7" i="7" s="1"/>
  <c r="H6" i="7"/>
  <c r="E6" i="7"/>
  <c r="E21" i="7" l="1"/>
  <c r="I22" i="8"/>
  <c r="I6" i="7"/>
  <c r="I10" i="7"/>
  <c r="I16" i="7"/>
  <c r="I21" i="7" s="1"/>
  <c r="E10" i="4" l="1"/>
  <c r="I10" i="4" s="1"/>
  <c r="H14" i="4"/>
  <c r="H15" i="4"/>
  <c r="I15" i="4" s="1"/>
  <c r="I14" i="4" l="1"/>
  <c r="I16" i="4" s="1"/>
  <c r="H16" i="4"/>
  <c r="I11" i="4"/>
  <c r="E11" i="4"/>
  <c r="F22" i="4" s="1"/>
  <c r="C5" i="6" s="1"/>
  <c r="B22" i="4" l="1"/>
  <c r="B5" i="6" s="1"/>
  <c r="I22" i="4" l="1"/>
  <c r="D5" i="6" s="1"/>
  <c r="D6" i="6" l="1"/>
  <c r="D8" i="6" s="1"/>
  <c r="B28" i="8" l="1"/>
  <c r="B7" i="6"/>
  <c r="B8" i="6" s="1"/>
  <c r="C7" i="6"/>
  <c r="C8" i="6" s="1"/>
  <c r="F28" i="8"/>
  <c r="I28" i="8"/>
</calcChain>
</file>

<file path=xl/sharedStrings.xml><?xml version="1.0" encoding="utf-8"?>
<sst xmlns="http://schemas.openxmlformats.org/spreadsheetml/2006/main" count="210" uniqueCount="65">
  <si>
    <t>Year 1</t>
  </si>
  <si>
    <t>Year 2</t>
  </si>
  <si>
    <t>Component 1</t>
  </si>
  <si>
    <t>Component 3</t>
  </si>
  <si>
    <t>Component 2</t>
  </si>
  <si>
    <t>TOTAL</t>
  </si>
  <si>
    <t>Pilotos</t>
  </si>
  <si>
    <t>Días</t>
  </si>
  <si>
    <t>Coste Total</t>
  </si>
  <si>
    <t>Año 2</t>
  </si>
  <si>
    <t>Año 1</t>
  </si>
  <si>
    <t>Coordinador</t>
  </si>
  <si>
    <t>CONSULTORES</t>
  </si>
  <si>
    <t>RG-T2693-Desarrollo de Herramientas para la sostenibilidad de pequeñas ciudades y sistemas rurales de agua y saneamiento.</t>
  </si>
  <si>
    <t>Componente I. Municipalización de los servicios rurales</t>
  </si>
  <si>
    <t>Componente II. Monitoreo de sistemas rurales</t>
  </si>
  <si>
    <t>FONDOS BID  A TRAVÉS DE LA INICIATIVA LAIF</t>
  </si>
  <si>
    <t>Ud</t>
  </si>
  <si>
    <t>Viajes</t>
  </si>
  <si>
    <t>Taller</t>
  </si>
  <si>
    <t>Comentarios</t>
  </si>
  <si>
    <t>Se estima que para cada piloto el coordinador tendrá que hacer 2 visitas, con una duración cada una de 5 días y adicionalmente dedicar 10 días a trabajo de apoyo.</t>
  </si>
  <si>
    <t>Publicación</t>
  </si>
  <si>
    <t>Informe</t>
  </si>
  <si>
    <t>Nº</t>
  </si>
  <si>
    <t>Coste/Ud</t>
  </si>
  <si>
    <t>Consultor coordinación</t>
  </si>
  <si>
    <t>Consultor IT calidad agua</t>
  </si>
  <si>
    <t>Consultor sectorial información</t>
  </si>
  <si>
    <t>Consultor IT información</t>
  </si>
  <si>
    <t>Viajes coordinación</t>
  </si>
  <si>
    <t>Viaje</t>
  </si>
  <si>
    <t>Viajes técnicos SIASAR a nuevos países</t>
  </si>
  <si>
    <t>Viajes a visita técnica SIASAR</t>
  </si>
  <si>
    <t>TALLERES / CAPACITACIONES</t>
  </si>
  <si>
    <t>Capacitación IT</t>
  </si>
  <si>
    <t>Talleres regionales SIASAR Honduras</t>
  </si>
  <si>
    <t>Talleres Comité Nacional Honduras</t>
  </si>
  <si>
    <t>Viajes de estudio</t>
  </si>
  <si>
    <t>Coordinador y Pilotos</t>
  </si>
  <si>
    <t>TALLER</t>
  </si>
  <si>
    <t>PILOTOS</t>
  </si>
  <si>
    <t>PUBLICACIÓN</t>
  </si>
  <si>
    <t>COSTES TOTALES</t>
  </si>
  <si>
    <t>Componente III. Mejora gestión de pequeñas ciudades</t>
  </si>
  <si>
    <t>CONSULTORES MIR</t>
  </si>
  <si>
    <t>Consultor principal MIR</t>
  </si>
  <si>
    <t>Consultor Técnico  MIR</t>
  </si>
  <si>
    <t>Viajes MIR</t>
  </si>
  <si>
    <t>Consultor principal KIT de Herramientas</t>
  </si>
  <si>
    <t>Consultor Técnico KIT de Herramientas</t>
  </si>
  <si>
    <t>Programador KIT de Herramientas</t>
  </si>
  <si>
    <t>Edición KIT de Herramientas</t>
  </si>
  <si>
    <t>CONSULTORES KIT de HERRAMIENTAS</t>
  </si>
  <si>
    <t>IMPLEMNETACIÓN MIR</t>
  </si>
  <si>
    <t>CONSULTORÍAS</t>
  </si>
  <si>
    <t>Consultoría Buenas Practicas</t>
  </si>
  <si>
    <t>Talleres regionales SIASAR Panama</t>
  </si>
  <si>
    <t>Talleres Comité Nacional Panama</t>
  </si>
  <si>
    <t>Consultor principal implementación MIR</t>
  </si>
  <si>
    <t>Consultor Técnico implementación MIR</t>
  </si>
  <si>
    <t>Consultores locales de implementación  MIR</t>
  </si>
  <si>
    <t>Se estima que tendrán que realizar 6 visitas para analizar experiencias. Se estima que cada visita (desplazamientos + alojamiento+ seguro de viaje + per-diem) asistirán 2 miembros del equipo  3.000 USD por miembro</t>
  </si>
  <si>
    <t>Se prevé hacer un taller con 15  expertos de la región. Se ha estimado un coste por experto de 2,600 USD (desplazamientos + alojamiento+ seguro de viaje + per-diem) y un coste del taller de 6,000 USD</t>
  </si>
  <si>
    <t>RG-T2693-Desarrollo de Herramientas para la sostenibilidad de pequeñas ciudades y sistemas rurales de agua y saneamiento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</si>
</sst>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  <numFmt numFmtId="165" formatCode="[$$-409]#,##0"/>
    <numFmt numFmtId="166" formatCode="[$$-409]#,##0.0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i/>
      <sz val="11"/>
      <color theme="3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51">
    <border>
      <left/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auto="1"/>
      </top>
      <bottom style="medium">
        <color indexed="64"/>
      </bottom>
      <diagonal/>
    </border>
    <border>
      <left style="thin">
        <color indexed="64"/>
      </left>
      <right style="medium">
        <color auto="1"/>
      </right>
      <top style="medium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auto="1"/>
      </bottom>
      <diagonal/>
    </border>
    <border>
      <left style="thin">
        <color indexed="64"/>
      </left>
      <right style="medium">
        <color auto="1"/>
      </right>
      <top/>
      <bottom style="thin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/>
      <top style="thick">
        <color auto="1"/>
      </top>
      <bottom style="thin">
        <color auto="1"/>
      </bottom>
      <diagonal/>
    </border>
    <border>
      <left/>
      <right style="thick">
        <color auto="1"/>
      </right>
      <top style="thick">
        <color auto="1"/>
      </top>
      <bottom style="thin">
        <color auto="1"/>
      </bottom>
      <diagonal/>
    </border>
    <border>
      <left/>
      <right style="thick">
        <color auto="1"/>
      </right>
      <top style="thin">
        <color auto="1"/>
      </top>
      <bottom style="thin">
        <color auto="1"/>
      </bottom>
      <diagonal/>
    </border>
    <border>
      <left/>
      <right style="thick">
        <color auto="1"/>
      </right>
      <top style="thin">
        <color auto="1"/>
      </top>
      <bottom style="thick">
        <color auto="1"/>
      </bottom>
      <diagonal/>
    </border>
    <border>
      <left/>
      <right style="thick">
        <color auto="1"/>
      </right>
      <top/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ck">
        <color auto="1"/>
      </left>
      <right/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ck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ck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ck">
        <color auto="1"/>
      </right>
      <top style="thin">
        <color auto="1"/>
      </top>
      <bottom/>
      <diagonal/>
    </border>
    <border>
      <left style="thick">
        <color auto="1"/>
      </left>
      <right style="thick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ck">
        <color auto="1"/>
      </left>
      <right/>
      <top style="thin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/>
      <right style="thick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ck">
        <color auto="1"/>
      </bottom>
      <diagonal/>
    </border>
    <border>
      <left style="thick">
        <color auto="1"/>
      </left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3" fillId="0" borderId="0"/>
  </cellStyleXfs>
  <cellXfs count="181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44" fontId="0" fillId="0" borderId="0" xfId="0" applyNumberFormat="1"/>
    <xf numFmtId="164" fontId="0" fillId="0" borderId="2" xfId="0" applyNumberFormat="1" applyFill="1" applyBorder="1" applyAlignment="1">
      <alignment horizontal="center" vertical="center"/>
    </xf>
    <xf numFmtId="164" fontId="0" fillId="2" borderId="12" xfId="1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164" fontId="0" fillId="0" borderId="5" xfId="0" applyNumberFormat="1" applyFill="1" applyBorder="1" applyAlignment="1">
      <alignment horizontal="center" vertical="center"/>
    </xf>
    <xf numFmtId="164" fontId="0" fillId="0" borderId="17" xfId="0" applyNumberFormat="1" applyFill="1" applyBorder="1" applyAlignment="1">
      <alignment horizontal="center" vertical="center"/>
    </xf>
    <xf numFmtId="164" fontId="0" fillId="0" borderId="6" xfId="0" applyNumberForma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164" fontId="0" fillId="0" borderId="8" xfId="0" applyNumberFormat="1" applyFill="1" applyBorder="1" applyAlignment="1">
      <alignment horizontal="center" vertical="center"/>
    </xf>
    <xf numFmtId="164" fontId="0" fillId="0" borderId="16" xfId="0" applyNumberFormat="1" applyFill="1" applyBorder="1" applyAlignment="1">
      <alignment horizontal="center" vertical="center"/>
    </xf>
    <xf numFmtId="164" fontId="0" fillId="0" borderId="4" xfId="1" applyNumberFormat="1" applyFont="1" applyFill="1" applyBorder="1" applyAlignment="1">
      <alignment horizontal="center" vertical="center"/>
    </xf>
    <xf numFmtId="164" fontId="0" fillId="0" borderId="7" xfId="1" applyNumberFormat="1" applyFont="1" applyFill="1" applyBorder="1" applyAlignment="1">
      <alignment horizontal="center" vertical="center"/>
    </xf>
    <xf numFmtId="164" fontId="0" fillId="0" borderId="3" xfId="0" applyNumberFormat="1" applyFill="1" applyBorder="1" applyAlignment="1">
      <alignment horizontal="center" vertical="center"/>
    </xf>
    <xf numFmtId="0" fontId="0" fillId="2" borderId="20" xfId="0" applyFill="1" applyBorder="1" applyAlignment="1">
      <alignment horizontal="center"/>
    </xf>
    <xf numFmtId="0" fontId="0" fillId="0" borderId="20" xfId="0" applyBorder="1" applyAlignment="1">
      <alignment horizontal="center"/>
    </xf>
    <xf numFmtId="44" fontId="0" fillId="0" borderId="7" xfId="0" applyNumberFormat="1" applyBorder="1" applyAlignment="1">
      <alignment horizontal="center"/>
    </xf>
    <xf numFmtId="44" fontId="0" fillId="0" borderId="27" xfId="0" applyNumberFormat="1" applyBorder="1" applyAlignment="1">
      <alignment horizontal="center"/>
    </xf>
    <xf numFmtId="3" fontId="0" fillId="0" borderId="20" xfId="0" applyNumberFormat="1" applyBorder="1" applyAlignment="1">
      <alignment horizontal="center"/>
    </xf>
    <xf numFmtId="0" fontId="6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8" fillId="0" borderId="0" xfId="0" applyFont="1" applyAlignment="1">
      <alignment horizontal="center"/>
    </xf>
    <xf numFmtId="0" fontId="0" fillId="2" borderId="20" xfId="0" applyFill="1" applyBorder="1" applyAlignment="1">
      <alignment horizontal="left"/>
    </xf>
    <xf numFmtId="0" fontId="0" fillId="0" borderId="7" xfId="0" applyBorder="1" applyAlignment="1">
      <alignment horizontal="center"/>
    </xf>
    <xf numFmtId="0" fontId="2" fillId="0" borderId="18" xfId="0" applyFont="1" applyBorder="1" applyAlignment="1">
      <alignment horizontal="center"/>
    </xf>
    <xf numFmtId="44" fontId="9" fillId="0" borderId="7" xfId="0" applyNumberFormat="1" applyFont="1" applyBorder="1" applyAlignment="1">
      <alignment horizontal="center"/>
    </xf>
    <xf numFmtId="44" fontId="0" fillId="0" borderId="36" xfId="0" applyNumberFormat="1" applyBorder="1" applyAlignment="1">
      <alignment horizontal="center"/>
    </xf>
    <xf numFmtId="0" fontId="0" fillId="0" borderId="0" xfId="0" applyBorder="1" applyAlignment="1">
      <alignment horizontal="center" vertical="center"/>
    </xf>
    <xf numFmtId="0" fontId="0" fillId="2" borderId="7" xfId="0" applyFill="1" applyBorder="1" applyAlignment="1">
      <alignment horizontal="center"/>
    </xf>
    <xf numFmtId="44" fontId="0" fillId="0" borderId="0" xfId="0" applyNumberFormat="1" applyBorder="1" applyAlignment="1">
      <alignment horizontal="center" vertical="center"/>
    </xf>
    <xf numFmtId="44" fontId="9" fillId="0" borderId="16" xfId="0" applyNumberFormat="1" applyFont="1" applyBorder="1" applyAlignment="1">
      <alignment horizontal="center"/>
    </xf>
    <xf numFmtId="0" fontId="0" fillId="0" borderId="34" xfId="0" applyFont="1" applyBorder="1" applyAlignment="1">
      <alignment horizontal="center"/>
    </xf>
    <xf numFmtId="0" fontId="9" fillId="2" borderId="16" xfId="0" applyFont="1" applyFill="1" applyBorder="1" applyAlignment="1">
      <alignment horizontal="center"/>
    </xf>
    <xf numFmtId="0" fontId="0" fillId="2" borderId="36" xfId="0" applyFill="1" applyBorder="1" applyAlignment="1">
      <alignment horizontal="center"/>
    </xf>
    <xf numFmtId="0" fontId="0" fillId="0" borderId="21" xfId="0" applyFont="1" applyBorder="1" applyAlignment="1">
      <alignment horizontal="center"/>
    </xf>
    <xf numFmtId="0" fontId="0" fillId="0" borderId="35" xfId="0" applyFont="1" applyBorder="1" applyAlignment="1">
      <alignment horizontal="center"/>
    </xf>
    <xf numFmtId="44" fontId="9" fillId="0" borderId="33" xfId="0" applyNumberFormat="1" applyFont="1" applyBorder="1" applyAlignment="1">
      <alignment horizontal="center"/>
    </xf>
    <xf numFmtId="44" fontId="9" fillId="0" borderId="27" xfId="0" applyNumberFormat="1" applyFont="1" applyBorder="1" applyAlignment="1">
      <alignment horizontal="center"/>
    </xf>
    <xf numFmtId="0" fontId="9" fillId="3" borderId="21" xfId="0" applyFont="1" applyFill="1" applyBorder="1" applyAlignment="1">
      <alignment horizontal="center" vertical="center"/>
    </xf>
    <xf numFmtId="0" fontId="9" fillId="3" borderId="34" xfId="0" applyFont="1" applyFill="1" applyBorder="1" applyAlignment="1">
      <alignment horizontal="center" vertical="center"/>
    </xf>
    <xf numFmtId="44" fontId="9" fillId="3" borderId="34" xfId="0" applyNumberFormat="1" applyFont="1" applyFill="1" applyBorder="1" applyAlignment="1">
      <alignment horizontal="center" vertical="center"/>
    </xf>
    <xf numFmtId="44" fontId="9" fillId="3" borderId="35" xfId="0" applyNumberFormat="1" applyFont="1" applyFill="1" applyBorder="1" applyAlignment="1">
      <alignment horizontal="center" vertical="center"/>
    </xf>
    <xf numFmtId="0" fontId="0" fillId="2" borderId="29" xfId="0" applyFill="1" applyBorder="1" applyAlignment="1">
      <alignment horizontal="left"/>
    </xf>
    <xf numFmtId="0" fontId="2" fillId="0" borderId="30" xfId="0" applyFont="1" applyBorder="1" applyAlignment="1">
      <alignment horizontal="center"/>
    </xf>
    <xf numFmtId="0" fontId="2" fillId="2" borderId="43" xfId="0" applyFont="1" applyFill="1" applyBorder="1" applyAlignment="1">
      <alignment horizontal="center"/>
    </xf>
    <xf numFmtId="44" fontId="9" fillId="3" borderId="40" xfId="0" applyNumberFormat="1" applyFont="1" applyFill="1" applyBorder="1" applyAlignment="1">
      <alignment horizontal="center" vertical="center"/>
    </xf>
    <xf numFmtId="0" fontId="9" fillId="3" borderId="35" xfId="0" applyFont="1" applyFill="1" applyBorder="1" applyAlignment="1">
      <alignment horizontal="center" vertical="center"/>
    </xf>
    <xf numFmtId="165" fontId="0" fillId="2" borderId="40" xfId="0" applyNumberFormat="1" applyFill="1" applyBorder="1" applyAlignment="1">
      <alignment horizontal="center"/>
    </xf>
    <xf numFmtId="44" fontId="9" fillId="3" borderId="41" xfId="0" applyNumberFormat="1" applyFont="1" applyFill="1" applyBorder="1" applyAlignment="1">
      <alignment horizontal="center" vertical="center"/>
    </xf>
    <xf numFmtId="0" fontId="2" fillId="0" borderId="24" xfId="0" applyFont="1" applyBorder="1" applyAlignment="1">
      <alignment horizontal="center"/>
    </xf>
    <xf numFmtId="44" fontId="2" fillId="0" borderId="25" xfId="0" applyNumberFormat="1" applyFont="1" applyBorder="1" applyAlignment="1">
      <alignment horizontal="center"/>
    </xf>
    <xf numFmtId="0" fontId="0" fillId="2" borderId="32" xfId="0" applyFont="1" applyFill="1" applyBorder="1" applyAlignment="1">
      <alignment horizontal="left"/>
    </xf>
    <xf numFmtId="0" fontId="9" fillId="2" borderId="31" xfId="0" applyFont="1" applyFill="1" applyBorder="1" applyAlignment="1">
      <alignment horizontal="center"/>
    </xf>
    <xf numFmtId="0" fontId="9" fillId="2" borderId="20" xfId="0" applyFont="1" applyFill="1" applyBorder="1" applyAlignment="1">
      <alignment horizontal="center"/>
    </xf>
    <xf numFmtId="0" fontId="0" fillId="2" borderId="29" xfId="0" applyFont="1" applyFill="1" applyBorder="1" applyAlignment="1">
      <alignment horizontal="left"/>
    </xf>
    <xf numFmtId="0" fontId="0" fillId="2" borderId="42" xfId="0" applyFill="1" applyBorder="1" applyAlignment="1">
      <alignment horizontal="left"/>
    </xf>
    <xf numFmtId="0" fontId="0" fillId="2" borderId="37" xfId="0" applyFill="1" applyBorder="1" applyAlignment="1">
      <alignment horizontal="center"/>
    </xf>
    <xf numFmtId="44" fontId="9" fillId="0" borderId="38" xfId="0" applyNumberFormat="1" applyFont="1" applyBorder="1" applyAlignment="1">
      <alignment horizontal="center"/>
    </xf>
    <xf numFmtId="0" fontId="0" fillId="2" borderId="27" xfId="0" applyFill="1" applyBorder="1" applyAlignment="1">
      <alignment horizontal="center"/>
    </xf>
    <xf numFmtId="3" fontId="0" fillId="0" borderId="37" xfId="0" applyNumberFormat="1" applyBorder="1" applyAlignment="1">
      <alignment horizontal="center"/>
    </xf>
    <xf numFmtId="44" fontId="0" fillId="0" borderId="38" xfId="0" applyNumberFormat="1" applyBorder="1" applyAlignment="1">
      <alignment horizontal="center"/>
    </xf>
    <xf numFmtId="44" fontId="9" fillId="3" borderId="46" xfId="0" applyNumberFormat="1" applyFont="1" applyFill="1" applyBorder="1" applyAlignment="1">
      <alignment horizontal="right" vertical="center"/>
    </xf>
    <xf numFmtId="0" fontId="2" fillId="0" borderId="26" xfId="0" applyFont="1" applyBorder="1" applyAlignment="1">
      <alignment horizontal="center"/>
    </xf>
    <xf numFmtId="0" fontId="11" fillId="3" borderId="29" xfId="0" applyFont="1" applyFill="1" applyBorder="1" applyAlignment="1">
      <alignment horizontal="right" vertical="center"/>
    </xf>
    <xf numFmtId="0" fontId="11" fillId="3" borderId="42" xfId="0" applyFont="1" applyFill="1" applyBorder="1" applyAlignment="1">
      <alignment horizontal="right" vertical="center"/>
    </xf>
    <xf numFmtId="0" fontId="0" fillId="0" borderId="37" xfId="0" applyFont="1" applyBorder="1" applyAlignment="1">
      <alignment horizontal="center"/>
    </xf>
    <xf numFmtId="0" fontId="0" fillId="0" borderId="36" xfId="0" applyFont="1" applyBorder="1" applyAlignment="1">
      <alignment horizontal="center"/>
    </xf>
    <xf numFmtId="0" fontId="0" fillId="0" borderId="38" xfId="0" applyFont="1" applyBorder="1" applyAlignment="1">
      <alignment horizontal="center"/>
    </xf>
    <xf numFmtId="0" fontId="0" fillId="2" borderId="18" xfId="0" applyFill="1" applyBorder="1" applyAlignment="1">
      <alignment horizontal="left"/>
    </xf>
    <xf numFmtId="0" fontId="0" fillId="0" borderId="19" xfId="0" applyBorder="1" applyAlignment="1">
      <alignment horizontal="center"/>
    </xf>
    <xf numFmtId="44" fontId="0" fillId="0" borderId="19" xfId="0" applyNumberFormat="1" applyBorder="1" applyAlignment="1">
      <alignment horizontal="center"/>
    </xf>
    <xf numFmtId="44" fontId="9" fillId="0" borderId="44" xfId="0" applyNumberFormat="1" applyFont="1" applyBorder="1" applyAlignment="1">
      <alignment horizontal="center"/>
    </xf>
    <xf numFmtId="44" fontId="9" fillId="0" borderId="45" xfId="0" applyNumberFormat="1" applyFont="1" applyBorder="1" applyAlignment="1">
      <alignment horizontal="center"/>
    </xf>
    <xf numFmtId="44" fontId="9" fillId="0" borderId="39" xfId="0" applyNumberFormat="1" applyFont="1" applyBorder="1" applyAlignment="1">
      <alignment horizontal="center"/>
    </xf>
    <xf numFmtId="44" fontId="9" fillId="0" borderId="32" xfId="0" applyNumberFormat="1" applyFont="1" applyBorder="1" applyAlignment="1">
      <alignment horizontal="center"/>
    </xf>
    <xf numFmtId="44" fontId="0" fillId="0" borderId="29" xfId="0" applyNumberFormat="1" applyBorder="1" applyAlignment="1">
      <alignment horizontal="center"/>
    </xf>
    <xf numFmtId="0" fontId="0" fillId="2" borderId="30" xfId="0" applyFill="1" applyBorder="1" applyAlignment="1">
      <alignment horizontal="left"/>
    </xf>
    <xf numFmtId="44" fontId="0" fillId="0" borderId="3" xfId="0" applyNumberFormat="1" applyBorder="1" applyAlignment="1">
      <alignment horizontal="center"/>
    </xf>
    <xf numFmtId="0" fontId="0" fillId="0" borderId="2" xfId="0" applyBorder="1" applyAlignment="1">
      <alignment horizontal="center"/>
    </xf>
    <xf numFmtId="44" fontId="0" fillId="0" borderId="6" xfId="0" applyNumberFormat="1" applyBorder="1" applyAlignment="1">
      <alignment horizontal="center"/>
    </xf>
    <xf numFmtId="44" fontId="0" fillId="0" borderId="1" xfId="0" applyNumberFormat="1" applyBorder="1" applyAlignment="1">
      <alignment horizontal="center"/>
    </xf>
    <xf numFmtId="0" fontId="0" fillId="2" borderId="50" xfId="0" applyFill="1" applyBorder="1" applyAlignment="1">
      <alignment horizontal="left"/>
    </xf>
    <xf numFmtId="0" fontId="0" fillId="0" borderId="4" xfId="0" applyBorder="1" applyAlignment="1">
      <alignment horizontal="center"/>
    </xf>
    <xf numFmtId="0" fontId="0" fillId="2" borderId="50" xfId="0" applyFill="1" applyBorder="1" applyAlignment="1">
      <alignment horizontal="left" wrapText="1"/>
    </xf>
    <xf numFmtId="44" fontId="0" fillId="0" borderId="0" xfId="0" applyNumberFormat="1" applyAlignment="1">
      <alignment horizontal="center" vertical="center"/>
    </xf>
    <xf numFmtId="0" fontId="0" fillId="2" borderId="49" xfId="0" applyFont="1" applyFill="1" applyBorder="1" applyAlignment="1">
      <alignment horizontal="left"/>
    </xf>
    <xf numFmtId="0" fontId="0" fillId="2" borderId="30" xfId="0" applyFont="1" applyFill="1" applyBorder="1" applyAlignment="1">
      <alignment horizontal="left"/>
    </xf>
    <xf numFmtId="0" fontId="8" fillId="0" borderId="0" xfId="0" applyNumberFormat="1" applyFont="1" applyAlignment="1"/>
    <xf numFmtId="0" fontId="0" fillId="0" borderId="0" xfId="0" applyNumberFormat="1" applyAlignment="1">
      <alignment horizontal="center"/>
    </xf>
    <xf numFmtId="0" fontId="0" fillId="0" borderId="34" xfId="0" applyNumberFormat="1" applyFont="1" applyBorder="1" applyAlignment="1">
      <alignment horizontal="center"/>
    </xf>
    <xf numFmtId="0" fontId="9" fillId="0" borderId="19" xfId="0" applyNumberFormat="1" applyFont="1" applyBorder="1" applyAlignment="1">
      <alignment horizontal="center"/>
    </xf>
    <xf numFmtId="0" fontId="9" fillId="0" borderId="7" xfId="0" applyNumberFormat="1" applyFont="1" applyBorder="1" applyAlignment="1">
      <alignment horizontal="center"/>
    </xf>
    <xf numFmtId="0" fontId="9" fillId="2" borderId="7" xfId="0" applyNumberFormat="1" applyFont="1" applyFill="1" applyBorder="1" applyAlignment="1">
      <alignment horizontal="center" vertical="center"/>
    </xf>
    <xf numFmtId="0" fontId="0" fillId="2" borderId="7" xfId="0" applyNumberFormat="1" applyFill="1" applyBorder="1" applyAlignment="1">
      <alignment horizontal="center"/>
    </xf>
    <xf numFmtId="0" fontId="9" fillId="3" borderId="34" xfId="0" applyNumberFormat="1" applyFont="1" applyFill="1" applyBorder="1" applyAlignment="1">
      <alignment horizontal="center" vertical="center"/>
    </xf>
    <xf numFmtId="0" fontId="0" fillId="0" borderId="7" xfId="0" applyNumberFormat="1" applyBorder="1" applyAlignment="1">
      <alignment horizontal="center"/>
    </xf>
    <xf numFmtId="0" fontId="0" fillId="0" borderId="21" xfId="0" applyNumberFormat="1" applyFont="1" applyBorder="1" applyAlignment="1">
      <alignment horizontal="center"/>
    </xf>
    <xf numFmtId="0" fontId="9" fillId="0" borderId="18" xfId="0" applyNumberFormat="1" applyFont="1" applyBorder="1" applyAlignment="1">
      <alignment horizontal="center"/>
    </xf>
    <xf numFmtId="0" fontId="9" fillId="0" borderId="20" xfId="0" applyNumberFormat="1" applyFont="1" applyBorder="1" applyAlignment="1">
      <alignment horizontal="center"/>
    </xf>
    <xf numFmtId="0" fontId="9" fillId="2" borderId="20" xfId="0" applyNumberFormat="1" applyFont="1" applyFill="1" applyBorder="1" applyAlignment="1">
      <alignment horizontal="center" vertical="center"/>
    </xf>
    <xf numFmtId="0" fontId="0" fillId="2" borderId="31" xfId="0" applyNumberFormat="1" applyFill="1" applyBorder="1" applyAlignment="1">
      <alignment horizontal="center"/>
    </xf>
    <xf numFmtId="0" fontId="9" fillId="2" borderId="37" xfId="0" applyNumberFormat="1" applyFont="1" applyFill="1" applyBorder="1" applyAlignment="1">
      <alignment horizontal="center" vertical="center"/>
    </xf>
    <xf numFmtId="0" fontId="9" fillId="3" borderId="21" xfId="0" applyNumberFormat="1" applyFont="1" applyFill="1" applyBorder="1" applyAlignment="1">
      <alignment horizontal="center" vertical="center"/>
    </xf>
    <xf numFmtId="0" fontId="2" fillId="0" borderId="18" xfId="0" applyNumberFormat="1" applyFont="1" applyBorder="1" applyAlignment="1">
      <alignment horizontal="center"/>
    </xf>
    <xf numFmtId="0" fontId="0" fillId="2" borderId="4" xfId="0" applyNumberFormat="1" applyFill="1" applyBorder="1" applyAlignment="1">
      <alignment horizontal="center"/>
    </xf>
    <xf numFmtId="166" fontId="8" fillId="0" borderId="0" xfId="0" applyNumberFormat="1" applyFont="1" applyAlignment="1"/>
    <xf numFmtId="166" fontId="0" fillId="0" borderId="0" xfId="0" applyNumberFormat="1" applyAlignment="1">
      <alignment horizontal="center"/>
    </xf>
    <xf numFmtId="166" fontId="0" fillId="0" borderId="34" xfId="0" applyNumberFormat="1" applyFont="1" applyBorder="1" applyAlignment="1">
      <alignment horizontal="center"/>
    </xf>
    <xf numFmtId="166" fontId="9" fillId="0" borderId="19" xfId="0" applyNumberFormat="1" applyFont="1" applyBorder="1" applyAlignment="1">
      <alignment horizontal="center"/>
    </xf>
    <xf numFmtId="166" fontId="9" fillId="0" borderId="7" xfId="0" applyNumberFormat="1" applyFont="1" applyBorder="1" applyAlignment="1">
      <alignment horizontal="center"/>
    </xf>
    <xf numFmtId="166" fontId="9" fillId="2" borderId="7" xfId="0" applyNumberFormat="1" applyFont="1" applyFill="1" applyBorder="1" applyAlignment="1">
      <alignment horizontal="center" vertical="center"/>
    </xf>
    <xf numFmtId="166" fontId="0" fillId="0" borderId="7" xfId="0" applyNumberFormat="1" applyBorder="1" applyAlignment="1">
      <alignment horizontal="center"/>
    </xf>
    <xf numFmtId="166" fontId="9" fillId="3" borderId="34" xfId="0" applyNumberFormat="1" applyFont="1" applyFill="1" applyBorder="1" applyAlignment="1">
      <alignment horizontal="center" vertical="center"/>
    </xf>
    <xf numFmtId="166" fontId="0" fillId="0" borderId="35" xfId="0" applyNumberFormat="1" applyFont="1" applyBorder="1" applyAlignment="1">
      <alignment horizontal="center"/>
    </xf>
    <xf numFmtId="166" fontId="9" fillId="2" borderId="29" xfId="0" applyNumberFormat="1" applyFont="1" applyFill="1" applyBorder="1" applyAlignment="1">
      <alignment horizontal="center" vertical="center"/>
    </xf>
    <xf numFmtId="166" fontId="9" fillId="3" borderId="35" xfId="0" applyNumberFormat="1" applyFont="1" applyFill="1" applyBorder="1" applyAlignment="1">
      <alignment horizontal="center" vertical="center"/>
    </xf>
    <xf numFmtId="166" fontId="0" fillId="0" borderId="27" xfId="0" applyNumberFormat="1" applyBorder="1" applyAlignment="1">
      <alignment horizontal="center"/>
    </xf>
    <xf numFmtId="166" fontId="0" fillId="2" borderId="16" xfId="0" applyNumberFormat="1" applyFill="1" applyBorder="1" applyAlignment="1">
      <alignment horizontal="center"/>
    </xf>
    <xf numFmtId="166" fontId="9" fillId="2" borderId="36" xfId="0" applyNumberFormat="1" applyFont="1" applyFill="1" applyBorder="1" applyAlignment="1">
      <alignment horizontal="center" vertical="center"/>
    </xf>
    <xf numFmtId="166" fontId="9" fillId="0" borderId="28" xfId="0" applyNumberFormat="1" applyFont="1" applyBorder="1" applyAlignment="1">
      <alignment horizontal="center"/>
    </xf>
    <xf numFmtId="166" fontId="9" fillId="0" borderId="27" xfId="0" applyNumberFormat="1" applyFont="1" applyBorder="1" applyAlignment="1">
      <alignment horizontal="center"/>
    </xf>
    <xf numFmtId="166" fontId="9" fillId="2" borderId="27" xfId="0" applyNumberFormat="1" applyFont="1" applyFill="1" applyBorder="1" applyAlignment="1">
      <alignment horizontal="center" vertical="center"/>
    </xf>
    <xf numFmtId="166" fontId="0" fillId="0" borderId="3" xfId="0" applyNumberFormat="1" applyBorder="1" applyAlignment="1">
      <alignment horizontal="center"/>
    </xf>
    <xf numFmtId="166" fontId="0" fillId="0" borderId="0" xfId="0" applyNumberFormat="1"/>
    <xf numFmtId="166" fontId="2" fillId="0" borderId="25" xfId="0" applyNumberFormat="1" applyFont="1" applyBorder="1" applyAlignment="1">
      <alignment horizontal="center"/>
    </xf>
    <xf numFmtId="0" fontId="8" fillId="0" borderId="0" xfId="0" applyNumberFormat="1" applyFont="1" applyAlignment="1">
      <alignment horizontal="center"/>
    </xf>
    <xf numFmtId="0" fontId="0" fillId="2" borderId="20" xfId="0" applyNumberFormat="1" applyFill="1" applyBorder="1" applyAlignment="1">
      <alignment horizontal="center"/>
    </xf>
    <xf numFmtId="166" fontId="9" fillId="2" borderId="45" xfId="0" applyNumberFormat="1" applyFont="1" applyFill="1" applyBorder="1" applyAlignment="1">
      <alignment horizontal="center"/>
    </xf>
    <xf numFmtId="166" fontId="9" fillId="3" borderId="46" xfId="0" applyNumberFormat="1" applyFont="1" applyFill="1" applyBorder="1" applyAlignment="1">
      <alignment horizontal="center" vertical="center"/>
    </xf>
    <xf numFmtId="166" fontId="9" fillId="2" borderId="24" xfId="0" applyNumberFormat="1" applyFont="1" applyFill="1" applyBorder="1" applyAlignment="1">
      <alignment horizontal="center"/>
    </xf>
    <xf numFmtId="166" fontId="9" fillId="3" borderId="24" xfId="0" applyNumberFormat="1" applyFont="1" applyFill="1" applyBorder="1" applyAlignment="1">
      <alignment horizontal="center" vertical="center"/>
    </xf>
    <xf numFmtId="166" fontId="0" fillId="2" borderId="24" xfId="0" applyNumberFormat="1" applyFill="1" applyBorder="1" applyAlignment="1">
      <alignment horizontal="center"/>
    </xf>
    <xf numFmtId="166" fontId="2" fillId="0" borderId="26" xfId="0" applyNumberFormat="1" applyFont="1" applyBorder="1" applyAlignment="1">
      <alignment horizontal="center"/>
    </xf>
    <xf numFmtId="0" fontId="0" fillId="2" borderId="29" xfId="0" applyFont="1" applyFill="1" applyBorder="1" applyAlignment="1">
      <alignment horizontal="left" vertical="center"/>
    </xf>
    <xf numFmtId="0" fontId="8" fillId="0" borderId="0" xfId="0" applyFont="1" applyAlignment="1">
      <alignment horizontal="center"/>
    </xf>
    <xf numFmtId="0" fontId="0" fillId="0" borderId="19" xfId="0" applyFont="1" applyBorder="1" applyAlignment="1">
      <alignment horizontal="center"/>
    </xf>
    <xf numFmtId="0" fontId="0" fillId="0" borderId="28" xfId="0" applyFont="1" applyBorder="1" applyAlignment="1">
      <alignment horizontal="center"/>
    </xf>
    <xf numFmtId="0" fontId="0" fillId="0" borderId="18" xfId="0" applyFont="1" applyBorder="1" applyAlignment="1">
      <alignment horizontal="center"/>
    </xf>
    <xf numFmtId="0" fontId="0" fillId="0" borderId="23" xfId="0" applyFont="1" applyBorder="1" applyAlignment="1">
      <alignment horizontal="center" wrapText="1"/>
    </xf>
    <xf numFmtId="0" fontId="0" fillId="0" borderId="25" xfId="0" applyFont="1" applyBorder="1" applyAlignment="1">
      <alignment horizontal="center" wrapText="1"/>
    </xf>
    <xf numFmtId="44" fontId="0" fillId="2" borderId="7" xfId="0" applyNumberFormat="1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10" fillId="3" borderId="22" xfId="0" applyFont="1" applyFill="1" applyBorder="1" applyAlignment="1">
      <alignment horizontal="center" vertical="center"/>
    </xf>
    <xf numFmtId="0" fontId="10" fillId="3" borderId="43" xfId="0" applyFont="1" applyFill="1" applyBorder="1" applyAlignment="1">
      <alignment horizontal="center" vertical="center"/>
    </xf>
    <xf numFmtId="0" fontId="0" fillId="0" borderId="31" xfId="0" applyFont="1" applyBorder="1" applyAlignment="1">
      <alignment horizontal="center"/>
    </xf>
    <xf numFmtId="0" fontId="0" fillId="0" borderId="16" xfId="0" applyFont="1" applyBorder="1" applyAlignment="1">
      <alignment horizontal="center"/>
    </xf>
    <xf numFmtId="0" fontId="0" fillId="0" borderId="33" xfId="0" applyFont="1" applyBorder="1" applyAlignment="1">
      <alignment horizontal="center"/>
    </xf>
    <xf numFmtId="44" fontId="2" fillId="2" borderId="21" xfId="0" applyNumberFormat="1" applyFont="1" applyFill="1" applyBorder="1" applyAlignment="1">
      <alignment horizontal="center"/>
    </xf>
    <xf numFmtId="44" fontId="2" fillId="2" borderId="34" xfId="0" applyNumberFormat="1" applyFont="1" applyFill="1" applyBorder="1" applyAlignment="1">
      <alignment horizontal="center"/>
    </xf>
    <xf numFmtId="44" fontId="2" fillId="2" borderId="35" xfId="0" applyNumberFormat="1" applyFont="1" applyFill="1" applyBorder="1" applyAlignment="1">
      <alignment horizontal="center"/>
    </xf>
    <xf numFmtId="0" fontId="7" fillId="0" borderId="0" xfId="0" applyFont="1" applyAlignment="1">
      <alignment horizontal="center"/>
    </xf>
    <xf numFmtId="44" fontId="2" fillId="2" borderId="43" xfId="0" applyNumberFormat="1" applyFont="1" applyFill="1" applyBorder="1" applyAlignment="1">
      <alignment horizontal="center"/>
    </xf>
    <xf numFmtId="44" fontId="2" fillId="2" borderId="48" xfId="0" applyNumberFormat="1" applyFont="1" applyFill="1" applyBorder="1" applyAlignment="1">
      <alignment horizontal="center"/>
    </xf>
    <xf numFmtId="44" fontId="2" fillId="2" borderId="25" xfId="0" applyNumberFormat="1" applyFont="1" applyFill="1" applyBorder="1" applyAlignment="1">
      <alignment horizontal="center"/>
    </xf>
    <xf numFmtId="0" fontId="0" fillId="0" borderId="47" xfId="0" applyFont="1" applyBorder="1" applyAlignment="1">
      <alignment horizontal="center" wrapText="1"/>
    </xf>
    <xf numFmtId="166" fontId="0" fillId="0" borderId="23" xfId="0" applyNumberFormat="1" applyFont="1" applyBorder="1" applyAlignment="1">
      <alignment horizontal="center" wrapText="1"/>
    </xf>
    <xf numFmtId="166" fontId="0" fillId="0" borderId="25" xfId="0" applyNumberFormat="1" applyFont="1" applyBorder="1" applyAlignment="1">
      <alignment horizontal="center" wrapText="1"/>
    </xf>
    <xf numFmtId="166" fontId="0" fillId="0" borderId="44" xfId="0" applyNumberFormat="1" applyFont="1" applyBorder="1" applyAlignment="1">
      <alignment horizontal="center" wrapText="1"/>
    </xf>
    <xf numFmtId="166" fontId="0" fillId="0" borderId="46" xfId="0" applyNumberFormat="1" applyFont="1" applyBorder="1" applyAlignment="1">
      <alignment horizontal="center" wrapText="1"/>
    </xf>
    <xf numFmtId="166" fontId="2" fillId="2" borderId="21" xfId="0" applyNumberFormat="1" applyFont="1" applyFill="1" applyBorder="1" applyAlignment="1">
      <alignment horizontal="center"/>
    </xf>
    <xf numFmtId="166" fontId="2" fillId="2" borderId="34" xfId="0" applyNumberFormat="1" applyFont="1" applyFill="1" applyBorder="1" applyAlignment="1">
      <alignment horizontal="center"/>
    </xf>
    <xf numFmtId="166" fontId="2" fillId="2" borderId="35" xfId="0" applyNumberFormat="1" applyFont="1" applyFill="1" applyBorder="1" applyAlignment="1">
      <alignment horizontal="center"/>
    </xf>
    <xf numFmtId="166" fontId="2" fillId="2" borderId="43" xfId="0" applyNumberFormat="1" applyFont="1" applyFill="1" applyBorder="1" applyAlignment="1">
      <alignment horizontal="center"/>
    </xf>
    <xf numFmtId="166" fontId="2" fillId="2" borderId="48" xfId="0" applyNumberFormat="1" applyFont="1" applyFill="1" applyBorder="1" applyAlignment="1">
      <alignment horizontal="center"/>
    </xf>
    <xf numFmtId="166" fontId="2" fillId="2" borderId="25" xfId="0" applyNumberFormat="1" applyFont="1" applyFill="1" applyBorder="1" applyAlignment="1">
      <alignment horizontal="center"/>
    </xf>
    <xf numFmtId="0" fontId="8" fillId="0" borderId="0" xfId="0" applyFont="1" applyAlignment="1"/>
    <xf numFmtId="0" fontId="2" fillId="0" borderId="0" xfId="0" applyFont="1" applyAlignment="1">
      <alignment horizontal="left"/>
    </xf>
    <xf numFmtId="0" fontId="12" fillId="0" borderId="0" xfId="0" applyFont="1" applyAlignment="1"/>
    <xf numFmtId="0" fontId="12" fillId="0" borderId="0" xfId="0" applyFont="1" applyAlignment="1">
      <alignment horizontal="center" vertical="center"/>
    </xf>
    <xf numFmtId="0" fontId="13" fillId="0" borderId="0" xfId="0" applyFont="1" applyAlignment="1"/>
  </cellXfs>
  <cellStyles count="3">
    <cellStyle name="Currency" xfId="1" builtinId="4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13" Type="http://schemas.openxmlformats.org/officeDocument/2006/relationships/customXml" Target="../customXml/item5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"/>
  <sheetViews>
    <sheetView zoomScale="120" zoomScaleNormal="120" workbookViewId="0">
      <selection activeCell="A2" sqref="A2"/>
    </sheetView>
  </sheetViews>
  <sheetFormatPr defaultColWidth="8.88671875" defaultRowHeight="14.4" x14ac:dyDescent="0.3"/>
  <cols>
    <col min="1" max="1" width="43.33203125" style="3" bestFit="1" customWidth="1"/>
    <col min="2" max="2" width="15.109375" style="3" customWidth="1"/>
    <col min="3" max="4" width="15.109375" style="3" bestFit="1" customWidth="1"/>
    <col min="5" max="5" width="13.109375" style="3" customWidth="1"/>
    <col min="6" max="6" width="8.88671875" style="3"/>
    <col min="7" max="7" width="14.33203125" style="3" bestFit="1" customWidth="1"/>
    <col min="8" max="8" width="10" style="3" bestFit="1" customWidth="1"/>
    <col min="9" max="16384" width="8.88671875" style="3"/>
  </cols>
  <sheetData>
    <row r="1" spans="1:12" ht="18" x14ac:dyDescent="0.35">
      <c r="A1" s="144" t="s">
        <v>13</v>
      </c>
      <c r="B1" s="144"/>
      <c r="C1" s="144"/>
      <c r="D1" s="144"/>
      <c r="E1" s="144"/>
      <c r="F1" s="144"/>
      <c r="G1" s="31"/>
      <c r="H1" s="31"/>
      <c r="I1" s="31"/>
      <c r="J1" s="31"/>
      <c r="K1" s="31"/>
      <c r="L1" s="31"/>
    </row>
    <row r="3" spans="1:12" ht="29.25" customHeight="1" thickBot="1" x14ac:dyDescent="0.35">
      <c r="A3" s="6" t="s">
        <v>16</v>
      </c>
      <c r="B3" s="11"/>
      <c r="C3" s="11"/>
      <c r="D3" s="11"/>
    </row>
    <row r="4" spans="1:12" ht="15.75" thickBot="1" x14ac:dyDescent="0.3">
      <c r="B4" s="12" t="s">
        <v>0</v>
      </c>
      <c r="C4" s="13" t="s">
        <v>1</v>
      </c>
      <c r="D4" s="14" t="s">
        <v>5</v>
      </c>
    </row>
    <row r="5" spans="1:12" ht="15" x14ac:dyDescent="0.25">
      <c r="A5" s="4" t="s">
        <v>2</v>
      </c>
      <c r="B5" s="10">
        <f>SUM('Presu. Componente I'!B22:E22)</f>
        <v>45116</v>
      </c>
      <c r="C5" s="19">
        <f>SUM('Presu. Componente I'!F22:H22)</f>
        <v>112000</v>
      </c>
      <c r="D5" s="15">
        <f>SUM('Presu. Componente I'!I22)</f>
        <v>228000</v>
      </c>
    </row>
    <row r="6" spans="1:12" ht="15" x14ac:dyDescent="0.25">
      <c r="A6" s="7" t="s">
        <v>4</v>
      </c>
      <c r="B6" s="21">
        <f>SUM('Presu. Componente II'!B23:E23)</f>
        <v>132000</v>
      </c>
      <c r="C6" s="22">
        <f>SUM('Presu. Componente II'!F23:H23)</f>
        <v>18000</v>
      </c>
      <c r="D6" s="23">
        <f>B6+C6</f>
        <v>150000</v>
      </c>
    </row>
    <row r="7" spans="1:12" ht="15" x14ac:dyDescent="0.25">
      <c r="A7" s="7" t="s">
        <v>3</v>
      </c>
      <c r="B7" s="10">
        <f>SUM('Presu. Componente III'!B28:E28)</f>
        <v>160850</v>
      </c>
      <c r="C7" s="20">
        <f>SUM('Presu. Componente III'!F28:H28)</f>
        <v>181150</v>
      </c>
      <c r="D7" s="16">
        <f>SUM('Presu. Componente III'!I28)</f>
        <v>342000</v>
      </c>
      <c r="E7" s="29"/>
    </row>
    <row r="8" spans="1:12" ht="15.75" thickBot="1" x14ac:dyDescent="0.3">
      <c r="A8" s="5" t="s">
        <v>5</v>
      </c>
      <c r="B8" s="9">
        <f>SUM(B5:B7)</f>
        <v>337966</v>
      </c>
      <c r="C8" s="17">
        <f>SUM(C5:C7)</f>
        <v>311150</v>
      </c>
      <c r="D8" s="18">
        <f>SUM(D5:D7)</f>
        <v>720000</v>
      </c>
    </row>
    <row r="9" spans="1:12" ht="15" x14ac:dyDescent="0.25">
      <c r="D9" s="30"/>
    </row>
  </sheetData>
  <mergeCells count="1">
    <mergeCell ref="A1:F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3"/>
  <sheetViews>
    <sheetView workbookViewId="0">
      <selection sqref="A1:L1"/>
    </sheetView>
  </sheetViews>
  <sheetFormatPr defaultColWidth="9.109375" defaultRowHeight="14.4" x14ac:dyDescent="0.3"/>
  <cols>
    <col min="1" max="1" width="28.5546875" bestFit="1" customWidth="1"/>
    <col min="2" max="2" width="7.88671875" customWidth="1"/>
    <col min="3" max="3" width="4.5546875" style="2" bestFit="1" customWidth="1"/>
    <col min="4" max="4" width="11.5546875" style="2" bestFit="1" customWidth="1"/>
    <col min="5" max="5" width="13.109375" style="2" bestFit="1" customWidth="1"/>
    <col min="6" max="6" width="3.44140625" style="2" bestFit="1" customWidth="1"/>
    <col min="7" max="7" width="11.5546875" style="2" bestFit="1" customWidth="1"/>
    <col min="8" max="8" width="12.5546875" style="2" bestFit="1" customWidth="1"/>
    <col min="9" max="9" width="13.109375" style="2" customWidth="1"/>
    <col min="10" max="10" width="12.5546875" hidden="1" customWidth="1"/>
    <col min="11" max="12" width="12.5546875" bestFit="1" customWidth="1"/>
  </cols>
  <sheetData>
    <row r="1" spans="1:12" x14ac:dyDescent="0.3">
      <c r="A1" s="177" t="s">
        <v>13</v>
      </c>
      <c r="B1" s="177"/>
      <c r="C1" s="177"/>
      <c r="D1" s="177"/>
      <c r="E1" s="177"/>
      <c r="F1" s="177"/>
      <c r="G1" s="177"/>
      <c r="H1" s="177"/>
      <c r="I1" s="177"/>
      <c r="J1" s="177"/>
      <c r="K1" s="177"/>
      <c r="L1" s="177"/>
    </row>
    <row r="2" spans="1:12" ht="18" x14ac:dyDescent="0.35">
      <c r="A2" s="176" t="s">
        <v>14</v>
      </c>
      <c r="B2" s="176"/>
      <c r="C2" s="176"/>
      <c r="D2" s="176"/>
      <c r="E2" s="176"/>
      <c r="F2" s="176"/>
      <c r="G2" s="176"/>
      <c r="H2" s="176"/>
      <c r="I2" s="176"/>
    </row>
    <row r="3" spans="1:12" ht="15" thickBot="1" x14ac:dyDescent="0.35">
      <c r="A3" s="1"/>
      <c r="B3" s="1"/>
    </row>
    <row r="4" spans="1:12" ht="15" thickTop="1" x14ac:dyDescent="0.3">
      <c r="A4" s="153" t="s">
        <v>55</v>
      </c>
      <c r="B4" s="34"/>
      <c r="C4" s="145" t="s">
        <v>10</v>
      </c>
      <c r="D4" s="145"/>
      <c r="E4" s="146"/>
      <c r="F4" s="147" t="s">
        <v>9</v>
      </c>
      <c r="G4" s="145"/>
      <c r="H4" s="146"/>
      <c r="I4" s="148" t="s">
        <v>43</v>
      </c>
    </row>
    <row r="5" spans="1:12" ht="15" thickBot="1" x14ac:dyDescent="0.35">
      <c r="A5" s="154"/>
      <c r="B5" s="44" t="s">
        <v>17</v>
      </c>
      <c r="C5" s="41" t="s">
        <v>24</v>
      </c>
      <c r="D5" s="41" t="s">
        <v>25</v>
      </c>
      <c r="E5" s="45" t="s">
        <v>8</v>
      </c>
      <c r="F5" s="44" t="s">
        <v>24</v>
      </c>
      <c r="G5" s="41" t="s">
        <v>25</v>
      </c>
      <c r="H5" s="45" t="s">
        <v>8</v>
      </c>
      <c r="I5" s="149"/>
    </row>
    <row r="6" spans="1:12" ht="15" thickTop="1" x14ac:dyDescent="0.3">
      <c r="A6" s="52" t="s">
        <v>56</v>
      </c>
      <c r="B6" s="32">
        <v>1</v>
      </c>
      <c r="C6" s="33"/>
      <c r="D6" s="33"/>
      <c r="E6" s="27">
        <v>116</v>
      </c>
      <c r="F6" s="25"/>
      <c r="G6" s="26"/>
      <c r="H6" s="27"/>
      <c r="I6" s="57">
        <v>116000</v>
      </c>
    </row>
    <row r="7" spans="1:12" ht="15.75" thickBot="1" x14ac:dyDescent="0.3">
      <c r="A7" s="73" t="s">
        <v>5</v>
      </c>
      <c r="B7" s="48"/>
      <c r="C7" s="49"/>
      <c r="D7" s="50"/>
      <c r="E7" s="51">
        <f>SUM(E6)</f>
        <v>116</v>
      </c>
      <c r="F7" s="48"/>
      <c r="G7" s="49"/>
      <c r="H7" s="56"/>
      <c r="I7" s="55">
        <f>SUM(I6)</f>
        <v>116000</v>
      </c>
    </row>
    <row r="8" spans="1:12" ht="15" customHeight="1" thickTop="1" x14ac:dyDescent="0.3">
      <c r="A8" s="153" t="s">
        <v>40</v>
      </c>
      <c r="B8" s="34"/>
      <c r="C8" s="145" t="s">
        <v>10</v>
      </c>
      <c r="D8" s="145"/>
      <c r="E8" s="146"/>
      <c r="F8" s="147" t="s">
        <v>9</v>
      </c>
      <c r="G8" s="145"/>
      <c r="H8" s="146"/>
      <c r="I8" s="148" t="s">
        <v>43</v>
      </c>
    </row>
    <row r="9" spans="1:12" ht="15" thickBot="1" x14ac:dyDescent="0.35">
      <c r="A9" s="154"/>
      <c r="B9" s="44" t="s">
        <v>17</v>
      </c>
      <c r="C9" s="41" t="s">
        <v>24</v>
      </c>
      <c r="D9" s="41" t="s">
        <v>25</v>
      </c>
      <c r="E9" s="45" t="s">
        <v>8</v>
      </c>
      <c r="F9" s="75" t="s">
        <v>24</v>
      </c>
      <c r="G9" s="76" t="s">
        <v>25</v>
      </c>
      <c r="H9" s="77" t="s">
        <v>8</v>
      </c>
      <c r="I9" s="149"/>
      <c r="L9" s="8"/>
    </row>
    <row r="10" spans="1:12" ht="15.75" thickTop="1" x14ac:dyDescent="0.25">
      <c r="A10" s="52" t="s">
        <v>19</v>
      </c>
      <c r="B10" s="78" t="s">
        <v>19</v>
      </c>
      <c r="C10" s="79">
        <v>1</v>
      </c>
      <c r="D10" s="80">
        <v>45000</v>
      </c>
      <c r="E10" s="80">
        <f>C10*D10</f>
        <v>45000</v>
      </c>
      <c r="F10" s="78"/>
      <c r="G10" s="79"/>
      <c r="H10" s="80"/>
      <c r="I10" s="57">
        <f>SUM(E10)</f>
        <v>45000</v>
      </c>
      <c r="J10" s="8"/>
    </row>
    <row r="11" spans="1:12" ht="15.75" thickBot="1" x14ac:dyDescent="0.3">
      <c r="A11" s="73" t="s">
        <v>5</v>
      </c>
      <c r="B11" s="48"/>
      <c r="C11" s="49"/>
      <c r="D11" s="50"/>
      <c r="E11" s="50">
        <f>SUM(E10)</f>
        <v>45000</v>
      </c>
      <c r="F11" s="48"/>
      <c r="G11" s="49"/>
      <c r="H11" s="50"/>
      <c r="I11" s="55">
        <f>SUM(I10)</f>
        <v>45000</v>
      </c>
    </row>
    <row r="12" spans="1:12" ht="15" customHeight="1" thickTop="1" x14ac:dyDescent="0.3">
      <c r="A12" s="153" t="s">
        <v>41</v>
      </c>
      <c r="B12" s="34"/>
      <c r="C12" s="145" t="s">
        <v>10</v>
      </c>
      <c r="D12" s="145"/>
      <c r="E12" s="146"/>
      <c r="F12" s="155" t="s">
        <v>9</v>
      </c>
      <c r="G12" s="156"/>
      <c r="H12" s="157"/>
      <c r="I12" s="148" t="s">
        <v>43</v>
      </c>
      <c r="J12" s="8"/>
    </row>
    <row r="13" spans="1:12" ht="15" thickBot="1" x14ac:dyDescent="0.35">
      <c r="A13" s="154"/>
      <c r="B13" s="44" t="s">
        <v>17</v>
      </c>
      <c r="C13" s="41" t="s">
        <v>24</v>
      </c>
      <c r="D13" s="41" t="s">
        <v>25</v>
      </c>
      <c r="E13" s="45" t="s">
        <v>8</v>
      </c>
      <c r="F13" s="44" t="s">
        <v>24</v>
      </c>
      <c r="G13" s="41" t="s">
        <v>25</v>
      </c>
      <c r="H13" s="45" t="s">
        <v>8</v>
      </c>
      <c r="I13" s="149"/>
    </row>
    <row r="14" spans="1:12" ht="15" thickTop="1" x14ac:dyDescent="0.3">
      <c r="A14" s="52" t="s">
        <v>11</v>
      </c>
      <c r="B14" s="32" t="s">
        <v>7</v>
      </c>
      <c r="C14" s="33">
        <v>0</v>
      </c>
      <c r="D14" s="33"/>
      <c r="E14" s="27"/>
      <c r="F14" s="25">
        <v>80</v>
      </c>
      <c r="G14" s="26">
        <v>500</v>
      </c>
      <c r="H14" s="27">
        <f>G14*F14</f>
        <v>40000</v>
      </c>
      <c r="I14" s="57">
        <f>SUM(E14+H14)</f>
        <v>40000</v>
      </c>
    </row>
    <row r="15" spans="1:12" x14ac:dyDescent="0.3">
      <c r="A15" s="52" t="s">
        <v>6</v>
      </c>
      <c r="B15" s="32" t="s">
        <v>18</v>
      </c>
      <c r="C15" s="33">
        <v>0</v>
      </c>
      <c r="D15" s="33"/>
      <c r="E15" s="27"/>
      <c r="F15" s="25">
        <v>8</v>
      </c>
      <c r="G15" s="26">
        <v>3000</v>
      </c>
      <c r="H15" s="27">
        <f>F15*G15</f>
        <v>24000</v>
      </c>
      <c r="I15" s="57">
        <f>SUM(E15+H15)</f>
        <v>24000</v>
      </c>
    </row>
    <row r="16" spans="1:12" ht="15" thickBot="1" x14ac:dyDescent="0.35">
      <c r="A16" s="73" t="s">
        <v>5</v>
      </c>
      <c r="B16" s="48"/>
      <c r="C16" s="49"/>
      <c r="D16" s="50"/>
      <c r="E16" s="51"/>
      <c r="F16" s="48"/>
      <c r="G16" s="49"/>
      <c r="H16" s="51">
        <f>SUM(H14:H15)</f>
        <v>64000</v>
      </c>
      <c r="I16" s="55">
        <f>SUM(I14:I15)</f>
        <v>64000</v>
      </c>
    </row>
    <row r="17" spans="1:10" ht="15" customHeight="1" thickTop="1" x14ac:dyDescent="0.3">
      <c r="A17" s="153" t="s">
        <v>42</v>
      </c>
      <c r="B17" s="34"/>
      <c r="C17" s="145" t="s">
        <v>10</v>
      </c>
      <c r="D17" s="145"/>
      <c r="E17" s="146"/>
      <c r="F17" s="147" t="s">
        <v>9</v>
      </c>
      <c r="G17" s="145"/>
      <c r="H17" s="146"/>
      <c r="I17" s="148" t="s">
        <v>43</v>
      </c>
      <c r="J17" s="8"/>
    </row>
    <row r="18" spans="1:10" ht="15" thickBot="1" x14ac:dyDescent="0.35">
      <c r="A18" s="154"/>
      <c r="B18" s="44" t="s">
        <v>17</v>
      </c>
      <c r="C18" s="41" t="s">
        <v>24</v>
      </c>
      <c r="D18" s="41" t="s">
        <v>25</v>
      </c>
      <c r="E18" s="45" t="s">
        <v>8</v>
      </c>
      <c r="F18" s="44" t="s">
        <v>24</v>
      </c>
      <c r="G18" s="41" t="s">
        <v>25</v>
      </c>
      <c r="H18" s="45" t="s">
        <v>8</v>
      </c>
      <c r="I18" s="149"/>
    </row>
    <row r="19" spans="1:10" ht="15" thickTop="1" x14ac:dyDescent="0.3">
      <c r="A19" s="52" t="s">
        <v>22</v>
      </c>
      <c r="B19" s="32" t="s">
        <v>23</v>
      </c>
      <c r="C19" s="33">
        <v>0</v>
      </c>
      <c r="D19" s="33"/>
      <c r="E19" s="27"/>
      <c r="F19" s="25">
        <v>1</v>
      </c>
      <c r="G19" s="26">
        <v>3000</v>
      </c>
      <c r="H19" s="27">
        <v>3000</v>
      </c>
      <c r="I19" s="57">
        <v>3000</v>
      </c>
    </row>
    <row r="20" spans="1:10" ht="15" thickBot="1" x14ac:dyDescent="0.35">
      <c r="A20" s="74" t="s">
        <v>5</v>
      </c>
      <c r="B20" s="48"/>
      <c r="C20" s="49"/>
      <c r="D20" s="50"/>
      <c r="E20" s="51"/>
      <c r="F20" s="48"/>
      <c r="G20" s="49"/>
      <c r="H20" s="51">
        <f>SUM(H19)</f>
        <v>3000</v>
      </c>
      <c r="I20" s="58">
        <f>SUM(I19)</f>
        <v>3000</v>
      </c>
    </row>
    <row r="21" spans="1:10" ht="15" thickTop="1" x14ac:dyDescent="0.3">
      <c r="A21" s="53"/>
      <c r="B21" s="147" t="s">
        <v>10</v>
      </c>
      <c r="C21" s="145"/>
      <c r="D21" s="145"/>
      <c r="E21" s="146"/>
      <c r="F21" s="147" t="s">
        <v>9</v>
      </c>
      <c r="G21" s="145"/>
      <c r="H21" s="146"/>
      <c r="I21" s="59" t="s">
        <v>5</v>
      </c>
    </row>
    <row r="22" spans="1:10" ht="15" customHeight="1" thickBot="1" x14ac:dyDescent="0.35">
      <c r="A22" s="54" t="s">
        <v>5</v>
      </c>
      <c r="B22" s="158">
        <f>SUM(E7,E11)</f>
        <v>45116</v>
      </c>
      <c r="C22" s="159"/>
      <c r="D22" s="159"/>
      <c r="E22" s="160"/>
      <c r="F22" s="158">
        <f>SUM(H7,E11,H16,H20)</f>
        <v>112000</v>
      </c>
      <c r="G22" s="159"/>
      <c r="H22" s="160"/>
      <c r="I22" s="60">
        <f>SUM(I20,I16,I11,I7)</f>
        <v>228000</v>
      </c>
    </row>
    <row r="23" spans="1:10" ht="15" thickTop="1" x14ac:dyDescent="0.3">
      <c r="C23" s="39"/>
      <c r="D23" s="37"/>
      <c r="E23" s="37"/>
      <c r="F23" s="39"/>
      <c r="G23" s="37"/>
      <c r="H23" s="37"/>
    </row>
    <row r="25" spans="1:10" ht="15" customHeight="1" x14ac:dyDescent="0.3">
      <c r="A25" s="152" t="s">
        <v>20</v>
      </c>
      <c r="B25" s="152"/>
      <c r="C25" s="152"/>
      <c r="D25" s="152"/>
      <c r="E25" s="152"/>
      <c r="F25" s="152"/>
      <c r="G25" s="152"/>
      <c r="H25" s="152"/>
      <c r="I25" s="152"/>
    </row>
    <row r="26" spans="1:10" x14ac:dyDescent="0.3">
      <c r="A26" s="151" t="s">
        <v>38</v>
      </c>
      <c r="B26" s="150" t="s">
        <v>62</v>
      </c>
      <c r="C26" s="150"/>
      <c r="D26" s="150"/>
      <c r="E26" s="150"/>
      <c r="F26" s="150"/>
      <c r="G26" s="150"/>
      <c r="H26" s="150"/>
      <c r="I26" s="150"/>
    </row>
    <row r="27" spans="1:10" x14ac:dyDescent="0.3">
      <c r="A27" s="151"/>
      <c r="B27" s="150"/>
      <c r="C27" s="150"/>
      <c r="D27" s="150"/>
      <c r="E27" s="150"/>
      <c r="F27" s="150"/>
      <c r="G27" s="150"/>
      <c r="H27" s="150"/>
      <c r="I27" s="150"/>
    </row>
    <row r="28" spans="1:10" x14ac:dyDescent="0.3">
      <c r="A28" s="151"/>
      <c r="B28" s="150"/>
      <c r="C28" s="150"/>
      <c r="D28" s="150"/>
      <c r="E28" s="150"/>
      <c r="F28" s="150"/>
      <c r="G28" s="150"/>
      <c r="H28" s="150"/>
      <c r="I28" s="150"/>
    </row>
    <row r="29" spans="1:10" x14ac:dyDescent="0.3">
      <c r="A29" s="151" t="s">
        <v>19</v>
      </c>
      <c r="B29" s="150" t="s">
        <v>63</v>
      </c>
      <c r="C29" s="150"/>
      <c r="D29" s="150"/>
      <c r="E29" s="150"/>
      <c r="F29" s="150"/>
      <c r="G29" s="150"/>
      <c r="H29" s="150"/>
      <c r="I29" s="150"/>
    </row>
    <row r="30" spans="1:10" x14ac:dyDescent="0.3">
      <c r="A30" s="151"/>
      <c r="B30" s="150"/>
      <c r="C30" s="150"/>
      <c r="D30" s="150"/>
      <c r="E30" s="150"/>
      <c r="F30" s="150"/>
      <c r="G30" s="150"/>
      <c r="H30" s="150"/>
      <c r="I30" s="150"/>
    </row>
    <row r="31" spans="1:10" x14ac:dyDescent="0.3">
      <c r="A31" s="151"/>
      <c r="B31" s="150"/>
      <c r="C31" s="150"/>
      <c r="D31" s="150"/>
      <c r="E31" s="150"/>
      <c r="F31" s="150"/>
      <c r="G31" s="150"/>
      <c r="H31" s="150"/>
      <c r="I31" s="150"/>
    </row>
    <row r="32" spans="1:10" x14ac:dyDescent="0.3">
      <c r="A32" s="151" t="s">
        <v>39</v>
      </c>
      <c r="B32" s="150" t="s">
        <v>21</v>
      </c>
      <c r="C32" s="150"/>
      <c r="D32" s="150"/>
      <c r="E32" s="150"/>
      <c r="F32" s="150"/>
      <c r="G32" s="150"/>
      <c r="H32" s="150"/>
      <c r="I32" s="150"/>
    </row>
    <row r="33" spans="1:9" x14ac:dyDescent="0.3">
      <c r="A33" s="151"/>
      <c r="B33" s="150"/>
      <c r="C33" s="150"/>
      <c r="D33" s="150"/>
      <c r="E33" s="150"/>
      <c r="F33" s="150"/>
      <c r="G33" s="150"/>
      <c r="H33" s="150"/>
      <c r="I33" s="150"/>
    </row>
  </sheetData>
  <mergeCells count="29">
    <mergeCell ref="B32:I33"/>
    <mergeCell ref="A32:A33"/>
    <mergeCell ref="C8:E8"/>
    <mergeCell ref="F8:H8"/>
    <mergeCell ref="A2:I2"/>
    <mergeCell ref="B29:I31"/>
    <mergeCell ref="A29:A31"/>
    <mergeCell ref="F22:H22"/>
    <mergeCell ref="F17:H17"/>
    <mergeCell ref="I17:I18"/>
    <mergeCell ref="A8:A9"/>
    <mergeCell ref="B21:E21"/>
    <mergeCell ref="F21:H21"/>
    <mergeCell ref="A1:L1"/>
    <mergeCell ref="C4:E4"/>
    <mergeCell ref="F4:H4"/>
    <mergeCell ref="I4:I5"/>
    <mergeCell ref="B26:I28"/>
    <mergeCell ref="A26:A28"/>
    <mergeCell ref="A25:I25"/>
    <mergeCell ref="A4:A5"/>
    <mergeCell ref="A12:A13"/>
    <mergeCell ref="A17:A18"/>
    <mergeCell ref="C17:E17"/>
    <mergeCell ref="I8:I9"/>
    <mergeCell ref="C12:E12"/>
    <mergeCell ref="F12:H12"/>
    <mergeCell ref="I12:I13"/>
    <mergeCell ref="B22:E22"/>
  </mergeCells>
  <pageMargins left="0.7" right="0.7" top="0.75" bottom="0.75" header="0.3" footer="0.3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zoomScaleNormal="100" workbookViewId="0">
      <selection activeCell="A3" sqref="A3"/>
    </sheetView>
  </sheetViews>
  <sheetFormatPr defaultColWidth="8.88671875" defaultRowHeight="14.4" x14ac:dyDescent="0.3"/>
  <cols>
    <col min="1" max="1" width="36.5546875" style="3" customWidth="1"/>
    <col min="2" max="2" width="8.88671875" style="3"/>
    <col min="3" max="3" width="3.5546875" style="3" bestFit="1" customWidth="1"/>
    <col min="4" max="4" width="12.109375" style="3" bestFit="1" customWidth="1"/>
    <col min="5" max="5" width="13.109375" style="3" bestFit="1" customWidth="1"/>
    <col min="6" max="6" width="8.88671875" style="3"/>
    <col min="7" max="7" width="9.5546875" style="3" bestFit="1" customWidth="1"/>
    <col min="8" max="8" width="12.109375" style="3" bestFit="1" customWidth="1"/>
    <col min="9" max="9" width="13.109375" style="3" bestFit="1" customWidth="1"/>
    <col min="10" max="10" width="8.88671875" style="3"/>
    <col min="11" max="11" width="12.5546875" style="3" bestFit="1" customWidth="1"/>
    <col min="12" max="16384" width="8.88671875" style="3"/>
  </cols>
  <sheetData>
    <row r="1" spans="1:11" ht="15.6" x14ac:dyDescent="0.3">
      <c r="A1" s="180" t="s">
        <v>64</v>
      </c>
      <c r="B1" s="178"/>
      <c r="C1" s="178"/>
      <c r="D1" s="178"/>
      <c r="E1" s="178"/>
      <c r="F1" s="178"/>
      <c r="G1" s="178"/>
      <c r="H1" s="178"/>
      <c r="I1" s="178"/>
      <c r="J1" s="179"/>
      <c r="K1" s="179"/>
    </row>
    <row r="2" spans="1:11" ht="18.75" x14ac:dyDescent="0.3">
      <c r="A2" s="161" t="s">
        <v>15</v>
      </c>
      <c r="B2" s="161"/>
      <c r="C2" s="161"/>
      <c r="D2" s="161"/>
      <c r="E2" s="161"/>
      <c r="F2" s="161"/>
      <c r="G2" s="161"/>
      <c r="H2" s="161"/>
      <c r="I2" s="161"/>
    </row>
    <row r="3" spans="1:11" ht="15.75" thickBot="1" x14ac:dyDescent="0.3">
      <c r="A3" s="1"/>
      <c r="B3" s="2"/>
      <c r="C3" s="2"/>
      <c r="D3" s="2"/>
      <c r="E3" s="2"/>
      <c r="F3" s="2"/>
      <c r="G3" s="2"/>
      <c r="H3" s="11"/>
      <c r="I3" s="11"/>
    </row>
    <row r="4" spans="1:11" ht="15" thickTop="1" x14ac:dyDescent="0.3">
      <c r="A4" s="153" t="s">
        <v>12</v>
      </c>
      <c r="B4" s="147" t="s">
        <v>10</v>
      </c>
      <c r="C4" s="145"/>
      <c r="D4" s="145"/>
      <c r="E4" s="146"/>
      <c r="F4" s="147" t="s">
        <v>9</v>
      </c>
      <c r="G4" s="145"/>
      <c r="H4" s="146"/>
      <c r="I4" s="148" t="s">
        <v>43</v>
      </c>
    </row>
    <row r="5" spans="1:11" ht="15" thickBot="1" x14ac:dyDescent="0.35">
      <c r="A5" s="154"/>
      <c r="B5" s="44" t="s">
        <v>17</v>
      </c>
      <c r="C5" s="41" t="s">
        <v>24</v>
      </c>
      <c r="D5" s="41" t="s">
        <v>25</v>
      </c>
      <c r="E5" s="45" t="s">
        <v>8</v>
      </c>
      <c r="F5" s="44" t="s">
        <v>24</v>
      </c>
      <c r="G5" s="41" t="s">
        <v>25</v>
      </c>
      <c r="H5" s="45" t="s">
        <v>8</v>
      </c>
      <c r="I5" s="165"/>
    </row>
    <row r="6" spans="1:11" ht="15" thickTop="1" x14ac:dyDescent="0.3">
      <c r="A6" s="61" t="s">
        <v>26</v>
      </c>
      <c r="B6" s="62" t="s">
        <v>7</v>
      </c>
      <c r="C6" s="42">
        <v>60</v>
      </c>
      <c r="D6" s="40">
        <v>300</v>
      </c>
      <c r="E6" s="46">
        <f>D6*C6</f>
        <v>18000</v>
      </c>
      <c r="F6" s="62">
        <v>40</v>
      </c>
      <c r="G6" s="40">
        <v>300</v>
      </c>
      <c r="H6" s="84">
        <f>G6*F6</f>
        <v>12000</v>
      </c>
      <c r="I6" s="81">
        <f>H6+E6</f>
        <v>30000</v>
      </c>
    </row>
    <row r="7" spans="1:11" x14ac:dyDescent="0.3">
      <c r="A7" s="52" t="s">
        <v>27</v>
      </c>
      <c r="B7" s="63" t="s">
        <v>7</v>
      </c>
      <c r="C7" s="33">
        <v>25</v>
      </c>
      <c r="D7" s="35">
        <v>400</v>
      </c>
      <c r="E7" s="47">
        <f t="shared" ref="E7:E9" si="0">D7*C7</f>
        <v>10000</v>
      </c>
      <c r="F7" s="25"/>
      <c r="G7" s="26"/>
      <c r="H7" s="85"/>
      <c r="I7" s="82">
        <f t="shared" ref="I7:I12" si="1">SUM(E7,H7)</f>
        <v>10000</v>
      </c>
    </row>
    <row r="8" spans="1:11" x14ac:dyDescent="0.3">
      <c r="A8" s="52" t="s">
        <v>28</v>
      </c>
      <c r="B8" s="63" t="s">
        <v>7</v>
      </c>
      <c r="C8" s="33">
        <v>70</v>
      </c>
      <c r="D8" s="35">
        <v>300</v>
      </c>
      <c r="E8" s="47">
        <f t="shared" si="0"/>
        <v>21000</v>
      </c>
      <c r="F8" s="25">
        <v>20</v>
      </c>
      <c r="G8" s="40">
        <v>300</v>
      </c>
      <c r="H8" s="85">
        <f>G8*F8</f>
        <v>6000</v>
      </c>
      <c r="I8" s="82">
        <f t="shared" si="1"/>
        <v>27000</v>
      </c>
    </row>
    <row r="9" spans="1:11" x14ac:dyDescent="0.3">
      <c r="A9" s="52" t="s">
        <v>29</v>
      </c>
      <c r="B9" s="63" t="s">
        <v>7</v>
      </c>
      <c r="C9" s="33">
        <v>25</v>
      </c>
      <c r="D9" s="35">
        <v>300</v>
      </c>
      <c r="E9" s="47">
        <f t="shared" si="0"/>
        <v>7500</v>
      </c>
      <c r="F9" s="25"/>
      <c r="G9" s="26"/>
      <c r="H9" s="85"/>
      <c r="I9" s="82">
        <f t="shared" si="1"/>
        <v>7500</v>
      </c>
    </row>
    <row r="10" spans="1:11" x14ac:dyDescent="0.3">
      <c r="A10" s="143" t="s">
        <v>30</v>
      </c>
      <c r="B10" s="24" t="s">
        <v>31</v>
      </c>
      <c r="C10" s="38">
        <v>8</v>
      </c>
      <c r="D10" s="35">
        <v>2500</v>
      </c>
      <c r="E10" s="47">
        <f t="shared" ref="E10:E12" si="2">D10*C10</f>
        <v>20000</v>
      </c>
      <c r="F10" s="24"/>
      <c r="G10" s="38"/>
      <c r="H10" s="68"/>
      <c r="I10" s="82">
        <f t="shared" si="1"/>
        <v>20000</v>
      </c>
    </row>
    <row r="11" spans="1:11" x14ac:dyDescent="0.3">
      <c r="A11" s="52" t="s">
        <v>32</v>
      </c>
      <c r="B11" s="24" t="s">
        <v>31</v>
      </c>
      <c r="C11" s="38">
        <v>4</v>
      </c>
      <c r="D11" s="35">
        <v>2500</v>
      </c>
      <c r="E11" s="47">
        <f t="shared" si="2"/>
        <v>10000</v>
      </c>
      <c r="F11" s="28"/>
      <c r="G11" s="26"/>
      <c r="H11" s="27"/>
      <c r="I11" s="82">
        <f t="shared" si="1"/>
        <v>10000</v>
      </c>
    </row>
    <row r="12" spans="1:11" x14ac:dyDescent="0.3">
      <c r="A12" s="52" t="s">
        <v>33</v>
      </c>
      <c r="B12" s="24" t="s">
        <v>31</v>
      </c>
      <c r="C12" s="38">
        <v>6</v>
      </c>
      <c r="D12" s="35">
        <v>2500</v>
      </c>
      <c r="E12" s="47">
        <f t="shared" si="2"/>
        <v>15000</v>
      </c>
      <c r="F12" s="28"/>
      <c r="G12" s="26"/>
      <c r="H12" s="27"/>
      <c r="I12" s="82">
        <f t="shared" si="1"/>
        <v>15000</v>
      </c>
    </row>
    <row r="13" spans="1:11" s="11" customFormat="1" ht="15" thickBot="1" x14ac:dyDescent="0.35">
      <c r="A13" s="73" t="s">
        <v>5</v>
      </c>
      <c r="B13" s="48"/>
      <c r="C13" s="49"/>
      <c r="D13" s="50"/>
      <c r="E13" s="51">
        <f>SUM(E6:E12)</f>
        <v>101500</v>
      </c>
      <c r="F13" s="48"/>
      <c r="G13" s="49"/>
      <c r="H13" s="51">
        <f>SUM(H6:H12)</f>
        <v>18000</v>
      </c>
      <c r="I13" s="71">
        <f>SUM(I6:I12)</f>
        <v>119500</v>
      </c>
    </row>
    <row r="14" spans="1:11" ht="15" customHeight="1" thickTop="1" x14ac:dyDescent="0.3">
      <c r="A14" s="153" t="s">
        <v>34</v>
      </c>
      <c r="B14" s="147" t="s">
        <v>10</v>
      </c>
      <c r="C14" s="145"/>
      <c r="D14" s="145"/>
      <c r="E14" s="146"/>
      <c r="F14" s="147" t="s">
        <v>9</v>
      </c>
      <c r="G14" s="145"/>
      <c r="H14" s="146"/>
      <c r="I14" s="148" t="s">
        <v>43</v>
      </c>
    </row>
    <row r="15" spans="1:11" ht="15" thickBot="1" x14ac:dyDescent="0.35">
      <c r="A15" s="154"/>
      <c r="B15" s="44" t="s">
        <v>17</v>
      </c>
      <c r="C15" s="41" t="s">
        <v>24</v>
      </c>
      <c r="D15" s="41" t="s">
        <v>25</v>
      </c>
      <c r="E15" s="45" t="s">
        <v>8</v>
      </c>
      <c r="F15" s="44" t="s">
        <v>24</v>
      </c>
      <c r="G15" s="41" t="s">
        <v>25</v>
      </c>
      <c r="H15" s="45" t="s">
        <v>8</v>
      </c>
      <c r="I15" s="149"/>
    </row>
    <row r="16" spans="1:11" ht="15" thickTop="1" x14ac:dyDescent="0.3">
      <c r="A16" s="64" t="s">
        <v>35</v>
      </c>
      <c r="B16" s="24" t="s">
        <v>19</v>
      </c>
      <c r="C16" s="38">
        <v>1</v>
      </c>
      <c r="D16" s="35">
        <v>13500</v>
      </c>
      <c r="E16" s="47">
        <f t="shared" ref="E16:E20" si="3">D16*C16</f>
        <v>13500</v>
      </c>
      <c r="F16" s="24"/>
      <c r="G16" s="38"/>
      <c r="H16" s="68"/>
      <c r="I16" s="81">
        <f>SUM(E16,H16)</f>
        <v>13500</v>
      </c>
    </row>
    <row r="17" spans="1:11" x14ac:dyDescent="0.3">
      <c r="A17" s="52" t="s">
        <v>36</v>
      </c>
      <c r="B17" s="24" t="s">
        <v>19</v>
      </c>
      <c r="C17" s="38">
        <v>2</v>
      </c>
      <c r="D17" s="35">
        <v>3000</v>
      </c>
      <c r="E17" s="47">
        <f t="shared" si="3"/>
        <v>6000</v>
      </c>
      <c r="F17" s="28"/>
      <c r="G17" s="26"/>
      <c r="H17" s="27"/>
      <c r="I17" s="82">
        <f>SUM(E17,H17)</f>
        <v>6000</v>
      </c>
    </row>
    <row r="18" spans="1:11" x14ac:dyDescent="0.3">
      <c r="A18" s="52" t="s">
        <v>37</v>
      </c>
      <c r="B18" s="24" t="s">
        <v>19</v>
      </c>
      <c r="C18" s="38">
        <v>1</v>
      </c>
      <c r="D18" s="35">
        <v>2500</v>
      </c>
      <c r="E18" s="47">
        <f t="shared" si="3"/>
        <v>2500</v>
      </c>
      <c r="F18" s="28"/>
      <c r="G18" s="26"/>
      <c r="H18" s="27"/>
      <c r="I18" s="82">
        <f>SUM(E18,H18)</f>
        <v>2500</v>
      </c>
    </row>
    <row r="19" spans="1:11" x14ac:dyDescent="0.3">
      <c r="A19" s="52" t="s">
        <v>57</v>
      </c>
      <c r="B19" s="24" t="s">
        <v>19</v>
      </c>
      <c r="C19" s="38">
        <v>2</v>
      </c>
      <c r="D19" s="35">
        <v>3000</v>
      </c>
      <c r="E19" s="47">
        <f t="shared" si="3"/>
        <v>6000</v>
      </c>
      <c r="F19" s="28"/>
      <c r="G19" s="26"/>
      <c r="H19" s="27"/>
      <c r="I19" s="82">
        <f>SUM(E19,H19)</f>
        <v>6000</v>
      </c>
    </row>
    <row r="20" spans="1:11" x14ac:dyDescent="0.3">
      <c r="A20" s="65" t="s">
        <v>58</v>
      </c>
      <c r="B20" s="66" t="s">
        <v>19</v>
      </c>
      <c r="C20" s="43">
        <v>1</v>
      </c>
      <c r="D20" s="35">
        <v>2500</v>
      </c>
      <c r="E20" s="67">
        <f t="shared" si="3"/>
        <v>2500</v>
      </c>
      <c r="F20" s="69"/>
      <c r="G20" s="36"/>
      <c r="H20" s="70"/>
      <c r="I20" s="83">
        <f>SUM(E20,H20)</f>
        <v>2500</v>
      </c>
    </row>
    <row r="21" spans="1:11" ht="15" thickBot="1" x14ac:dyDescent="0.35">
      <c r="A21" s="73" t="s">
        <v>5</v>
      </c>
      <c r="B21" s="48"/>
      <c r="C21" s="49"/>
      <c r="D21" s="50"/>
      <c r="E21" s="51">
        <f>SUM(E16:E20)</f>
        <v>30500</v>
      </c>
      <c r="F21" s="48"/>
      <c r="G21" s="49"/>
      <c r="H21" s="51">
        <f>SUM(H16:H20)</f>
        <v>0</v>
      </c>
      <c r="I21" s="71">
        <f>SUM(I16:I20)</f>
        <v>30500</v>
      </c>
    </row>
    <row r="22" spans="1:11" ht="15" thickTop="1" x14ac:dyDescent="0.3">
      <c r="A22" s="53"/>
      <c r="B22" s="147" t="s">
        <v>10</v>
      </c>
      <c r="C22" s="145"/>
      <c r="D22" s="145"/>
      <c r="E22" s="146"/>
      <c r="F22" s="147" t="s">
        <v>9</v>
      </c>
      <c r="G22" s="145"/>
      <c r="H22" s="146"/>
      <c r="I22" s="72" t="s">
        <v>5</v>
      </c>
    </row>
    <row r="23" spans="1:11" ht="15" thickBot="1" x14ac:dyDescent="0.35">
      <c r="A23" s="54" t="s">
        <v>5</v>
      </c>
      <c r="B23" s="158">
        <f>SUM(E21,E13)</f>
        <v>132000</v>
      </c>
      <c r="C23" s="159"/>
      <c r="D23" s="159"/>
      <c r="E23" s="160"/>
      <c r="F23" s="162">
        <f>SUM(H21,H13)</f>
        <v>18000</v>
      </c>
      <c r="G23" s="163"/>
      <c r="H23" s="164"/>
      <c r="I23" s="60">
        <f>SUM(I21,I13)</f>
        <v>150000</v>
      </c>
      <c r="K23" s="94"/>
    </row>
    <row r="24" spans="1:11" ht="15" thickTop="1" x14ac:dyDescent="0.3"/>
  </sheetData>
  <mergeCells count="13">
    <mergeCell ref="B23:E23"/>
    <mergeCell ref="F23:H23"/>
    <mergeCell ref="B14:E14"/>
    <mergeCell ref="F14:H14"/>
    <mergeCell ref="A2:I2"/>
    <mergeCell ref="B4:E4"/>
    <mergeCell ref="F4:H4"/>
    <mergeCell ref="B22:E22"/>
    <mergeCell ref="F22:H22"/>
    <mergeCell ref="A4:A5"/>
    <mergeCell ref="A14:A15"/>
    <mergeCell ref="I4:I5"/>
    <mergeCell ref="I14:I15"/>
  </mergeCells>
  <pageMargins left="0.7" right="0.7" top="0.75" bottom="0.75" header="0.3" footer="0.3"/>
  <pageSetup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8"/>
  <sheetViews>
    <sheetView tabSelected="1" workbookViewId="0">
      <selection activeCell="G7" sqref="G7"/>
    </sheetView>
  </sheetViews>
  <sheetFormatPr defaultColWidth="9.109375" defaultRowHeight="14.4" x14ac:dyDescent="0.3"/>
  <cols>
    <col min="1" max="1" width="45.109375" customWidth="1"/>
    <col min="2" max="3" width="9.109375" style="98"/>
    <col min="4" max="4" width="9.109375" style="116"/>
    <col min="5" max="5" width="13.109375" style="116" bestFit="1" customWidth="1"/>
    <col min="6" max="6" width="9.109375" style="98"/>
    <col min="7" max="7" width="9.109375" style="116"/>
    <col min="8" max="8" width="11.5546875" style="116" bestFit="1" customWidth="1"/>
    <col min="9" max="9" width="15.6640625" style="133" bestFit="1" customWidth="1"/>
    <col min="11" max="12" width="11.109375" bestFit="1" customWidth="1"/>
  </cols>
  <sheetData>
    <row r="1" spans="1:12" ht="18" x14ac:dyDescent="0.35">
      <c r="A1" s="180" t="s">
        <v>64</v>
      </c>
      <c r="B1" s="135"/>
      <c r="C1" s="97"/>
      <c r="D1" s="115"/>
      <c r="E1" s="115"/>
      <c r="F1" s="97"/>
      <c r="G1" s="115"/>
      <c r="H1" s="115"/>
      <c r="I1" s="115"/>
    </row>
    <row r="2" spans="1:12" ht="18" x14ac:dyDescent="0.35">
      <c r="A2" s="161" t="s">
        <v>44</v>
      </c>
      <c r="B2" s="161"/>
      <c r="C2" s="161"/>
      <c r="D2" s="161"/>
      <c r="E2" s="161"/>
      <c r="F2" s="161"/>
      <c r="G2" s="161"/>
      <c r="H2" s="161"/>
      <c r="I2" s="161"/>
    </row>
    <row r="3" spans="1:12" ht="15.75" thickBot="1" x14ac:dyDescent="0.3"/>
    <row r="4" spans="1:12" ht="15" thickTop="1" x14ac:dyDescent="0.3">
      <c r="A4" s="153" t="s">
        <v>45</v>
      </c>
      <c r="B4" s="113"/>
      <c r="C4" s="145" t="s">
        <v>10</v>
      </c>
      <c r="D4" s="145"/>
      <c r="E4" s="146"/>
      <c r="F4" s="147" t="s">
        <v>9</v>
      </c>
      <c r="G4" s="145"/>
      <c r="H4" s="146"/>
      <c r="I4" s="168" t="s">
        <v>43</v>
      </c>
    </row>
    <row r="5" spans="1:12" ht="15" thickBot="1" x14ac:dyDescent="0.35">
      <c r="A5" s="154"/>
      <c r="B5" s="106" t="s">
        <v>17</v>
      </c>
      <c r="C5" s="99" t="s">
        <v>24</v>
      </c>
      <c r="D5" s="117" t="s">
        <v>25</v>
      </c>
      <c r="E5" s="123" t="s">
        <v>8</v>
      </c>
      <c r="F5" s="106" t="s">
        <v>24</v>
      </c>
      <c r="G5" s="117" t="s">
        <v>25</v>
      </c>
      <c r="H5" s="123" t="s">
        <v>8</v>
      </c>
      <c r="I5" s="169"/>
    </row>
    <row r="6" spans="1:12" ht="15" thickTop="1" x14ac:dyDescent="0.3">
      <c r="A6" s="86" t="s">
        <v>46</v>
      </c>
      <c r="B6" s="136" t="s">
        <v>7</v>
      </c>
      <c r="C6" s="100">
        <v>70</v>
      </c>
      <c r="D6" s="118">
        <v>700</v>
      </c>
      <c r="E6" s="118">
        <f>D6*C6</f>
        <v>49000</v>
      </c>
      <c r="F6" s="107"/>
      <c r="G6" s="118"/>
      <c r="H6" s="129"/>
      <c r="I6" s="137">
        <f>SUM(E6+H6)</f>
        <v>49000</v>
      </c>
      <c r="L6" s="133"/>
    </row>
    <row r="7" spans="1:12" x14ac:dyDescent="0.3">
      <c r="A7" s="86" t="s">
        <v>47</v>
      </c>
      <c r="B7" s="136" t="s">
        <v>7</v>
      </c>
      <c r="C7" s="101">
        <v>70</v>
      </c>
      <c r="D7" s="119">
        <v>450</v>
      </c>
      <c r="E7" s="119">
        <f>D7*C7</f>
        <v>31500</v>
      </c>
      <c r="F7" s="108"/>
      <c r="G7" s="119"/>
      <c r="H7" s="130"/>
      <c r="I7" s="137">
        <f t="shared" ref="I7:I8" si="0">SUM(E7+H7)</f>
        <v>31500</v>
      </c>
      <c r="L7" s="133"/>
    </row>
    <row r="8" spans="1:12" ht="15" x14ac:dyDescent="0.25">
      <c r="A8" s="86" t="s">
        <v>48</v>
      </c>
      <c r="B8" s="109" t="s">
        <v>31</v>
      </c>
      <c r="C8" s="102"/>
      <c r="D8" s="120"/>
      <c r="E8" s="119">
        <v>20000</v>
      </c>
      <c r="F8" s="109"/>
      <c r="G8" s="120"/>
      <c r="H8" s="131"/>
      <c r="I8" s="137">
        <f t="shared" si="0"/>
        <v>20000</v>
      </c>
    </row>
    <row r="9" spans="1:12" ht="15.75" thickBot="1" x14ac:dyDescent="0.3">
      <c r="A9" s="73" t="s">
        <v>5</v>
      </c>
      <c r="B9" s="112"/>
      <c r="C9" s="104"/>
      <c r="D9" s="122"/>
      <c r="E9" s="125">
        <f>SUM(E6:E8)</f>
        <v>100500</v>
      </c>
      <c r="F9" s="112"/>
      <c r="G9" s="122"/>
      <c r="H9" s="125">
        <f>SUM(H6:H8)</f>
        <v>0</v>
      </c>
      <c r="I9" s="138">
        <f>SUM(I6:I8)</f>
        <v>100500</v>
      </c>
    </row>
    <row r="10" spans="1:12" ht="15" thickTop="1" x14ac:dyDescent="0.3">
      <c r="A10" s="153" t="s">
        <v>53</v>
      </c>
      <c r="B10" s="113"/>
      <c r="C10" s="145" t="s">
        <v>10</v>
      </c>
      <c r="D10" s="145"/>
      <c r="E10" s="146"/>
      <c r="F10" s="147" t="s">
        <v>9</v>
      </c>
      <c r="G10" s="145"/>
      <c r="H10" s="146"/>
      <c r="I10" s="166" t="s">
        <v>43</v>
      </c>
    </row>
    <row r="11" spans="1:12" ht="15" thickBot="1" x14ac:dyDescent="0.35">
      <c r="A11" s="154"/>
      <c r="B11" s="106" t="s">
        <v>17</v>
      </c>
      <c r="C11" s="99" t="s">
        <v>24</v>
      </c>
      <c r="D11" s="117" t="s">
        <v>25</v>
      </c>
      <c r="E11" s="123" t="s">
        <v>8</v>
      </c>
      <c r="F11" s="106" t="s">
        <v>24</v>
      </c>
      <c r="G11" s="117" t="s">
        <v>25</v>
      </c>
      <c r="H11" s="123" t="s">
        <v>8</v>
      </c>
      <c r="I11" s="167"/>
    </row>
    <row r="12" spans="1:12" ht="15" thickTop="1" x14ac:dyDescent="0.3">
      <c r="A12" s="95" t="s">
        <v>49</v>
      </c>
      <c r="B12" s="136" t="s">
        <v>7</v>
      </c>
      <c r="C12" s="103">
        <v>50</v>
      </c>
      <c r="D12" s="121">
        <v>700</v>
      </c>
      <c r="E12" s="119">
        <f>D12*C12</f>
        <v>35000</v>
      </c>
      <c r="F12" s="110">
        <v>10</v>
      </c>
      <c r="G12" s="127">
        <v>700</v>
      </c>
      <c r="H12" s="132">
        <f>G12*F12</f>
        <v>7000</v>
      </c>
      <c r="I12" s="139">
        <f t="shared" ref="I12:I14" si="1">SUM(E12+H12)</f>
        <v>42000</v>
      </c>
    </row>
    <row r="13" spans="1:12" x14ac:dyDescent="0.3">
      <c r="A13" s="95" t="s">
        <v>50</v>
      </c>
      <c r="B13" s="136" t="s">
        <v>7</v>
      </c>
      <c r="C13" s="103">
        <v>23</v>
      </c>
      <c r="D13" s="121">
        <v>450</v>
      </c>
      <c r="E13" s="119">
        <f>D13*C13</f>
        <v>10350</v>
      </c>
      <c r="F13" s="110">
        <v>7</v>
      </c>
      <c r="G13" s="127">
        <v>450</v>
      </c>
      <c r="H13" s="132">
        <f>G13*F13</f>
        <v>3150</v>
      </c>
      <c r="I13" s="139">
        <f t="shared" si="1"/>
        <v>13500</v>
      </c>
    </row>
    <row r="14" spans="1:12" x14ac:dyDescent="0.3">
      <c r="A14" s="96" t="s">
        <v>51</v>
      </c>
      <c r="B14" s="114" t="s">
        <v>7</v>
      </c>
      <c r="C14" s="103">
        <v>25</v>
      </c>
      <c r="D14" s="121">
        <v>600</v>
      </c>
      <c r="E14" s="119">
        <f>D14*C14</f>
        <v>15000</v>
      </c>
      <c r="F14" s="110">
        <v>5</v>
      </c>
      <c r="G14" s="127">
        <v>600</v>
      </c>
      <c r="H14" s="132">
        <f>G14*F14</f>
        <v>3000</v>
      </c>
      <c r="I14" s="139">
        <f t="shared" si="1"/>
        <v>18000</v>
      </c>
    </row>
    <row r="15" spans="1:12" ht="15" thickBot="1" x14ac:dyDescent="0.35">
      <c r="A15" s="73" t="s">
        <v>5</v>
      </c>
      <c r="B15" s="112"/>
      <c r="C15" s="104"/>
      <c r="D15" s="122"/>
      <c r="E15" s="125">
        <f>SUM(E12:E14)</f>
        <v>60350</v>
      </c>
      <c r="F15" s="112"/>
      <c r="G15" s="122"/>
      <c r="H15" s="125">
        <f>SUM(H12:H14)</f>
        <v>13150</v>
      </c>
      <c r="I15" s="140">
        <f>SUM(I12:I14)</f>
        <v>73500</v>
      </c>
    </row>
    <row r="16" spans="1:12" ht="15" customHeight="1" thickTop="1" x14ac:dyDescent="0.3">
      <c r="A16" s="153" t="s">
        <v>54</v>
      </c>
      <c r="B16" s="113"/>
      <c r="C16" s="145" t="s">
        <v>10</v>
      </c>
      <c r="D16" s="145"/>
      <c r="E16" s="146"/>
      <c r="F16" s="147" t="s">
        <v>9</v>
      </c>
      <c r="G16" s="145"/>
      <c r="H16" s="146"/>
      <c r="I16" s="166" t="s">
        <v>43</v>
      </c>
      <c r="J16" s="8"/>
    </row>
    <row r="17" spans="1:11" ht="15" thickBot="1" x14ac:dyDescent="0.35">
      <c r="A17" s="154"/>
      <c r="B17" s="106" t="s">
        <v>17</v>
      </c>
      <c r="C17" s="99" t="s">
        <v>24</v>
      </c>
      <c r="D17" s="117" t="s">
        <v>25</v>
      </c>
      <c r="E17" s="123" t="s">
        <v>8</v>
      </c>
      <c r="F17" s="106" t="s">
        <v>24</v>
      </c>
      <c r="G17" s="117" t="s">
        <v>25</v>
      </c>
      <c r="H17" s="123" t="s">
        <v>8</v>
      </c>
      <c r="I17" s="167"/>
    </row>
    <row r="18" spans="1:11" ht="15" thickTop="1" x14ac:dyDescent="0.3">
      <c r="A18" s="91" t="s">
        <v>59</v>
      </c>
      <c r="B18" s="136" t="s">
        <v>7</v>
      </c>
      <c r="C18" s="105"/>
      <c r="D18" s="121"/>
      <c r="E18" s="126"/>
      <c r="F18" s="92">
        <v>70</v>
      </c>
      <c r="G18" s="26">
        <v>700</v>
      </c>
      <c r="H18" s="87">
        <f>G18*F18</f>
        <v>49000</v>
      </c>
      <c r="I18" s="141">
        <f>SUM(E18+H18)</f>
        <v>49000</v>
      </c>
    </row>
    <row r="19" spans="1:11" x14ac:dyDescent="0.3">
      <c r="A19" s="91" t="s">
        <v>60</v>
      </c>
      <c r="B19" s="136" t="s">
        <v>7</v>
      </c>
      <c r="C19" s="105"/>
      <c r="D19" s="121"/>
      <c r="E19" s="126"/>
      <c r="F19" s="92">
        <v>70</v>
      </c>
      <c r="G19" s="26">
        <v>450</v>
      </c>
      <c r="H19" s="87">
        <f>G19*F19</f>
        <v>31500</v>
      </c>
      <c r="I19" s="141">
        <f t="shared" ref="I19:I21" si="2">SUM(E19+H19)</f>
        <v>31500</v>
      </c>
    </row>
    <row r="20" spans="1:11" x14ac:dyDescent="0.3">
      <c r="A20" s="93" t="s">
        <v>61</v>
      </c>
      <c r="B20" s="136"/>
      <c r="C20" s="105"/>
      <c r="D20" s="121"/>
      <c r="E20" s="126"/>
      <c r="F20" s="92"/>
      <c r="G20" s="26"/>
      <c r="H20" s="87">
        <v>42500</v>
      </c>
      <c r="I20" s="141">
        <f t="shared" si="2"/>
        <v>42500</v>
      </c>
    </row>
    <row r="21" spans="1:11" ht="15" thickBot="1" x14ac:dyDescent="0.35">
      <c r="A21" s="91" t="s">
        <v>18</v>
      </c>
      <c r="B21" s="136"/>
      <c r="C21" s="105"/>
      <c r="D21" s="121"/>
      <c r="E21" s="126"/>
      <c r="F21" s="88"/>
      <c r="G21" s="89"/>
      <c r="H21" s="90">
        <v>20000</v>
      </c>
      <c r="I21" s="141">
        <f t="shared" si="2"/>
        <v>20000</v>
      </c>
    </row>
    <row r="22" spans="1:11" ht="15" thickBot="1" x14ac:dyDescent="0.35">
      <c r="A22" s="73" t="s">
        <v>5</v>
      </c>
      <c r="B22" s="112"/>
      <c r="C22" s="104"/>
      <c r="D22" s="122"/>
      <c r="E22" s="125">
        <f>SUM(E18:E21)</f>
        <v>0</v>
      </c>
      <c r="F22" s="112"/>
      <c r="G22" s="122"/>
      <c r="H22" s="125">
        <f>SUM(H18:H21)</f>
        <v>143000</v>
      </c>
      <c r="I22" s="140">
        <f>SUM(I18:I21)</f>
        <v>143000</v>
      </c>
    </row>
    <row r="23" spans="1:11" ht="15" customHeight="1" thickTop="1" x14ac:dyDescent="0.3">
      <c r="A23" s="153" t="s">
        <v>42</v>
      </c>
      <c r="B23" s="113"/>
      <c r="C23" s="145" t="s">
        <v>10</v>
      </c>
      <c r="D23" s="145"/>
      <c r="E23" s="146"/>
      <c r="F23" s="147" t="s">
        <v>9</v>
      </c>
      <c r="G23" s="145"/>
      <c r="H23" s="146"/>
      <c r="I23" s="166" t="s">
        <v>43</v>
      </c>
      <c r="J23" s="8"/>
    </row>
    <row r="24" spans="1:11" ht="15" thickBot="1" x14ac:dyDescent="0.35">
      <c r="A24" s="154"/>
      <c r="B24" s="106" t="s">
        <v>17</v>
      </c>
      <c r="C24" s="99" t="s">
        <v>24</v>
      </c>
      <c r="D24" s="117" t="s">
        <v>25</v>
      </c>
      <c r="E24" s="123" t="s">
        <v>8</v>
      </c>
      <c r="F24" s="106" t="s">
        <v>24</v>
      </c>
      <c r="G24" s="117" t="s">
        <v>25</v>
      </c>
      <c r="H24" s="123" t="s">
        <v>8</v>
      </c>
      <c r="I24" s="167"/>
    </row>
    <row r="25" spans="1:11" ht="15" thickTop="1" x14ac:dyDescent="0.3">
      <c r="A25" s="96" t="s">
        <v>52</v>
      </c>
      <c r="B25" s="109"/>
      <c r="C25" s="102"/>
      <c r="D25" s="121"/>
      <c r="E25" s="124"/>
      <c r="F25" s="111">
        <v>1</v>
      </c>
      <c r="G25" s="128"/>
      <c r="H25" s="132">
        <v>25000</v>
      </c>
      <c r="I25" s="139">
        <f>SUM(E25+H25)</f>
        <v>25000</v>
      </c>
    </row>
    <row r="26" spans="1:11" ht="15" thickBot="1" x14ac:dyDescent="0.35">
      <c r="A26" s="74" t="s">
        <v>5</v>
      </c>
      <c r="B26" s="112"/>
      <c r="C26" s="104"/>
      <c r="D26" s="122"/>
      <c r="E26" s="125">
        <f>SUM(E25)</f>
        <v>0</v>
      </c>
      <c r="F26" s="112"/>
      <c r="G26" s="122"/>
      <c r="H26" s="125">
        <f>SUM(H25)</f>
        <v>25000</v>
      </c>
      <c r="I26" s="138">
        <f>SUM(I25)</f>
        <v>25000</v>
      </c>
    </row>
    <row r="27" spans="1:11" ht="15" thickTop="1" x14ac:dyDescent="0.3">
      <c r="A27" s="53"/>
      <c r="B27" s="147" t="s">
        <v>10</v>
      </c>
      <c r="C27" s="145"/>
      <c r="D27" s="145"/>
      <c r="E27" s="146"/>
      <c r="F27" s="147" t="s">
        <v>9</v>
      </c>
      <c r="G27" s="145"/>
      <c r="H27" s="146"/>
      <c r="I27" s="142" t="s">
        <v>5</v>
      </c>
    </row>
    <row r="28" spans="1:11" ht="15" customHeight="1" thickBot="1" x14ac:dyDescent="0.35">
      <c r="A28" s="54" t="s">
        <v>5</v>
      </c>
      <c r="B28" s="170">
        <f>SUM(E22,E15,E9)</f>
        <v>160850</v>
      </c>
      <c r="C28" s="171"/>
      <c r="D28" s="171"/>
      <c r="E28" s="172"/>
      <c r="F28" s="173">
        <f>SUM(H9,H15,H22,H26)</f>
        <v>181150</v>
      </c>
      <c r="G28" s="174"/>
      <c r="H28" s="175"/>
      <c r="I28" s="134">
        <f>SUM(B28,F28)</f>
        <v>342000</v>
      </c>
      <c r="K28" s="133"/>
    </row>
    <row r="29" spans="1:11" ht="15" thickTop="1" x14ac:dyDescent="0.3"/>
    <row r="30" spans="1:11" x14ac:dyDescent="0.3">
      <c r="A30" s="152" t="s">
        <v>20</v>
      </c>
      <c r="B30" s="152"/>
      <c r="C30" s="152"/>
      <c r="D30" s="152"/>
      <c r="E30" s="152"/>
      <c r="F30" s="152"/>
      <c r="G30" s="152"/>
      <c r="H30" s="152"/>
      <c r="I30" s="152"/>
    </row>
    <row r="31" spans="1:11" x14ac:dyDescent="0.3">
      <c r="A31" s="151" t="s">
        <v>38</v>
      </c>
      <c r="B31" s="150"/>
      <c r="C31" s="150"/>
      <c r="D31" s="150"/>
      <c r="E31" s="150"/>
      <c r="F31" s="150"/>
      <c r="G31" s="150"/>
      <c r="H31" s="150"/>
      <c r="I31" s="150"/>
    </row>
    <row r="32" spans="1:11" x14ac:dyDescent="0.3">
      <c r="A32" s="151"/>
      <c r="B32" s="150"/>
      <c r="C32" s="150"/>
      <c r="D32" s="150"/>
      <c r="E32" s="150"/>
      <c r="F32" s="150"/>
      <c r="G32" s="150"/>
      <c r="H32" s="150"/>
      <c r="I32" s="150"/>
    </row>
    <row r="33" spans="1:9" x14ac:dyDescent="0.3">
      <c r="A33" s="151"/>
      <c r="B33" s="150"/>
      <c r="C33" s="150"/>
      <c r="D33" s="150"/>
      <c r="E33" s="150"/>
      <c r="F33" s="150"/>
      <c r="G33" s="150"/>
      <c r="H33" s="150"/>
      <c r="I33" s="150"/>
    </row>
    <row r="34" spans="1:9" x14ac:dyDescent="0.3">
      <c r="A34" s="151" t="s">
        <v>19</v>
      </c>
      <c r="B34" s="150"/>
      <c r="C34" s="150"/>
      <c r="D34" s="150"/>
      <c r="E34" s="150"/>
      <c r="F34" s="150"/>
      <c r="G34" s="150"/>
      <c r="H34" s="150"/>
      <c r="I34" s="150"/>
    </row>
    <row r="35" spans="1:9" x14ac:dyDescent="0.3">
      <c r="A35" s="151"/>
      <c r="B35" s="150"/>
      <c r="C35" s="150"/>
      <c r="D35" s="150"/>
      <c r="E35" s="150"/>
      <c r="F35" s="150"/>
      <c r="G35" s="150"/>
      <c r="H35" s="150"/>
      <c r="I35" s="150"/>
    </row>
    <row r="36" spans="1:9" x14ac:dyDescent="0.3">
      <c r="A36" s="151"/>
      <c r="B36" s="150"/>
      <c r="C36" s="150"/>
      <c r="D36" s="150"/>
      <c r="E36" s="150"/>
      <c r="F36" s="150"/>
      <c r="G36" s="150"/>
      <c r="H36" s="150"/>
      <c r="I36" s="150"/>
    </row>
    <row r="37" spans="1:9" x14ac:dyDescent="0.3">
      <c r="A37" s="151" t="s">
        <v>39</v>
      </c>
      <c r="B37" s="150"/>
      <c r="C37" s="150"/>
      <c r="D37" s="150"/>
      <c r="E37" s="150"/>
      <c r="F37" s="150"/>
      <c r="G37" s="150"/>
      <c r="H37" s="150"/>
      <c r="I37" s="150"/>
    </row>
    <row r="38" spans="1:9" x14ac:dyDescent="0.3">
      <c r="A38" s="151"/>
      <c r="B38" s="150"/>
      <c r="C38" s="150"/>
      <c r="D38" s="150"/>
      <c r="E38" s="150"/>
      <c r="F38" s="150"/>
      <c r="G38" s="150"/>
      <c r="H38" s="150"/>
      <c r="I38" s="150"/>
    </row>
  </sheetData>
  <mergeCells count="28">
    <mergeCell ref="A31:A33"/>
    <mergeCell ref="B31:I33"/>
    <mergeCell ref="A34:A36"/>
    <mergeCell ref="B34:I36"/>
    <mergeCell ref="A37:A38"/>
    <mergeCell ref="B37:I38"/>
    <mergeCell ref="A30:I30"/>
    <mergeCell ref="I16:I17"/>
    <mergeCell ref="A23:A24"/>
    <mergeCell ref="C23:E23"/>
    <mergeCell ref="F23:H23"/>
    <mergeCell ref="I23:I24"/>
    <mergeCell ref="B27:E27"/>
    <mergeCell ref="F27:H27"/>
    <mergeCell ref="B28:E28"/>
    <mergeCell ref="F28:H28"/>
    <mergeCell ref="A16:A17"/>
    <mergeCell ref="C16:E16"/>
    <mergeCell ref="F16:H16"/>
    <mergeCell ref="A2:I2"/>
    <mergeCell ref="A10:A11"/>
    <mergeCell ref="C10:E10"/>
    <mergeCell ref="F10:H10"/>
    <mergeCell ref="I10:I11"/>
    <mergeCell ref="A4:A5"/>
    <mergeCell ref="C4:E4"/>
    <mergeCell ref="F4:H4"/>
    <mergeCell ref="I4:I5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/>
</file>

<file path=customXml/item3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4B31E2A02E727C49ABA0BDD9E6165DCF" ma:contentTypeVersion="0" ma:contentTypeDescription="A content type to manage public (operations) IDB documents" ma:contentTypeScope="" ma:versionID="15325743b7389064cfaf860c5c1cb9c8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a472df5bebbbf6f21bee7075c0164153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37b9f53c-cd6a-4d49-961c-a9d04affd81a}" ma:internalName="TaxCatchAll" ma:showField="CatchAllData" ma:web="26692275-734b-4582-b58b-aeb48db657a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37b9f53c-cd6a-4d49-961c-a9d04affd81a}" ma:internalName="TaxCatchAllLabel" ma:readOnly="true" ma:showField="CatchAllDataLabel" ma:web="26692275-734b-4582-b58b-aeb48db657a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9c571b2f-e523-4ab2-ba2e-09e151a03ef4" xsi:nil="true"/>
    <Abstract xmlns="9c571b2f-e523-4ab2-ba2e-09e151a03ef4" xsi:nil="true"/>
    <j8b96605ee2f4c4e988849e658583fee xmlns="9c571b2f-e523-4ab2-ba2e-09e151a03ef4">
      <Terms xmlns="http://schemas.microsoft.com/office/infopath/2007/PartnerControls"/>
    </j8b96605ee2f4c4e988849e658583fee>
    <Disclosure_x0020_Activity xmlns="9c571b2f-e523-4ab2-ba2e-09e151a03ef4">Approved TC document</Disclosure_x0020_Activity>
    <Key_x0020_Document xmlns="9c571b2f-e523-4ab2-ba2e-09e151a03ef4">false</Key_x0020_Document>
    <Division_x0020_or_x0020_Unit xmlns="9c571b2f-e523-4ab2-ba2e-09e151a03ef4">INE/WSA</Division_x0020_or_x0020_Unit>
    <Other_x0020_Author xmlns="9c571b2f-e523-4ab2-ba2e-09e151a03ef4" xsi:nil="true"/>
    <Region xmlns="9c571b2f-e523-4ab2-ba2e-09e151a03ef4" xsi:nil="true"/>
    <IDBDocs_x0020_Number xmlns="9c571b2f-e523-4ab2-ba2e-09e151a03ef4">40103187</IDBDocs_x0020_Number>
    <Document_x0020_Author xmlns="9c571b2f-e523-4ab2-ba2e-09e151a03ef4">Lopez, Liliana M.</Document_x0020_Author>
    <Publication_x0020_Type xmlns="9c571b2f-e523-4ab2-ba2e-09e151a03ef4" xsi:nil="true"/>
    <Operation_x0020_Type xmlns="9c571b2f-e523-4ab2-ba2e-09e151a03ef4" xsi:nil="true"/>
    <TaxCatchAll xmlns="9c571b2f-e523-4ab2-ba2e-09e151a03ef4">
      <Value>2</Value>
      <Value>3</Value>
    </TaxCatchAll>
    <Fiscal_x0020_Year_x0020_IDB xmlns="9c571b2f-e523-4ab2-ba2e-09e151a03ef4">2016</Fiscal_x0020_Year_x0020_IDB>
    <Issue_x0020_Dat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Project_x0020_Number xmlns="9c571b2f-e523-4ab2-ba2e-09e151a03ef4">RG-T2693</Project_x0020_Number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Unclassified</TermName>
          <TermId xmlns="http://schemas.microsoft.com/office/infopath/2007/PartnerControls">a6dff32e-d477-44cd-a56b-85efe9e0a56c</TermId>
        </TermInfo>
      </Terms>
    </o5138a91267540169645e33d09c9ddc6>
    <Package_x0020_Code xmlns="9c571b2f-e523-4ab2-ba2e-09e151a03ef4" xsi:nil="true"/>
    <Migration_x0020_Info xmlns="9c571b2f-e523-4ab2-ba2e-09e151a03ef4">&lt;Data&gt;&lt;APPLICATION&gt;MS EXCEL&lt;/APPLICATION&gt;&lt;USER_STAGE&gt;Approved TC document&lt;/USER_STAGE&gt;&lt;PD_OBJ_TYPE&gt;0&lt;/PD_OBJ_TYPE&gt;&lt;MAKERECORD&gt;N&lt;/MAKERECORD&gt;&lt;/Data&gt;</Migration_x0020_Info>
    <Approval_x0020_Number xmlns="9c571b2f-e523-4ab2-ba2e-09e151a03ef4" xsi:nil="true"/>
    <Access_x0020_to_x0020_Information_x00a0_Policy xmlns="9c571b2f-e523-4ab2-ba2e-09e151a03ef4">Public</Access_x0020_to_x0020_Information_x00a0_Policy>
    <Business_x0020_Area xmlns="9c571b2f-e523-4ab2-ba2e-09e151a03ef4" xsi:nil="true"/>
    <SISCOR_x0020_Number xmlns="9c571b2f-e523-4ab2-ba2e-09e151a03ef4" xsi:nil="true"/>
    <Webtopic xmlns="9c571b2f-e523-4ab2-ba2e-09e151a03ef4">OS-ASA</Webtopic>
    <Identifier xmlns="9c571b2f-e523-4ab2-ba2e-09e151a03ef4"> ANNEX</Identifier>
    <Publishing_x0020_House xmlns="9c571b2f-e523-4ab2-ba2e-09e151a03ef4" xsi:nil="true"/>
    <Document_x0020_Language_x0020_IDB xmlns="9c571b2f-e523-4ab2-ba2e-09e151a03ef4">Spanish</Document_x0020_Language_x0020_IDB>
    <KP_x0020_Topics xmlns="9c571b2f-e523-4ab2-ba2e-09e151a03ef4" xsi:nil="true"/>
    <Phase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IDBDocs</TermName>
          <TermId xmlns="http://schemas.microsoft.com/office/infopath/2007/PartnerControls">cca77002-e150-4b2d-ab1f-1d7a7cdcae16</TermId>
        </TermInfo>
      </Terms>
    </fd0e48b6a66848a9885f717e5bbf40c4>
    <e559ffcc31d34167856647188be35015 xmlns="9c571b2f-e523-4ab2-ba2e-09e151a03ef4">
      <Terms xmlns="http://schemas.microsoft.com/office/infopath/2007/PartnerControls"/>
    </e559ffcc31d34167856647188be35015>
    <c456731dbc904a5fb605ec556c33e883 xmlns="9c571b2f-e523-4ab2-ba2e-09e151a03ef4">
      <Terms xmlns="http://schemas.microsoft.com/office/infopath/2007/PartnerControls"/>
    </c456731dbc904a5fb605ec556c33e883>
    <Editor1 xmlns="9c571b2f-e523-4ab2-ba2e-09e151a03ef4" xsi:nil="true"/>
  </documentManagement>
</p:properties>
</file>

<file path=customXml/itemProps1.xml><?xml version="1.0" encoding="utf-8"?>
<ds:datastoreItem xmlns:ds="http://schemas.openxmlformats.org/officeDocument/2006/customXml" ds:itemID="{483BF9B1-39CB-480C-9156-5D097FED3347}"/>
</file>

<file path=customXml/itemProps2.xml><?xml version="1.0" encoding="utf-8"?>
<ds:datastoreItem xmlns:ds="http://schemas.openxmlformats.org/officeDocument/2006/customXml" ds:itemID="{75973CD2-309C-4D80-8B48-C42EEFD3EAD2}"/>
</file>

<file path=customXml/itemProps3.xml><?xml version="1.0" encoding="utf-8"?>
<ds:datastoreItem xmlns:ds="http://schemas.openxmlformats.org/officeDocument/2006/customXml" ds:itemID="{CD9C5679-EF0F-42AD-9FA6-6CB5C766283D}"/>
</file>

<file path=customXml/itemProps4.xml><?xml version="1.0" encoding="utf-8"?>
<ds:datastoreItem xmlns:ds="http://schemas.openxmlformats.org/officeDocument/2006/customXml" ds:itemID="{E04342D5-E7BC-41B5-96D8-0158FED64564}"/>
</file>

<file path=customXml/itemProps5.xml><?xml version="1.0" encoding="utf-8"?>
<ds:datastoreItem xmlns:ds="http://schemas.openxmlformats.org/officeDocument/2006/customXml" ds:itemID="{2F55B794-9E90-4045-85C9-C3FCB29A0EC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Presupuesto Total TC</vt:lpstr>
      <vt:lpstr>Presu. Componente I</vt:lpstr>
      <vt:lpstr>Presu. Componente II</vt:lpstr>
      <vt:lpstr>Presu. Componente III</vt:lpstr>
    </vt:vector>
  </TitlesOfParts>
  <Company>Inter-American Development Bank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Presupuesto Detallado</dc:title>
  <dc:creator>Raimon Puigjaner</dc:creator>
  <cp:lastModifiedBy>Inter-American Development Bank</cp:lastModifiedBy>
  <cp:lastPrinted>2016-02-26T20:25:15Z</cp:lastPrinted>
  <dcterms:created xsi:type="dcterms:W3CDTF">2014-05-12T15:52:09Z</dcterms:created>
  <dcterms:modified xsi:type="dcterms:W3CDTF">2016-02-26T20:25:36Z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Sub_x002d_Sector">
    <vt:lpwstr/>
  </property>
  <property fmtid="{D5CDD505-2E9C-101B-9397-08002B2CF9AE}" pid="4" name="ContentTypeId">
    <vt:lpwstr>0x01010046CF21643EE8D14686A648AA6DAD0892004B31E2A02E727C49ABA0BDD9E6165DCF</vt:lpwstr>
  </property>
  <property fmtid="{D5CDD505-2E9C-101B-9397-08002B2CF9AE}" pid="5" name="TaxKeywordTaxHTField">
    <vt:lpwstr/>
  </property>
  <property fmtid="{D5CDD505-2E9C-101B-9397-08002B2CF9AE}" pid="6" name="Series Operations IDB">
    <vt:lpwstr>2;#Unclassified|a6dff32e-d477-44cd-a56b-85efe9e0a56c</vt:lpwstr>
  </property>
  <property fmtid="{D5CDD505-2E9C-101B-9397-08002B2CF9AE}" pid="7" name="Sub-Sector">
    <vt:lpwstr/>
  </property>
  <property fmtid="{D5CDD505-2E9C-101B-9397-08002B2CF9AE}" pid="8" name="Country">
    <vt:lpwstr/>
  </property>
  <property fmtid="{D5CDD505-2E9C-101B-9397-08002B2CF9AE}" pid="9" name="Fund IDB">
    <vt:lpwstr/>
  </property>
  <property fmtid="{D5CDD505-2E9C-101B-9397-08002B2CF9AE}" pid="10" name="Series_x0020_Operations_x0020_IDB">
    <vt:lpwstr>2;#Unclassified|a6dff32e-d477-44cd-a56b-85efe9e0a56c</vt:lpwstr>
  </property>
  <property fmtid="{D5CDD505-2E9C-101B-9397-08002B2CF9AE}" pid="11" name="To:">
    <vt:lpwstr/>
  </property>
  <property fmtid="{D5CDD505-2E9C-101B-9397-08002B2CF9AE}" pid="12" name="From:">
    <vt:lpwstr/>
  </property>
  <property fmtid="{D5CDD505-2E9C-101B-9397-08002B2CF9AE}" pid="13" name="Sector IDB">
    <vt:lpwstr/>
  </property>
  <property fmtid="{D5CDD505-2E9C-101B-9397-08002B2CF9AE}" pid="14" name="Function Operations IDB">
    <vt:lpwstr>3;#IDBDocs|cca77002-e150-4b2d-ab1f-1d7a7cdcae16</vt:lpwstr>
  </property>
</Properties>
</file>