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katias_iadb_org/Documents/Docs/ANALISTA DE OPERAÇÕES/Especialistas/Francisco Ochoa/Plano de Aquisições/"/>
    </mc:Choice>
  </mc:AlternateContent>
  <xr:revisionPtr revIDLastSave="0" documentId="8_{AF533815-3070-44A6-A3CD-6ADDEB0C64E5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tabRatio="142" xr2:uid="{00000000-000D-0000-FFFF-FFFF00000000}"/>
  </bookViews>
  <sheets>
    <sheet name="3. PA" sheetId="17" r:id="rId1"/>
    <sheet name="Plan1" sheetId="18" r:id="rId2"/>
  </sheets>
  <definedNames>
    <definedName name="__xlnm_Print_Area">#REF!</definedName>
    <definedName name="__xlnm_Print_Area_1">#REF!</definedName>
    <definedName name="__xlnm_Print_Area_2">#REF!</definedName>
    <definedName name="__xlnm_Print_Area_3">#REF!</definedName>
    <definedName name="_xlnm._FilterDatabase" localSheetId="0" hidden="1">'3. PA'!$R$46:$R$54</definedName>
    <definedName name="_ftn1_4">"#REF!"</definedName>
    <definedName name="_ftnref1_4">"#REF!"</definedName>
    <definedName name="Data_Versao_1">#REF!</definedName>
    <definedName name="Excel_BuiltIn_Print_Area_4">"#REF!"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2" i="17" l="1"/>
  <c r="I61" i="17"/>
  <c r="I62" i="17"/>
  <c r="I63" i="17"/>
  <c r="I64" i="17"/>
  <c r="I65" i="17"/>
  <c r="I66" i="17"/>
  <c r="I139" i="17"/>
  <c r="I138" i="17"/>
  <c r="I137" i="17"/>
  <c r="I136" i="17" l="1"/>
  <c r="H128" i="17" l="1"/>
  <c r="I105" i="17"/>
  <c r="I106" i="17"/>
  <c r="H69" i="17"/>
  <c r="I69" i="17" s="1"/>
  <c r="I91" i="17" l="1"/>
  <c r="I87" i="17"/>
  <c r="I135" i="17" l="1"/>
  <c r="I134" i="17" l="1"/>
  <c r="I133" i="17" l="1"/>
  <c r="I132" i="17" l="1"/>
  <c r="I131" i="17" l="1"/>
  <c r="I130" i="17"/>
  <c r="I129" i="17" l="1"/>
  <c r="I68" i="17" l="1"/>
  <c r="I38" i="17"/>
  <c r="I32" i="17"/>
  <c r="I31" i="17" l="1"/>
  <c r="I20" i="17"/>
  <c r="I128" i="17" l="1"/>
  <c r="I127" i="17"/>
  <c r="I89" i="17" l="1"/>
  <c r="I44" i="17"/>
  <c r="I43" i="17"/>
  <c r="I42" i="17"/>
  <c r="I41" i="17"/>
  <c r="I40" i="17"/>
  <c r="I39" i="17"/>
  <c r="I33" i="17"/>
  <c r="I30" i="17"/>
  <c r="I29" i="17"/>
  <c r="I28" i="17"/>
  <c r="I27" i="17"/>
  <c r="I21" i="17"/>
  <c r="I126" i="17" l="1"/>
  <c r="I67" i="17"/>
  <c r="I54" i="17"/>
  <c r="I53" i="17"/>
  <c r="I52" i="17"/>
  <c r="I90" i="17" l="1"/>
  <c r="I88" i="17"/>
  <c r="I86" i="17" l="1"/>
  <c r="I47" i="17" l="1"/>
  <c r="I125" i="17" l="1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H112" i="17"/>
  <c r="I104" i="17"/>
  <c r="I103" i="17"/>
  <c r="I102" i="17"/>
  <c r="I101" i="17"/>
  <c r="I100" i="17"/>
  <c r="I99" i="17"/>
  <c r="I98" i="17"/>
  <c r="I85" i="17"/>
  <c r="I84" i="17"/>
  <c r="I83" i="17"/>
  <c r="I82" i="17"/>
  <c r="I81" i="17"/>
  <c r="I80" i="17"/>
  <c r="I79" i="17"/>
  <c r="I78" i="17"/>
  <c r="I77" i="17"/>
  <c r="I76" i="17"/>
  <c r="I75" i="17"/>
  <c r="H74" i="17"/>
  <c r="I51" i="17"/>
  <c r="I50" i="17"/>
  <c r="I49" i="17"/>
  <c r="I48" i="17"/>
  <c r="I74" i="17" l="1"/>
</calcChain>
</file>

<file path=xl/sharedStrings.xml><?xml version="1.0" encoding="utf-8"?>
<sst xmlns="http://schemas.openxmlformats.org/spreadsheetml/2006/main" count="944" uniqueCount="398">
  <si>
    <t xml:space="preserve"> </t>
  </si>
  <si>
    <t>BRASIL</t>
  </si>
  <si>
    <t>Programa Integrado de Inclusão Social e Requalificação Urbana - Família Paranaense</t>
  </si>
  <si>
    <t>Contrato de Empréstimo: 3129/OC-BR</t>
  </si>
  <si>
    <t>PLANO DE AQUISIÇÕES (PA) - 06 MESES</t>
  </si>
  <si>
    <t>US$1,00 = R$</t>
  </si>
  <si>
    <t>Atualizado por: Equipe de Projeto</t>
  </si>
  <si>
    <t xml:space="preserve">Aprovado em: 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</si>
  <si>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</si>
  <si>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</si>
  <si>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</si>
  <si>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</si>
  <si>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</si>
  <si>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</si>
  <si>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</si>
  <si>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</si>
  <si>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</si>
  <si>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</si>
  <si>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</si>
  <si>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</si>
  <si>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</si>
  <si>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</si>
  <si>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</si>
  <si>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</si>
  <si>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</si>
  <si>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</si>
  <si>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</si>
  <si>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</si>
  <si>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1.1.1</t>
  </si>
  <si>
    <t>CREAS Antônio Olinto - BID</t>
  </si>
  <si>
    <t>14.909.105-0</t>
  </si>
  <si>
    <t>Ex-Ante</t>
  </si>
  <si>
    <t>Contrato Concluído</t>
  </si>
  <si>
    <t>1.1.2</t>
  </si>
  <si>
    <t>CREAS Cruz Machado - BID</t>
  </si>
  <si>
    <t>14.909.731-7</t>
  </si>
  <si>
    <t>1.1.3</t>
  </si>
  <si>
    <t>CREAS Fernandes Pinheiro - BID</t>
  </si>
  <si>
    <t>14.910.858-0</t>
  </si>
  <si>
    <t>1.1.4</t>
  </si>
  <si>
    <t>CREAS Laranjal - BID</t>
  </si>
  <si>
    <t>14.908.380-4</t>
  </si>
  <si>
    <t>1.1.5</t>
  </si>
  <si>
    <t>CREAS Maria Helena - BID</t>
  </si>
  <si>
    <t>14.904.464-7</t>
  </si>
  <si>
    <t>1.1.6</t>
  </si>
  <si>
    <t>CREAS Ortigueira - BID</t>
  </si>
  <si>
    <t>14.911.442-4</t>
  </si>
  <si>
    <t>1.1.7</t>
  </si>
  <si>
    <t>CREAS Reserva - BID</t>
  </si>
  <si>
    <t>16.021.834-7</t>
  </si>
  <si>
    <t>Ex-Post</t>
  </si>
  <si>
    <t>Processo em Curso</t>
  </si>
  <si>
    <t>Licitação  no 2 trimestre de 2021</t>
  </si>
  <si>
    <t>1.1.8</t>
  </si>
  <si>
    <t>CRAS Bocaiúva do Sul - BID</t>
  </si>
  <si>
    <t>14.900.772-5</t>
  </si>
  <si>
    <t>1.1.9</t>
  </si>
  <si>
    <t>CRAS General Carneiro - BID</t>
  </si>
  <si>
    <t>14.903.810-8</t>
  </si>
  <si>
    <t>1.1.10</t>
  </si>
  <si>
    <t>CRAS Reserva do Iguaçu - BID</t>
  </si>
  <si>
    <t>14.901.272-9</t>
  </si>
  <si>
    <t>1.1.11</t>
  </si>
  <si>
    <t>CRAS Rio Branco do Ivaí - BID</t>
  </si>
  <si>
    <t>14.901.882-4</t>
  </si>
  <si>
    <t>1.1.12</t>
  </si>
  <si>
    <t>CRAS Rosário do Ivaí - BID</t>
  </si>
  <si>
    <t>14.903.174-0</t>
  </si>
  <si>
    <t>1.1.13</t>
  </si>
  <si>
    <t>CRAS Campina do Simão - BID</t>
  </si>
  <si>
    <t>16.022.444-4</t>
  </si>
  <si>
    <t>1.1.14</t>
  </si>
  <si>
    <t>CRAS Itaperuçu - BID</t>
  </si>
  <si>
    <t>16.023.058-4</t>
  </si>
  <si>
    <t>1.1.15</t>
  </si>
  <si>
    <t>CRAS Mato Rico - BID</t>
  </si>
  <si>
    <t>16.199.454-5</t>
  </si>
  <si>
    <t>Obra licitada, edital de 2020 - LPN 07/2020</t>
  </si>
  <si>
    <t>1.1.16</t>
  </si>
  <si>
    <t>CRAS Prudentópolis - BID</t>
  </si>
  <si>
    <t>16.017.740-3</t>
  </si>
  <si>
    <t>1.1.17</t>
  </si>
  <si>
    <t>CRAS Ortigueira - BID</t>
  </si>
  <si>
    <t>14.905.747-1</t>
  </si>
  <si>
    <t>1.1.18</t>
  </si>
  <si>
    <t>CRAS Ribeirão do Pinhal - BID</t>
  </si>
  <si>
    <t>14.906.466-4</t>
  </si>
  <si>
    <t>1.1.19</t>
  </si>
  <si>
    <t>CREAS Guaraniaçu - Contrapartida</t>
  </si>
  <si>
    <t>16.478.465-7</t>
  </si>
  <si>
    <t>1.1.20</t>
  </si>
  <si>
    <t>CRAS Ariranha do Ivaí - Contrapartida</t>
  </si>
  <si>
    <t>14.891.336-6</t>
  </si>
  <si>
    <t>1.1.21</t>
  </si>
  <si>
    <t>CRAS Ipiranga - Contrapartida</t>
  </si>
  <si>
    <t>14.891.338-2</t>
  </si>
  <si>
    <t>1.1.22</t>
  </si>
  <si>
    <t>CRAS Pérola d'Oeste - Contrapartida</t>
  </si>
  <si>
    <t>14.816.897-0</t>
  </si>
  <si>
    <t>1.1.23</t>
  </si>
  <si>
    <t>CRAS Quinta do Sol - Contrapartida</t>
  </si>
  <si>
    <t>15.168.231-6</t>
  </si>
  <si>
    <t>1.1.24</t>
  </si>
  <si>
    <t>CRAS Amaporã - Contrapartida</t>
  </si>
  <si>
    <t>14.816.784-2</t>
  </si>
  <si>
    <t>1.1.25</t>
  </si>
  <si>
    <t>CRAS Abatiá - Contrapartida</t>
  </si>
  <si>
    <t>16.479.296-0</t>
  </si>
  <si>
    <t>1.1.26</t>
  </si>
  <si>
    <t>CRAS Mandirituba - Contrapartida</t>
  </si>
  <si>
    <t>16.479.324-9</t>
  </si>
  <si>
    <t>1.1.27</t>
  </si>
  <si>
    <t>CRAS Salto do Itararé - Contrapartida</t>
  </si>
  <si>
    <t>16.479.338-9</t>
  </si>
  <si>
    <t>1.1.28</t>
  </si>
  <si>
    <t>CRAS Tijucas do Sul - Contrapartida</t>
  </si>
  <si>
    <t>16.479.350-8</t>
  </si>
  <si>
    <t>1.1.29</t>
  </si>
  <si>
    <t>CRAS Tomazina - Contrapatida</t>
  </si>
  <si>
    <t>16.479.371-0</t>
  </si>
  <si>
    <t>1.1.30</t>
  </si>
  <si>
    <t>CRAS Nova Cantu - Contrapartida</t>
  </si>
  <si>
    <t>16.711.312-5</t>
  </si>
  <si>
    <t xml:space="preserve">Obra contradada - edital de 2020 - CONCORRENCIA 063/2020 </t>
  </si>
  <si>
    <t>Contrato em Execução</t>
  </si>
  <si>
    <t>1.2</t>
  </si>
  <si>
    <t>COHAPAR</t>
  </si>
  <si>
    <t>Realização de Obras de Moradias do Programa de Redução de Déficit Habitacional</t>
  </si>
  <si>
    <t>Ref. Edital de Chamamento 01/2018 - Lotes 2 a 6</t>
  </si>
  <si>
    <t>Licitação Pública Nacional (LPN)</t>
  </si>
  <si>
    <t>14.797.021-8</t>
  </si>
  <si>
    <t>2.1</t>
  </si>
  <si>
    <t>1.3</t>
  </si>
  <si>
    <t>Ref. Edital de Chamamento 07/2018 - Lote 1</t>
  </si>
  <si>
    <t>15.476.781-9</t>
  </si>
  <si>
    <t>1.4</t>
  </si>
  <si>
    <t>Realização de Obras de Requalificação Integrada de Bairros - Rebouças</t>
  </si>
  <si>
    <t>Rebouças</t>
  </si>
  <si>
    <t>15.474.973-0</t>
  </si>
  <si>
    <t>1.5</t>
  </si>
  <si>
    <t>Realização de Obras de Requalificação Integrada de Bairros - Cantagalo</t>
  </si>
  <si>
    <t>Cantagalo</t>
  </si>
  <si>
    <t>14.746.023-6</t>
  </si>
  <si>
    <t>1.6</t>
  </si>
  <si>
    <t>14.746.942-0</t>
  </si>
  <si>
    <t>1.7</t>
  </si>
  <si>
    <t>Realização de Obras de Requalificação Integrada de Bairros - Imbituva</t>
  </si>
  <si>
    <t>Imbituva</t>
  </si>
  <si>
    <t>14.747.086-0</t>
  </si>
  <si>
    <t>1.8</t>
  </si>
  <si>
    <t>Realização de Obras de Requalificação Integrada de Bairros - Prudentópolis</t>
  </si>
  <si>
    <t>Prudentópolis</t>
  </si>
  <si>
    <t>14.749.440-8</t>
  </si>
  <si>
    <t>1.9.1</t>
  </si>
  <si>
    <t>Realização de Obras de Moradias do Programa de Redução de Déficit Habitacional - 11 MUNICÍPIOS - 303 UNIDADES HABITACIONAIS</t>
  </si>
  <si>
    <t>Edital de Chamamento 05 - Municípios FASE 1.
LPN 01/2019 (lote 1 e 2), LPN 02/2019 (Lote 1.2 e 3) e LPN 03/2019 (lote único)</t>
  </si>
  <si>
    <t>14.857.802-8 - CHAMADA PÚBLICA</t>
  </si>
  <si>
    <t>1.9.2</t>
  </si>
  <si>
    <t xml:space="preserve">Edital de Chamamento 05: 02 municípios - 03 obras </t>
  </si>
  <si>
    <t>2.2</t>
  </si>
  <si>
    <t>BENS</t>
  </si>
  <si>
    <t>Unidade Executora</t>
  </si>
  <si>
    <t>Objeto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</si>
  <si>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</si>
  <si>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</si>
  <si>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</si>
  <si>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</si>
  <si>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PRED</t>
  </si>
  <si>
    <t>Aquisição de equipamentos de informatica - Computadores</t>
  </si>
  <si>
    <t>MCO PRED</t>
  </si>
  <si>
    <t>Sistema Nacional (SN)</t>
  </si>
  <si>
    <t>14.117.694-3</t>
  </si>
  <si>
    <t>Sistema Nacional</t>
  </si>
  <si>
    <t>N/A</t>
  </si>
  <si>
    <t>Pregão Eletrônico</t>
  </si>
  <si>
    <t>Processo Cancelado</t>
  </si>
  <si>
    <t>SEJUF</t>
  </si>
  <si>
    <t>Sistema de Videoconferência</t>
  </si>
  <si>
    <t>14.007.401-2</t>
  </si>
  <si>
    <t>1.1</t>
  </si>
  <si>
    <t>2.3</t>
  </si>
  <si>
    <t>SEAB</t>
  </si>
  <si>
    <t>Aquisição de Veículos para o Programa Bolsa-Agricultor Famíliar</t>
  </si>
  <si>
    <t>MCO SEAB (77 veículos)</t>
  </si>
  <si>
    <t>14.748.836-0</t>
  </si>
  <si>
    <t>Ata de registro de preço de PE</t>
  </si>
  <si>
    <t>2.4</t>
  </si>
  <si>
    <t>Aquisição de tonner para impressora</t>
  </si>
  <si>
    <t>Comparação de Preços (CP)</t>
  </si>
  <si>
    <t>14.212.946-9</t>
  </si>
  <si>
    <t>2.5</t>
  </si>
  <si>
    <t>Aquisição do Aplicativo ePhealth</t>
  </si>
  <si>
    <t>Contratação Direta (CD)</t>
  </si>
  <si>
    <t>15.252.168-5</t>
  </si>
  <si>
    <t>3.3</t>
  </si>
  <si>
    <t>2.6</t>
  </si>
  <si>
    <t>Aquisição do Software SPSS</t>
  </si>
  <si>
    <t>14.356.795-8</t>
  </si>
  <si>
    <t>3.1</t>
  </si>
  <si>
    <t>2.7</t>
  </si>
  <si>
    <t>Aquisição de equipamentos de informática</t>
  </si>
  <si>
    <t>17.372.948-0</t>
  </si>
  <si>
    <t>2.8</t>
  </si>
  <si>
    <t>Aquisição de licenças de softwares</t>
  </si>
  <si>
    <t>SERVIÇOS QUE NÃO SÃO DE CONSULTORIA</t>
  </si>
  <si>
    <t>Pesquisa de Avaliação de Impacto</t>
  </si>
  <si>
    <t>14.113.890-1</t>
  </si>
  <si>
    <t>3.2</t>
  </si>
  <si>
    <t>Pesquisa de Avaliação de Impacto - 2ª Onda</t>
  </si>
  <si>
    <t>15.747.101-5</t>
  </si>
  <si>
    <t>-</t>
  </si>
  <si>
    <t>Contratação de Empresas para logistica de Eventos</t>
  </si>
  <si>
    <t xml:space="preserve"> I Encontro Estadual Família Paranaense - Agricultor Familiar e outros</t>
  </si>
  <si>
    <t>15.696.709-2</t>
  </si>
  <si>
    <t>1.1; 1.3; 3.2</t>
  </si>
  <si>
    <t>cancelado</t>
  </si>
  <si>
    <t>3.4</t>
  </si>
  <si>
    <t>Contratação de empresa de eventos</t>
  </si>
  <si>
    <t>Encontros e Seminário</t>
  </si>
  <si>
    <t>14.008.707-6</t>
  </si>
  <si>
    <t>3.5</t>
  </si>
  <si>
    <t>Contratação de empresa de eventos - Seminário Agência do Trabalhador</t>
  </si>
  <si>
    <t>Seminário</t>
  </si>
  <si>
    <t>15.669.582-3</t>
  </si>
  <si>
    <t>3.6</t>
  </si>
  <si>
    <t xml:space="preserve">Contratação de Cursos de Qualficação Profissional </t>
  </si>
  <si>
    <t>transferido para outro</t>
  </si>
  <si>
    <t>3.7</t>
  </si>
  <si>
    <t>Contratação de Cursos de Qualficação Profissional - 1ª Etapa</t>
  </si>
  <si>
    <t>40 Cursos (Arcos Ocupacionais)</t>
  </si>
  <si>
    <t>14.617.138-9</t>
  </si>
  <si>
    <t>3.8</t>
  </si>
  <si>
    <t>Serviços Gráficos de Impressão da Revista de Boas Práticas</t>
  </si>
  <si>
    <t>3.9</t>
  </si>
  <si>
    <t>Serviços Gráficos de Impressão de Coleção de Guias e Manuais do Programa</t>
  </si>
  <si>
    <t>3.10</t>
  </si>
  <si>
    <t>Serviços Gráficos de Impressão da Coleção Temática</t>
  </si>
  <si>
    <t>15.953.638-6</t>
  </si>
  <si>
    <t>Processo concluído</t>
  </si>
  <si>
    <t>3.11</t>
  </si>
  <si>
    <t>Serviços Gráficos de Impressão do NOSSA GENTE em Ação</t>
  </si>
  <si>
    <t>15.569.218-9</t>
  </si>
  <si>
    <t>3.12</t>
  </si>
  <si>
    <t>Desenvolvimento de softwares para o Sistema do Família Paranaense</t>
  </si>
  <si>
    <t>Fabrica de softwares</t>
  </si>
  <si>
    <t>14.173.990-5</t>
  </si>
  <si>
    <t>3.13</t>
  </si>
  <si>
    <t>Contratação de Cursos de QualIficação Profissional na Área de TI</t>
  </si>
  <si>
    <t>16.253.316-9</t>
  </si>
  <si>
    <t>3.14</t>
  </si>
  <si>
    <t xml:space="preserve">Desenvolvimento da Nova Identidade Visual do Programa </t>
  </si>
  <si>
    <t>Comunicação Social</t>
  </si>
  <si>
    <t>3.15</t>
  </si>
  <si>
    <t>Serviços Gráficos de Impressão Folders do Projeto "Leve Leite"</t>
  </si>
  <si>
    <t>3.16</t>
  </si>
  <si>
    <t>Serviços de Confecção de Bolsas Térmicas  do Projeto "Leve Leite"</t>
  </si>
  <si>
    <t>3.17</t>
  </si>
  <si>
    <t>Serviços Gráficos de Impressão de Materiais do Programa</t>
  </si>
  <si>
    <t>3.18</t>
  </si>
  <si>
    <t xml:space="preserve">Evento de capacitação </t>
  </si>
  <si>
    <t>Previsto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</si>
  <si>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</si>
  <si>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</si>
  <si>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</si>
  <si>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</si>
  <si>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</si>
  <si>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</si>
  <si>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</si>
  <si>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</si>
  <si>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</si>
  <si>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</si>
  <si>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</si>
  <si>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</si>
  <si>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</si>
  <si>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Assessoria em Projetos de Inclusão Produtiva</t>
  </si>
  <si>
    <t>14.704.508-5</t>
  </si>
  <si>
    <t>4.4</t>
  </si>
  <si>
    <t>Assistência Técnica para realização da Avaliação de Impacto - 1ª Onda</t>
  </si>
  <si>
    <t>IPARDES</t>
  </si>
  <si>
    <t>Contratação Direta (CD)</t>
  </si>
  <si>
    <t>13.696.576-0</t>
  </si>
  <si>
    <t>4.5</t>
  </si>
  <si>
    <t>Assistência Técnica para realização da Avaliação de Impacto - 2ª Onda</t>
  </si>
  <si>
    <t>15.929.964-3</t>
  </si>
  <si>
    <t>4.6</t>
  </si>
  <si>
    <t>Assessoria em Gestão aos Municípios do Programa</t>
  </si>
  <si>
    <t>Municipios Incentivo</t>
  </si>
  <si>
    <t>4.7</t>
  </si>
  <si>
    <t xml:space="preserve">Desenvolvimento de metodologia de trabalho parental 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</si>
  <si>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</si>
  <si>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</si>
  <si>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</si>
  <si>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</si>
  <si>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</si>
  <si>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</si>
  <si>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Comparação de Qualificações (3 CV)</t>
  </si>
  <si>
    <t>13.696.545-0</t>
  </si>
  <si>
    <t>5.2</t>
  </si>
  <si>
    <t>Consultoria Metodologia de Capacitação em Intersetorialidade</t>
  </si>
  <si>
    <t>14.421.371-8</t>
  </si>
  <si>
    <t>5.3</t>
  </si>
  <si>
    <t>Avaliação Intermediária do Programa</t>
  </si>
  <si>
    <t>14.604.426-3</t>
  </si>
  <si>
    <t>5.4</t>
  </si>
  <si>
    <t>Assessoria em Tecnologia da Informação para as Avaliações do Programa</t>
  </si>
  <si>
    <t>14.706.543-4</t>
  </si>
  <si>
    <t>5.5</t>
  </si>
  <si>
    <t>Consultoria na criação de produtos gráficos e audiovisuais para o acompanhamento familiar</t>
  </si>
  <si>
    <t>Facilitação Gráfica</t>
  </si>
  <si>
    <t>14.686.807-0</t>
  </si>
  <si>
    <t>5.6</t>
  </si>
  <si>
    <t>Assessoria do Programa de Inovação Aberta em Empreendedorismo Social - Família Paranaense</t>
  </si>
  <si>
    <t>5.7</t>
  </si>
  <si>
    <t>Serviços Técnicos Especializados e Assessoramento Técnico de Obras do Componente 02</t>
  </si>
  <si>
    <t>14.290.739-9</t>
  </si>
  <si>
    <t>5.8</t>
  </si>
  <si>
    <t>Assessoria Técnica em Pesquisa, Monitoramento e Avaliação do Programa</t>
  </si>
  <si>
    <t>Avaliação de Impacto (2ª onda)</t>
  </si>
  <si>
    <t>15.960.061-0</t>
  </si>
  <si>
    <t>5.9</t>
  </si>
  <si>
    <t>Criação de Produto Pedagógico - Coleção Temático, para acompanhamento familiar</t>
  </si>
  <si>
    <t>15.050.570-4</t>
  </si>
  <si>
    <t>5.10</t>
  </si>
  <si>
    <t>Desenvolvimento de Metodologia com Famílias de Adolescentes em Situação de Vulnerabilidade e Risco Social</t>
  </si>
  <si>
    <t>15.223.919-0</t>
  </si>
  <si>
    <t>5.11</t>
  </si>
  <si>
    <t xml:space="preserve">Contratação de Consultor Individual para assessoramento técnico no gerenciamento do Projeto “Regularização Fundiária de Assentamentos Precários e Produção ou Melhorias de Moradias Urbanas e Rurais” </t>
  </si>
  <si>
    <t>Consultor Cristiano</t>
  </si>
  <si>
    <t>15.611.944-0</t>
  </si>
  <si>
    <t>2.1/2.3</t>
  </si>
  <si>
    <t>5.12</t>
  </si>
  <si>
    <t>Especialista em desenvolvimento social para realização de serviços técnicos especializados e assessoramento técnico de Trabalho Social com Famílias</t>
  </si>
  <si>
    <t>Consultora Lorena</t>
  </si>
  <si>
    <t>15.781.895-3</t>
  </si>
  <si>
    <t>5.13</t>
  </si>
  <si>
    <t>Serviços técnicos especializados e assessoramento técnico de Obras do Subcomponente 2.1</t>
  </si>
  <si>
    <t>Consultor Gugelmin</t>
  </si>
  <si>
    <t>15.744.477-8</t>
  </si>
  <si>
    <t>5.14</t>
  </si>
  <si>
    <t>Assessoria para apoio as ações do Programa nas regionais e sede</t>
  </si>
  <si>
    <t>Processo Seletivo Simplicado - PSS</t>
  </si>
  <si>
    <t>15.647.246-8</t>
  </si>
  <si>
    <t>1.2; 2.1 e 3.2</t>
  </si>
  <si>
    <t>5.15</t>
  </si>
  <si>
    <t>Avaliação Final do Programa</t>
  </si>
  <si>
    <t>5.16</t>
  </si>
  <si>
    <t>Suporte ao Sistema de Acompanhamento das Famílias</t>
  </si>
  <si>
    <t>17.162.772-9</t>
  </si>
  <si>
    <t>5.17</t>
  </si>
  <si>
    <t>Assessoria para assuntos fiduciários</t>
  </si>
  <si>
    <t>17.390.575-0</t>
  </si>
  <si>
    <t>5.18</t>
  </si>
  <si>
    <t xml:space="preserve">Assessoria no Gerenciamento do componente 2 </t>
  </si>
  <si>
    <t>5.19</t>
  </si>
  <si>
    <t>5.20</t>
  </si>
  <si>
    <t>5.21</t>
  </si>
  <si>
    <t>Assessoria técnica no suporte às prestações de contas finais do Programa</t>
  </si>
  <si>
    <t>5.23</t>
  </si>
  <si>
    <t>5.24</t>
  </si>
  <si>
    <t>Consultoria para assessoramento técnico de trabalho social com famílias, nos territórios</t>
  </si>
  <si>
    <t>5.25</t>
  </si>
  <si>
    <t>Consultoria para assessoramento no suporte ao Sistema de Acompanhamento das Famílias</t>
  </si>
  <si>
    <t>17.849.951-3</t>
  </si>
  <si>
    <t>Assistência Técnica para revisão do Índice de Vulnerabilidade e do Índice de Aderência do Programa</t>
  </si>
  <si>
    <t>18.111.653-6</t>
  </si>
  <si>
    <t>Contratação de empresa para evento final (10 anos Programa Família Paranaense)</t>
  </si>
  <si>
    <t>2.9</t>
  </si>
  <si>
    <t>Aquisição de lotes urbanizados para finalização de projeto de Requalificação Urbana</t>
  </si>
  <si>
    <t>SQC</t>
  </si>
  <si>
    <t>17.764.672-5</t>
  </si>
  <si>
    <t>Execução dos Projetos Executivos de Implantação do Projeto-Padrão CRAS nos Municípios de Abatiá, Mandirituba, Salto do Itararé, Tijucas do Sul e Tomazina e do Projeto-Padrão CREAS no município de Guaraniaçu</t>
  </si>
  <si>
    <t>Wenceslau Braz</t>
  </si>
  <si>
    <t>Realização de Obras de Requalificação Integrada de Bairros - Wenceslau Braz</t>
  </si>
  <si>
    <t xml:space="preserve">Realização de Obras de Moradias do Programa de Redução de Déficit Habitacional - 3 obras - 2 municipios </t>
  </si>
  <si>
    <t>Consultoria para assessoramento à execução de evento de capacitação e elaboração de materiais de divulgação do Programa</t>
  </si>
  <si>
    <t>5.26</t>
  </si>
  <si>
    <t>18.255.439-1</t>
  </si>
  <si>
    <t>18.286.761-6</t>
  </si>
  <si>
    <t>18.223.937-2</t>
  </si>
  <si>
    <t>Aperfeiçoamento metodológico do Programa Nossa Gente Paraná</t>
  </si>
  <si>
    <t>18.209.799-3</t>
  </si>
  <si>
    <t>18.173.775-1</t>
  </si>
  <si>
    <t>18.554.272-6</t>
  </si>
  <si>
    <t>18.235.054-0</t>
  </si>
  <si>
    <t>18.233.641-6</t>
  </si>
  <si>
    <t>Execução de Projetos Executivos de Implantação de Contenção e Drenagem nas obras de Requalificação Urbana da Vila Nova (Wenceslau Braz) e Vila Zezo (Imbituva)</t>
  </si>
  <si>
    <t>Por Ata de Registro de Preços</t>
  </si>
  <si>
    <t>31/06/2022</t>
  </si>
  <si>
    <t>5.27</t>
  </si>
  <si>
    <t>5.28</t>
  </si>
  <si>
    <t>5.29</t>
  </si>
  <si>
    <t>Consultoria para construção de demonstrações financeiras para fins de prestações do contas e auditoria final</t>
  </si>
  <si>
    <t>Atualizado em: 20/07/2022</t>
  </si>
  <si>
    <t>Atualização Nº: 13/2022</t>
  </si>
  <si>
    <t>17.786.803-5</t>
  </si>
  <si>
    <t>3.19</t>
  </si>
  <si>
    <t>18.867.276-0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</si>
</sst>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-* #,##0_-;\-* #,##0_-;_-* \-??_-;_-@_-"/>
    <numFmt numFmtId="167" formatCode="_-* #,##0.00_-;\-* #,##0.00_-;_-* \-??_-;_-@_-"/>
    <numFmt numFmtId="168" formatCode="#,##0.00&quot; &quot;;#,##0.00&quot; &quot;;&quot;-&quot;#&quot; &quot;;@&quot; &quot;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  <charset val="1"/>
    </font>
    <font>
      <sz val="12"/>
      <name val="Calibri"/>
      <family val="2"/>
      <charset val="1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2"/>
      <name val="Times New Roman"/>
      <family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2"/>
      <name val="Arial"/>
      <family val="2"/>
    </font>
    <font>
      <sz val="12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18">
    <xf numFmtId="0" fontId="0" fillId="0" borderId="0"/>
    <xf numFmtId="0" fontId="16" fillId="0" borderId="0" applyBorder="0" applyProtection="0"/>
    <xf numFmtId="165" fontId="5" fillId="0" borderId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0" fontId="3" fillId="0" borderId="1" applyNumberFormat="0" applyFill="0" applyAlignment="0" applyProtection="0"/>
    <xf numFmtId="43" fontId="2" fillId="0" borderId="0" applyFill="0" applyBorder="0" applyAlignment="0" applyProtection="0"/>
    <xf numFmtId="9" fontId="10" fillId="0" borderId="0" applyBorder="0" applyProtection="0"/>
    <xf numFmtId="165" fontId="10" fillId="0" borderId="0" applyBorder="0" applyProtection="0"/>
    <xf numFmtId="0" fontId="13" fillId="0" borderId="0" applyBorder="0" applyProtection="0"/>
    <xf numFmtId="167" fontId="10" fillId="0" borderId="0"/>
    <xf numFmtId="165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8" fontId="18" fillId="0" borderId="0" applyBorder="0" applyProtection="0"/>
    <xf numFmtId="44" fontId="2" fillId="0" borderId="0" applyFont="0" applyFill="0" applyBorder="0" applyAlignment="0" applyProtection="0"/>
  </cellStyleXfs>
  <cellXfs count="160">
    <xf numFmtId="0" fontId="0" fillId="0" borderId="0" xfId="0"/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6" fontId="7" fillId="0" borderId="0" xfId="208" applyNumberFormat="1" applyFont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" fontId="8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3" xfId="208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5" fillId="0" borderId="3" xfId="0" applyNumberFormat="1" applyFont="1" applyFill="1" applyBorder="1" applyAlignment="1">
      <alignment horizontal="right" vertical="center" wrapText="1"/>
    </xf>
    <xf numFmtId="9" fontId="15" fillId="0" borderId="3" xfId="0" applyNumberFormat="1" applyFont="1" applyFill="1" applyBorder="1" applyAlignment="1">
      <alignment horizontal="center" vertical="center" wrapText="1"/>
    </xf>
    <xf numFmtId="0" fontId="15" fillId="0" borderId="3" xfId="208" applyNumberFormat="1" applyFont="1" applyFill="1" applyBorder="1" applyAlignment="1">
      <alignment horizontal="center" vertical="center" wrapText="1"/>
    </xf>
    <xf numFmtId="17" fontId="15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17" fontId="8" fillId="3" borderId="3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vertical="center" wrapText="1"/>
      <protection locked="0"/>
    </xf>
    <xf numFmtId="4" fontId="8" fillId="0" borderId="3" xfId="210" applyNumberFormat="1" applyFont="1" applyFill="1" applyBorder="1" applyAlignment="1" applyProtection="1">
      <alignment horizontal="right" vertical="center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17" fontId="8" fillId="0" borderId="3" xfId="0" applyNumberFormat="1" applyFont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7" fontId="15" fillId="0" borderId="3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left" vertical="center" wrapText="1"/>
    </xf>
    <xf numFmtId="4" fontId="15" fillId="4" borderId="3" xfId="0" applyNumberFormat="1" applyFont="1" applyFill="1" applyBorder="1" applyAlignment="1">
      <alignment horizontal="right" vertical="center" wrapText="1"/>
    </xf>
    <xf numFmtId="9" fontId="15" fillId="4" borderId="3" xfId="0" applyNumberFormat="1" applyFont="1" applyFill="1" applyBorder="1" applyAlignment="1">
      <alignment horizontal="center" vertical="center" wrapText="1"/>
    </xf>
    <xf numFmtId="0" fontId="15" fillId="4" borderId="3" xfId="208" applyNumberFormat="1" applyFont="1" applyFill="1" applyBorder="1" applyAlignment="1">
      <alignment horizontal="center" vertical="center" wrapText="1"/>
    </xf>
    <xf numFmtId="17" fontId="15" fillId="4" borderId="3" xfId="0" applyNumberFormat="1" applyFont="1" applyFill="1" applyBorder="1" applyAlignment="1">
      <alignment horizontal="center" vertical="center"/>
    </xf>
    <xf numFmtId="17" fontId="15" fillId="4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vertical="center"/>
      <protection locked="0"/>
    </xf>
    <xf numFmtId="0" fontId="17" fillId="0" borderId="3" xfId="0" applyFont="1" applyFill="1" applyBorder="1" applyAlignment="1" applyProtection="1">
      <protection locked="0"/>
    </xf>
    <xf numFmtId="0" fontId="19" fillId="0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 applyProtection="1">
      <protection locked="0"/>
    </xf>
    <xf numFmtId="0" fontId="8" fillId="5" borderId="3" xfId="1" applyFont="1" applyFill="1" applyBorder="1" applyAlignment="1" applyProtection="1">
      <alignment horizontal="center" vertical="center" wrapText="1"/>
      <protection locked="0"/>
    </xf>
    <xf numFmtId="4" fontId="8" fillId="5" borderId="3" xfId="210" applyNumberFormat="1" applyFont="1" applyFill="1" applyBorder="1" applyAlignment="1" applyProtection="1">
      <alignment horizontal="right" vertical="center"/>
      <protection locked="0"/>
    </xf>
    <xf numFmtId="4" fontId="8" fillId="5" borderId="3" xfId="0" applyNumberFormat="1" applyFont="1" applyFill="1" applyBorder="1" applyAlignment="1">
      <alignment horizontal="right" vertical="center" wrapText="1"/>
    </xf>
    <xf numFmtId="9" fontId="8" fillId="5" borderId="3" xfId="0" applyNumberFormat="1" applyFont="1" applyFill="1" applyBorder="1" applyAlignment="1">
      <alignment horizontal="center" vertical="center" wrapText="1"/>
    </xf>
    <xf numFmtId="0" fontId="8" fillId="5" borderId="3" xfId="208" applyNumberFormat="1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3" xfId="0" applyNumberFormat="1" applyFont="1" applyFill="1" applyBorder="1" applyAlignment="1">
      <alignment horizontal="center" vertical="center" wrapText="1"/>
    </xf>
    <xf numFmtId="44" fontId="8" fillId="5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44" fontId="0" fillId="0" borderId="13" xfId="417" applyFont="1" applyFill="1" applyBorder="1" applyAlignment="1">
      <alignment horizontal="left"/>
    </xf>
    <xf numFmtId="44" fontId="8" fillId="0" borderId="13" xfId="417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17" fontId="8" fillId="0" borderId="12" xfId="0" applyNumberFormat="1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 applyProtection="1">
      <alignment vertical="center"/>
      <protection locked="0"/>
    </xf>
    <xf numFmtId="0" fontId="8" fillId="6" borderId="3" xfId="1" applyFont="1" applyFill="1" applyBorder="1" applyAlignment="1" applyProtection="1">
      <alignment horizontal="center" vertical="center" wrapText="1"/>
      <protection locked="0"/>
    </xf>
    <xf numFmtId="4" fontId="8" fillId="6" borderId="3" xfId="210" applyNumberFormat="1" applyFont="1" applyFill="1" applyBorder="1" applyAlignment="1" applyProtection="1">
      <alignment horizontal="right" vertical="center"/>
      <protection locked="0"/>
    </xf>
    <xf numFmtId="4" fontId="8" fillId="6" borderId="3" xfId="0" applyNumberFormat="1" applyFont="1" applyFill="1" applyBorder="1" applyAlignment="1">
      <alignment horizontal="right" vertical="center" wrapText="1"/>
    </xf>
    <xf numFmtId="9" fontId="8" fillId="6" borderId="3" xfId="0" applyNumberFormat="1" applyFont="1" applyFill="1" applyBorder="1" applyAlignment="1">
      <alignment horizontal="center" vertical="center" wrapText="1"/>
    </xf>
    <xf numFmtId="0" fontId="8" fillId="6" borderId="3" xfId="208" applyNumberFormat="1" applyFont="1" applyFill="1" applyBorder="1" applyAlignment="1">
      <alignment horizontal="center" vertical="center" wrapText="1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 wrapText="1"/>
    </xf>
    <xf numFmtId="44" fontId="8" fillId="6" borderId="13" xfId="417" applyFont="1" applyFill="1" applyBorder="1" applyAlignment="1" applyProtection="1">
      <alignment horizontal="left" vertical="center"/>
      <protection locked="0"/>
    </xf>
    <xf numFmtId="0" fontId="17" fillId="5" borderId="3" xfId="0" applyFont="1" applyFill="1" applyBorder="1" applyAlignment="1" applyProtection="1">
      <alignment vertical="center"/>
      <protection locked="0"/>
    </xf>
    <xf numFmtId="0" fontId="8" fillId="5" borderId="3" xfId="1" applyFont="1" applyFill="1" applyBorder="1" applyAlignment="1" applyProtection="1">
      <alignment vertical="center" wrapText="1"/>
      <protection locked="0"/>
    </xf>
    <xf numFmtId="44" fontId="0" fillId="5" borderId="13" xfId="417" applyFont="1" applyFill="1" applyBorder="1" applyAlignment="1">
      <alignment horizontal="left"/>
    </xf>
    <xf numFmtId="9" fontId="8" fillId="0" borderId="9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17" fontId="8" fillId="7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vertical="center" wrapText="1"/>
      <protection locked="0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9" fillId="4" borderId="3" xfId="0" applyFont="1" applyFill="1" applyBorder="1" applyAlignment="1">
      <alignment horizontal="center" vertical="center" wrapText="1"/>
    </xf>
    <xf numFmtId="0" fontId="0" fillId="0" borderId="0" xfId="0" applyFont="1"/>
    <xf numFmtId="166" fontId="8" fillId="2" borderId="3" xfId="208" applyNumberFormat="1" applyFont="1" applyFill="1" applyBorder="1" applyAlignment="1">
      <alignment horizontal="center" vertical="center" wrapText="1"/>
    </xf>
    <xf numFmtId="10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66" fontId="8" fillId="0" borderId="0" xfId="208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right"/>
    </xf>
    <xf numFmtId="0" fontId="22" fillId="4" borderId="0" xfId="0" applyFont="1" applyFill="1" applyAlignment="1">
      <alignment horizontal="left"/>
    </xf>
    <xf numFmtId="0" fontId="8" fillId="0" borderId="0" xfId="0" applyFont="1" applyAlignment="1">
      <alignment horizontal="right" vertical="center"/>
    </xf>
    <xf numFmtId="17" fontId="8" fillId="0" borderId="0" xfId="0" applyNumberFormat="1" applyFont="1" applyAlignment="1">
      <alignment horizontal="center" vertical="center"/>
    </xf>
    <xf numFmtId="0" fontId="0" fillId="0" borderId="0" xfId="0" applyFont="1" applyFill="1"/>
    <xf numFmtId="0" fontId="0" fillId="5" borderId="0" xfId="0" applyFont="1" applyFill="1"/>
    <xf numFmtId="0" fontId="0" fillId="6" borderId="0" xfId="0" applyFont="1" applyFill="1"/>
    <xf numFmtId="0" fontId="0" fillId="0" borderId="3" xfId="0" applyFont="1" applyFill="1" applyBorder="1"/>
    <xf numFmtId="0" fontId="0" fillId="4" borderId="0" xfId="0" applyFont="1" applyFill="1"/>
    <xf numFmtId="0" fontId="23" fillId="0" borderId="0" xfId="0" applyFont="1" applyAlignment="1">
      <alignment horizontal="left" wrapText="1"/>
    </xf>
    <xf numFmtId="0" fontId="8" fillId="0" borderId="11" xfId="1" applyFont="1" applyBorder="1" applyAlignment="1" applyProtection="1">
      <alignment vertical="center" wrapText="1"/>
      <protection locked="0"/>
    </xf>
    <xf numFmtId="4" fontId="8" fillId="2" borderId="3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left" vertical="center"/>
    </xf>
    <xf numFmtId="0" fontId="8" fillId="4" borderId="3" xfId="0" applyFont="1" applyFill="1" applyBorder="1" applyAlignment="1">
      <alignment horizontal="center" vertical="center" wrapText="1"/>
    </xf>
    <xf numFmtId="3" fontId="8" fillId="4" borderId="3" xfId="0" applyNumberFormat="1" applyFont="1" applyFill="1" applyBorder="1" applyAlignment="1">
      <alignment horizontal="center" vertical="center" wrapText="1"/>
    </xf>
    <xf numFmtId="9" fontId="8" fillId="4" borderId="3" xfId="0" applyNumberFormat="1" applyFont="1" applyFill="1" applyBorder="1" applyAlignment="1" applyProtection="1">
      <alignment horizontal="center" vertical="center" wrapText="1"/>
      <protection locked="0"/>
    </xf>
    <xf numFmtId="17" fontId="8" fillId="4" borderId="3" xfId="0" applyNumberFormat="1" applyFont="1" applyFill="1" applyBorder="1" applyAlignment="1">
      <alignment horizontal="center" vertical="center" wrapText="1"/>
    </xf>
    <xf numFmtId="17" fontId="24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0" fontId="8" fillId="0" borderId="0" xfId="208" applyNumberFormat="1" applyFont="1" applyFill="1" applyBorder="1" applyAlignment="1">
      <alignment horizontal="center" vertical="center" wrapText="1"/>
    </xf>
    <xf numFmtId="17" fontId="8" fillId="0" borderId="0" xfId="0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</cellXfs>
  <cellStyles count="418">
    <cellStyle name="Comma" xfId="208" builtinId="3"/>
    <cellStyle name="Comma 2" xfId="2" xr:uid="{00000000-0005-0000-0000-000000000000}"/>
    <cellStyle name="Comma 2 2" xfId="213" xr:uid="{00000000-0005-0000-0000-000001000000}"/>
    <cellStyle name="Currency" xfId="417" builtinId="4"/>
    <cellStyle name="Excel Built-in Currency" xfId="416" xr:uid="{00000000-0005-0000-0000-000002000000}"/>
    <cellStyle name="Normal" xfId="0" builtinId="0"/>
    <cellStyle name="Normal 2" xfId="3" xr:uid="{00000000-0005-0000-0000-000006000000}"/>
    <cellStyle name="Normal 2 10" xfId="4" xr:uid="{00000000-0005-0000-0000-000007000000}"/>
    <cellStyle name="Normal 2 10 2" xfId="214" xr:uid="{00000000-0005-0000-0000-000008000000}"/>
    <cellStyle name="Normal 2 11" xfId="5" xr:uid="{00000000-0005-0000-0000-000009000000}"/>
    <cellStyle name="Normal 2 11 2" xfId="6" xr:uid="{00000000-0005-0000-0000-00000A000000}"/>
    <cellStyle name="Normal 2 11 2 2" xfId="216" xr:uid="{00000000-0005-0000-0000-00000B000000}"/>
    <cellStyle name="Normal 2 11 3" xfId="215" xr:uid="{00000000-0005-0000-0000-00000C000000}"/>
    <cellStyle name="Normal 2 12" xfId="7" xr:uid="{00000000-0005-0000-0000-00000D000000}"/>
    <cellStyle name="Normal 2 12 2" xfId="8" xr:uid="{00000000-0005-0000-0000-00000E000000}"/>
    <cellStyle name="Normal 2 12 2 2" xfId="218" xr:uid="{00000000-0005-0000-0000-00000F000000}"/>
    <cellStyle name="Normal 2 12 3" xfId="217" xr:uid="{00000000-0005-0000-0000-000010000000}"/>
    <cellStyle name="Normal 2 13" xfId="9" xr:uid="{00000000-0005-0000-0000-000011000000}"/>
    <cellStyle name="Normal 2 13 2" xfId="10" xr:uid="{00000000-0005-0000-0000-000012000000}"/>
    <cellStyle name="Normal 2 13 2 2" xfId="220" xr:uid="{00000000-0005-0000-0000-000013000000}"/>
    <cellStyle name="Normal 2 13 3" xfId="219" xr:uid="{00000000-0005-0000-0000-000014000000}"/>
    <cellStyle name="Normal 2 14" xfId="11" xr:uid="{00000000-0005-0000-0000-000015000000}"/>
    <cellStyle name="Normal 2 14 2" xfId="12" xr:uid="{00000000-0005-0000-0000-000016000000}"/>
    <cellStyle name="Normal 2 14 2 2" xfId="222" xr:uid="{00000000-0005-0000-0000-000017000000}"/>
    <cellStyle name="Normal 2 14 3" xfId="221" xr:uid="{00000000-0005-0000-0000-000018000000}"/>
    <cellStyle name="Normal 2 15" xfId="13" xr:uid="{00000000-0005-0000-0000-000019000000}"/>
    <cellStyle name="Normal 2 15 2" xfId="14" xr:uid="{00000000-0005-0000-0000-00001A000000}"/>
    <cellStyle name="Normal 2 15 2 2" xfId="224" xr:uid="{00000000-0005-0000-0000-00001B000000}"/>
    <cellStyle name="Normal 2 15 3" xfId="223" xr:uid="{00000000-0005-0000-0000-00001C000000}"/>
    <cellStyle name="Normal 2 16" xfId="15" xr:uid="{00000000-0005-0000-0000-00001D000000}"/>
    <cellStyle name="Normal 2 16 2" xfId="16" xr:uid="{00000000-0005-0000-0000-00001E000000}"/>
    <cellStyle name="Normal 2 16 2 2" xfId="226" xr:uid="{00000000-0005-0000-0000-00001F000000}"/>
    <cellStyle name="Normal 2 16 3" xfId="225" xr:uid="{00000000-0005-0000-0000-000020000000}"/>
    <cellStyle name="Normal 2 17" xfId="17" xr:uid="{00000000-0005-0000-0000-000021000000}"/>
    <cellStyle name="Normal 2 17 2" xfId="18" xr:uid="{00000000-0005-0000-0000-000022000000}"/>
    <cellStyle name="Normal 2 17 2 2" xfId="228" xr:uid="{00000000-0005-0000-0000-000023000000}"/>
    <cellStyle name="Normal 2 17 3" xfId="227" xr:uid="{00000000-0005-0000-0000-000024000000}"/>
    <cellStyle name="Normal 2 18" xfId="19" xr:uid="{00000000-0005-0000-0000-000025000000}"/>
    <cellStyle name="Normal 2 18 2" xfId="20" xr:uid="{00000000-0005-0000-0000-000026000000}"/>
    <cellStyle name="Normal 2 18 2 2" xfId="230" xr:uid="{00000000-0005-0000-0000-000027000000}"/>
    <cellStyle name="Normal 2 18 3" xfId="229" xr:uid="{00000000-0005-0000-0000-000028000000}"/>
    <cellStyle name="Normal 2 19" xfId="21" xr:uid="{00000000-0005-0000-0000-000029000000}"/>
    <cellStyle name="Normal 2 19 2" xfId="22" xr:uid="{00000000-0005-0000-0000-00002A000000}"/>
    <cellStyle name="Normal 2 19 2 2" xfId="232" xr:uid="{00000000-0005-0000-0000-00002B000000}"/>
    <cellStyle name="Normal 2 19 3" xfId="231" xr:uid="{00000000-0005-0000-0000-00002C000000}"/>
    <cellStyle name="Normal 2 2" xfId="23" xr:uid="{00000000-0005-0000-0000-00002D000000}"/>
    <cellStyle name="Normal 2 2 2" xfId="233" xr:uid="{00000000-0005-0000-0000-00002E000000}"/>
    <cellStyle name="Normal 2 20" xfId="24" xr:uid="{00000000-0005-0000-0000-00002F000000}"/>
    <cellStyle name="Normal 2 20 2" xfId="25" xr:uid="{00000000-0005-0000-0000-000030000000}"/>
    <cellStyle name="Normal 2 20 2 2" xfId="235" xr:uid="{00000000-0005-0000-0000-000031000000}"/>
    <cellStyle name="Normal 2 20 3" xfId="234" xr:uid="{00000000-0005-0000-0000-000032000000}"/>
    <cellStyle name="Normal 2 21" xfId="26" xr:uid="{00000000-0005-0000-0000-000033000000}"/>
    <cellStyle name="Normal 2 21 2" xfId="27" xr:uid="{00000000-0005-0000-0000-000034000000}"/>
    <cellStyle name="Normal 2 21 2 2" xfId="237" xr:uid="{00000000-0005-0000-0000-000035000000}"/>
    <cellStyle name="Normal 2 21 3" xfId="236" xr:uid="{00000000-0005-0000-0000-000036000000}"/>
    <cellStyle name="Normal 2 22" xfId="28" xr:uid="{00000000-0005-0000-0000-000037000000}"/>
    <cellStyle name="Normal 2 22 2" xfId="238" xr:uid="{00000000-0005-0000-0000-000038000000}"/>
    <cellStyle name="Normal 2 3" xfId="29" xr:uid="{00000000-0005-0000-0000-000039000000}"/>
    <cellStyle name="Normal 2 3 2" xfId="239" xr:uid="{00000000-0005-0000-0000-00003A000000}"/>
    <cellStyle name="Normal 2 4" xfId="30" xr:uid="{00000000-0005-0000-0000-00003B000000}"/>
    <cellStyle name="Normal 2 4 2" xfId="240" xr:uid="{00000000-0005-0000-0000-00003C000000}"/>
    <cellStyle name="Normal 2 5" xfId="31" xr:uid="{00000000-0005-0000-0000-00003D000000}"/>
    <cellStyle name="Normal 2 5 2" xfId="241" xr:uid="{00000000-0005-0000-0000-00003E000000}"/>
    <cellStyle name="Normal 2 6" xfId="32" xr:uid="{00000000-0005-0000-0000-00003F000000}"/>
    <cellStyle name="Normal 2 6 2" xfId="242" xr:uid="{00000000-0005-0000-0000-000040000000}"/>
    <cellStyle name="Normal 2 7" xfId="33" xr:uid="{00000000-0005-0000-0000-000041000000}"/>
    <cellStyle name="Normal 2 7 2" xfId="243" xr:uid="{00000000-0005-0000-0000-000042000000}"/>
    <cellStyle name="Normal 2 8" xfId="34" xr:uid="{00000000-0005-0000-0000-000043000000}"/>
    <cellStyle name="Normal 2 8 2" xfId="244" xr:uid="{00000000-0005-0000-0000-000044000000}"/>
    <cellStyle name="Normal 2 9" xfId="35" xr:uid="{00000000-0005-0000-0000-000045000000}"/>
    <cellStyle name="Normal 2 9 2" xfId="245" xr:uid="{00000000-0005-0000-0000-000046000000}"/>
    <cellStyle name="Normal 28 10" xfId="36" xr:uid="{00000000-0005-0000-0000-000047000000}"/>
    <cellStyle name="Normal 28 10 2" xfId="246" xr:uid="{00000000-0005-0000-0000-000048000000}"/>
    <cellStyle name="Normal 28 11" xfId="37" xr:uid="{00000000-0005-0000-0000-000049000000}"/>
    <cellStyle name="Normal 28 11 2" xfId="247" xr:uid="{00000000-0005-0000-0000-00004A000000}"/>
    <cellStyle name="Normal 28 12" xfId="38" xr:uid="{00000000-0005-0000-0000-00004B000000}"/>
    <cellStyle name="Normal 28 12 2" xfId="248" xr:uid="{00000000-0005-0000-0000-00004C000000}"/>
    <cellStyle name="Normal 28 13" xfId="39" xr:uid="{00000000-0005-0000-0000-00004D000000}"/>
    <cellStyle name="Normal 28 13 2" xfId="249" xr:uid="{00000000-0005-0000-0000-00004E000000}"/>
    <cellStyle name="Normal 28 2" xfId="40" xr:uid="{00000000-0005-0000-0000-00004F000000}"/>
    <cellStyle name="Normal 28 2 2" xfId="250" xr:uid="{00000000-0005-0000-0000-000050000000}"/>
    <cellStyle name="Normal 28 3" xfId="41" xr:uid="{00000000-0005-0000-0000-000051000000}"/>
    <cellStyle name="Normal 28 3 2" xfId="251" xr:uid="{00000000-0005-0000-0000-000052000000}"/>
    <cellStyle name="Normal 28 4" xfId="42" xr:uid="{00000000-0005-0000-0000-000053000000}"/>
    <cellStyle name="Normal 28 4 2" xfId="252" xr:uid="{00000000-0005-0000-0000-000054000000}"/>
    <cellStyle name="Normal 28 5" xfId="43" xr:uid="{00000000-0005-0000-0000-000055000000}"/>
    <cellStyle name="Normal 28 5 2" xfId="253" xr:uid="{00000000-0005-0000-0000-000056000000}"/>
    <cellStyle name="Normal 28 6" xfId="44" xr:uid="{00000000-0005-0000-0000-000057000000}"/>
    <cellStyle name="Normal 28 6 2" xfId="254" xr:uid="{00000000-0005-0000-0000-000058000000}"/>
    <cellStyle name="Normal 28 7" xfId="45" xr:uid="{00000000-0005-0000-0000-000059000000}"/>
    <cellStyle name="Normal 28 7 2" xfId="255" xr:uid="{00000000-0005-0000-0000-00005A000000}"/>
    <cellStyle name="Normal 28 8" xfId="46" xr:uid="{00000000-0005-0000-0000-00005B000000}"/>
    <cellStyle name="Normal 28 8 2" xfId="256" xr:uid="{00000000-0005-0000-0000-00005C000000}"/>
    <cellStyle name="Normal 28 9" xfId="47" xr:uid="{00000000-0005-0000-0000-00005D000000}"/>
    <cellStyle name="Normal 28 9 2" xfId="257" xr:uid="{00000000-0005-0000-0000-00005E000000}"/>
    <cellStyle name="Normal 3" xfId="48" xr:uid="{00000000-0005-0000-0000-00005F000000}"/>
    <cellStyle name="Normal 3 2" xfId="49" xr:uid="{00000000-0005-0000-0000-000060000000}"/>
    <cellStyle name="Normal 3 2 2" xfId="258" xr:uid="{00000000-0005-0000-0000-000061000000}"/>
    <cellStyle name="Normal 4" xfId="50" xr:uid="{00000000-0005-0000-0000-000062000000}"/>
    <cellStyle name="Normal 4 2" xfId="51" xr:uid="{00000000-0005-0000-0000-000063000000}"/>
    <cellStyle name="Normal 4 2 2" xfId="52" xr:uid="{00000000-0005-0000-0000-000064000000}"/>
    <cellStyle name="Normal 4 2 2 2" xfId="261" xr:uid="{00000000-0005-0000-0000-000065000000}"/>
    <cellStyle name="Normal 4 2 3" xfId="53" xr:uid="{00000000-0005-0000-0000-000066000000}"/>
    <cellStyle name="Normal 4 2 3 2" xfId="262" xr:uid="{00000000-0005-0000-0000-000067000000}"/>
    <cellStyle name="Normal 4 2 4" xfId="54" xr:uid="{00000000-0005-0000-0000-000068000000}"/>
    <cellStyle name="Normal 4 2 4 2" xfId="263" xr:uid="{00000000-0005-0000-0000-000069000000}"/>
    <cellStyle name="Normal 4 2 5" xfId="55" xr:uid="{00000000-0005-0000-0000-00006A000000}"/>
    <cellStyle name="Normal 4 2 5 2" xfId="264" xr:uid="{00000000-0005-0000-0000-00006B000000}"/>
    <cellStyle name="Normal 4 2 6" xfId="260" xr:uid="{00000000-0005-0000-0000-00006C000000}"/>
    <cellStyle name="Normal 4 3" xfId="56" xr:uid="{00000000-0005-0000-0000-00006D000000}"/>
    <cellStyle name="Normal 4 3 2" xfId="57" xr:uid="{00000000-0005-0000-0000-00006E000000}"/>
    <cellStyle name="Normal 4 3 2 2" xfId="266" xr:uid="{00000000-0005-0000-0000-00006F000000}"/>
    <cellStyle name="Normal 4 3 3" xfId="58" xr:uid="{00000000-0005-0000-0000-000070000000}"/>
    <cellStyle name="Normal 4 3 3 2" xfId="267" xr:uid="{00000000-0005-0000-0000-000071000000}"/>
    <cellStyle name="Normal 4 3 4" xfId="59" xr:uid="{00000000-0005-0000-0000-000072000000}"/>
    <cellStyle name="Normal 4 3 4 2" xfId="268" xr:uid="{00000000-0005-0000-0000-000073000000}"/>
    <cellStyle name="Normal 4 3 5" xfId="60" xr:uid="{00000000-0005-0000-0000-000074000000}"/>
    <cellStyle name="Normal 4 3 5 2" xfId="269" xr:uid="{00000000-0005-0000-0000-000075000000}"/>
    <cellStyle name="Normal 4 3 6" xfId="265" xr:uid="{00000000-0005-0000-0000-000076000000}"/>
    <cellStyle name="Normal 4 4" xfId="61" xr:uid="{00000000-0005-0000-0000-000077000000}"/>
    <cellStyle name="Normal 4 4 2" xfId="62" xr:uid="{00000000-0005-0000-0000-000078000000}"/>
    <cellStyle name="Normal 4 4 2 2" xfId="271" xr:uid="{00000000-0005-0000-0000-000079000000}"/>
    <cellStyle name="Normal 4 4 3" xfId="63" xr:uid="{00000000-0005-0000-0000-00007A000000}"/>
    <cellStyle name="Normal 4 4 3 2" xfId="272" xr:uid="{00000000-0005-0000-0000-00007B000000}"/>
    <cellStyle name="Normal 4 4 4" xfId="64" xr:uid="{00000000-0005-0000-0000-00007C000000}"/>
    <cellStyle name="Normal 4 4 4 2" xfId="273" xr:uid="{00000000-0005-0000-0000-00007D000000}"/>
    <cellStyle name="Normal 4 4 5" xfId="65" xr:uid="{00000000-0005-0000-0000-00007E000000}"/>
    <cellStyle name="Normal 4 4 5 2" xfId="274" xr:uid="{00000000-0005-0000-0000-00007F000000}"/>
    <cellStyle name="Normal 4 4 6" xfId="270" xr:uid="{00000000-0005-0000-0000-000080000000}"/>
    <cellStyle name="Normal 4 5" xfId="66" xr:uid="{00000000-0005-0000-0000-000081000000}"/>
    <cellStyle name="Normal 4 5 2" xfId="67" xr:uid="{00000000-0005-0000-0000-000082000000}"/>
    <cellStyle name="Normal 4 5 2 2" xfId="276" xr:uid="{00000000-0005-0000-0000-000083000000}"/>
    <cellStyle name="Normal 4 5 3" xfId="68" xr:uid="{00000000-0005-0000-0000-000084000000}"/>
    <cellStyle name="Normal 4 5 3 2" xfId="277" xr:uid="{00000000-0005-0000-0000-000085000000}"/>
    <cellStyle name="Normal 4 5 4" xfId="69" xr:uid="{00000000-0005-0000-0000-000086000000}"/>
    <cellStyle name="Normal 4 5 4 2" xfId="278" xr:uid="{00000000-0005-0000-0000-000087000000}"/>
    <cellStyle name="Normal 4 5 5" xfId="70" xr:uid="{00000000-0005-0000-0000-000088000000}"/>
    <cellStyle name="Normal 4 5 5 2" xfId="279" xr:uid="{00000000-0005-0000-0000-000089000000}"/>
    <cellStyle name="Normal 4 5 6" xfId="275" xr:uid="{00000000-0005-0000-0000-00008A000000}"/>
    <cellStyle name="Normal 4 6" xfId="71" xr:uid="{00000000-0005-0000-0000-00008B000000}"/>
    <cellStyle name="Normal 4 6 2" xfId="72" xr:uid="{00000000-0005-0000-0000-00008C000000}"/>
    <cellStyle name="Normal 4 6 2 2" xfId="281" xr:uid="{00000000-0005-0000-0000-00008D000000}"/>
    <cellStyle name="Normal 4 6 3" xfId="73" xr:uid="{00000000-0005-0000-0000-00008E000000}"/>
    <cellStyle name="Normal 4 6 3 2" xfId="282" xr:uid="{00000000-0005-0000-0000-00008F000000}"/>
    <cellStyle name="Normal 4 6 4" xfId="74" xr:uid="{00000000-0005-0000-0000-000090000000}"/>
    <cellStyle name="Normal 4 6 4 2" xfId="283" xr:uid="{00000000-0005-0000-0000-000091000000}"/>
    <cellStyle name="Normal 4 6 5" xfId="75" xr:uid="{00000000-0005-0000-0000-000092000000}"/>
    <cellStyle name="Normal 4 6 5 2" xfId="284" xr:uid="{00000000-0005-0000-0000-000093000000}"/>
    <cellStyle name="Normal 4 6 6" xfId="280" xr:uid="{00000000-0005-0000-0000-000094000000}"/>
    <cellStyle name="Normal 4 7" xfId="76" xr:uid="{00000000-0005-0000-0000-000095000000}"/>
    <cellStyle name="Normal 4 7 2" xfId="77" xr:uid="{00000000-0005-0000-0000-000096000000}"/>
    <cellStyle name="Normal 4 7 2 2" xfId="286" xr:uid="{00000000-0005-0000-0000-000097000000}"/>
    <cellStyle name="Normal 4 7 3" xfId="78" xr:uid="{00000000-0005-0000-0000-000098000000}"/>
    <cellStyle name="Normal 4 7 3 2" xfId="287" xr:uid="{00000000-0005-0000-0000-000099000000}"/>
    <cellStyle name="Normal 4 7 4" xfId="79" xr:uid="{00000000-0005-0000-0000-00009A000000}"/>
    <cellStyle name="Normal 4 7 4 2" xfId="288" xr:uid="{00000000-0005-0000-0000-00009B000000}"/>
    <cellStyle name="Normal 4 7 5" xfId="80" xr:uid="{00000000-0005-0000-0000-00009C000000}"/>
    <cellStyle name="Normal 4 7 5 2" xfId="289" xr:uid="{00000000-0005-0000-0000-00009D000000}"/>
    <cellStyle name="Normal 4 7 6" xfId="285" xr:uid="{00000000-0005-0000-0000-00009E000000}"/>
    <cellStyle name="Normal 4 8" xfId="81" xr:uid="{00000000-0005-0000-0000-00009F000000}"/>
    <cellStyle name="Normal 4 8 2" xfId="82" xr:uid="{00000000-0005-0000-0000-0000A0000000}"/>
    <cellStyle name="Normal 4 8 2 2" xfId="291" xr:uid="{00000000-0005-0000-0000-0000A1000000}"/>
    <cellStyle name="Normal 4 8 3" xfId="83" xr:uid="{00000000-0005-0000-0000-0000A2000000}"/>
    <cellStyle name="Normal 4 8 3 2" xfId="292" xr:uid="{00000000-0005-0000-0000-0000A3000000}"/>
    <cellStyle name="Normal 4 8 4" xfId="84" xr:uid="{00000000-0005-0000-0000-0000A4000000}"/>
    <cellStyle name="Normal 4 8 4 2" xfId="293" xr:uid="{00000000-0005-0000-0000-0000A5000000}"/>
    <cellStyle name="Normal 4 8 5" xfId="85" xr:uid="{00000000-0005-0000-0000-0000A6000000}"/>
    <cellStyle name="Normal 4 8 5 2" xfId="294" xr:uid="{00000000-0005-0000-0000-0000A7000000}"/>
    <cellStyle name="Normal 4 8 6" xfId="290" xr:uid="{00000000-0005-0000-0000-0000A8000000}"/>
    <cellStyle name="Normal 4 9" xfId="259" xr:uid="{00000000-0005-0000-0000-0000A9000000}"/>
    <cellStyle name="Porcentagem 11" xfId="86" xr:uid="{00000000-0005-0000-0000-0000AA000000}"/>
    <cellStyle name="Porcentagem 11 2" xfId="295" xr:uid="{00000000-0005-0000-0000-0000AB000000}"/>
    <cellStyle name="Porcentagem 2" xfId="87" xr:uid="{00000000-0005-0000-0000-0000AC000000}"/>
    <cellStyle name="Porcentagem 2 2" xfId="88" xr:uid="{00000000-0005-0000-0000-0000AD000000}"/>
    <cellStyle name="Porcentagem 2 2 2" xfId="297" xr:uid="{00000000-0005-0000-0000-0000AE000000}"/>
    <cellStyle name="Porcentagem 2 3" xfId="89" xr:uid="{00000000-0005-0000-0000-0000AF000000}"/>
    <cellStyle name="Porcentagem 2 3 2" xfId="298" xr:uid="{00000000-0005-0000-0000-0000B0000000}"/>
    <cellStyle name="Porcentagem 2 4" xfId="90" xr:uid="{00000000-0005-0000-0000-0000B1000000}"/>
    <cellStyle name="Porcentagem 2 4 2" xfId="299" xr:uid="{00000000-0005-0000-0000-0000B2000000}"/>
    <cellStyle name="Porcentagem 2 5" xfId="296" xr:uid="{00000000-0005-0000-0000-0000B3000000}"/>
    <cellStyle name="Porcentagem 3" xfId="209" xr:uid="{00000000-0005-0000-0000-0000B4000000}"/>
    <cellStyle name="Porcentagem 6" xfId="91" xr:uid="{00000000-0005-0000-0000-0000B5000000}"/>
    <cellStyle name="Porcentagem 6 2" xfId="300" xr:uid="{00000000-0005-0000-0000-0000B6000000}"/>
    <cellStyle name="Porcentagem 8" xfId="92" xr:uid="{00000000-0005-0000-0000-0000B7000000}"/>
    <cellStyle name="Porcentagem 8 2" xfId="301" xr:uid="{00000000-0005-0000-0000-0000B8000000}"/>
    <cellStyle name="RowLevel_1" xfId="1" builtinId="1" iLevel="0"/>
    <cellStyle name="Separador de milhares 11 2" xfId="93" xr:uid="{00000000-0005-0000-0000-0000BA000000}"/>
    <cellStyle name="Separador de milhares 11 2 2" xfId="302" xr:uid="{00000000-0005-0000-0000-0000BB000000}"/>
    <cellStyle name="Separador de milhares 11 3" xfId="94" xr:uid="{00000000-0005-0000-0000-0000BC000000}"/>
    <cellStyle name="Separador de milhares 11 3 2" xfId="303" xr:uid="{00000000-0005-0000-0000-0000BD000000}"/>
    <cellStyle name="Separador de milhares 11 4" xfId="95" xr:uid="{00000000-0005-0000-0000-0000BE000000}"/>
    <cellStyle name="Separador de milhares 11 4 2" xfId="304" xr:uid="{00000000-0005-0000-0000-0000BF000000}"/>
    <cellStyle name="Separador de milhares 11 5" xfId="96" xr:uid="{00000000-0005-0000-0000-0000C0000000}"/>
    <cellStyle name="Separador de milhares 11 5 2" xfId="305" xr:uid="{00000000-0005-0000-0000-0000C1000000}"/>
    <cellStyle name="Separador de milhares 11 6" xfId="97" xr:uid="{00000000-0005-0000-0000-0000C2000000}"/>
    <cellStyle name="Separador de milhares 11 6 2" xfId="306" xr:uid="{00000000-0005-0000-0000-0000C3000000}"/>
    <cellStyle name="Separador de milhares 11 7" xfId="98" xr:uid="{00000000-0005-0000-0000-0000C4000000}"/>
    <cellStyle name="Separador de milhares 11 7 2" xfId="307" xr:uid="{00000000-0005-0000-0000-0000C5000000}"/>
    <cellStyle name="Separador de milhares 11 8" xfId="99" xr:uid="{00000000-0005-0000-0000-0000C6000000}"/>
    <cellStyle name="Separador de milhares 11 8 2" xfId="308" xr:uid="{00000000-0005-0000-0000-0000C7000000}"/>
    <cellStyle name="Separador de milhares 14" xfId="100" xr:uid="{00000000-0005-0000-0000-0000C8000000}"/>
    <cellStyle name="Separador de milhares 14 10" xfId="101" xr:uid="{00000000-0005-0000-0000-0000C9000000}"/>
    <cellStyle name="Separador de milhares 14 10 2" xfId="310" xr:uid="{00000000-0005-0000-0000-0000CA000000}"/>
    <cellStyle name="Separador de milhares 14 11" xfId="102" xr:uid="{00000000-0005-0000-0000-0000CB000000}"/>
    <cellStyle name="Separador de milhares 14 11 2" xfId="311" xr:uid="{00000000-0005-0000-0000-0000CC000000}"/>
    <cellStyle name="Separador de milhares 14 12" xfId="103" xr:uid="{00000000-0005-0000-0000-0000CD000000}"/>
    <cellStyle name="Separador de milhares 14 12 2" xfId="312" xr:uid="{00000000-0005-0000-0000-0000CE000000}"/>
    <cellStyle name="Separador de milhares 14 13" xfId="104" xr:uid="{00000000-0005-0000-0000-0000CF000000}"/>
    <cellStyle name="Separador de milhares 14 13 2" xfId="313" xr:uid="{00000000-0005-0000-0000-0000D0000000}"/>
    <cellStyle name="Separador de milhares 14 14" xfId="309" xr:uid="{00000000-0005-0000-0000-0000D1000000}"/>
    <cellStyle name="Separador de milhares 14 2" xfId="105" xr:uid="{00000000-0005-0000-0000-0000D2000000}"/>
    <cellStyle name="Separador de milhares 14 2 2" xfId="314" xr:uid="{00000000-0005-0000-0000-0000D3000000}"/>
    <cellStyle name="Separador de milhares 14 3" xfId="106" xr:uid="{00000000-0005-0000-0000-0000D4000000}"/>
    <cellStyle name="Separador de milhares 14 3 2" xfId="315" xr:uid="{00000000-0005-0000-0000-0000D5000000}"/>
    <cellStyle name="Separador de milhares 14 4" xfId="107" xr:uid="{00000000-0005-0000-0000-0000D6000000}"/>
    <cellStyle name="Separador de milhares 14 4 2" xfId="316" xr:uid="{00000000-0005-0000-0000-0000D7000000}"/>
    <cellStyle name="Separador de milhares 14 5" xfId="108" xr:uid="{00000000-0005-0000-0000-0000D8000000}"/>
    <cellStyle name="Separador de milhares 14 5 2" xfId="317" xr:uid="{00000000-0005-0000-0000-0000D9000000}"/>
    <cellStyle name="Separador de milhares 14 6" xfId="109" xr:uid="{00000000-0005-0000-0000-0000DA000000}"/>
    <cellStyle name="Separador de milhares 14 6 2" xfId="318" xr:uid="{00000000-0005-0000-0000-0000DB000000}"/>
    <cellStyle name="Separador de milhares 14 7" xfId="110" xr:uid="{00000000-0005-0000-0000-0000DC000000}"/>
    <cellStyle name="Separador de milhares 14 7 2" xfId="319" xr:uid="{00000000-0005-0000-0000-0000DD000000}"/>
    <cellStyle name="Separador de milhares 14 8" xfId="111" xr:uid="{00000000-0005-0000-0000-0000DE000000}"/>
    <cellStyle name="Separador de milhares 14 8 2" xfId="320" xr:uid="{00000000-0005-0000-0000-0000DF000000}"/>
    <cellStyle name="Separador de milhares 14 9" xfId="112" xr:uid="{00000000-0005-0000-0000-0000E0000000}"/>
    <cellStyle name="Separador de milhares 14 9 2" xfId="321" xr:uid="{00000000-0005-0000-0000-0000E1000000}"/>
    <cellStyle name="Separador de milhares 16" xfId="113" xr:uid="{00000000-0005-0000-0000-0000E2000000}"/>
    <cellStyle name="Separador de milhares 16 10" xfId="114" xr:uid="{00000000-0005-0000-0000-0000E3000000}"/>
    <cellStyle name="Separador de milhares 16 10 2" xfId="323" xr:uid="{00000000-0005-0000-0000-0000E4000000}"/>
    <cellStyle name="Separador de milhares 16 11" xfId="115" xr:uid="{00000000-0005-0000-0000-0000E5000000}"/>
    <cellStyle name="Separador de milhares 16 11 2" xfId="324" xr:uid="{00000000-0005-0000-0000-0000E6000000}"/>
    <cellStyle name="Separador de milhares 16 12" xfId="116" xr:uid="{00000000-0005-0000-0000-0000E7000000}"/>
    <cellStyle name="Separador de milhares 16 12 2" xfId="325" xr:uid="{00000000-0005-0000-0000-0000E8000000}"/>
    <cellStyle name="Separador de milhares 16 13" xfId="117" xr:uid="{00000000-0005-0000-0000-0000E9000000}"/>
    <cellStyle name="Separador de milhares 16 13 2" xfId="326" xr:uid="{00000000-0005-0000-0000-0000EA000000}"/>
    <cellStyle name="Separador de milhares 16 14" xfId="322" xr:uid="{00000000-0005-0000-0000-0000EB000000}"/>
    <cellStyle name="Separador de milhares 16 2" xfId="118" xr:uid="{00000000-0005-0000-0000-0000EC000000}"/>
    <cellStyle name="Separador de milhares 16 2 2" xfId="327" xr:uid="{00000000-0005-0000-0000-0000ED000000}"/>
    <cellStyle name="Separador de milhares 16 3" xfId="119" xr:uid="{00000000-0005-0000-0000-0000EE000000}"/>
    <cellStyle name="Separador de milhares 16 3 2" xfId="328" xr:uid="{00000000-0005-0000-0000-0000EF000000}"/>
    <cellStyle name="Separador de milhares 16 4" xfId="120" xr:uid="{00000000-0005-0000-0000-0000F0000000}"/>
    <cellStyle name="Separador de milhares 16 4 2" xfId="329" xr:uid="{00000000-0005-0000-0000-0000F1000000}"/>
    <cellStyle name="Separador de milhares 16 5" xfId="121" xr:uid="{00000000-0005-0000-0000-0000F2000000}"/>
    <cellStyle name="Separador de milhares 16 5 2" xfId="330" xr:uid="{00000000-0005-0000-0000-0000F3000000}"/>
    <cellStyle name="Separador de milhares 16 6" xfId="122" xr:uid="{00000000-0005-0000-0000-0000F4000000}"/>
    <cellStyle name="Separador de milhares 16 6 2" xfId="331" xr:uid="{00000000-0005-0000-0000-0000F5000000}"/>
    <cellStyle name="Separador de milhares 16 7" xfId="123" xr:uid="{00000000-0005-0000-0000-0000F6000000}"/>
    <cellStyle name="Separador de milhares 16 7 2" xfId="332" xr:uid="{00000000-0005-0000-0000-0000F7000000}"/>
    <cellStyle name="Separador de milhares 16 8" xfId="124" xr:uid="{00000000-0005-0000-0000-0000F8000000}"/>
    <cellStyle name="Separador de milhares 16 8 2" xfId="333" xr:uid="{00000000-0005-0000-0000-0000F9000000}"/>
    <cellStyle name="Separador de milhares 16 9" xfId="125" xr:uid="{00000000-0005-0000-0000-0000FA000000}"/>
    <cellStyle name="Separador de milhares 16 9 2" xfId="334" xr:uid="{00000000-0005-0000-0000-0000FB000000}"/>
    <cellStyle name="Separador de milhares 18" xfId="126" xr:uid="{00000000-0005-0000-0000-0000FC000000}"/>
    <cellStyle name="Separador de milhares 18 10" xfId="127" xr:uid="{00000000-0005-0000-0000-0000FD000000}"/>
    <cellStyle name="Separador de milhares 18 10 2" xfId="336" xr:uid="{00000000-0005-0000-0000-0000FE000000}"/>
    <cellStyle name="Separador de milhares 18 11" xfId="128" xr:uid="{00000000-0005-0000-0000-0000FF000000}"/>
    <cellStyle name="Separador de milhares 18 11 2" xfId="337" xr:uid="{00000000-0005-0000-0000-000000010000}"/>
    <cellStyle name="Separador de milhares 18 12" xfId="129" xr:uid="{00000000-0005-0000-0000-000001010000}"/>
    <cellStyle name="Separador de milhares 18 12 2" xfId="338" xr:uid="{00000000-0005-0000-0000-000002010000}"/>
    <cellStyle name="Separador de milhares 18 13" xfId="130" xr:uid="{00000000-0005-0000-0000-000003010000}"/>
    <cellStyle name="Separador de milhares 18 13 2" xfId="339" xr:uid="{00000000-0005-0000-0000-000004010000}"/>
    <cellStyle name="Separador de milhares 18 14" xfId="335" xr:uid="{00000000-0005-0000-0000-000005010000}"/>
    <cellStyle name="Separador de milhares 18 2" xfId="131" xr:uid="{00000000-0005-0000-0000-000006010000}"/>
    <cellStyle name="Separador de milhares 18 2 2" xfId="340" xr:uid="{00000000-0005-0000-0000-000007010000}"/>
    <cellStyle name="Separador de milhares 18 3" xfId="132" xr:uid="{00000000-0005-0000-0000-000008010000}"/>
    <cellStyle name="Separador de milhares 18 3 2" xfId="341" xr:uid="{00000000-0005-0000-0000-000009010000}"/>
    <cellStyle name="Separador de milhares 18 4" xfId="133" xr:uid="{00000000-0005-0000-0000-00000A010000}"/>
    <cellStyle name="Separador de milhares 18 4 2" xfId="342" xr:uid="{00000000-0005-0000-0000-00000B010000}"/>
    <cellStyle name="Separador de milhares 18 5" xfId="134" xr:uid="{00000000-0005-0000-0000-00000C010000}"/>
    <cellStyle name="Separador de milhares 18 5 2" xfId="343" xr:uid="{00000000-0005-0000-0000-00000D010000}"/>
    <cellStyle name="Separador de milhares 18 6" xfId="135" xr:uid="{00000000-0005-0000-0000-00000E010000}"/>
    <cellStyle name="Separador de milhares 18 6 2" xfId="344" xr:uid="{00000000-0005-0000-0000-00000F010000}"/>
    <cellStyle name="Separador de milhares 18 7" xfId="136" xr:uid="{00000000-0005-0000-0000-000010010000}"/>
    <cellStyle name="Separador de milhares 18 7 2" xfId="345" xr:uid="{00000000-0005-0000-0000-000011010000}"/>
    <cellStyle name="Separador de milhares 18 8" xfId="137" xr:uid="{00000000-0005-0000-0000-000012010000}"/>
    <cellStyle name="Separador de milhares 18 8 2" xfId="346" xr:uid="{00000000-0005-0000-0000-000013010000}"/>
    <cellStyle name="Separador de milhares 18 9" xfId="138" xr:uid="{00000000-0005-0000-0000-000014010000}"/>
    <cellStyle name="Separador de milhares 18 9 2" xfId="347" xr:uid="{00000000-0005-0000-0000-000015010000}"/>
    <cellStyle name="Separador de milhares 19" xfId="139" xr:uid="{00000000-0005-0000-0000-000016010000}"/>
    <cellStyle name="Separador de milhares 19 10" xfId="140" xr:uid="{00000000-0005-0000-0000-000017010000}"/>
    <cellStyle name="Separador de milhares 19 10 2" xfId="349" xr:uid="{00000000-0005-0000-0000-000018010000}"/>
    <cellStyle name="Separador de milhares 19 11" xfId="141" xr:uid="{00000000-0005-0000-0000-000019010000}"/>
    <cellStyle name="Separador de milhares 19 11 2" xfId="350" xr:uid="{00000000-0005-0000-0000-00001A010000}"/>
    <cellStyle name="Separador de milhares 19 12" xfId="142" xr:uid="{00000000-0005-0000-0000-00001B010000}"/>
    <cellStyle name="Separador de milhares 19 12 2" xfId="351" xr:uid="{00000000-0005-0000-0000-00001C010000}"/>
    <cellStyle name="Separador de milhares 19 13" xfId="143" xr:uid="{00000000-0005-0000-0000-00001D010000}"/>
    <cellStyle name="Separador de milhares 19 13 2" xfId="352" xr:uid="{00000000-0005-0000-0000-00001E010000}"/>
    <cellStyle name="Separador de milhares 19 14" xfId="348" xr:uid="{00000000-0005-0000-0000-00001F010000}"/>
    <cellStyle name="Separador de milhares 19 2" xfId="144" xr:uid="{00000000-0005-0000-0000-000020010000}"/>
    <cellStyle name="Separador de milhares 19 2 2" xfId="353" xr:uid="{00000000-0005-0000-0000-000021010000}"/>
    <cellStyle name="Separador de milhares 19 3" xfId="145" xr:uid="{00000000-0005-0000-0000-000022010000}"/>
    <cellStyle name="Separador de milhares 19 3 2" xfId="354" xr:uid="{00000000-0005-0000-0000-000023010000}"/>
    <cellStyle name="Separador de milhares 19 4" xfId="146" xr:uid="{00000000-0005-0000-0000-000024010000}"/>
    <cellStyle name="Separador de milhares 19 4 2" xfId="355" xr:uid="{00000000-0005-0000-0000-000025010000}"/>
    <cellStyle name="Separador de milhares 19 5" xfId="147" xr:uid="{00000000-0005-0000-0000-000026010000}"/>
    <cellStyle name="Separador de milhares 19 5 2" xfId="356" xr:uid="{00000000-0005-0000-0000-000027010000}"/>
    <cellStyle name="Separador de milhares 19 6" xfId="148" xr:uid="{00000000-0005-0000-0000-000028010000}"/>
    <cellStyle name="Separador de milhares 19 6 2" xfId="357" xr:uid="{00000000-0005-0000-0000-000029010000}"/>
    <cellStyle name="Separador de milhares 19 7" xfId="149" xr:uid="{00000000-0005-0000-0000-00002A010000}"/>
    <cellStyle name="Separador de milhares 19 7 2" xfId="358" xr:uid="{00000000-0005-0000-0000-00002B010000}"/>
    <cellStyle name="Separador de milhares 19 8" xfId="150" xr:uid="{00000000-0005-0000-0000-00002C010000}"/>
    <cellStyle name="Separador de milhares 19 8 2" xfId="359" xr:uid="{00000000-0005-0000-0000-00002D010000}"/>
    <cellStyle name="Separador de milhares 19 9" xfId="151" xr:uid="{00000000-0005-0000-0000-00002E010000}"/>
    <cellStyle name="Separador de milhares 19 9 2" xfId="360" xr:uid="{00000000-0005-0000-0000-00002F010000}"/>
    <cellStyle name="Separador de milhares 2" xfId="152" xr:uid="{00000000-0005-0000-0000-000030010000}"/>
    <cellStyle name="Separador de milhares 2 10" xfId="153" xr:uid="{00000000-0005-0000-0000-000031010000}"/>
    <cellStyle name="Separador de milhares 2 10 2" xfId="362" xr:uid="{00000000-0005-0000-0000-000032010000}"/>
    <cellStyle name="Separador de milhares 2 11" xfId="154" xr:uid="{00000000-0005-0000-0000-000033010000}"/>
    <cellStyle name="Separador de milhares 2 11 2" xfId="363" xr:uid="{00000000-0005-0000-0000-000034010000}"/>
    <cellStyle name="Separador de milhares 2 12" xfId="155" xr:uid="{00000000-0005-0000-0000-000035010000}"/>
    <cellStyle name="Separador de milhares 2 12 2" xfId="364" xr:uid="{00000000-0005-0000-0000-000036010000}"/>
    <cellStyle name="Separador de milhares 2 13" xfId="156" xr:uid="{00000000-0005-0000-0000-000037010000}"/>
    <cellStyle name="Separador de milhares 2 13 2" xfId="365" xr:uid="{00000000-0005-0000-0000-000038010000}"/>
    <cellStyle name="Separador de milhares 2 14" xfId="361" xr:uid="{00000000-0005-0000-0000-000039010000}"/>
    <cellStyle name="Separador de milhares 2 2" xfId="157" xr:uid="{00000000-0005-0000-0000-00003A010000}"/>
    <cellStyle name="Separador de milhares 2 2 2" xfId="158" xr:uid="{00000000-0005-0000-0000-00003B010000}"/>
    <cellStyle name="Separador de milhares 2 2 2 2" xfId="367" xr:uid="{00000000-0005-0000-0000-00003C010000}"/>
    <cellStyle name="Separador de milhares 2 2 3" xfId="159" xr:uid="{00000000-0005-0000-0000-00003D010000}"/>
    <cellStyle name="Separador de milhares 2 2 3 2" xfId="368" xr:uid="{00000000-0005-0000-0000-00003E010000}"/>
    <cellStyle name="Separador de milhares 2 2 4" xfId="366" xr:uid="{00000000-0005-0000-0000-00003F010000}"/>
    <cellStyle name="Separador de milhares 2 3" xfId="160" xr:uid="{00000000-0005-0000-0000-000040010000}"/>
    <cellStyle name="Separador de milhares 2 3 2" xfId="369" xr:uid="{00000000-0005-0000-0000-000041010000}"/>
    <cellStyle name="Separador de milhares 2 4" xfId="161" xr:uid="{00000000-0005-0000-0000-000042010000}"/>
    <cellStyle name="Separador de milhares 2 4 2" xfId="370" xr:uid="{00000000-0005-0000-0000-000043010000}"/>
    <cellStyle name="Separador de milhares 2 5" xfId="162" xr:uid="{00000000-0005-0000-0000-000044010000}"/>
    <cellStyle name="Separador de milhares 2 5 2" xfId="371" xr:uid="{00000000-0005-0000-0000-000045010000}"/>
    <cellStyle name="Separador de milhares 2 6" xfId="163" xr:uid="{00000000-0005-0000-0000-000046010000}"/>
    <cellStyle name="Separador de milhares 2 6 2" xfId="372" xr:uid="{00000000-0005-0000-0000-000047010000}"/>
    <cellStyle name="Separador de milhares 2 7" xfId="164" xr:uid="{00000000-0005-0000-0000-000048010000}"/>
    <cellStyle name="Separador de milhares 2 7 2" xfId="373" xr:uid="{00000000-0005-0000-0000-000049010000}"/>
    <cellStyle name="Separador de milhares 2 8" xfId="165" xr:uid="{00000000-0005-0000-0000-00004A010000}"/>
    <cellStyle name="Separador de milhares 2 8 2" xfId="374" xr:uid="{00000000-0005-0000-0000-00004B010000}"/>
    <cellStyle name="Separador de milhares 2 9" xfId="166" xr:uid="{00000000-0005-0000-0000-00004C010000}"/>
    <cellStyle name="Separador de milhares 2 9 2" xfId="375" xr:uid="{00000000-0005-0000-0000-00004D010000}"/>
    <cellStyle name="Separador de milhares 21 10" xfId="167" xr:uid="{00000000-0005-0000-0000-00004E010000}"/>
    <cellStyle name="Separador de milhares 21 10 2" xfId="376" xr:uid="{00000000-0005-0000-0000-00004F010000}"/>
    <cellStyle name="Separador de milhares 21 11" xfId="168" xr:uid="{00000000-0005-0000-0000-000050010000}"/>
    <cellStyle name="Separador de milhares 21 11 2" xfId="377" xr:uid="{00000000-0005-0000-0000-000051010000}"/>
    <cellStyle name="Separador de milhares 21 12" xfId="169" xr:uid="{00000000-0005-0000-0000-000052010000}"/>
    <cellStyle name="Separador de milhares 21 12 2" xfId="378" xr:uid="{00000000-0005-0000-0000-000053010000}"/>
    <cellStyle name="Separador de milhares 21 13" xfId="170" xr:uid="{00000000-0005-0000-0000-000054010000}"/>
    <cellStyle name="Separador de milhares 21 13 2" xfId="379" xr:uid="{00000000-0005-0000-0000-000055010000}"/>
    <cellStyle name="Separador de milhares 21 2" xfId="171" xr:uid="{00000000-0005-0000-0000-000056010000}"/>
    <cellStyle name="Separador de milhares 21 2 2" xfId="380" xr:uid="{00000000-0005-0000-0000-000057010000}"/>
    <cellStyle name="Separador de milhares 21 3" xfId="172" xr:uid="{00000000-0005-0000-0000-000058010000}"/>
    <cellStyle name="Separador de milhares 21 3 2" xfId="381" xr:uid="{00000000-0005-0000-0000-000059010000}"/>
    <cellStyle name="Separador de milhares 21 4" xfId="173" xr:uid="{00000000-0005-0000-0000-00005A010000}"/>
    <cellStyle name="Separador de milhares 21 4 2" xfId="382" xr:uid="{00000000-0005-0000-0000-00005B010000}"/>
    <cellStyle name="Separador de milhares 21 5" xfId="174" xr:uid="{00000000-0005-0000-0000-00005C010000}"/>
    <cellStyle name="Separador de milhares 21 5 2" xfId="383" xr:uid="{00000000-0005-0000-0000-00005D010000}"/>
    <cellStyle name="Separador de milhares 21 6" xfId="175" xr:uid="{00000000-0005-0000-0000-00005E010000}"/>
    <cellStyle name="Separador de milhares 21 6 2" xfId="384" xr:uid="{00000000-0005-0000-0000-00005F010000}"/>
    <cellStyle name="Separador de milhares 21 7" xfId="176" xr:uid="{00000000-0005-0000-0000-000060010000}"/>
    <cellStyle name="Separador de milhares 21 7 2" xfId="385" xr:uid="{00000000-0005-0000-0000-000061010000}"/>
    <cellStyle name="Separador de milhares 21 8" xfId="177" xr:uid="{00000000-0005-0000-0000-000062010000}"/>
    <cellStyle name="Separador de milhares 21 8 2" xfId="386" xr:uid="{00000000-0005-0000-0000-000063010000}"/>
    <cellStyle name="Separador de milhares 21 9" xfId="178" xr:uid="{00000000-0005-0000-0000-000064010000}"/>
    <cellStyle name="Separador de milhares 21 9 2" xfId="387" xr:uid="{00000000-0005-0000-0000-000065010000}"/>
    <cellStyle name="Separador de milhares 3" xfId="179" xr:uid="{00000000-0005-0000-0000-000066010000}"/>
    <cellStyle name="Separador de milhares 3 2" xfId="388" xr:uid="{00000000-0005-0000-0000-000067010000}"/>
    <cellStyle name="Separador de milhares 4" xfId="180" xr:uid="{00000000-0005-0000-0000-000068010000}"/>
    <cellStyle name="Separador de milhares 4 2" xfId="389" xr:uid="{00000000-0005-0000-0000-000069010000}"/>
    <cellStyle name="Separador de milhares 5 10" xfId="181" xr:uid="{00000000-0005-0000-0000-00006A010000}"/>
    <cellStyle name="Separador de milhares 5 10 2" xfId="390" xr:uid="{00000000-0005-0000-0000-00006B010000}"/>
    <cellStyle name="Separador de milhares 5 11" xfId="182" xr:uid="{00000000-0005-0000-0000-00006C010000}"/>
    <cellStyle name="Separador de milhares 5 11 2" xfId="391" xr:uid="{00000000-0005-0000-0000-00006D010000}"/>
    <cellStyle name="Separador de milhares 5 12" xfId="183" xr:uid="{00000000-0005-0000-0000-00006E010000}"/>
    <cellStyle name="Separador de milhares 5 12 2" xfId="392" xr:uid="{00000000-0005-0000-0000-00006F010000}"/>
    <cellStyle name="Separador de milhares 5 13" xfId="184" xr:uid="{00000000-0005-0000-0000-000070010000}"/>
    <cellStyle name="Separador de milhares 5 13 2" xfId="393" xr:uid="{00000000-0005-0000-0000-000071010000}"/>
    <cellStyle name="Separador de milhares 5 2" xfId="185" xr:uid="{00000000-0005-0000-0000-000072010000}"/>
    <cellStyle name="Separador de milhares 5 2 2" xfId="394" xr:uid="{00000000-0005-0000-0000-000073010000}"/>
    <cellStyle name="Separador de milhares 5 3" xfId="186" xr:uid="{00000000-0005-0000-0000-000074010000}"/>
    <cellStyle name="Separador de milhares 5 3 2" xfId="395" xr:uid="{00000000-0005-0000-0000-000075010000}"/>
    <cellStyle name="Separador de milhares 5 4" xfId="187" xr:uid="{00000000-0005-0000-0000-000076010000}"/>
    <cellStyle name="Separador de milhares 5 4 2" xfId="396" xr:uid="{00000000-0005-0000-0000-000077010000}"/>
    <cellStyle name="Separador de milhares 5 5" xfId="188" xr:uid="{00000000-0005-0000-0000-000078010000}"/>
    <cellStyle name="Separador de milhares 5 5 2" xfId="397" xr:uid="{00000000-0005-0000-0000-000079010000}"/>
    <cellStyle name="Separador de milhares 5 6" xfId="189" xr:uid="{00000000-0005-0000-0000-00007A010000}"/>
    <cellStyle name="Separador de milhares 5 6 2" xfId="398" xr:uid="{00000000-0005-0000-0000-00007B010000}"/>
    <cellStyle name="Separador de milhares 5 7" xfId="190" xr:uid="{00000000-0005-0000-0000-00007C010000}"/>
    <cellStyle name="Separador de milhares 5 7 2" xfId="399" xr:uid="{00000000-0005-0000-0000-00007D010000}"/>
    <cellStyle name="Separador de milhares 5 8" xfId="191" xr:uid="{00000000-0005-0000-0000-00007E010000}"/>
    <cellStyle name="Separador de milhares 5 8 2" xfId="400" xr:uid="{00000000-0005-0000-0000-00007F010000}"/>
    <cellStyle name="Separador de milhares 5 9" xfId="192" xr:uid="{00000000-0005-0000-0000-000080010000}"/>
    <cellStyle name="Separador de milhares 5 9 2" xfId="401" xr:uid="{00000000-0005-0000-0000-000081010000}"/>
    <cellStyle name="Separador de milhares 7 2" xfId="193" xr:uid="{00000000-0005-0000-0000-000082010000}"/>
    <cellStyle name="Separador de milhares 7 2 2" xfId="402" xr:uid="{00000000-0005-0000-0000-000083010000}"/>
    <cellStyle name="Separador de milhares 7 3" xfId="194" xr:uid="{00000000-0005-0000-0000-000084010000}"/>
    <cellStyle name="Separador de milhares 7 3 2" xfId="403" xr:uid="{00000000-0005-0000-0000-000085010000}"/>
    <cellStyle name="Separador de milhares 7 4" xfId="195" xr:uid="{00000000-0005-0000-0000-000086010000}"/>
    <cellStyle name="Separador de milhares 7 4 2" xfId="404" xr:uid="{00000000-0005-0000-0000-000087010000}"/>
    <cellStyle name="Separador de milhares 7 5" xfId="196" xr:uid="{00000000-0005-0000-0000-000088010000}"/>
    <cellStyle name="Separador de milhares 7 5 2" xfId="405" xr:uid="{00000000-0005-0000-0000-000089010000}"/>
    <cellStyle name="Separador de milhares 7 6" xfId="197" xr:uid="{00000000-0005-0000-0000-00008A010000}"/>
    <cellStyle name="Separador de milhares 7 6 2" xfId="406" xr:uid="{00000000-0005-0000-0000-00008B010000}"/>
    <cellStyle name="Separador de milhares 7 7" xfId="198" xr:uid="{00000000-0005-0000-0000-00008C010000}"/>
    <cellStyle name="Separador de milhares 7 7 2" xfId="407" xr:uid="{00000000-0005-0000-0000-00008D010000}"/>
    <cellStyle name="Separador de milhares 7 8" xfId="199" xr:uid="{00000000-0005-0000-0000-00008E010000}"/>
    <cellStyle name="Separador de milhares 7 8 2" xfId="408" xr:uid="{00000000-0005-0000-0000-00008F010000}"/>
    <cellStyle name="Separador de milhares 9 2" xfId="200" xr:uid="{00000000-0005-0000-0000-000090010000}"/>
    <cellStyle name="Separador de milhares 9 2 2" xfId="409" xr:uid="{00000000-0005-0000-0000-000091010000}"/>
    <cellStyle name="Separador de milhares 9 3" xfId="201" xr:uid="{00000000-0005-0000-0000-000092010000}"/>
    <cellStyle name="Separador de milhares 9 3 2" xfId="410" xr:uid="{00000000-0005-0000-0000-000093010000}"/>
    <cellStyle name="Separador de milhares 9 4" xfId="202" xr:uid="{00000000-0005-0000-0000-000094010000}"/>
    <cellStyle name="Separador de milhares 9 4 2" xfId="411" xr:uid="{00000000-0005-0000-0000-000095010000}"/>
    <cellStyle name="Separador de milhares 9 5" xfId="203" xr:uid="{00000000-0005-0000-0000-000096010000}"/>
    <cellStyle name="Separador de milhares 9 5 2" xfId="412" xr:uid="{00000000-0005-0000-0000-000097010000}"/>
    <cellStyle name="Separador de milhares 9 6" xfId="204" xr:uid="{00000000-0005-0000-0000-000098010000}"/>
    <cellStyle name="Separador de milhares 9 6 2" xfId="413" xr:uid="{00000000-0005-0000-0000-000099010000}"/>
    <cellStyle name="Separador de milhares 9 7" xfId="205" xr:uid="{00000000-0005-0000-0000-00009A010000}"/>
    <cellStyle name="Separador de milhares 9 7 2" xfId="414" xr:uid="{00000000-0005-0000-0000-00009B010000}"/>
    <cellStyle name="Separador de milhares 9 8" xfId="206" xr:uid="{00000000-0005-0000-0000-00009C010000}"/>
    <cellStyle name="Separador de milhares 9 8 2" xfId="415" xr:uid="{00000000-0005-0000-0000-00009D010000}"/>
    <cellStyle name="Texto Explicativo 2" xfId="211" xr:uid="{00000000-0005-0000-0000-00009E010000}"/>
    <cellStyle name="Título 1 1" xfId="207" xr:uid="{00000000-0005-0000-0000-00009F010000}"/>
    <cellStyle name="Vírgula 2" xfId="210" xr:uid="{00000000-0005-0000-0000-0000A0010000}"/>
    <cellStyle name="Vírgula 3" xfId="212" xr:uid="{00000000-0005-0000-0000-0000A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558ED5"/>
      <rgbColor rgb="00969696"/>
      <rgbColor rgb="00003366"/>
      <rgbColor rgb="00339966"/>
      <rgbColor rgb="00010000"/>
      <rgbColor rgb="00333300"/>
      <rgbColor rgb="00993300"/>
      <rgbColor rgb="00993366"/>
      <rgbColor rgb="003333CC"/>
      <rgbColor rgb="00333333"/>
    </indexed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8"/>
  <sheetViews>
    <sheetView tabSelected="1" topLeftCell="A51" zoomScale="80" zoomScaleNormal="80" workbookViewId="0">
      <selection activeCell="O93" sqref="O93"/>
    </sheetView>
  </sheetViews>
  <sheetFormatPr defaultRowHeight="12.75" x14ac:dyDescent="0.2"/>
  <cols>
    <col min="1" max="1" width="9.42578125" style="96" customWidth="1"/>
    <col min="2" max="2" width="12.85546875" style="96" customWidth="1"/>
    <col min="3" max="3" width="42" style="96" customWidth="1"/>
    <col min="4" max="4" width="27.7109375" style="96" customWidth="1"/>
    <col min="5" max="5" width="15.7109375" style="96" customWidth="1"/>
    <col min="6" max="6" width="6.85546875" style="96" customWidth="1"/>
    <col min="7" max="7" width="14.42578125" style="96" customWidth="1"/>
    <col min="8" max="8" width="18.28515625" style="96" bestFit="1" customWidth="1"/>
    <col min="9" max="9" width="20" style="96" customWidth="1"/>
    <col min="10" max="10" width="11.7109375" style="96" bestFit="1" customWidth="1"/>
    <col min="11" max="11" width="13.140625" style="96" bestFit="1" customWidth="1"/>
    <col min="12" max="12" width="13.28515625" style="96" customWidth="1"/>
    <col min="13" max="13" width="16.5703125" style="96" customWidth="1"/>
    <col min="14" max="15" width="13.28515625" style="96" customWidth="1"/>
    <col min="16" max="16" width="29.85546875" style="96" customWidth="1"/>
    <col min="17" max="17" width="9.85546875" style="96" customWidth="1"/>
    <col min="18" max="18" width="24.5703125" style="96" customWidth="1"/>
    <col min="19" max="19" width="22.5703125" style="67" customWidth="1"/>
    <col min="20" max="236" width="18" style="96" customWidth="1"/>
    <col min="237" max="16384" width="9.140625" style="96"/>
  </cols>
  <sheetData>
    <row r="1" spans="1:19" ht="15.75" x14ac:dyDescent="0.2">
      <c r="A1" s="100" t="s">
        <v>0</v>
      </c>
      <c r="B1" s="101"/>
      <c r="C1" s="102"/>
      <c r="D1" s="103"/>
      <c r="E1" s="103"/>
      <c r="F1" s="103"/>
      <c r="G1" s="100"/>
      <c r="H1" s="104"/>
      <c r="I1" s="104"/>
      <c r="J1" s="105"/>
      <c r="K1" s="105"/>
      <c r="L1" s="100"/>
      <c r="M1" s="103"/>
      <c r="N1" s="103"/>
      <c r="O1" s="103"/>
      <c r="P1" s="103"/>
      <c r="Q1" s="100"/>
      <c r="R1" s="100"/>
    </row>
    <row r="2" spans="1:19" ht="15.75" x14ac:dyDescent="0.25">
      <c r="A2" s="100"/>
      <c r="B2" s="106" t="s">
        <v>1</v>
      </c>
      <c r="C2" s="102"/>
      <c r="D2" s="107"/>
      <c r="E2" s="107"/>
      <c r="F2" s="107"/>
      <c r="G2" s="100"/>
      <c r="H2" s="104"/>
      <c r="I2" s="104"/>
      <c r="J2" s="105"/>
      <c r="K2" s="105"/>
      <c r="L2" s="100"/>
      <c r="M2" s="107"/>
      <c r="N2" s="107"/>
      <c r="O2" s="107"/>
      <c r="P2" s="107"/>
      <c r="Q2" s="100"/>
      <c r="R2" s="100"/>
    </row>
    <row r="3" spans="1:19" ht="15.75" x14ac:dyDescent="0.25">
      <c r="A3" s="100"/>
      <c r="B3" s="42" t="s">
        <v>2</v>
      </c>
      <c r="C3" s="102"/>
      <c r="D3" s="107"/>
      <c r="E3" s="107"/>
      <c r="F3" s="107"/>
      <c r="G3" s="100"/>
      <c r="H3" s="104"/>
      <c r="I3" s="104"/>
      <c r="J3" s="105"/>
      <c r="K3" s="105"/>
      <c r="L3" s="100"/>
      <c r="M3" s="107"/>
      <c r="N3" s="107"/>
      <c r="O3" s="107"/>
      <c r="P3" s="107"/>
      <c r="Q3" s="100"/>
      <c r="R3" s="100"/>
    </row>
    <row r="4" spans="1:19" ht="15.75" x14ac:dyDescent="0.25">
      <c r="A4" s="100"/>
      <c r="B4" s="42" t="s">
        <v>3</v>
      </c>
      <c r="C4" s="102"/>
      <c r="D4" s="107"/>
      <c r="E4" s="107"/>
      <c r="F4" s="107"/>
      <c r="G4" s="100"/>
      <c r="H4" s="104"/>
      <c r="I4" s="104"/>
      <c r="J4" s="105"/>
      <c r="K4" s="105"/>
      <c r="L4" s="100"/>
      <c r="M4" s="107"/>
      <c r="N4" s="107"/>
      <c r="O4" s="107"/>
      <c r="P4" s="107"/>
      <c r="Q4" s="100"/>
      <c r="R4" s="100"/>
    </row>
    <row r="5" spans="1:19" ht="15.75" x14ac:dyDescent="0.25">
      <c r="A5" s="100"/>
      <c r="B5" s="43" t="s">
        <v>4</v>
      </c>
      <c r="C5" s="42"/>
      <c r="D5" s="107"/>
      <c r="E5" s="107"/>
      <c r="F5" s="107"/>
      <c r="G5" s="100"/>
      <c r="H5" s="104"/>
      <c r="I5" s="104"/>
      <c r="J5" s="105"/>
      <c r="K5" s="105"/>
      <c r="L5" s="100"/>
      <c r="M5" s="107"/>
      <c r="N5" s="107"/>
      <c r="O5" s="107"/>
      <c r="P5" s="107"/>
      <c r="Q5" s="100"/>
      <c r="R5" s="100"/>
    </row>
    <row r="6" spans="1:19" ht="15.75" x14ac:dyDescent="0.25">
      <c r="A6" s="100"/>
      <c r="B6" s="101"/>
      <c r="C6" s="108"/>
      <c r="D6" s="107"/>
      <c r="E6" s="107"/>
      <c r="F6" s="107"/>
      <c r="G6" s="100"/>
      <c r="H6" s="104"/>
      <c r="I6" s="104"/>
      <c r="J6" s="105"/>
      <c r="K6" s="105"/>
      <c r="L6" s="100"/>
      <c r="M6" s="107"/>
      <c r="N6" s="107"/>
      <c r="O6" s="107"/>
      <c r="P6" s="107"/>
      <c r="Q6" s="100"/>
      <c r="R6" s="100"/>
    </row>
    <row r="7" spans="1:19" ht="15.75" x14ac:dyDescent="0.25">
      <c r="A7" s="100"/>
      <c r="B7" s="42" t="s">
        <v>393</v>
      </c>
      <c r="C7" s="108"/>
      <c r="D7" s="109" t="s">
        <v>5</v>
      </c>
      <c r="E7" s="110">
        <v>5.2374000000000001</v>
      </c>
      <c r="F7" s="107"/>
      <c r="G7" s="100"/>
      <c r="H7" s="104"/>
      <c r="I7" s="104"/>
      <c r="J7" s="105"/>
      <c r="K7" s="105"/>
      <c r="L7" s="100"/>
      <c r="M7" s="107"/>
      <c r="N7" s="107"/>
      <c r="O7" s="107"/>
      <c r="P7" s="107"/>
      <c r="Q7" s="100"/>
      <c r="R7" s="100"/>
    </row>
    <row r="8" spans="1:19" ht="15.75" x14ac:dyDescent="0.25">
      <c r="A8" s="100"/>
      <c r="B8" s="42" t="s">
        <v>394</v>
      </c>
      <c r="C8" s="108"/>
      <c r="D8" s="107"/>
      <c r="E8" s="107"/>
      <c r="F8" s="107"/>
      <c r="G8" s="100"/>
      <c r="H8" s="104"/>
      <c r="I8" s="104"/>
      <c r="J8" s="105"/>
      <c r="K8" s="105"/>
      <c r="L8" s="100"/>
      <c r="M8" s="107"/>
      <c r="N8" s="107"/>
      <c r="O8" s="107"/>
      <c r="P8" s="107"/>
      <c r="Q8" s="100"/>
      <c r="R8" s="100"/>
    </row>
    <row r="9" spans="1:19" ht="15.75" x14ac:dyDescent="0.25">
      <c r="A9" s="100"/>
      <c r="B9" s="42" t="s">
        <v>6</v>
      </c>
      <c r="C9" s="108"/>
      <c r="D9" s="111"/>
      <c r="E9" s="103"/>
      <c r="F9" s="103"/>
      <c r="G9" s="100"/>
      <c r="H9" s="104"/>
      <c r="I9" s="104"/>
      <c r="J9" s="105"/>
      <c r="K9" s="105"/>
      <c r="L9" s="100"/>
      <c r="M9" s="103"/>
      <c r="N9" s="112"/>
      <c r="O9" s="107"/>
      <c r="P9" s="107"/>
      <c r="Q9" s="100"/>
      <c r="R9" s="100"/>
    </row>
    <row r="10" spans="1:19" ht="15.75" x14ac:dyDescent="0.25">
      <c r="A10" s="100"/>
      <c r="B10" s="42" t="s">
        <v>7</v>
      </c>
      <c r="C10" s="42"/>
      <c r="D10" s="107"/>
      <c r="E10" s="107"/>
      <c r="F10" s="107"/>
      <c r="G10" s="100"/>
      <c r="H10" s="104"/>
      <c r="I10" s="104"/>
      <c r="J10" s="105"/>
      <c r="K10" s="105"/>
      <c r="L10" s="100"/>
      <c r="M10" s="107"/>
      <c r="N10" s="107"/>
      <c r="O10" s="107"/>
      <c r="P10" s="107"/>
      <c r="Q10" s="100"/>
      <c r="R10" s="100"/>
    </row>
    <row r="11" spans="1:19" ht="15.75" x14ac:dyDescent="0.25">
      <c r="A11" s="100"/>
      <c r="B11" s="42"/>
      <c r="C11" s="108"/>
      <c r="D11" s="107"/>
      <c r="E11" s="107"/>
      <c r="F11" s="107"/>
      <c r="G11" s="100"/>
      <c r="H11" s="104"/>
      <c r="I11" s="104"/>
      <c r="J11" s="105"/>
      <c r="K11" s="105"/>
      <c r="L11" s="100"/>
      <c r="M11" s="107"/>
      <c r="N11" s="107"/>
      <c r="O11" s="107"/>
      <c r="P11" s="107"/>
      <c r="Q11" s="100"/>
      <c r="R11" s="100"/>
      <c r="S11" s="68"/>
    </row>
    <row r="12" spans="1:19" ht="15.75" x14ac:dyDescent="0.2">
      <c r="A12" s="145">
        <v>1</v>
      </c>
      <c r="B12" s="140" t="s">
        <v>8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68"/>
    </row>
    <row r="13" spans="1:19" ht="15.75" x14ac:dyDescent="0.2">
      <c r="A13" s="145"/>
      <c r="B13" s="141" t="s">
        <v>9</v>
      </c>
      <c r="C13" s="142" t="s">
        <v>10</v>
      </c>
      <c r="D13" s="141" t="s">
        <v>11</v>
      </c>
      <c r="E13" s="141" t="s">
        <v>12</v>
      </c>
      <c r="F13" s="141" t="s">
        <v>13</v>
      </c>
      <c r="G13" s="141" t="s">
        <v>14</v>
      </c>
      <c r="H13" s="141" t="s">
        <v>15</v>
      </c>
      <c r="I13" s="141"/>
      <c r="J13" s="141"/>
      <c r="K13" s="141"/>
      <c r="L13" s="141" t="s">
        <v>16</v>
      </c>
      <c r="M13" s="141" t="s">
        <v>17</v>
      </c>
      <c r="N13" s="141" t="s">
        <v>18</v>
      </c>
      <c r="O13" s="141"/>
      <c r="P13" s="141" t="s">
        <v>19</v>
      </c>
      <c r="Q13" s="141" t="s">
        <v>20</v>
      </c>
      <c r="R13" s="141" t="s">
        <v>21</v>
      </c>
      <c r="S13" s="157"/>
    </row>
    <row r="14" spans="1:19" ht="63" x14ac:dyDescent="0.2">
      <c r="A14" s="145"/>
      <c r="B14" s="141"/>
      <c r="C14" s="142"/>
      <c r="D14" s="141"/>
      <c r="E14" s="141"/>
      <c r="F14" s="141"/>
      <c r="G14" s="141"/>
      <c r="H14" s="97" t="s">
        <v>22</v>
      </c>
      <c r="I14" s="97" t="s">
        <v>23</v>
      </c>
      <c r="J14" s="98" t="s">
        <v>24</v>
      </c>
      <c r="K14" s="98" t="s">
        <v>25</v>
      </c>
      <c r="L14" s="141"/>
      <c r="M14" s="141"/>
      <c r="N14" s="99" t="s">
        <v>26</v>
      </c>
      <c r="O14" s="99" t="s">
        <v>27</v>
      </c>
      <c r="P14" s="141"/>
      <c r="Q14" s="141"/>
      <c r="R14" s="141"/>
      <c r="S14" s="157"/>
    </row>
    <row r="15" spans="1:19" s="113" customFormat="1" ht="15.75" hidden="1" x14ac:dyDescent="0.2">
      <c r="A15" s="8" t="s">
        <v>28</v>
      </c>
      <c r="B15" s="8"/>
      <c r="C15" s="33" t="s">
        <v>29</v>
      </c>
      <c r="D15" s="8"/>
      <c r="E15" s="8"/>
      <c r="F15" s="8"/>
      <c r="G15" s="35" t="s">
        <v>30</v>
      </c>
      <c r="H15" s="34">
        <v>770967.28</v>
      </c>
      <c r="I15" s="14"/>
      <c r="J15" s="15">
        <v>1</v>
      </c>
      <c r="K15" s="15"/>
      <c r="L15" s="13"/>
      <c r="M15" s="8" t="s">
        <v>31</v>
      </c>
      <c r="N15" s="16"/>
      <c r="O15" s="10"/>
      <c r="P15" s="10"/>
      <c r="Q15" s="10"/>
      <c r="R15" s="8" t="s">
        <v>32</v>
      </c>
      <c r="S15" s="69"/>
    </row>
    <row r="16" spans="1:19" s="113" customFormat="1" ht="15.75" hidden="1" x14ac:dyDescent="0.2">
      <c r="A16" s="8" t="s">
        <v>33</v>
      </c>
      <c r="B16" s="8"/>
      <c r="C16" s="33" t="s">
        <v>34</v>
      </c>
      <c r="D16" s="8"/>
      <c r="E16" s="8"/>
      <c r="F16" s="8"/>
      <c r="G16" s="35" t="s">
        <v>35</v>
      </c>
      <c r="H16" s="34">
        <v>763166.16</v>
      </c>
      <c r="I16" s="14"/>
      <c r="J16" s="15">
        <v>1</v>
      </c>
      <c r="K16" s="15"/>
      <c r="L16" s="13"/>
      <c r="M16" s="8" t="s">
        <v>31</v>
      </c>
      <c r="N16" s="16"/>
      <c r="O16" s="10"/>
      <c r="P16" s="10"/>
      <c r="Q16" s="10"/>
      <c r="R16" s="8" t="s">
        <v>32</v>
      </c>
      <c r="S16" s="69"/>
    </row>
    <row r="17" spans="1:19" s="113" customFormat="1" ht="15.75" hidden="1" x14ac:dyDescent="0.2">
      <c r="A17" s="8" t="s">
        <v>36</v>
      </c>
      <c r="B17" s="8"/>
      <c r="C17" s="33" t="s">
        <v>37</v>
      </c>
      <c r="D17" s="8"/>
      <c r="E17" s="8"/>
      <c r="F17" s="8"/>
      <c r="G17" s="35" t="s">
        <v>38</v>
      </c>
      <c r="H17" s="34">
        <v>884896.08</v>
      </c>
      <c r="I17" s="14"/>
      <c r="J17" s="15">
        <v>1</v>
      </c>
      <c r="K17" s="15"/>
      <c r="L17" s="13"/>
      <c r="M17" s="8" t="s">
        <v>31</v>
      </c>
      <c r="N17" s="16"/>
      <c r="O17" s="10"/>
      <c r="P17" s="10"/>
      <c r="Q17" s="10"/>
      <c r="R17" s="8" t="s">
        <v>32</v>
      </c>
      <c r="S17" s="69"/>
    </row>
    <row r="18" spans="1:19" s="113" customFormat="1" ht="15.75" hidden="1" x14ac:dyDescent="0.2">
      <c r="A18" s="8" t="s">
        <v>39</v>
      </c>
      <c r="B18" s="8"/>
      <c r="C18" s="33" t="s">
        <v>40</v>
      </c>
      <c r="D18" s="8"/>
      <c r="E18" s="8"/>
      <c r="F18" s="8"/>
      <c r="G18" s="35" t="s">
        <v>41</v>
      </c>
      <c r="H18" s="34">
        <v>808574</v>
      </c>
      <c r="I18" s="14"/>
      <c r="J18" s="15">
        <v>1</v>
      </c>
      <c r="K18" s="15"/>
      <c r="L18" s="13"/>
      <c r="M18" s="8" t="s">
        <v>31</v>
      </c>
      <c r="N18" s="16"/>
      <c r="O18" s="10"/>
      <c r="P18" s="10"/>
      <c r="Q18" s="10"/>
      <c r="R18" s="8" t="s">
        <v>32</v>
      </c>
      <c r="S18" s="69"/>
    </row>
    <row r="19" spans="1:19" s="113" customFormat="1" ht="15.75" hidden="1" x14ac:dyDescent="0.2">
      <c r="A19" s="8" t="s">
        <v>42</v>
      </c>
      <c r="B19" s="8"/>
      <c r="C19" s="33" t="s">
        <v>43</v>
      </c>
      <c r="D19" s="8"/>
      <c r="E19" s="8"/>
      <c r="F19" s="8"/>
      <c r="G19" s="35" t="s">
        <v>44</v>
      </c>
      <c r="H19" s="34">
        <v>780589.78</v>
      </c>
      <c r="I19" s="14"/>
      <c r="J19" s="15">
        <v>1</v>
      </c>
      <c r="K19" s="15"/>
      <c r="L19" s="13"/>
      <c r="M19" s="8" t="s">
        <v>31</v>
      </c>
      <c r="N19" s="16"/>
      <c r="O19" s="10"/>
      <c r="P19" s="10"/>
      <c r="Q19" s="10"/>
      <c r="R19" s="8" t="s">
        <v>32</v>
      </c>
      <c r="S19" s="69"/>
    </row>
    <row r="20" spans="1:19" s="113" customFormat="1" ht="20.100000000000001" hidden="1" customHeight="1" x14ac:dyDescent="0.2">
      <c r="A20" s="8" t="s">
        <v>45</v>
      </c>
      <c r="B20" s="8"/>
      <c r="C20" s="52" t="s">
        <v>46</v>
      </c>
      <c r="D20" s="8"/>
      <c r="E20" s="8"/>
      <c r="F20" s="8"/>
      <c r="G20" s="35" t="s">
        <v>47</v>
      </c>
      <c r="H20" s="34">
        <v>1000064.03</v>
      </c>
      <c r="I20" s="14">
        <f>H20/E7</f>
        <v>190946.65864742047</v>
      </c>
      <c r="J20" s="15">
        <v>1</v>
      </c>
      <c r="K20" s="15"/>
      <c r="L20" s="13"/>
      <c r="M20" s="8" t="s">
        <v>31</v>
      </c>
      <c r="N20" s="16">
        <v>43009</v>
      </c>
      <c r="O20" s="10">
        <v>43891</v>
      </c>
      <c r="P20" s="10"/>
      <c r="Q20" s="10"/>
      <c r="R20" s="8" t="s">
        <v>32</v>
      </c>
      <c r="S20" s="70"/>
    </row>
    <row r="21" spans="1:19" s="114" customFormat="1" ht="20.100000000000001" hidden="1" customHeight="1" x14ac:dyDescent="0.25">
      <c r="A21" s="57" t="s">
        <v>48</v>
      </c>
      <c r="B21" s="57"/>
      <c r="C21" s="58" t="s">
        <v>49</v>
      </c>
      <c r="D21" s="57"/>
      <c r="E21" s="57"/>
      <c r="F21" s="57"/>
      <c r="G21" s="59" t="s">
        <v>50</v>
      </c>
      <c r="H21" s="60">
        <v>875024.23</v>
      </c>
      <c r="I21" s="61">
        <f>H21/E7</f>
        <v>167072.25531752396</v>
      </c>
      <c r="J21" s="62">
        <v>1</v>
      </c>
      <c r="K21" s="62"/>
      <c r="L21" s="63"/>
      <c r="M21" s="57" t="s">
        <v>51</v>
      </c>
      <c r="N21" s="64">
        <v>44256</v>
      </c>
      <c r="O21" s="16">
        <v>44287</v>
      </c>
      <c r="P21" s="65"/>
      <c r="Q21" s="10"/>
      <c r="R21" s="57" t="s">
        <v>52</v>
      </c>
      <c r="S21" s="66" t="s">
        <v>53</v>
      </c>
    </row>
    <row r="22" spans="1:19" s="113" customFormat="1" ht="20.100000000000001" hidden="1" customHeight="1" x14ac:dyDescent="0.2">
      <c r="A22" s="8" t="s">
        <v>54</v>
      </c>
      <c r="B22" s="8"/>
      <c r="C22" s="33" t="s">
        <v>55</v>
      </c>
      <c r="D22" s="8"/>
      <c r="E22" s="8"/>
      <c r="F22" s="8"/>
      <c r="G22" s="35" t="s">
        <v>56</v>
      </c>
      <c r="H22" s="34">
        <v>1066818.3500000001</v>
      </c>
      <c r="I22" s="14"/>
      <c r="J22" s="15">
        <v>1</v>
      </c>
      <c r="K22" s="15"/>
      <c r="L22" s="13"/>
      <c r="M22" s="8" t="s">
        <v>31</v>
      </c>
      <c r="N22" s="16"/>
      <c r="O22" s="10"/>
      <c r="P22" s="10"/>
      <c r="Q22" s="10"/>
      <c r="R22" s="8" t="s">
        <v>32</v>
      </c>
      <c r="S22" s="69"/>
    </row>
    <row r="23" spans="1:19" s="113" customFormat="1" ht="20.100000000000001" hidden="1" customHeight="1" x14ac:dyDescent="0.2">
      <c r="A23" s="8" t="s">
        <v>57</v>
      </c>
      <c r="B23" s="8"/>
      <c r="C23" s="33" t="s">
        <v>58</v>
      </c>
      <c r="D23" s="8"/>
      <c r="E23" s="8"/>
      <c r="F23" s="8"/>
      <c r="G23" s="35" t="s">
        <v>59</v>
      </c>
      <c r="H23" s="34">
        <v>810532.01</v>
      </c>
      <c r="I23" s="14"/>
      <c r="J23" s="15">
        <v>1</v>
      </c>
      <c r="K23" s="15"/>
      <c r="L23" s="13"/>
      <c r="M23" s="8" t="s">
        <v>31</v>
      </c>
      <c r="N23" s="16"/>
      <c r="O23" s="10"/>
      <c r="P23" s="10"/>
      <c r="Q23" s="10"/>
      <c r="R23" s="8" t="s">
        <v>32</v>
      </c>
      <c r="S23" s="69"/>
    </row>
    <row r="24" spans="1:19" s="113" customFormat="1" ht="20.100000000000001" hidden="1" customHeight="1" x14ac:dyDescent="0.2">
      <c r="A24" s="8" t="s">
        <v>60</v>
      </c>
      <c r="B24" s="8"/>
      <c r="C24" s="33" t="s">
        <v>61</v>
      </c>
      <c r="D24" s="8"/>
      <c r="E24" s="8"/>
      <c r="F24" s="8"/>
      <c r="G24" s="35" t="s">
        <v>62</v>
      </c>
      <c r="H24" s="34">
        <v>880800.1</v>
      </c>
      <c r="I24" s="14"/>
      <c r="J24" s="15">
        <v>1</v>
      </c>
      <c r="K24" s="15"/>
      <c r="L24" s="13"/>
      <c r="M24" s="8" t="s">
        <v>31</v>
      </c>
      <c r="N24" s="16"/>
      <c r="O24" s="10"/>
      <c r="P24" s="10"/>
      <c r="Q24" s="10"/>
      <c r="R24" s="8" t="s">
        <v>32</v>
      </c>
      <c r="S24" s="69"/>
    </row>
    <row r="25" spans="1:19" s="113" customFormat="1" ht="20.100000000000001" hidden="1" customHeight="1" x14ac:dyDescent="0.2">
      <c r="A25" s="8" t="s">
        <v>63</v>
      </c>
      <c r="B25" s="8"/>
      <c r="C25" s="33" t="s">
        <v>64</v>
      </c>
      <c r="D25" s="8"/>
      <c r="E25" s="8"/>
      <c r="F25" s="8"/>
      <c r="G25" s="35" t="s">
        <v>65</v>
      </c>
      <c r="H25" s="34">
        <v>797405.65</v>
      </c>
      <c r="I25" s="14"/>
      <c r="J25" s="15">
        <v>1</v>
      </c>
      <c r="K25" s="15"/>
      <c r="L25" s="13"/>
      <c r="M25" s="8" t="s">
        <v>31</v>
      </c>
      <c r="N25" s="16"/>
      <c r="O25" s="10"/>
      <c r="P25" s="10"/>
      <c r="Q25" s="10"/>
      <c r="R25" s="8" t="s">
        <v>32</v>
      </c>
      <c r="S25" s="69"/>
    </row>
    <row r="26" spans="1:19" s="113" customFormat="1" ht="20.100000000000001" hidden="1" customHeight="1" x14ac:dyDescent="0.2">
      <c r="A26" s="8" t="s">
        <v>66</v>
      </c>
      <c r="B26" s="8"/>
      <c r="C26" s="33" t="s">
        <v>67</v>
      </c>
      <c r="D26" s="8"/>
      <c r="E26" s="8"/>
      <c r="F26" s="8"/>
      <c r="G26" s="35" t="s">
        <v>68</v>
      </c>
      <c r="H26" s="34">
        <v>780003.99</v>
      </c>
      <c r="I26" s="14"/>
      <c r="J26" s="15">
        <v>1</v>
      </c>
      <c r="K26" s="15"/>
      <c r="L26" s="13"/>
      <c r="M26" s="8" t="s">
        <v>31</v>
      </c>
      <c r="N26" s="16"/>
      <c r="O26" s="10"/>
      <c r="P26" s="10"/>
      <c r="Q26" s="10"/>
      <c r="R26" s="8" t="s">
        <v>32</v>
      </c>
      <c r="S26" s="69"/>
    </row>
    <row r="27" spans="1:19" s="114" customFormat="1" ht="20.100000000000001" hidden="1" customHeight="1" x14ac:dyDescent="0.25">
      <c r="A27" s="57" t="s">
        <v>69</v>
      </c>
      <c r="B27" s="57"/>
      <c r="C27" s="58" t="s">
        <v>70</v>
      </c>
      <c r="D27" s="57"/>
      <c r="E27" s="57"/>
      <c r="F27" s="57"/>
      <c r="G27" s="59" t="s">
        <v>71</v>
      </c>
      <c r="H27" s="60">
        <v>852888.88</v>
      </c>
      <c r="I27" s="61">
        <f>H27/E7</f>
        <v>162845.85481345706</v>
      </c>
      <c r="J27" s="62">
        <v>1</v>
      </c>
      <c r="K27" s="62"/>
      <c r="L27" s="63"/>
      <c r="M27" s="57" t="s">
        <v>51</v>
      </c>
      <c r="N27" s="64">
        <v>44256</v>
      </c>
      <c r="O27" s="16">
        <v>44287</v>
      </c>
      <c r="P27" s="65"/>
      <c r="Q27" s="10"/>
      <c r="R27" s="57" t="s">
        <v>52</v>
      </c>
      <c r="S27" s="66" t="s">
        <v>53</v>
      </c>
    </row>
    <row r="28" spans="1:19" s="114" customFormat="1" ht="20.100000000000001" hidden="1" customHeight="1" x14ac:dyDescent="0.25">
      <c r="A28" s="57" t="s">
        <v>72</v>
      </c>
      <c r="B28" s="57"/>
      <c r="C28" s="58" t="s">
        <v>73</v>
      </c>
      <c r="D28" s="57"/>
      <c r="E28" s="57"/>
      <c r="F28" s="57"/>
      <c r="G28" s="59" t="s">
        <v>74</v>
      </c>
      <c r="H28" s="60">
        <v>863867.8</v>
      </c>
      <c r="I28" s="61">
        <f>H28/E7</f>
        <v>164942.10867987934</v>
      </c>
      <c r="J28" s="62">
        <v>1</v>
      </c>
      <c r="K28" s="62"/>
      <c r="L28" s="63"/>
      <c r="M28" s="57" t="s">
        <v>51</v>
      </c>
      <c r="N28" s="64">
        <v>44256</v>
      </c>
      <c r="O28" s="16">
        <v>44287</v>
      </c>
      <c r="P28" s="65"/>
      <c r="Q28" s="10"/>
      <c r="R28" s="57" t="s">
        <v>52</v>
      </c>
      <c r="S28" s="66" t="s">
        <v>53</v>
      </c>
    </row>
    <row r="29" spans="1:19" s="113" customFormat="1" ht="31.5" hidden="1" x14ac:dyDescent="0.25">
      <c r="A29" s="8" t="s">
        <v>75</v>
      </c>
      <c r="B29" s="8"/>
      <c r="C29" s="53" t="s">
        <v>76</v>
      </c>
      <c r="D29" s="8"/>
      <c r="E29" s="8"/>
      <c r="F29" s="8"/>
      <c r="G29" s="35" t="s">
        <v>77</v>
      </c>
      <c r="H29" s="34">
        <v>822752.54</v>
      </c>
      <c r="I29" s="14">
        <f>H29/E7</f>
        <v>157091.78981937602</v>
      </c>
      <c r="J29" s="15">
        <v>1</v>
      </c>
      <c r="K29" s="15"/>
      <c r="L29" s="13"/>
      <c r="M29" s="8" t="s">
        <v>31</v>
      </c>
      <c r="N29" s="16">
        <v>44136</v>
      </c>
      <c r="O29" s="16">
        <v>44256</v>
      </c>
      <c r="P29" s="10" t="s">
        <v>78</v>
      </c>
      <c r="Q29" s="10"/>
      <c r="R29" s="8" t="s">
        <v>52</v>
      </c>
      <c r="S29" s="70"/>
    </row>
    <row r="30" spans="1:19" s="114" customFormat="1" ht="20.100000000000001" hidden="1" customHeight="1" x14ac:dyDescent="0.25">
      <c r="A30" s="57" t="s">
        <v>79</v>
      </c>
      <c r="B30" s="57"/>
      <c r="C30" s="58" t="s">
        <v>80</v>
      </c>
      <c r="D30" s="57"/>
      <c r="E30" s="57"/>
      <c r="F30" s="57"/>
      <c r="G30" s="59" t="s">
        <v>81</v>
      </c>
      <c r="H30" s="60">
        <v>834826.82</v>
      </c>
      <c r="I30" s="61">
        <f>H30/E7</f>
        <v>159397.18562645587</v>
      </c>
      <c r="J30" s="62">
        <v>1</v>
      </c>
      <c r="K30" s="62"/>
      <c r="L30" s="63"/>
      <c r="M30" s="57" t="s">
        <v>51</v>
      </c>
      <c r="N30" s="64">
        <v>44256</v>
      </c>
      <c r="O30" s="16">
        <v>44287</v>
      </c>
      <c r="P30" s="65"/>
      <c r="Q30" s="10"/>
      <c r="R30" s="57" t="s">
        <v>52</v>
      </c>
      <c r="S30" s="66" t="s">
        <v>53</v>
      </c>
    </row>
    <row r="31" spans="1:19" s="113" customFormat="1" ht="15.75" hidden="1" x14ac:dyDescent="0.2">
      <c r="A31" s="8" t="s">
        <v>82</v>
      </c>
      <c r="B31" s="8"/>
      <c r="C31" s="52" t="s">
        <v>83</v>
      </c>
      <c r="D31" s="8"/>
      <c r="E31" s="8"/>
      <c r="F31" s="8"/>
      <c r="G31" s="35" t="s">
        <v>84</v>
      </c>
      <c r="H31" s="34">
        <v>951985.36</v>
      </c>
      <c r="I31" s="14">
        <f>H31/E7</f>
        <v>181766.7850460152</v>
      </c>
      <c r="J31" s="15">
        <v>1</v>
      </c>
      <c r="K31" s="15"/>
      <c r="L31" s="13"/>
      <c r="M31" s="8" t="s">
        <v>31</v>
      </c>
      <c r="N31" s="16">
        <v>43009</v>
      </c>
      <c r="O31" s="10">
        <v>43891</v>
      </c>
      <c r="P31" s="10"/>
      <c r="Q31" s="10"/>
      <c r="R31" s="8" t="s">
        <v>32</v>
      </c>
      <c r="S31" s="70"/>
    </row>
    <row r="32" spans="1:19" s="115" customFormat="1" ht="20.100000000000001" hidden="1" customHeight="1" x14ac:dyDescent="0.2">
      <c r="A32" s="75" t="s">
        <v>85</v>
      </c>
      <c r="B32" s="75"/>
      <c r="C32" s="76" t="s">
        <v>86</v>
      </c>
      <c r="D32" s="75"/>
      <c r="E32" s="75"/>
      <c r="F32" s="75"/>
      <c r="G32" s="77" t="s">
        <v>87</v>
      </c>
      <c r="H32" s="78">
        <v>815582.52</v>
      </c>
      <c r="I32" s="79">
        <f>H32/E7</f>
        <v>155722.78611524802</v>
      </c>
      <c r="J32" s="80">
        <v>1</v>
      </c>
      <c r="K32" s="80"/>
      <c r="L32" s="81"/>
      <c r="M32" s="75" t="s">
        <v>31</v>
      </c>
      <c r="N32" s="82">
        <v>43009</v>
      </c>
      <c r="O32" s="83">
        <v>43101</v>
      </c>
      <c r="P32" s="83"/>
      <c r="Q32" s="83"/>
      <c r="R32" s="8" t="s">
        <v>32</v>
      </c>
      <c r="S32" s="84"/>
    </row>
    <row r="33" spans="1:19" s="114" customFormat="1" ht="20.100000000000001" hidden="1" customHeight="1" x14ac:dyDescent="0.2">
      <c r="A33" s="57" t="s">
        <v>88</v>
      </c>
      <c r="B33" s="57"/>
      <c r="C33" s="85" t="s">
        <v>89</v>
      </c>
      <c r="D33" s="57"/>
      <c r="E33" s="57"/>
      <c r="F33" s="57"/>
      <c r="G33" s="59" t="s">
        <v>90</v>
      </c>
      <c r="H33" s="60">
        <v>863623.62</v>
      </c>
      <c r="I33" s="61">
        <f>H33/E7</f>
        <v>164895.48631000114</v>
      </c>
      <c r="J33" s="62">
        <v>0.1</v>
      </c>
      <c r="K33" s="62">
        <v>0.9</v>
      </c>
      <c r="L33" s="63"/>
      <c r="M33" s="57" t="s">
        <v>31</v>
      </c>
      <c r="N33" s="64">
        <v>44287</v>
      </c>
      <c r="O33" s="64">
        <v>44348</v>
      </c>
      <c r="P33" s="65"/>
      <c r="Q33" s="65"/>
      <c r="R33" s="57" t="s">
        <v>52</v>
      </c>
      <c r="S33" s="66" t="s">
        <v>53</v>
      </c>
    </row>
    <row r="34" spans="1:19" s="113" customFormat="1" ht="24" hidden="1" customHeight="1" x14ac:dyDescent="0.2">
      <c r="A34" s="8" t="s">
        <v>91</v>
      </c>
      <c r="B34" s="8"/>
      <c r="C34" s="33" t="s">
        <v>92</v>
      </c>
      <c r="D34" s="8"/>
      <c r="E34" s="8"/>
      <c r="F34" s="8"/>
      <c r="G34" s="35" t="s">
        <v>93</v>
      </c>
      <c r="H34" s="34">
        <v>601392.49</v>
      </c>
      <c r="I34" s="14"/>
      <c r="J34" s="116"/>
      <c r="K34" s="15">
        <v>1</v>
      </c>
      <c r="L34" s="13"/>
      <c r="M34" s="8" t="s">
        <v>31</v>
      </c>
      <c r="N34" s="16"/>
      <c r="O34" s="10"/>
      <c r="P34" s="10"/>
      <c r="Q34" s="10"/>
      <c r="R34" s="8" t="s">
        <v>32</v>
      </c>
      <c r="S34" s="69"/>
    </row>
    <row r="35" spans="1:19" s="113" customFormat="1" ht="20.100000000000001" hidden="1" customHeight="1" x14ac:dyDescent="0.2">
      <c r="A35" s="8" t="s">
        <v>94</v>
      </c>
      <c r="B35" s="8"/>
      <c r="C35" s="33" t="s">
        <v>95</v>
      </c>
      <c r="D35" s="8"/>
      <c r="E35" s="8"/>
      <c r="F35" s="8"/>
      <c r="G35" s="35" t="s">
        <v>96</v>
      </c>
      <c r="H35" s="34">
        <v>560761.29</v>
      </c>
      <c r="I35" s="14"/>
      <c r="J35" s="116"/>
      <c r="K35" s="15">
        <v>1</v>
      </c>
      <c r="L35" s="13"/>
      <c r="M35" s="8" t="s">
        <v>31</v>
      </c>
      <c r="N35" s="16"/>
      <c r="O35" s="10"/>
      <c r="P35" s="10"/>
      <c r="Q35" s="10"/>
      <c r="R35" s="8" t="s">
        <v>32</v>
      </c>
      <c r="S35" s="69"/>
    </row>
    <row r="36" spans="1:19" s="113" customFormat="1" ht="20.100000000000001" hidden="1" customHeight="1" x14ac:dyDescent="0.2">
      <c r="A36" s="8" t="s">
        <v>97</v>
      </c>
      <c r="B36" s="8"/>
      <c r="C36" s="33" t="s">
        <v>98</v>
      </c>
      <c r="D36" s="8"/>
      <c r="E36" s="8"/>
      <c r="F36" s="8"/>
      <c r="G36" s="35" t="s">
        <v>99</v>
      </c>
      <c r="H36" s="34">
        <v>514301.76</v>
      </c>
      <c r="I36" s="14"/>
      <c r="J36" s="116"/>
      <c r="K36" s="15">
        <v>1</v>
      </c>
      <c r="L36" s="13"/>
      <c r="M36" s="8" t="s">
        <v>31</v>
      </c>
      <c r="N36" s="16"/>
      <c r="O36" s="10"/>
      <c r="P36" s="10"/>
      <c r="Q36" s="10"/>
      <c r="R36" s="8" t="s">
        <v>32</v>
      </c>
      <c r="S36" s="69"/>
    </row>
    <row r="37" spans="1:19" s="113" customFormat="1" ht="20.100000000000001" hidden="1" customHeight="1" x14ac:dyDescent="0.2">
      <c r="A37" s="8" t="s">
        <v>100</v>
      </c>
      <c r="B37" s="8"/>
      <c r="C37" s="33" t="s">
        <v>101</v>
      </c>
      <c r="D37" s="8"/>
      <c r="E37" s="8"/>
      <c r="F37" s="8"/>
      <c r="G37" s="35" t="s">
        <v>102</v>
      </c>
      <c r="H37" s="34">
        <v>670000</v>
      </c>
      <c r="I37" s="14"/>
      <c r="J37" s="15"/>
      <c r="K37" s="15">
        <v>1</v>
      </c>
      <c r="L37" s="13"/>
      <c r="M37" s="8" t="s">
        <v>31</v>
      </c>
      <c r="N37" s="16"/>
      <c r="O37" s="10"/>
      <c r="P37" s="10"/>
      <c r="Q37" s="10"/>
      <c r="R37" s="8" t="s">
        <v>32</v>
      </c>
      <c r="S37" s="69"/>
    </row>
    <row r="38" spans="1:19" s="115" customFormat="1" ht="20.100000000000001" hidden="1" customHeight="1" x14ac:dyDescent="0.2">
      <c r="A38" s="75" t="s">
        <v>103</v>
      </c>
      <c r="B38" s="75"/>
      <c r="C38" s="76" t="s">
        <v>104</v>
      </c>
      <c r="D38" s="75"/>
      <c r="E38" s="75"/>
      <c r="F38" s="75"/>
      <c r="G38" s="77" t="s">
        <v>105</v>
      </c>
      <c r="H38" s="78">
        <v>607050.4</v>
      </c>
      <c r="I38" s="79">
        <f>H38/E7</f>
        <v>115906.82399663956</v>
      </c>
      <c r="J38" s="80"/>
      <c r="K38" s="80">
        <v>1</v>
      </c>
      <c r="L38" s="81"/>
      <c r="M38" s="75" t="s">
        <v>31</v>
      </c>
      <c r="N38" s="82">
        <v>43466</v>
      </c>
      <c r="O38" s="83">
        <v>43739</v>
      </c>
      <c r="P38" s="83"/>
      <c r="Q38" s="83"/>
      <c r="R38" s="8" t="s">
        <v>32</v>
      </c>
      <c r="S38" s="84"/>
    </row>
    <row r="39" spans="1:19" s="114" customFormat="1" ht="20.100000000000001" hidden="1" customHeight="1" x14ac:dyDescent="0.2">
      <c r="A39" s="57" t="s">
        <v>106</v>
      </c>
      <c r="B39" s="57"/>
      <c r="C39" s="86" t="s">
        <v>107</v>
      </c>
      <c r="D39" s="57"/>
      <c r="E39" s="57"/>
      <c r="F39" s="57"/>
      <c r="G39" s="59" t="s">
        <v>108</v>
      </c>
      <c r="H39" s="60">
        <v>838420.65</v>
      </c>
      <c r="I39" s="61">
        <f>H39/E7</f>
        <v>160083.37152021995</v>
      </c>
      <c r="J39" s="62">
        <v>0.1</v>
      </c>
      <c r="K39" s="62">
        <v>0.9</v>
      </c>
      <c r="L39" s="63"/>
      <c r="M39" s="57" t="s">
        <v>51</v>
      </c>
      <c r="N39" s="64">
        <v>44287</v>
      </c>
      <c r="O39" s="64">
        <v>44348</v>
      </c>
      <c r="P39" s="65"/>
      <c r="Q39" s="65"/>
      <c r="R39" s="57" t="s">
        <v>52</v>
      </c>
      <c r="S39" s="87" t="s">
        <v>53</v>
      </c>
    </row>
    <row r="40" spans="1:19" s="114" customFormat="1" ht="20.100000000000001" hidden="1" customHeight="1" x14ac:dyDescent="0.2">
      <c r="A40" s="57" t="s">
        <v>109</v>
      </c>
      <c r="B40" s="57"/>
      <c r="C40" s="86" t="s">
        <v>110</v>
      </c>
      <c r="D40" s="57"/>
      <c r="E40" s="57"/>
      <c r="F40" s="57"/>
      <c r="G40" s="59" t="s">
        <v>111</v>
      </c>
      <c r="H40" s="60">
        <v>816796.04</v>
      </c>
      <c r="I40" s="61">
        <f>H40/E7</f>
        <v>155954.48886852255</v>
      </c>
      <c r="J40" s="62">
        <v>0.1</v>
      </c>
      <c r="K40" s="62">
        <v>0.9</v>
      </c>
      <c r="L40" s="63"/>
      <c r="M40" s="57" t="s">
        <v>51</v>
      </c>
      <c r="N40" s="64">
        <v>44287</v>
      </c>
      <c r="O40" s="64">
        <v>44348</v>
      </c>
      <c r="P40" s="65"/>
      <c r="Q40" s="65"/>
      <c r="R40" s="57" t="s">
        <v>52</v>
      </c>
      <c r="S40" s="87" t="s">
        <v>53</v>
      </c>
    </row>
    <row r="41" spans="1:19" s="114" customFormat="1" ht="20.100000000000001" hidden="1" customHeight="1" x14ac:dyDescent="0.2">
      <c r="A41" s="57" t="s">
        <v>112</v>
      </c>
      <c r="B41" s="57"/>
      <c r="C41" s="86" t="s">
        <v>113</v>
      </c>
      <c r="D41" s="57"/>
      <c r="E41" s="57"/>
      <c r="F41" s="57"/>
      <c r="G41" s="59" t="s">
        <v>114</v>
      </c>
      <c r="H41" s="60">
        <v>840867.65</v>
      </c>
      <c r="I41" s="61">
        <f>H41/E7</f>
        <v>160550.58807805399</v>
      </c>
      <c r="J41" s="62">
        <v>0.1</v>
      </c>
      <c r="K41" s="62">
        <v>0.9</v>
      </c>
      <c r="L41" s="63"/>
      <c r="M41" s="57" t="s">
        <v>51</v>
      </c>
      <c r="N41" s="64">
        <v>44287</v>
      </c>
      <c r="O41" s="64">
        <v>44348</v>
      </c>
      <c r="P41" s="65"/>
      <c r="Q41" s="65"/>
      <c r="R41" s="57" t="s">
        <v>52</v>
      </c>
      <c r="S41" s="87" t="s">
        <v>53</v>
      </c>
    </row>
    <row r="42" spans="1:19" s="114" customFormat="1" ht="20.100000000000001" hidden="1" customHeight="1" x14ac:dyDescent="0.2">
      <c r="A42" s="57" t="s">
        <v>115</v>
      </c>
      <c r="B42" s="57"/>
      <c r="C42" s="86" t="s">
        <v>116</v>
      </c>
      <c r="D42" s="57"/>
      <c r="E42" s="57"/>
      <c r="F42" s="57"/>
      <c r="G42" s="59" t="s">
        <v>117</v>
      </c>
      <c r="H42" s="60">
        <v>849375.46</v>
      </c>
      <c r="I42" s="61">
        <f>H42/E7</f>
        <v>162175.0219574598</v>
      </c>
      <c r="J42" s="62">
        <v>0.1</v>
      </c>
      <c r="K42" s="62">
        <v>0.9</v>
      </c>
      <c r="L42" s="63"/>
      <c r="M42" s="57" t="s">
        <v>51</v>
      </c>
      <c r="N42" s="64">
        <v>44287</v>
      </c>
      <c r="O42" s="64">
        <v>44348</v>
      </c>
      <c r="P42" s="65"/>
      <c r="Q42" s="65"/>
      <c r="R42" s="57" t="s">
        <v>52</v>
      </c>
      <c r="S42" s="87" t="s">
        <v>53</v>
      </c>
    </row>
    <row r="43" spans="1:19" s="114" customFormat="1" ht="20.100000000000001" hidden="1" customHeight="1" x14ac:dyDescent="0.2">
      <c r="A43" s="57" t="s">
        <v>118</v>
      </c>
      <c r="B43" s="57"/>
      <c r="C43" s="86" t="s">
        <v>119</v>
      </c>
      <c r="D43" s="57"/>
      <c r="E43" s="57"/>
      <c r="F43" s="57"/>
      <c r="G43" s="59" t="s">
        <v>120</v>
      </c>
      <c r="H43" s="60">
        <v>814266.53</v>
      </c>
      <c r="I43" s="61">
        <f>H43/E7</f>
        <v>155471.51831061213</v>
      </c>
      <c r="J43" s="62">
        <v>0.1</v>
      </c>
      <c r="K43" s="62">
        <v>0.9</v>
      </c>
      <c r="L43" s="63"/>
      <c r="M43" s="57" t="s">
        <v>51</v>
      </c>
      <c r="N43" s="64">
        <v>44287</v>
      </c>
      <c r="O43" s="64">
        <v>44348</v>
      </c>
      <c r="P43" s="65"/>
      <c r="Q43" s="65"/>
      <c r="R43" s="57" t="s">
        <v>52</v>
      </c>
      <c r="S43" s="87" t="s">
        <v>53</v>
      </c>
    </row>
    <row r="44" spans="1:19" s="113" customFormat="1" ht="47.25" hidden="1" x14ac:dyDescent="0.2">
      <c r="A44" s="8" t="s">
        <v>121</v>
      </c>
      <c r="B44" s="8"/>
      <c r="C44" s="33" t="s">
        <v>122</v>
      </c>
      <c r="D44" s="8"/>
      <c r="E44" s="8"/>
      <c r="F44" s="8"/>
      <c r="G44" s="35" t="s">
        <v>123</v>
      </c>
      <c r="H44" s="34">
        <v>777248.59</v>
      </c>
      <c r="I44" s="14">
        <f>H44/E7</f>
        <v>148403.51892160231</v>
      </c>
      <c r="J44" s="15"/>
      <c r="K44" s="15">
        <v>1</v>
      </c>
      <c r="L44" s="13"/>
      <c r="M44" s="8" t="s">
        <v>51</v>
      </c>
      <c r="N44" s="16">
        <v>44136</v>
      </c>
      <c r="O44" s="10">
        <v>44228</v>
      </c>
      <c r="P44" s="10" t="s">
        <v>124</v>
      </c>
      <c r="Q44" s="10"/>
      <c r="R44" s="8" t="s">
        <v>125</v>
      </c>
      <c r="S44" s="69"/>
    </row>
    <row r="45" spans="1:19" ht="20.100000000000001" hidden="1" customHeight="1" x14ac:dyDescent="0.2"/>
    <row r="46" spans="1:19" ht="54" customHeight="1" x14ac:dyDescent="0.2">
      <c r="A46" s="8" t="s">
        <v>126</v>
      </c>
      <c r="B46" s="8" t="s">
        <v>127</v>
      </c>
      <c r="C46" s="9" t="s">
        <v>128</v>
      </c>
      <c r="D46" s="8" t="s">
        <v>129</v>
      </c>
      <c r="E46" s="8" t="s">
        <v>130</v>
      </c>
      <c r="F46" s="8">
        <v>5</v>
      </c>
      <c r="G46" s="8" t="s">
        <v>131</v>
      </c>
      <c r="H46" s="40">
        <v>23723551.510000002</v>
      </c>
      <c r="I46" s="40">
        <v>6039777.0865139943</v>
      </c>
      <c r="J46" s="21">
        <v>1</v>
      </c>
      <c r="K46" s="21">
        <v>0</v>
      </c>
      <c r="L46" s="22" t="s">
        <v>132</v>
      </c>
      <c r="M46" s="19" t="s">
        <v>31</v>
      </c>
      <c r="N46" s="44">
        <v>43403</v>
      </c>
      <c r="O46" s="23">
        <v>43554</v>
      </c>
      <c r="P46" s="23"/>
      <c r="Q46" s="23"/>
      <c r="R46" s="8" t="s">
        <v>32</v>
      </c>
      <c r="S46" s="68"/>
    </row>
    <row r="47" spans="1:19" ht="50.25" customHeight="1" x14ac:dyDescent="0.2">
      <c r="A47" s="19" t="s">
        <v>133</v>
      </c>
      <c r="B47" s="19" t="s">
        <v>127</v>
      </c>
      <c r="C47" s="18" t="s">
        <v>128</v>
      </c>
      <c r="D47" s="19" t="s">
        <v>134</v>
      </c>
      <c r="E47" s="19" t="s">
        <v>130</v>
      </c>
      <c r="F47" s="19">
        <v>1</v>
      </c>
      <c r="G47" s="19" t="s">
        <v>135</v>
      </c>
      <c r="H47" s="40">
        <v>7262727.9400000004</v>
      </c>
      <c r="I47" s="40">
        <f>H47/E7</f>
        <v>1386704.842097224</v>
      </c>
      <c r="J47" s="21">
        <v>1</v>
      </c>
      <c r="K47" s="21">
        <v>0</v>
      </c>
      <c r="L47" s="22" t="s">
        <v>132</v>
      </c>
      <c r="M47" s="19" t="s">
        <v>51</v>
      </c>
      <c r="N47" s="44">
        <v>43466</v>
      </c>
      <c r="O47" s="23">
        <v>43734</v>
      </c>
      <c r="P47" s="23"/>
      <c r="Q47" s="23"/>
      <c r="R47" s="8" t="s">
        <v>32</v>
      </c>
    </row>
    <row r="48" spans="1:19" s="113" customFormat="1" ht="46.5" customHeight="1" x14ac:dyDescent="0.2">
      <c r="A48" s="19" t="s">
        <v>136</v>
      </c>
      <c r="B48" s="19" t="s">
        <v>127</v>
      </c>
      <c r="C48" s="18" t="s">
        <v>137</v>
      </c>
      <c r="D48" s="19" t="s">
        <v>138</v>
      </c>
      <c r="E48" s="19" t="s">
        <v>130</v>
      </c>
      <c r="F48" s="19">
        <v>1</v>
      </c>
      <c r="G48" s="19" t="s">
        <v>139</v>
      </c>
      <c r="H48" s="40">
        <v>4184255.27</v>
      </c>
      <c r="I48" s="40">
        <f>H48/E7</f>
        <v>798918.40798869671</v>
      </c>
      <c r="J48" s="21">
        <v>1</v>
      </c>
      <c r="K48" s="21">
        <v>0</v>
      </c>
      <c r="L48" s="22" t="s">
        <v>132</v>
      </c>
      <c r="M48" s="19" t="s">
        <v>31</v>
      </c>
      <c r="N48" s="44">
        <v>43419</v>
      </c>
      <c r="O48" s="23">
        <v>43534</v>
      </c>
      <c r="P48" s="23"/>
      <c r="Q48" s="23"/>
      <c r="R48" s="8" t="s">
        <v>32</v>
      </c>
      <c r="S48" s="71"/>
    </row>
    <row r="49" spans="1:19" s="113" customFormat="1" ht="30" customHeight="1" x14ac:dyDescent="0.2">
      <c r="A49" s="19" t="s">
        <v>140</v>
      </c>
      <c r="B49" s="19" t="s">
        <v>127</v>
      </c>
      <c r="C49" s="18" t="s">
        <v>141</v>
      </c>
      <c r="D49" s="19" t="s">
        <v>142</v>
      </c>
      <c r="E49" s="19" t="s">
        <v>130</v>
      </c>
      <c r="F49" s="19">
        <v>1</v>
      </c>
      <c r="G49" s="19" t="s">
        <v>143</v>
      </c>
      <c r="H49" s="40">
        <v>12691970.890000001</v>
      </c>
      <c r="I49" s="40">
        <f>H49/E7</f>
        <v>2423334.2670027115</v>
      </c>
      <c r="J49" s="21">
        <v>1</v>
      </c>
      <c r="K49" s="21">
        <v>0</v>
      </c>
      <c r="L49" s="22" t="s">
        <v>132</v>
      </c>
      <c r="M49" s="19" t="s">
        <v>51</v>
      </c>
      <c r="N49" s="44">
        <v>43383</v>
      </c>
      <c r="O49" s="23">
        <v>43623</v>
      </c>
      <c r="P49" s="23"/>
      <c r="Q49" s="23"/>
      <c r="R49" s="8" t="s">
        <v>32</v>
      </c>
      <c r="S49" s="71"/>
    </row>
    <row r="50" spans="1:19" s="113" customFormat="1" ht="30" customHeight="1" x14ac:dyDescent="0.2">
      <c r="A50" s="19" t="s">
        <v>144</v>
      </c>
      <c r="B50" s="19" t="s">
        <v>127</v>
      </c>
      <c r="C50" s="18" t="s">
        <v>373</v>
      </c>
      <c r="D50" s="19" t="s">
        <v>372</v>
      </c>
      <c r="E50" s="19" t="s">
        <v>130</v>
      </c>
      <c r="F50" s="19">
        <v>1</v>
      </c>
      <c r="G50" s="19" t="s">
        <v>145</v>
      </c>
      <c r="H50" s="40">
        <v>10047693.130000001</v>
      </c>
      <c r="I50" s="40">
        <f>H50/E7</f>
        <v>1918450.5918967428</v>
      </c>
      <c r="J50" s="21">
        <v>1</v>
      </c>
      <c r="K50" s="21">
        <v>0</v>
      </c>
      <c r="L50" s="22" t="s">
        <v>132</v>
      </c>
      <c r="M50" s="19" t="s">
        <v>51</v>
      </c>
      <c r="N50" s="44">
        <v>43444</v>
      </c>
      <c r="O50" s="23">
        <v>43697</v>
      </c>
      <c r="P50" s="23"/>
      <c r="Q50" s="23"/>
      <c r="R50" s="19" t="s">
        <v>125</v>
      </c>
      <c r="S50" s="71"/>
    </row>
    <row r="51" spans="1:19" s="113" customFormat="1" ht="30" customHeight="1" x14ac:dyDescent="0.2">
      <c r="A51" s="19" t="s">
        <v>146</v>
      </c>
      <c r="B51" s="19" t="s">
        <v>127</v>
      </c>
      <c r="C51" s="18" t="s">
        <v>147</v>
      </c>
      <c r="D51" s="19" t="s">
        <v>148</v>
      </c>
      <c r="E51" s="19" t="s">
        <v>130</v>
      </c>
      <c r="F51" s="19">
        <v>1</v>
      </c>
      <c r="G51" s="19" t="s">
        <v>149</v>
      </c>
      <c r="H51" s="40">
        <v>17284776.920000002</v>
      </c>
      <c r="I51" s="40">
        <f>H51/E7</f>
        <v>3300259.0827509835</v>
      </c>
      <c r="J51" s="21">
        <v>1</v>
      </c>
      <c r="K51" s="21">
        <v>0</v>
      </c>
      <c r="L51" s="22" t="s">
        <v>132</v>
      </c>
      <c r="M51" s="19" t="s">
        <v>51</v>
      </c>
      <c r="N51" s="44">
        <v>43383</v>
      </c>
      <c r="O51" s="23">
        <v>43673</v>
      </c>
      <c r="P51" s="23"/>
      <c r="Q51" s="23"/>
      <c r="R51" s="19" t="s">
        <v>125</v>
      </c>
      <c r="S51" s="71"/>
    </row>
    <row r="52" spans="1:19" s="117" customFormat="1" ht="30" customHeight="1" x14ac:dyDescent="0.2">
      <c r="A52" s="45" t="s">
        <v>150</v>
      </c>
      <c r="B52" s="45" t="s">
        <v>127</v>
      </c>
      <c r="C52" s="46" t="s">
        <v>151</v>
      </c>
      <c r="D52" s="45" t="s">
        <v>152</v>
      </c>
      <c r="E52" s="45" t="s">
        <v>130</v>
      </c>
      <c r="F52" s="45">
        <v>1</v>
      </c>
      <c r="G52" s="45" t="s">
        <v>153</v>
      </c>
      <c r="H52" s="47">
        <v>7487445.6299999999</v>
      </c>
      <c r="I52" s="47">
        <f>H52/E7</f>
        <v>1429611.1868484362</v>
      </c>
      <c r="J52" s="48">
        <v>1</v>
      </c>
      <c r="K52" s="48">
        <v>0</v>
      </c>
      <c r="L52" s="49" t="s">
        <v>132</v>
      </c>
      <c r="M52" s="45" t="s">
        <v>51</v>
      </c>
      <c r="N52" s="50">
        <v>43435</v>
      </c>
      <c r="O52" s="51">
        <v>43697</v>
      </c>
      <c r="P52" s="51"/>
      <c r="Q52" s="51"/>
      <c r="R52" s="8" t="s">
        <v>32</v>
      </c>
      <c r="S52" s="72"/>
    </row>
    <row r="53" spans="1:19" ht="74.25" customHeight="1" x14ac:dyDescent="0.2">
      <c r="A53" s="19" t="s">
        <v>154</v>
      </c>
      <c r="B53" s="19" t="s">
        <v>127</v>
      </c>
      <c r="C53" s="18" t="s">
        <v>155</v>
      </c>
      <c r="D53" s="54" t="s">
        <v>156</v>
      </c>
      <c r="E53" s="19" t="s">
        <v>130</v>
      </c>
      <c r="F53" s="19">
        <v>6</v>
      </c>
      <c r="G53" s="19" t="s">
        <v>157</v>
      </c>
      <c r="H53" s="40">
        <v>21696294.690000001</v>
      </c>
      <c r="I53" s="40">
        <f>H53/E7</f>
        <v>4142569.7273456296</v>
      </c>
      <c r="J53" s="21">
        <v>1</v>
      </c>
      <c r="K53" s="21">
        <v>0</v>
      </c>
      <c r="L53" s="22" t="s">
        <v>132</v>
      </c>
      <c r="M53" s="19" t="s">
        <v>51</v>
      </c>
      <c r="N53" s="44">
        <v>43768</v>
      </c>
      <c r="O53" s="23">
        <v>44044</v>
      </c>
      <c r="P53" s="23"/>
      <c r="Q53" s="23"/>
      <c r="R53" s="8" t="s">
        <v>32</v>
      </c>
    </row>
    <row r="54" spans="1:19" ht="47.25" x14ac:dyDescent="0.2">
      <c r="A54" s="19" t="s">
        <v>158</v>
      </c>
      <c r="B54" s="19" t="s">
        <v>127</v>
      </c>
      <c r="C54" s="18" t="s">
        <v>374</v>
      </c>
      <c r="D54" s="95" t="s">
        <v>159</v>
      </c>
      <c r="E54" s="19" t="s">
        <v>130</v>
      </c>
      <c r="F54" s="19">
        <v>1</v>
      </c>
      <c r="G54" s="19" t="s">
        <v>157</v>
      </c>
      <c r="H54" s="47">
        <v>6308935.8899999997</v>
      </c>
      <c r="I54" s="40">
        <f>H54/E7</f>
        <v>1204593.0977202428</v>
      </c>
      <c r="J54" s="21">
        <v>1</v>
      </c>
      <c r="K54" s="21">
        <v>0</v>
      </c>
      <c r="L54" s="22" t="s">
        <v>160</v>
      </c>
      <c r="M54" s="19" t="s">
        <v>51</v>
      </c>
      <c r="N54" s="44">
        <v>43768</v>
      </c>
      <c r="O54" s="23">
        <v>44044</v>
      </c>
      <c r="P54" s="23"/>
      <c r="Q54" s="23"/>
      <c r="R54" s="45" t="s">
        <v>125</v>
      </c>
    </row>
    <row r="55" spans="1:19" ht="24.95" customHeight="1" x14ac:dyDescent="0.25">
      <c r="A55" s="5"/>
      <c r="B55" s="107"/>
      <c r="C55" s="3"/>
      <c r="D55" s="107"/>
      <c r="E55" s="107"/>
      <c r="F55" s="107"/>
      <c r="G55" s="6"/>
      <c r="H55" s="7"/>
      <c r="I55" s="7"/>
      <c r="J55" s="107"/>
      <c r="K55" s="107"/>
      <c r="L55" s="107"/>
      <c r="M55" s="107"/>
      <c r="N55" s="107"/>
      <c r="O55" s="107"/>
      <c r="P55" s="107"/>
      <c r="Q55" s="107"/>
      <c r="R55" s="107"/>
    </row>
    <row r="56" spans="1:19" ht="24.95" customHeight="1" x14ac:dyDescent="0.25">
      <c r="A56" s="5"/>
      <c r="B56" s="107"/>
      <c r="C56" s="3"/>
      <c r="D56" s="107"/>
      <c r="E56" s="107"/>
      <c r="F56" s="107"/>
      <c r="G56" s="6"/>
      <c r="H56" s="7"/>
      <c r="I56" s="7"/>
      <c r="J56" s="107"/>
      <c r="K56" s="107"/>
      <c r="L56" s="107"/>
      <c r="M56" s="107"/>
      <c r="N56" s="107"/>
      <c r="O56" s="107"/>
      <c r="P56" s="107"/>
      <c r="Q56" s="107"/>
      <c r="R56" s="107"/>
    </row>
    <row r="57" spans="1:19" ht="24.95" customHeight="1" x14ac:dyDescent="0.25">
      <c r="A57" s="5"/>
      <c r="B57" s="107"/>
      <c r="C57" s="3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</row>
    <row r="58" spans="1:19" ht="24.95" customHeight="1" x14ac:dyDescent="0.2">
      <c r="A58" s="145">
        <v>2</v>
      </c>
      <c r="B58" s="140" t="s">
        <v>161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</row>
    <row r="59" spans="1:19" ht="24.95" customHeight="1" x14ac:dyDescent="0.2">
      <c r="A59" s="145"/>
      <c r="B59" s="141" t="s">
        <v>162</v>
      </c>
      <c r="C59" s="142" t="s">
        <v>163</v>
      </c>
      <c r="D59" s="141" t="s">
        <v>11</v>
      </c>
      <c r="E59" s="141" t="s">
        <v>12</v>
      </c>
      <c r="F59" s="141" t="s">
        <v>13</v>
      </c>
      <c r="G59" s="141" t="s">
        <v>14</v>
      </c>
      <c r="H59" s="141" t="s">
        <v>164</v>
      </c>
      <c r="I59" s="141"/>
      <c r="J59" s="141"/>
      <c r="K59" s="141"/>
      <c r="L59" s="141" t="s">
        <v>16</v>
      </c>
      <c r="M59" s="141" t="s">
        <v>165</v>
      </c>
      <c r="N59" s="141" t="s">
        <v>166</v>
      </c>
      <c r="O59" s="141"/>
      <c r="P59" s="141" t="s">
        <v>167</v>
      </c>
      <c r="Q59" s="141" t="s">
        <v>20</v>
      </c>
      <c r="R59" s="141" t="s">
        <v>21</v>
      </c>
    </row>
    <row r="60" spans="1:19" ht="60" customHeight="1" x14ac:dyDescent="0.2">
      <c r="A60" s="145"/>
      <c r="B60" s="141"/>
      <c r="C60" s="142"/>
      <c r="D60" s="141"/>
      <c r="E60" s="141"/>
      <c r="F60" s="141"/>
      <c r="G60" s="141"/>
      <c r="H60" s="97" t="s">
        <v>22</v>
      </c>
      <c r="I60" s="97" t="s">
        <v>23</v>
      </c>
      <c r="J60" s="98" t="s">
        <v>24</v>
      </c>
      <c r="K60" s="98" t="s">
        <v>25</v>
      </c>
      <c r="L60" s="141"/>
      <c r="M60" s="141"/>
      <c r="N60" s="99" t="s">
        <v>26</v>
      </c>
      <c r="O60" s="99" t="s">
        <v>27</v>
      </c>
      <c r="P60" s="141"/>
      <c r="Q60" s="141"/>
      <c r="R60" s="141"/>
    </row>
    <row r="61" spans="1:19" ht="24.95" hidden="1" customHeight="1" x14ac:dyDescent="0.2">
      <c r="A61" s="8" t="s">
        <v>132</v>
      </c>
      <c r="B61" s="8" t="s">
        <v>168</v>
      </c>
      <c r="C61" s="9" t="s">
        <v>169</v>
      </c>
      <c r="D61" s="8" t="s">
        <v>170</v>
      </c>
      <c r="E61" s="8" t="s">
        <v>171</v>
      </c>
      <c r="F61" s="8">
        <v>3</v>
      </c>
      <c r="G61" s="8" t="s">
        <v>172</v>
      </c>
      <c r="H61" s="11">
        <v>550000</v>
      </c>
      <c r="I61" s="11">
        <f>H61/E7</f>
        <v>105013.93821361744</v>
      </c>
      <c r="J61" s="93">
        <v>1</v>
      </c>
      <c r="K61" s="15">
        <v>0</v>
      </c>
      <c r="L61" s="13" t="s">
        <v>160</v>
      </c>
      <c r="M61" s="8" t="s">
        <v>173</v>
      </c>
      <c r="N61" s="10" t="s">
        <v>174</v>
      </c>
      <c r="O61" s="32">
        <v>43344</v>
      </c>
      <c r="P61" s="10" t="s">
        <v>175</v>
      </c>
      <c r="Q61" s="10"/>
      <c r="R61" s="8" t="s">
        <v>176</v>
      </c>
    </row>
    <row r="62" spans="1:19" ht="24.95" hidden="1" customHeight="1" x14ac:dyDescent="0.2">
      <c r="A62" s="8" t="s">
        <v>160</v>
      </c>
      <c r="B62" s="8" t="s">
        <v>177</v>
      </c>
      <c r="C62" s="9" t="s">
        <v>178</v>
      </c>
      <c r="D62" s="8"/>
      <c r="E62" s="8" t="s">
        <v>171</v>
      </c>
      <c r="F62" s="8">
        <v>1</v>
      </c>
      <c r="G62" s="8" t="s">
        <v>179</v>
      </c>
      <c r="H62" s="11">
        <v>4850000</v>
      </c>
      <c r="I62" s="11">
        <f>H62/E7</f>
        <v>926032.00061099022</v>
      </c>
      <c r="J62" s="93">
        <v>1</v>
      </c>
      <c r="K62" s="15">
        <v>0</v>
      </c>
      <c r="L62" s="13" t="s">
        <v>180</v>
      </c>
      <c r="M62" s="8" t="s">
        <v>173</v>
      </c>
      <c r="N62" s="10" t="s">
        <v>174</v>
      </c>
      <c r="O62" s="10">
        <v>42736</v>
      </c>
      <c r="P62" s="10" t="s">
        <v>175</v>
      </c>
      <c r="Q62" s="10"/>
      <c r="R62" s="8" t="s">
        <v>32</v>
      </c>
    </row>
    <row r="63" spans="1:19" ht="24.95" hidden="1" customHeight="1" x14ac:dyDescent="0.2">
      <c r="A63" s="8" t="s">
        <v>181</v>
      </c>
      <c r="B63" s="8" t="s">
        <v>182</v>
      </c>
      <c r="C63" s="9" t="s">
        <v>183</v>
      </c>
      <c r="D63" s="8" t="s">
        <v>184</v>
      </c>
      <c r="E63" s="8" t="s">
        <v>171</v>
      </c>
      <c r="F63" s="8">
        <v>1</v>
      </c>
      <c r="G63" s="8" t="s">
        <v>185</v>
      </c>
      <c r="H63" s="11">
        <v>2500000</v>
      </c>
      <c r="I63" s="11">
        <f>H63/E7</f>
        <v>477336.08278917021</v>
      </c>
      <c r="J63" s="93">
        <v>1</v>
      </c>
      <c r="K63" s="15">
        <v>0</v>
      </c>
      <c r="L63" s="13" t="s">
        <v>133</v>
      </c>
      <c r="M63" s="8" t="s">
        <v>173</v>
      </c>
      <c r="N63" s="10" t="s">
        <v>174</v>
      </c>
      <c r="O63" s="10">
        <v>43344</v>
      </c>
      <c r="P63" s="10" t="s">
        <v>186</v>
      </c>
      <c r="Q63" s="10"/>
      <c r="R63" s="8" t="s">
        <v>32</v>
      </c>
    </row>
    <row r="64" spans="1:19" ht="24.95" hidden="1" customHeight="1" x14ac:dyDescent="0.2">
      <c r="A64" s="8" t="s">
        <v>187</v>
      </c>
      <c r="B64" s="8" t="s">
        <v>177</v>
      </c>
      <c r="C64" s="9" t="s">
        <v>188</v>
      </c>
      <c r="D64" s="8"/>
      <c r="E64" s="8" t="s">
        <v>189</v>
      </c>
      <c r="F64" s="8">
        <v>1</v>
      </c>
      <c r="G64" s="8" t="s">
        <v>190</v>
      </c>
      <c r="H64" s="11">
        <v>13800</v>
      </c>
      <c r="I64" s="11">
        <f>H64/E7</f>
        <v>2634.8951769962196</v>
      </c>
      <c r="J64" s="93">
        <v>1</v>
      </c>
      <c r="K64" s="15">
        <v>0</v>
      </c>
      <c r="L64" s="13" t="s">
        <v>180</v>
      </c>
      <c r="M64" s="8" t="s">
        <v>51</v>
      </c>
      <c r="N64" s="10">
        <v>43313</v>
      </c>
      <c r="O64" s="10">
        <v>43373</v>
      </c>
      <c r="P64" s="10"/>
      <c r="Q64" s="10"/>
      <c r="R64" s="8" t="s">
        <v>176</v>
      </c>
    </row>
    <row r="65" spans="1:19" ht="24.95" hidden="1" customHeight="1" x14ac:dyDescent="0.2">
      <c r="A65" s="8" t="s">
        <v>191</v>
      </c>
      <c r="B65" s="8" t="s">
        <v>177</v>
      </c>
      <c r="C65" s="9" t="s">
        <v>192</v>
      </c>
      <c r="D65" s="8"/>
      <c r="E65" s="8" t="s">
        <v>193</v>
      </c>
      <c r="F65" s="8">
        <v>1</v>
      </c>
      <c r="G65" s="8" t="s">
        <v>194</v>
      </c>
      <c r="H65" s="11">
        <v>334527.3</v>
      </c>
      <c r="I65" s="11">
        <f>H65/E7</f>
        <v>63872.780387215025</v>
      </c>
      <c r="J65" s="93">
        <v>1</v>
      </c>
      <c r="K65" s="15">
        <v>0</v>
      </c>
      <c r="L65" s="13" t="s">
        <v>195</v>
      </c>
      <c r="M65" s="8" t="s">
        <v>31</v>
      </c>
      <c r="N65" s="10" t="s">
        <v>174</v>
      </c>
      <c r="O65" s="10">
        <v>43709</v>
      </c>
      <c r="P65" s="10"/>
      <c r="Q65" s="10"/>
      <c r="R65" s="8" t="s">
        <v>176</v>
      </c>
    </row>
    <row r="66" spans="1:19" ht="24.95" hidden="1" customHeight="1" x14ac:dyDescent="0.2">
      <c r="A66" s="8" t="s">
        <v>196</v>
      </c>
      <c r="B66" s="8" t="s">
        <v>177</v>
      </c>
      <c r="C66" s="9" t="s">
        <v>197</v>
      </c>
      <c r="D66" s="8"/>
      <c r="E66" s="8" t="s">
        <v>193</v>
      </c>
      <c r="F66" s="8">
        <v>1</v>
      </c>
      <c r="G66" s="8" t="s">
        <v>198</v>
      </c>
      <c r="H66" s="11">
        <v>189583</v>
      </c>
      <c r="I66" s="11">
        <f>H66/E7</f>
        <v>36197.9226333677</v>
      </c>
      <c r="J66" s="93">
        <v>1</v>
      </c>
      <c r="K66" s="93">
        <v>0</v>
      </c>
      <c r="L66" s="13" t="s">
        <v>199</v>
      </c>
      <c r="M66" s="8" t="s">
        <v>31</v>
      </c>
      <c r="N66" s="10" t="s">
        <v>174</v>
      </c>
      <c r="O66" s="10">
        <v>42948</v>
      </c>
      <c r="P66" s="10"/>
      <c r="Q66" s="10"/>
      <c r="R66" s="8" t="s">
        <v>32</v>
      </c>
    </row>
    <row r="67" spans="1:19" ht="69" customHeight="1" x14ac:dyDescent="0.25">
      <c r="A67" s="25" t="s">
        <v>200</v>
      </c>
      <c r="B67" s="37" t="s">
        <v>177</v>
      </c>
      <c r="C67" s="36" t="s">
        <v>201</v>
      </c>
      <c r="D67" s="37"/>
      <c r="E67" s="125" t="s">
        <v>171</v>
      </c>
      <c r="F67" s="37">
        <v>1</v>
      </c>
      <c r="G67" s="37" t="s">
        <v>202</v>
      </c>
      <c r="H67" s="38">
        <v>1242000</v>
      </c>
      <c r="I67" s="11">
        <f>H67/E7</f>
        <v>237140.56592965976</v>
      </c>
      <c r="J67" s="94">
        <v>1</v>
      </c>
      <c r="K67" s="94">
        <v>0</v>
      </c>
      <c r="L67" s="13" t="s">
        <v>199</v>
      </c>
      <c r="M67" s="37" t="s">
        <v>173</v>
      </c>
      <c r="N67" s="10" t="s">
        <v>174</v>
      </c>
      <c r="O67" s="10">
        <v>44593</v>
      </c>
      <c r="P67" s="128" t="s">
        <v>387</v>
      </c>
      <c r="Q67" s="39"/>
      <c r="R67" s="8" t="s">
        <v>32</v>
      </c>
      <c r="S67" s="118"/>
    </row>
    <row r="68" spans="1:19" ht="57.75" customHeight="1" x14ac:dyDescent="0.25">
      <c r="A68" s="8" t="s">
        <v>203</v>
      </c>
      <c r="B68" s="37" t="s">
        <v>177</v>
      </c>
      <c r="C68" s="36" t="s">
        <v>204</v>
      </c>
      <c r="D68" s="37"/>
      <c r="E68" s="125" t="s">
        <v>171</v>
      </c>
      <c r="F68" s="37">
        <v>1</v>
      </c>
      <c r="G68" s="37"/>
      <c r="H68" s="38">
        <v>45000</v>
      </c>
      <c r="I68" s="11">
        <f>H68/E7</f>
        <v>8592.0494902050632</v>
      </c>
      <c r="J68" s="94">
        <v>1</v>
      </c>
      <c r="K68" s="94">
        <v>0</v>
      </c>
      <c r="L68" s="13" t="s">
        <v>199</v>
      </c>
      <c r="M68" s="37" t="s">
        <v>173</v>
      </c>
      <c r="N68" s="10" t="s">
        <v>174</v>
      </c>
      <c r="O68" s="10">
        <v>44621</v>
      </c>
      <c r="P68" s="128" t="s">
        <v>387</v>
      </c>
      <c r="Q68" s="39"/>
      <c r="R68" s="8" t="s">
        <v>176</v>
      </c>
      <c r="S68" s="118"/>
    </row>
    <row r="69" spans="1:19" ht="54.75" customHeight="1" x14ac:dyDescent="0.2">
      <c r="A69" s="8" t="s">
        <v>367</v>
      </c>
      <c r="B69" s="8" t="s">
        <v>177</v>
      </c>
      <c r="C69" s="9" t="s">
        <v>368</v>
      </c>
      <c r="D69" s="8" t="s">
        <v>148</v>
      </c>
      <c r="E69" s="126" t="s">
        <v>193</v>
      </c>
      <c r="F69" s="37">
        <v>2</v>
      </c>
      <c r="G69" s="92"/>
      <c r="H69" s="11">
        <f>1600000+1800000</f>
        <v>3400000</v>
      </c>
      <c r="I69" s="11">
        <f>H69/5.026</f>
        <v>676482.29208117793</v>
      </c>
      <c r="J69" s="93">
        <v>1</v>
      </c>
      <c r="K69" s="93">
        <v>0</v>
      </c>
      <c r="L69" s="13" t="s">
        <v>132</v>
      </c>
      <c r="M69" s="127" t="s">
        <v>31</v>
      </c>
      <c r="N69" s="10" t="s">
        <v>174</v>
      </c>
      <c r="O69" s="10" t="s">
        <v>388</v>
      </c>
      <c r="P69" s="10"/>
      <c r="Q69" s="10"/>
      <c r="R69" s="45" t="s">
        <v>125</v>
      </c>
    </row>
    <row r="70" spans="1:19" ht="24.95" customHeight="1" x14ac:dyDescent="0.25">
      <c r="B70" s="107"/>
      <c r="C70" s="108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</row>
    <row r="71" spans="1:19" ht="24.95" customHeight="1" x14ac:dyDescent="0.2">
      <c r="A71" s="151">
        <v>3</v>
      </c>
      <c r="B71" s="140" t="s">
        <v>205</v>
      </c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</row>
    <row r="72" spans="1:19" ht="24.95" customHeight="1" x14ac:dyDescent="0.2">
      <c r="A72" s="152"/>
      <c r="B72" s="141" t="s">
        <v>162</v>
      </c>
      <c r="C72" s="142" t="s">
        <v>163</v>
      </c>
      <c r="D72" s="141" t="s">
        <v>11</v>
      </c>
      <c r="E72" s="141" t="s">
        <v>12</v>
      </c>
      <c r="F72" s="141" t="s">
        <v>13</v>
      </c>
      <c r="G72" s="141" t="s">
        <v>14</v>
      </c>
      <c r="H72" s="141" t="s">
        <v>164</v>
      </c>
      <c r="I72" s="141"/>
      <c r="J72" s="141"/>
      <c r="K72" s="141"/>
      <c r="L72" s="141" t="s">
        <v>16</v>
      </c>
      <c r="M72" s="141" t="s">
        <v>165</v>
      </c>
      <c r="N72" s="141" t="s">
        <v>166</v>
      </c>
      <c r="O72" s="141"/>
      <c r="P72" s="141" t="s">
        <v>167</v>
      </c>
      <c r="Q72" s="141" t="s">
        <v>20</v>
      </c>
      <c r="R72" s="141" t="s">
        <v>21</v>
      </c>
    </row>
    <row r="73" spans="1:19" ht="58.5" customHeight="1" x14ac:dyDescent="0.2">
      <c r="A73" s="153"/>
      <c r="B73" s="141"/>
      <c r="C73" s="142"/>
      <c r="D73" s="141"/>
      <c r="E73" s="141"/>
      <c r="F73" s="141"/>
      <c r="G73" s="141"/>
      <c r="H73" s="97" t="s">
        <v>22</v>
      </c>
      <c r="I73" s="97" t="s">
        <v>23</v>
      </c>
      <c r="J73" s="98" t="s">
        <v>24</v>
      </c>
      <c r="K73" s="98" t="s">
        <v>25</v>
      </c>
      <c r="L73" s="141"/>
      <c r="M73" s="141"/>
      <c r="N73" s="99" t="s">
        <v>26</v>
      </c>
      <c r="O73" s="99" t="s">
        <v>27</v>
      </c>
      <c r="P73" s="141"/>
      <c r="Q73" s="141"/>
      <c r="R73" s="141"/>
    </row>
    <row r="74" spans="1:19" ht="24.95" hidden="1" customHeight="1" x14ac:dyDescent="0.2">
      <c r="A74" s="8" t="s">
        <v>199</v>
      </c>
      <c r="B74" s="8" t="s">
        <v>177</v>
      </c>
      <c r="C74" s="9" t="s">
        <v>206</v>
      </c>
      <c r="D74" s="8"/>
      <c r="E74" s="8" t="s">
        <v>171</v>
      </c>
      <c r="F74" s="8">
        <v>1</v>
      </c>
      <c r="G74" s="8" t="s">
        <v>207</v>
      </c>
      <c r="H74" s="11">
        <f>447999+111999</f>
        <v>559998</v>
      </c>
      <c r="I74" s="11">
        <f>H74/E7</f>
        <v>106922.90067590789</v>
      </c>
      <c r="J74" s="15">
        <v>1</v>
      </c>
      <c r="K74" s="15">
        <v>0</v>
      </c>
      <c r="L74" s="13" t="s">
        <v>199</v>
      </c>
      <c r="M74" s="8" t="s">
        <v>173</v>
      </c>
      <c r="N74" s="10" t="s">
        <v>174</v>
      </c>
      <c r="O74" s="10">
        <v>42724</v>
      </c>
      <c r="P74" s="8" t="s">
        <v>175</v>
      </c>
      <c r="Q74" s="10"/>
      <c r="R74" s="8" t="s">
        <v>32</v>
      </c>
    </row>
    <row r="75" spans="1:19" ht="48" hidden="1" customHeight="1" x14ac:dyDescent="0.2">
      <c r="A75" s="8" t="s">
        <v>208</v>
      </c>
      <c r="B75" s="8" t="s">
        <v>177</v>
      </c>
      <c r="C75" s="9" t="s">
        <v>209</v>
      </c>
      <c r="D75" s="8"/>
      <c r="E75" s="8" t="s">
        <v>171</v>
      </c>
      <c r="F75" s="8">
        <v>1</v>
      </c>
      <c r="G75" s="12" t="s">
        <v>210</v>
      </c>
      <c r="H75" s="14">
        <v>682295.5</v>
      </c>
      <c r="I75" s="11">
        <f>H75/E7</f>
        <v>130273.70450987131</v>
      </c>
      <c r="J75" s="15">
        <v>1</v>
      </c>
      <c r="K75" s="15">
        <v>0</v>
      </c>
      <c r="L75" s="13" t="s">
        <v>199</v>
      </c>
      <c r="M75" s="8" t="s">
        <v>173</v>
      </c>
      <c r="N75" s="10" t="s">
        <v>174</v>
      </c>
      <c r="O75" s="90" t="s">
        <v>211</v>
      </c>
      <c r="P75" s="10" t="s">
        <v>175</v>
      </c>
      <c r="Q75" s="10"/>
      <c r="R75" s="8" t="s">
        <v>176</v>
      </c>
    </row>
    <row r="76" spans="1:19" ht="24.95" hidden="1" customHeight="1" x14ac:dyDescent="0.2">
      <c r="A76" s="8" t="s">
        <v>195</v>
      </c>
      <c r="B76" s="8" t="s">
        <v>177</v>
      </c>
      <c r="C76" s="9" t="s">
        <v>212</v>
      </c>
      <c r="D76" s="17" t="s">
        <v>213</v>
      </c>
      <c r="E76" s="8" t="s">
        <v>171</v>
      </c>
      <c r="F76" s="8">
        <v>1</v>
      </c>
      <c r="G76" s="8" t="s">
        <v>214</v>
      </c>
      <c r="H76" s="11">
        <v>200000</v>
      </c>
      <c r="I76" s="11">
        <f>H76/E7</f>
        <v>38186.886623133614</v>
      </c>
      <c r="J76" s="15">
        <v>1</v>
      </c>
      <c r="K76" s="15">
        <v>0</v>
      </c>
      <c r="L76" s="22" t="s">
        <v>215</v>
      </c>
      <c r="M76" s="8" t="s">
        <v>51</v>
      </c>
      <c r="N76" s="10" t="s">
        <v>174</v>
      </c>
      <c r="O76" s="90">
        <v>43891</v>
      </c>
      <c r="P76" s="8" t="s">
        <v>175</v>
      </c>
      <c r="Q76" s="10"/>
      <c r="R76" s="8" t="s">
        <v>52</v>
      </c>
      <c r="S76" s="73" t="s">
        <v>216</v>
      </c>
    </row>
    <row r="77" spans="1:19" ht="24.95" hidden="1" customHeight="1" x14ac:dyDescent="0.2">
      <c r="A77" s="8" t="s">
        <v>217</v>
      </c>
      <c r="B77" s="8" t="s">
        <v>177</v>
      </c>
      <c r="C77" s="9" t="s">
        <v>218</v>
      </c>
      <c r="D77" s="8" t="s">
        <v>219</v>
      </c>
      <c r="E77" s="8" t="s">
        <v>171</v>
      </c>
      <c r="F77" s="8">
        <v>10</v>
      </c>
      <c r="G77" s="8" t="s">
        <v>220</v>
      </c>
      <c r="H77" s="11">
        <v>606158</v>
      </c>
      <c r="I77" s="11">
        <f>H77/E7</f>
        <v>115736.43410852713</v>
      </c>
      <c r="J77" s="15">
        <v>1</v>
      </c>
      <c r="K77" s="15">
        <v>0</v>
      </c>
      <c r="L77" s="13" t="s">
        <v>208</v>
      </c>
      <c r="M77" s="8" t="s">
        <v>173</v>
      </c>
      <c r="N77" s="10" t="s">
        <v>174</v>
      </c>
      <c r="O77" s="90">
        <v>42675</v>
      </c>
      <c r="P77" s="8" t="s">
        <v>175</v>
      </c>
      <c r="Q77" s="10"/>
      <c r="R77" s="8" t="s">
        <v>32</v>
      </c>
    </row>
    <row r="78" spans="1:19" ht="38.25" hidden="1" customHeight="1" x14ac:dyDescent="0.2">
      <c r="A78" s="8" t="s">
        <v>221</v>
      </c>
      <c r="B78" s="8" t="s">
        <v>177</v>
      </c>
      <c r="C78" s="9" t="s">
        <v>222</v>
      </c>
      <c r="D78" s="8" t="s">
        <v>223</v>
      </c>
      <c r="E78" s="8" t="s">
        <v>171</v>
      </c>
      <c r="F78" s="8">
        <v>1</v>
      </c>
      <c r="G78" s="8" t="s">
        <v>224</v>
      </c>
      <c r="H78" s="11">
        <v>500000</v>
      </c>
      <c r="I78" s="11">
        <f>H78/E7</f>
        <v>95467.216557834035</v>
      </c>
      <c r="J78" s="15">
        <v>1</v>
      </c>
      <c r="K78" s="15">
        <v>0</v>
      </c>
      <c r="L78" s="13" t="s">
        <v>133</v>
      </c>
      <c r="M78" s="8" t="s">
        <v>173</v>
      </c>
      <c r="N78" s="10">
        <v>43891</v>
      </c>
      <c r="O78" s="90">
        <v>43922</v>
      </c>
      <c r="P78" s="10" t="s">
        <v>175</v>
      </c>
      <c r="Q78" s="10"/>
      <c r="R78" s="8" t="s">
        <v>52</v>
      </c>
      <c r="S78" s="67" t="s">
        <v>216</v>
      </c>
    </row>
    <row r="79" spans="1:19" ht="24.95" hidden="1" customHeight="1" x14ac:dyDescent="0.2">
      <c r="A79" s="8" t="s">
        <v>225</v>
      </c>
      <c r="B79" s="8" t="s">
        <v>177</v>
      </c>
      <c r="C79" s="9" t="s">
        <v>226</v>
      </c>
      <c r="D79" s="8"/>
      <c r="E79" s="8" t="s">
        <v>171</v>
      </c>
      <c r="F79" s="8">
        <v>1</v>
      </c>
      <c r="G79" s="8"/>
      <c r="H79" s="11">
        <v>5000000</v>
      </c>
      <c r="I79" s="11">
        <f>H79/E7</f>
        <v>954672.16557834041</v>
      </c>
      <c r="J79" s="15">
        <v>1</v>
      </c>
      <c r="K79" s="15">
        <v>0</v>
      </c>
      <c r="L79" s="13" t="s">
        <v>133</v>
      </c>
      <c r="M79" s="8" t="s">
        <v>173</v>
      </c>
      <c r="N79" s="10">
        <v>43891</v>
      </c>
      <c r="O79" s="90">
        <v>44256</v>
      </c>
      <c r="P79" s="10" t="s">
        <v>175</v>
      </c>
      <c r="Q79" s="10"/>
      <c r="R79" s="8" t="s">
        <v>52</v>
      </c>
      <c r="S79" s="67" t="s">
        <v>227</v>
      </c>
    </row>
    <row r="80" spans="1:19" ht="24.95" hidden="1" customHeight="1" x14ac:dyDescent="0.2">
      <c r="A80" s="8" t="s">
        <v>228</v>
      </c>
      <c r="B80" s="8" t="s">
        <v>177</v>
      </c>
      <c r="C80" s="9" t="s">
        <v>229</v>
      </c>
      <c r="D80" s="8" t="s">
        <v>230</v>
      </c>
      <c r="E80" s="8" t="s">
        <v>171</v>
      </c>
      <c r="F80" s="8">
        <v>1</v>
      </c>
      <c r="G80" s="8" t="s">
        <v>231</v>
      </c>
      <c r="H80" s="11">
        <v>5600000</v>
      </c>
      <c r="I80" s="11">
        <f>H80/E7</f>
        <v>1069232.8254477412</v>
      </c>
      <c r="J80" s="15">
        <v>1</v>
      </c>
      <c r="K80" s="15">
        <v>0</v>
      </c>
      <c r="L80" s="13" t="s">
        <v>133</v>
      </c>
      <c r="M80" s="8" t="s">
        <v>173</v>
      </c>
      <c r="N80" s="10" t="s">
        <v>174</v>
      </c>
      <c r="O80" s="90">
        <v>43439</v>
      </c>
      <c r="P80" s="10" t="s">
        <v>175</v>
      </c>
      <c r="Q80" s="10"/>
      <c r="R80" s="8" t="s">
        <v>32</v>
      </c>
    </row>
    <row r="81" spans="1:19" ht="24.95" hidden="1" customHeight="1" x14ac:dyDescent="0.2">
      <c r="A81" s="8" t="s">
        <v>232</v>
      </c>
      <c r="B81" s="8" t="s">
        <v>177</v>
      </c>
      <c r="C81" s="9" t="s">
        <v>233</v>
      </c>
      <c r="D81" s="8"/>
      <c r="E81" s="8" t="s">
        <v>189</v>
      </c>
      <c r="F81" s="8">
        <v>1</v>
      </c>
      <c r="G81" s="8"/>
      <c r="H81" s="11">
        <v>100000</v>
      </c>
      <c r="I81" s="11">
        <f>H81/E7</f>
        <v>19093.443311566807</v>
      </c>
      <c r="J81" s="15">
        <v>1</v>
      </c>
      <c r="K81" s="15">
        <v>0</v>
      </c>
      <c r="L81" s="13" t="s">
        <v>208</v>
      </c>
      <c r="M81" s="8" t="s">
        <v>51</v>
      </c>
      <c r="N81" s="10">
        <v>43983</v>
      </c>
      <c r="O81" s="90">
        <v>44075</v>
      </c>
      <c r="P81" s="10"/>
      <c r="Q81" s="10"/>
      <c r="R81" s="8" t="s">
        <v>176</v>
      </c>
    </row>
    <row r="82" spans="1:19" ht="42" customHeight="1" x14ac:dyDescent="0.2">
      <c r="A82" s="8" t="s">
        <v>234</v>
      </c>
      <c r="B82" s="8" t="s">
        <v>177</v>
      </c>
      <c r="C82" s="9" t="s">
        <v>235</v>
      </c>
      <c r="D82" s="8"/>
      <c r="E82" s="8" t="s">
        <v>171</v>
      </c>
      <c r="F82" s="8">
        <v>1</v>
      </c>
      <c r="G82" s="8" t="s">
        <v>395</v>
      </c>
      <c r="H82" s="11">
        <v>230000</v>
      </c>
      <c r="I82" s="11">
        <f>H82/E7</f>
        <v>43914.919616603656</v>
      </c>
      <c r="J82" s="15">
        <v>1</v>
      </c>
      <c r="K82" s="15">
        <v>0</v>
      </c>
      <c r="L82" s="13" t="s">
        <v>208</v>
      </c>
      <c r="M82" s="8" t="s">
        <v>51</v>
      </c>
      <c r="N82" s="10">
        <v>44317</v>
      </c>
      <c r="O82" s="23">
        <v>44835</v>
      </c>
      <c r="P82" s="10" t="s">
        <v>175</v>
      </c>
      <c r="Q82" s="10"/>
      <c r="R82" s="8" t="s">
        <v>52</v>
      </c>
    </row>
    <row r="83" spans="1:19" ht="34.5" hidden="1" customHeight="1" x14ac:dyDescent="0.2">
      <c r="A83" s="8" t="s">
        <v>236</v>
      </c>
      <c r="B83" s="8" t="s">
        <v>177</v>
      </c>
      <c r="C83" s="9" t="s">
        <v>237</v>
      </c>
      <c r="D83" s="8"/>
      <c r="E83" s="8" t="s">
        <v>193</v>
      </c>
      <c r="F83" s="8">
        <v>1</v>
      </c>
      <c r="G83" s="8" t="s">
        <v>238</v>
      </c>
      <c r="H83" s="11">
        <v>65240</v>
      </c>
      <c r="I83" s="11">
        <f>H83/E7</f>
        <v>12456.562416466186</v>
      </c>
      <c r="J83" s="15">
        <v>1</v>
      </c>
      <c r="K83" s="15">
        <v>0</v>
      </c>
      <c r="L83" s="13" t="s">
        <v>208</v>
      </c>
      <c r="M83" s="8" t="s">
        <v>51</v>
      </c>
      <c r="N83" s="10">
        <v>43952</v>
      </c>
      <c r="O83" s="129">
        <v>43983</v>
      </c>
      <c r="P83" s="8" t="s">
        <v>193</v>
      </c>
      <c r="Q83" s="10"/>
      <c r="R83" s="8" t="s">
        <v>239</v>
      </c>
    </row>
    <row r="84" spans="1:19" ht="34.5" customHeight="1" x14ac:dyDescent="0.2">
      <c r="A84" s="8" t="s">
        <v>240</v>
      </c>
      <c r="B84" s="8" t="s">
        <v>177</v>
      </c>
      <c r="C84" s="55" t="s">
        <v>241</v>
      </c>
      <c r="D84" s="19"/>
      <c r="E84" s="19" t="s">
        <v>171</v>
      </c>
      <c r="F84" s="19">
        <v>1</v>
      </c>
      <c r="G84" s="19" t="s">
        <v>242</v>
      </c>
      <c r="H84" s="89">
        <v>85983</v>
      </c>
      <c r="I84" s="20">
        <f>H84/E7</f>
        <v>16417.115362584489</v>
      </c>
      <c r="J84" s="21">
        <v>1</v>
      </c>
      <c r="K84" s="21">
        <v>0</v>
      </c>
      <c r="L84" s="22" t="s">
        <v>208</v>
      </c>
      <c r="M84" s="19" t="s">
        <v>173</v>
      </c>
      <c r="N84" s="10"/>
      <c r="O84" s="23"/>
      <c r="P84" s="10" t="s">
        <v>175</v>
      </c>
      <c r="Q84" s="10"/>
      <c r="R84" s="8" t="s">
        <v>176</v>
      </c>
    </row>
    <row r="85" spans="1:19" ht="39" hidden="1" customHeight="1" x14ac:dyDescent="0.25">
      <c r="A85" s="8" t="s">
        <v>243</v>
      </c>
      <c r="B85" s="8" t="s">
        <v>177</v>
      </c>
      <c r="C85" s="9" t="s">
        <v>244</v>
      </c>
      <c r="D85" s="8" t="s">
        <v>245</v>
      </c>
      <c r="E85" s="8" t="s">
        <v>171</v>
      </c>
      <c r="F85" s="8">
        <v>3</v>
      </c>
      <c r="G85" s="8" t="s">
        <v>246</v>
      </c>
      <c r="H85" s="11">
        <v>849990</v>
      </c>
      <c r="I85" s="11">
        <f>H85/E7</f>
        <v>162292.35880398672</v>
      </c>
      <c r="J85" s="15">
        <v>1</v>
      </c>
      <c r="K85" s="15">
        <v>0</v>
      </c>
      <c r="L85" s="13" t="s">
        <v>195</v>
      </c>
      <c r="M85" s="8" t="s">
        <v>173</v>
      </c>
      <c r="N85" s="10"/>
      <c r="O85" s="23"/>
      <c r="P85" s="10" t="s">
        <v>175</v>
      </c>
      <c r="Q85" s="10"/>
      <c r="R85" s="8" t="s">
        <v>32</v>
      </c>
      <c r="S85" s="118"/>
    </row>
    <row r="86" spans="1:19" ht="36" hidden="1" customHeight="1" x14ac:dyDescent="0.2">
      <c r="A86" s="8" t="s">
        <v>247</v>
      </c>
      <c r="B86" s="8" t="s">
        <v>177</v>
      </c>
      <c r="C86" s="9" t="s">
        <v>248</v>
      </c>
      <c r="D86" s="8"/>
      <c r="E86" s="8" t="s">
        <v>171</v>
      </c>
      <c r="F86" s="8">
        <v>1</v>
      </c>
      <c r="G86" s="119" t="s">
        <v>249</v>
      </c>
      <c r="H86" s="11">
        <v>1000000</v>
      </c>
      <c r="I86" s="11">
        <f>H86/E7</f>
        <v>190934.43311566807</v>
      </c>
      <c r="J86" s="15">
        <v>1</v>
      </c>
      <c r="K86" s="15">
        <v>0</v>
      </c>
      <c r="L86" s="13" t="s">
        <v>133</v>
      </c>
      <c r="M86" s="8" t="s">
        <v>173</v>
      </c>
      <c r="N86" s="10"/>
      <c r="O86" s="23"/>
      <c r="P86" s="10" t="s">
        <v>175</v>
      </c>
      <c r="Q86" s="10"/>
      <c r="R86" s="8" t="s">
        <v>176</v>
      </c>
    </row>
    <row r="87" spans="1:19" ht="35.25" customHeight="1" x14ac:dyDescent="0.2">
      <c r="A87" s="8" t="s">
        <v>250</v>
      </c>
      <c r="B87" s="8" t="s">
        <v>177</v>
      </c>
      <c r="C87" s="9" t="s">
        <v>251</v>
      </c>
      <c r="D87" s="8" t="s">
        <v>252</v>
      </c>
      <c r="E87" s="8" t="s">
        <v>171</v>
      </c>
      <c r="F87" s="8">
        <v>1</v>
      </c>
      <c r="G87" s="8"/>
      <c r="H87" s="11">
        <v>400000</v>
      </c>
      <c r="I87" s="11">
        <f>H87/E7</f>
        <v>76373.773246267228</v>
      </c>
      <c r="J87" s="15">
        <v>1</v>
      </c>
      <c r="K87" s="15">
        <v>0</v>
      </c>
      <c r="L87" s="13" t="s">
        <v>208</v>
      </c>
      <c r="M87" s="8" t="s">
        <v>173</v>
      </c>
      <c r="N87" s="10"/>
      <c r="O87" s="23"/>
      <c r="P87" s="10" t="s">
        <v>175</v>
      </c>
      <c r="Q87" s="10"/>
      <c r="R87" s="8" t="s">
        <v>176</v>
      </c>
    </row>
    <row r="88" spans="1:19" ht="32.25" hidden="1" customHeight="1" x14ac:dyDescent="0.2">
      <c r="A88" s="8" t="s">
        <v>253</v>
      </c>
      <c r="B88" s="8" t="s">
        <v>177</v>
      </c>
      <c r="C88" s="9" t="s">
        <v>254</v>
      </c>
      <c r="D88" s="8"/>
      <c r="E88" s="8" t="s">
        <v>171</v>
      </c>
      <c r="F88" s="8">
        <v>1</v>
      </c>
      <c r="G88" s="8"/>
      <c r="H88" s="11">
        <v>14000</v>
      </c>
      <c r="I88" s="11">
        <f>H88/E7</f>
        <v>2673.082063619353</v>
      </c>
      <c r="J88" s="15">
        <v>1</v>
      </c>
      <c r="K88" s="15">
        <v>0</v>
      </c>
      <c r="L88" s="13" t="s">
        <v>208</v>
      </c>
      <c r="M88" s="8" t="s">
        <v>173</v>
      </c>
      <c r="N88" s="10"/>
      <c r="O88" s="23"/>
      <c r="P88" s="10" t="s">
        <v>175</v>
      </c>
      <c r="Q88" s="10"/>
      <c r="R88" s="8" t="s">
        <v>176</v>
      </c>
    </row>
    <row r="89" spans="1:19" ht="38.25" hidden="1" customHeight="1" x14ac:dyDescent="0.2">
      <c r="A89" s="8" t="s">
        <v>255</v>
      </c>
      <c r="B89" s="8" t="s">
        <v>177</v>
      </c>
      <c r="C89" s="9" t="s">
        <v>256</v>
      </c>
      <c r="D89" s="8"/>
      <c r="E89" s="8" t="s">
        <v>171</v>
      </c>
      <c r="F89" s="8">
        <v>1</v>
      </c>
      <c r="G89" s="8"/>
      <c r="H89" s="11">
        <v>1052400</v>
      </c>
      <c r="I89" s="11">
        <f>H89/E7</f>
        <v>200939.39741092909</v>
      </c>
      <c r="J89" s="15">
        <v>1</v>
      </c>
      <c r="K89" s="15">
        <v>0</v>
      </c>
      <c r="L89" s="13" t="s">
        <v>208</v>
      </c>
      <c r="M89" s="8" t="s">
        <v>173</v>
      </c>
      <c r="N89" s="10"/>
      <c r="O89" s="23"/>
      <c r="P89" s="10" t="s">
        <v>175</v>
      </c>
      <c r="Q89" s="10"/>
      <c r="R89" s="8" t="s">
        <v>176</v>
      </c>
    </row>
    <row r="90" spans="1:19" ht="33" customHeight="1" x14ac:dyDescent="0.2">
      <c r="A90" s="8" t="s">
        <v>257</v>
      </c>
      <c r="B90" s="8" t="s">
        <v>177</v>
      </c>
      <c r="C90" s="9" t="s">
        <v>258</v>
      </c>
      <c r="D90" s="8"/>
      <c r="E90" s="8" t="s">
        <v>171</v>
      </c>
      <c r="F90" s="8">
        <v>1</v>
      </c>
      <c r="G90" s="8"/>
      <c r="H90" s="11">
        <v>80000</v>
      </c>
      <c r="I90" s="11">
        <f>H90/E7</f>
        <v>15274.754649253446</v>
      </c>
      <c r="J90" s="15">
        <v>1</v>
      </c>
      <c r="K90" s="15">
        <v>0</v>
      </c>
      <c r="L90" s="13" t="s">
        <v>208</v>
      </c>
      <c r="M90" s="8" t="s">
        <v>173</v>
      </c>
      <c r="N90" s="10"/>
      <c r="O90" s="23"/>
      <c r="P90" s="10" t="s">
        <v>175</v>
      </c>
      <c r="Q90" s="10"/>
      <c r="R90" s="8" t="s">
        <v>176</v>
      </c>
    </row>
    <row r="91" spans="1:19" ht="50.25" customHeight="1" x14ac:dyDescent="0.2">
      <c r="A91" s="8" t="s">
        <v>259</v>
      </c>
      <c r="B91" s="8" t="s">
        <v>177</v>
      </c>
      <c r="C91" s="9" t="s">
        <v>366</v>
      </c>
      <c r="D91" s="8" t="s">
        <v>260</v>
      </c>
      <c r="E91" s="125" t="s">
        <v>171</v>
      </c>
      <c r="F91" s="8">
        <v>1</v>
      </c>
      <c r="G91" s="8"/>
      <c r="H91" s="11">
        <v>64000</v>
      </c>
      <c r="I91" s="11">
        <f>H91/E7</f>
        <v>12219.803719402757</v>
      </c>
      <c r="J91" s="15">
        <v>1</v>
      </c>
      <c r="K91" s="15">
        <v>0</v>
      </c>
      <c r="L91" s="13" t="s">
        <v>208</v>
      </c>
      <c r="M91" s="8" t="s">
        <v>173</v>
      </c>
      <c r="N91" s="23">
        <v>44652</v>
      </c>
      <c r="O91" s="23">
        <v>44866</v>
      </c>
      <c r="P91" s="128" t="s">
        <v>175</v>
      </c>
      <c r="Q91" s="10"/>
      <c r="R91" s="8" t="s">
        <v>261</v>
      </c>
    </row>
    <row r="92" spans="1:19" ht="50.25" customHeight="1" x14ac:dyDescent="0.2">
      <c r="A92" s="8" t="s">
        <v>396</v>
      </c>
      <c r="B92" s="8" t="s">
        <v>127</v>
      </c>
      <c r="C92" s="9" t="s">
        <v>386</v>
      </c>
      <c r="D92" s="8"/>
      <c r="E92" s="8" t="s">
        <v>171</v>
      </c>
      <c r="F92" s="8">
        <v>1</v>
      </c>
      <c r="G92" s="19" t="s">
        <v>397</v>
      </c>
      <c r="H92" s="11">
        <v>50000</v>
      </c>
      <c r="I92" s="11">
        <f>H92/E7</f>
        <v>9546.7216557834035</v>
      </c>
      <c r="J92" s="122">
        <v>1</v>
      </c>
      <c r="K92" s="122">
        <v>0</v>
      </c>
      <c r="L92" s="13" t="s">
        <v>132</v>
      </c>
      <c r="M92" s="8" t="s">
        <v>173</v>
      </c>
      <c r="N92" s="10" t="s">
        <v>174</v>
      </c>
      <c r="O92" s="10">
        <v>44835</v>
      </c>
      <c r="P92" s="10" t="s">
        <v>175</v>
      </c>
      <c r="Q92" s="10"/>
      <c r="R92" s="91" t="s">
        <v>261</v>
      </c>
    </row>
    <row r="93" spans="1:19" ht="34.5" customHeight="1" x14ac:dyDescent="0.2">
      <c r="A93" s="130"/>
      <c r="B93" s="130"/>
      <c r="C93" s="131"/>
      <c r="D93" s="130"/>
      <c r="E93" s="130"/>
      <c r="F93" s="135"/>
      <c r="G93" s="135"/>
      <c r="H93" s="132"/>
      <c r="I93" s="132"/>
      <c r="J93" s="135"/>
      <c r="K93" s="135"/>
      <c r="L93" s="133"/>
      <c r="M93" s="130"/>
      <c r="N93" s="134"/>
      <c r="O93" s="134"/>
      <c r="P93" s="134"/>
      <c r="Q93" s="134"/>
      <c r="R93" s="136"/>
    </row>
    <row r="94" spans="1:19" ht="15" customHeight="1" x14ac:dyDescent="0.25">
      <c r="B94" s="107"/>
      <c r="C94" s="108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</row>
    <row r="95" spans="1:19" ht="15.75" x14ac:dyDescent="0.2">
      <c r="A95" s="151">
        <v>4</v>
      </c>
      <c r="B95" s="148" t="s">
        <v>262</v>
      </c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  <c r="O95" s="149"/>
      <c r="P95" s="149"/>
      <c r="Q95" s="149"/>
      <c r="R95" s="150"/>
    </row>
    <row r="96" spans="1:19" ht="15.75" x14ac:dyDescent="0.2">
      <c r="A96" s="152"/>
      <c r="B96" s="141" t="s">
        <v>162</v>
      </c>
      <c r="C96" s="142" t="s">
        <v>163</v>
      </c>
      <c r="D96" s="141" t="s">
        <v>11</v>
      </c>
      <c r="E96" s="141" t="s">
        <v>12</v>
      </c>
      <c r="F96" s="140"/>
      <c r="G96" s="140"/>
      <c r="H96" s="141" t="s">
        <v>164</v>
      </c>
      <c r="I96" s="141"/>
      <c r="J96" s="141"/>
      <c r="K96" s="141"/>
      <c r="L96" s="141" t="s">
        <v>16</v>
      </c>
      <c r="M96" s="141" t="s">
        <v>165</v>
      </c>
      <c r="N96" s="141" t="s">
        <v>166</v>
      </c>
      <c r="O96" s="141"/>
      <c r="P96" s="141" t="s">
        <v>167</v>
      </c>
      <c r="Q96" s="141" t="s">
        <v>20</v>
      </c>
      <c r="R96" s="141" t="s">
        <v>21</v>
      </c>
    </row>
    <row r="97" spans="1:19" ht="63" x14ac:dyDescent="0.2">
      <c r="A97" s="153"/>
      <c r="B97" s="141"/>
      <c r="C97" s="142"/>
      <c r="D97" s="141"/>
      <c r="E97" s="141"/>
      <c r="F97" s="141" t="s">
        <v>14</v>
      </c>
      <c r="G97" s="141"/>
      <c r="H97" s="97" t="s">
        <v>22</v>
      </c>
      <c r="I97" s="97" t="s">
        <v>23</v>
      </c>
      <c r="J97" s="120" t="s">
        <v>24</v>
      </c>
      <c r="K97" s="98" t="s">
        <v>25</v>
      </c>
      <c r="L97" s="141"/>
      <c r="M97" s="141"/>
      <c r="N97" s="99" t="s">
        <v>263</v>
      </c>
      <c r="O97" s="99" t="s">
        <v>27</v>
      </c>
      <c r="P97" s="141"/>
      <c r="Q97" s="141"/>
      <c r="R97" s="141"/>
    </row>
    <row r="98" spans="1:19" ht="78.75" hidden="1" x14ac:dyDescent="0.2">
      <c r="A98" s="8" t="s">
        <v>264</v>
      </c>
      <c r="B98" s="8" t="s">
        <v>177</v>
      </c>
      <c r="C98" s="9" t="s">
        <v>265</v>
      </c>
      <c r="D98" s="8"/>
      <c r="E98" s="93" t="s">
        <v>266</v>
      </c>
      <c r="F98" s="1" t="s">
        <v>267</v>
      </c>
      <c r="G98" s="1"/>
      <c r="H98" s="11">
        <v>150000</v>
      </c>
      <c r="I98" s="11">
        <f>H98/E7</f>
        <v>28640.164967350211</v>
      </c>
      <c r="J98" s="93">
        <v>1</v>
      </c>
      <c r="K98" s="93">
        <v>0</v>
      </c>
      <c r="L98" s="13" t="s">
        <v>180</v>
      </c>
      <c r="M98" s="93" t="s">
        <v>51</v>
      </c>
      <c r="N98" s="10" t="s">
        <v>174</v>
      </c>
      <c r="O98" s="10">
        <v>42954</v>
      </c>
      <c r="P98" s="10"/>
      <c r="Q98" s="10"/>
      <c r="R98" s="8" t="s">
        <v>32</v>
      </c>
    </row>
    <row r="99" spans="1:19" ht="63" hidden="1" x14ac:dyDescent="0.2">
      <c r="A99" s="8" t="s">
        <v>268</v>
      </c>
      <c r="B99" s="8" t="s">
        <v>177</v>
      </c>
      <c r="C99" s="9" t="s">
        <v>269</v>
      </c>
      <c r="D99" s="8" t="s">
        <v>270</v>
      </c>
      <c r="E99" s="93" t="s">
        <v>271</v>
      </c>
      <c r="F99" s="1" t="s">
        <v>272</v>
      </c>
      <c r="G99" s="1"/>
      <c r="H99" s="11">
        <v>17000000</v>
      </c>
      <c r="I99" s="11">
        <f>H99/E7</f>
        <v>3245885.3629663573</v>
      </c>
      <c r="J99" s="93">
        <v>1</v>
      </c>
      <c r="K99" s="93">
        <v>0</v>
      </c>
      <c r="L99" s="13" t="s">
        <v>264</v>
      </c>
      <c r="M99" s="93" t="s">
        <v>31</v>
      </c>
      <c r="N99" s="10">
        <v>42552</v>
      </c>
      <c r="O99" s="10" t="s">
        <v>273</v>
      </c>
      <c r="P99" s="10"/>
      <c r="Q99" s="10"/>
      <c r="R99" s="8" t="s">
        <v>176</v>
      </c>
      <c r="S99" s="74"/>
    </row>
    <row r="100" spans="1:19" ht="63" hidden="1" x14ac:dyDescent="0.2">
      <c r="A100" s="8" t="s">
        <v>274</v>
      </c>
      <c r="B100" s="8" t="s">
        <v>177</v>
      </c>
      <c r="C100" s="9" t="s">
        <v>275</v>
      </c>
      <c r="D100" s="8"/>
      <c r="E100" s="93" t="s">
        <v>271</v>
      </c>
      <c r="F100" s="1" t="s">
        <v>276</v>
      </c>
      <c r="G100" s="1"/>
      <c r="H100" s="11">
        <v>5329321.05</v>
      </c>
      <c r="I100" s="11">
        <f>H100/E7</f>
        <v>1017550.8935731469</v>
      </c>
      <c r="J100" s="93">
        <v>1</v>
      </c>
      <c r="K100" s="93">
        <v>0</v>
      </c>
      <c r="L100" s="13" t="s">
        <v>133</v>
      </c>
      <c r="M100" s="93" t="s">
        <v>31</v>
      </c>
      <c r="N100" s="10">
        <v>43586</v>
      </c>
      <c r="O100" s="10">
        <v>43753</v>
      </c>
      <c r="P100" s="10"/>
      <c r="Q100" s="10"/>
      <c r="R100" s="8" t="s">
        <v>176</v>
      </c>
    </row>
    <row r="101" spans="1:19" ht="31.5" hidden="1" x14ac:dyDescent="0.2">
      <c r="A101" s="8" t="s">
        <v>277</v>
      </c>
      <c r="B101" s="8" t="s">
        <v>177</v>
      </c>
      <c r="C101" s="9" t="s">
        <v>278</v>
      </c>
      <c r="D101" s="8" t="s">
        <v>279</v>
      </c>
      <c r="E101" s="12" t="s">
        <v>280</v>
      </c>
      <c r="F101" s="1" t="s">
        <v>281</v>
      </c>
      <c r="G101" s="1"/>
      <c r="H101" s="11">
        <v>260000</v>
      </c>
      <c r="I101" s="11">
        <f>H101/E7</f>
        <v>49642.952610073698</v>
      </c>
      <c r="J101" s="93">
        <v>1</v>
      </c>
      <c r="K101" s="93">
        <v>0</v>
      </c>
      <c r="L101" s="13" t="s">
        <v>133</v>
      </c>
      <c r="M101" s="93" t="s">
        <v>31</v>
      </c>
      <c r="N101" s="10" t="s">
        <v>174</v>
      </c>
      <c r="O101" s="10">
        <v>42473</v>
      </c>
      <c r="P101" s="10"/>
      <c r="Q101" s="8"/>
      <c r="R101" s="8" t="s">
        <v>32</v>
      </c>
    </row>
    <row r="102" spans="1:19" ht="31.5" hidden="1" x14ac:dyDescent="0.2">
      <c r="A102" s="8" t="s">
        <v>282</v>
      </c>
      <c r="B102" s="8" t="s">
        <v>177</v>
      </c>
      <c r="C102" s="9" t="s">
        <v>283</v>
      </c>
      <c r="D102" s="8" t="s">
        <v>279</v>
      </c>
      <c r="E102" s="12" t="s">
        <v>280</v>
      </c>
      <c r="F102" s="1" t="s">
        <v>284</v>
      </c>
      <c r="G102" s="1"/>
      <c r="H102" s="11">
        <v>124000</v>
      </c>
      <c r="I102" s="11">
        <f>H102/E7</f>
        <v>23675.869706342841</v>
      </c>
      <c r="J102" s="93">
        <v>1</v>
      </c>
      <c r="K102" s="93">
        <v>0</v>
      </c>
      <c r="L102" s="13" t="s">
        <v>199</v>
      </c>
      <c r="M102" s="93" t="s">
        <v>31</v>
      </c>
      <c r="N102" s="10" t="s">
        <v>174</v>
      </c>
      <c r="O102" s="10">
        <v>44335</v>
      </c>
      <c r="P102" s="10"/>
      <c r="Q102" s="10"/>
      <c r="R102" s="8" t="s">
        <v>32</v>
      </c>
    </row>
    <row r="103" spans="1:19" ht="63" hidden="1" x14ac:dyDescent="0.2">
      <c r="A103" s="8" t="s">
        <v>285</v>
      </c>
      <c r="B103" s="8" t="s">
        <v>177</v>
      </c>
      <c r="C103" s="9" t="s">
        <v>286</v>
      </c>
      <c r="D103" s="8" t="s">
        <v>287</v>
      </c>
      <c r="E103" s="12" t="s">
        <v>271</v>
      </c>
      <c r="F103" s="1"/>
      <c r="G103" s="1"/>
      <c r="H103" s="11">
        <v>1000000</v>
      </c>
      <c r="I103" s="11">
        <f>H103/E7</f>
        <v>190934.43311566807</v>
      </c>
      <c r="J103" s="93">
        <v>1</v>
      </c>
      <c r="K103" s="93">
        <v>0</v>
      </c>
      <c r="L103" s="13" t="s">
        <v>126</v>
      </c>
      <c r="M103" s="93" t="s">
        <v>51</v>
      </c>
      <c r="N103" s="10">
        <v>43615</v>
      </c>
      <c r="O103" s="10">
        <v>43678</v>
      </c>
      <c r="P103" s="10"/>
      <c r="Q103" s="8"/>
      <c r="R103" s="8" t="s">
        <v>176</v>
      </c>
    </row>
    <row r="104" spans="1:19" ht="63" hidden="1" x14ac:dyDescent="0.2">
      <c r="A104" s="8" t="s">
        <v>288</v>
      </c>
      <c r="B104" s="8" t="s">
        <v>177</v>
      </c>
      <c r="C104" s="9" t="s">
        <v>289</v>
      </c>
      <c r="D104" s="8"/>
      <c r="E104" s="8" t="s">
        <v>271</v>
      </c>
      <c r="F104" s="1"/>
      <c r="G104" s="1"/>
      <c r="H104" s="11">
        <v>1000000</v>
      </c>
      <c r="I104" s="11">
        <f>H104/E7</f>
        <v>190934.43311566807</v>
      </c>
      <c r="J104" s="93">
        <v>1</v>
      </c>
      <c r="K104" s="93">
        <v>0</v>
      </c>
      <c r="L104" s="13" t="s">
        <v>180</v>
      </c>
      <c r="M104" s="93" t="s">
        <v>51</v>
      </c>
      <c r="N104" s="10">
        <v>43617</v>
      </c>
      <c r="O104" s="10">
        <v>43800</v>
      </c>
      <c r="P104" s="10"/>
      <c r="Q104" s="10"/>
      <c r="R104" s="8" t="s">
        <v>176</v>
      </c>
    </row>
    <row r="105" spans="1:19" ht="47.25" x14ac:dyDescent="0.2">
      <c r="A105" s="8" t="s">
        <v>285</v>
      </c>
      <c r="B105" s="8" t="s">
        <v>177</v>
      </c>
      <c r="C105" s="9" t="s">
        <v>364</v>
      </c>
      <c r="D105" s="8"/>
      <c r="E105" s="12" t="s">
        <v>280</v>
      </c>
      <c r="F105" s="1" t="s">
        <v>385</v>
      </c>
      <c r="G105" s="1"/>
      <c r="H105" s="11">
        <v>150000</v>
      </c>
      <c r="I105" s="11">
        <f>H105/E7</f>
        <v>28640.164967350211</v>
      </c>
      <c r="J105" s="93">
        <v>1</v>
      </c>
      <c r="K105" s="93">
        <v>0</v>
      </c>
      <c r="L105" s="13" t="s">
        <v>199</v>
      </c>
      <c r="M105" s="93" t="s">
        <v>31</v>
      </c>
      <c r="N105" s="10" t="s">
        <v>174</v>
      </c>
      <c r="O105" s="10">
        <v>44621</v>
      </c>
      <c r="P105" s="10"/>
      <c r="Q105" s="10"/>
      <c r="R105" s="26" t="s">
        <v>52</v>
      </c>
    </row>
    <row r="106" spans="1:19" ht="94.5" x14ac:dyDescent="0.2">
      <c r="A106" s="8" t="s">
        <v>288</v>
      </c>
      <c r="B106" s="8" t="s">
        <v>177</v>
      </c>
      <c r="C106" s="9" t="s">
        <v>371</v>
      </c>
      <c r="D106" s="8"/>
      <c r="E106" s="12" t="s">
        <v>369</v>
      </c>
      <c r="F106" s="143" t="s">
        <v>370</v>
      </c>
      <c r="G106" s="144"/>
      <c r="H106" s="11">
        <v>204000</v>
      </c>
      <c r="I106" s="11">
        <f>H106/E7</f>
        <v>38950.624355596286</v>
      </c>
      <c r="J106" s="93">
        <v>1</v>
      </c>
      <c r="K106" s="93">
        <v>0</v>
      </c>
      <c r="L106" s="13" t="s">
        <v>160</v>
      </c>
      <c r="M106" s="93" t="s">
        <v>51</v>
      </c>
      <c r="N106" s="10" t="s">
        <v>174</v>
      </c>
      <c r="O106" s="10">
        <v>44774</v>
      </c>
      <c r="P106" s="10"/>
      <c r="Q106" s="10"/>
      <c r="R106" s="91" t="s">
        <v>261</v>
      </c>
    </row>
    <row r="107" spans="1:19" ht="15.75" x14ac:dyDescent="0.2">
      <c r="A107" s="130"/>
      <c r="B107" s="130"/>
      <c r="C107" s="131"/>
      <c r="D107" s="130"/>
      <c r="E107" s="137"/>
      <c r="F107" s="135"/>
      <c r="G107" s="135"/>
      <c r="H107" s="132"/>
      <c r="I107" s="132"/>
      <c r="J107" s="135"/>
      <c r="K107" s="135"/>
      <c r="L107" s="133"/>
      <c r="M107" s="135"/>
      <c r="N107" s="134"/>
      <c r="O107" s="134"/>
      <c r="P107" s="134"/>
      <c r="Q107" s="134"/>
      <c r="R107" s="136"/>
    </row>
    <row r="108" spans="1:19" ht="15.75" x14ac:dyDescent="0.2">
      <c r="B108" s="2"/>
      <c r="C108" s="3"/>
      <c r="D108" s="2"/>
      <c r="E108" s="2"/>
      <c r="F108" s="2"/>
      <c r="G108" s="6"/>
      <c r="H108" s="7"/>
      <c r="I108" s="7"/>
      <c r="J108" s="4"/>
      <c r="K108" s="4"/>
      <c r="L108" s="5"/>
      <c r="M108" s="2"/>
      <c r="N108" s="2"/>
      <c r="O108" s="2"/>
      <c r="P108" s="2"/>
      <c r="Q108" s="5"/>
      <c r="R108" s="5"/>
    </row>
    <row r="109" spans="1:19" ht="15.75" x14ac:dyDescent="0.2">
      <c r="A109" s="154">
        <v>5</v>
      </c>
      <c r="B109" s="146" t="s">
        <v>290</v>
      </c>
      <c r="C109" s="147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</row>
    <row r="110" spans="1:19" ht="15.75" x14ac:dyDescent="0.2">
      <c r="A110" s="155"/>
      <c r="B110" s="141" t="s">
        <v>162</v>
      </c>
      <c r="C110" s="142" t="s">
        <v>163</v>
      </c>
      <c r="D110" s="141" t="s">
        <v>11</v>
      </c>
      <c r="E110" s="141" t="s">
        <v>12</v>
      </c>
      <c r="F110" s="140"/>
      <c r="G110" s="140"/>
      <c r="H110" s="145" t="s">
        <v>164</v>
      </c>
      <c r="I110" s="145"/>
      <c r="J110" s="145"/>
      <c r="K110" s="145"/>
      <c r="L110" s="141" t="s">
        <v>291</v>
      </c>
      <c r="M110" s="141" t="s">
        <v>16</v>
      </c>
      <c r="N110" s="141" t="s">
        <v>165</v>
      </c>
      <c r="O110" s="141" t="s">
        <v>166</v>
      </c>
      <c r="P110" s="141"/>
      <c r="Q110" s="141" t="s">
        <v>167</v>
      </c>
      <c r="R110" s="141" t="s">
        <v>21</v>
      </c>
    </row>
    <row r="111" spans="1:19" ht="63" x14ac:dyDescent="0.2">
      <c r="A111" s="156"/>
      <c r="B111" s="141"/>
      <c r="C111" s="142"/>
      <c r="D111" s="141"/>
      <c r="E111" s="141"/>
      <c r="F111" s="141" t="s">
        <v>14</v>
      </c>
      <c r="G111" s="141"/>
      <c r="H111" s="97" t="s">
        <v>22</v>
      </c>
      <c r="I111" s="97" t="s">
        <v>23</v>
      </c>
      <c r="J111" s="120" t="s">
        <v>24</v>
      </c>
      <c r="K111" s="98" t="s">
        <v>25</v>
      </c>
      <c r="L111" s="141"/>
      <c r="M111" s="141"/>
      <c r="N111" s="141"/>
      <c r="O111" s="99" t="s">
        <v>292</v>
      </c>
      <c r="P111" s="99" t="s">
        <v>293</v>
      </c>
      <c r="Q111" s="141"/>
      <c r="R111" s="141"/>
    </row>
    <row r="112" spans="1:19" ht="47.25" hidden="1" x14ac:dyDescent="0.2">
      <c r="A112" s="8" t="s">
        <v>294</v>
      </c>
      <c r="B112" s="8" t="s">
        <v>177</v>
      </c>
      <c r="C112" s="24" t="s">
        <v>295</v>
      </c>
      <c r="D112" s="8"/>
      <c r="E112" s="93" t="s">
        <v>296</v>
      </c>
      <c r="F112" s="1" t="s">
        <v>297</v>
      </c>
      <c r="G112" s="1"/>
      <c r="H112" s="11">
        <f>I112*E7</f>
        <v>51242.721599999997</v>
      </c>
      <c r="I112" s="11">
        <v>9784</v>
      </c>
      <c r="J112" s="93">
        <v>1</v>
      </c>
      <c r="K112" s="93">
        <v>0</v>
      </c>
      <c r="L112" s="12">
        <v>1</v>
      </c>
      <c r="M112" s="12" t="s">
        <v>199</v>
      </c>
      <c r="N112" s="93" t="s">
        <v>51</v>
      </c>
      <c r="O112" s="10">
        <v>42689</v>
      </c>
      <c r="P112" s="10">
        <v>42917</v>
      </c>
      <c r="Q112" s="93"/>
      <c r="R112" s="8" t="s">
        <v>32</v>
      </c>
    </row>
    <row r="113" spans="1:19" ht="47.25" hidden="1" x14ac:dyDescent="0.2">
      <c r="A113" s="8" t="s">
        <v>298</v>
      </c>
      <c r="B113" s="8" t="s">
        <v>177</v>
      </c>
      <c r="C113" s="9" t="s">
        <v>299</v>
      </c>
      <c r="D113" s="8"/>
      <c r="E113" s="93" t="s">
        <v>296</v>
      </c>
      <c r="F113" s="1" t="s">
        <v>300</v>
      </c>
      <c r="G113" s="1"/>
      <c r="H113" s="11">
        <v>300000</v>
      </c>
      <c r="I113" s="11">
        <f>H113/E7</f>
        <v>57280.329934700421</v>
      </c>
      <c r="J113" s="93">
        <v>1</v>
      </c>
      <c r="K113" s="93">
        <v>0</v>
      </c>
      <c r="L113" s="12">
        <v>1</v>
      </c>
      <c r="M113" s="12" t="s">
        <v>208</v>
      </c>
      <c r="N113" s="93" t="s">
        <v>51</v>
      </c>
      <c r="O113" s="10">
        <v>42767</v>
      </c>
      <c r="P113" s="10">
        <v>42856</v>
      </c>
      <c r="Q113" s="93"/>
      <c r="R113" s="8" t="s">
        <v>32</v>
      </c>
    </row>
    <row r="114" spans="1:19" ht="47.25" hidden="1" x14ac:dyDescent="0.2">
      <c r="A114" s="8" t="s">
        <v>301</v>
      </c>
      <c r="B114" s="8" t="s">
        <v>177</v>
      </c>
      <c r="C114" s="9" t="s">
        <v>302</v>
      </c>
      <c r="D114" s="8"/>
      <c r="E114" s="93" t="s">
        <v>296</v>
      </c>
      <c r="F114" s="1" t="s">
        <v>303</v>
      </c>
      <c r="G114" s="1"/>
      <c r="H114" s="11">
        <v>85000</v>
      </c>
      <c r="I114" s="11">
        <f>H114/E7</f>
        <v>16229.426814831786</v>
      </c>
      <c r="J114" s="93">
        <v>1</v>
      </c>
      <c r="K114" s="93">
        <v>0</v>
      </c>
      <c r="L114" s="12">
        <v>1</v>
      </c>
      <c r="M114" s="12" t="s">
        <v>199</v>
      </c>
      <c r="N114" s="93" t="s">
        <v>51</v>
      </c>
      <c r="O114" s="10">
        <v>42826</v>
      </c>
      <c r="P114" s="10">
        <v>43040</v>
      </c>
      <c r="Q114" s="93"/>
      <c r="R114" s="8" t="s">
        <v>32</v>
      </c>
    </row>
    <row r="115" spans="1:19" ht="47.25" hidden="1" x14ac:dyDescent="0.2">
      <c r="A115" s="8" t="s">
        <v>304</v>
      </c>
      <c r="B115" s="8" t="s">
        <v>177</v>
      </c>
      <c r="C115" s="9" t="s">
        <v>305</v>
      </c>
      <c r="D115" s="8"/>
      <c r="E115" s="93" t="s">
        <v>296</v>
      </c>
      <c r="F115" s="1" t="s">
        <v>306</v>
      </c>
      <c r="G115" s="1"/>
      <c r="H115" s="11">
        <v>115456</v>
      </c>
      <c r="I115" s="11">
        <f>H115/E7</f>
        <v>22044.525909802574</v>
      </c>
      <c r="J115" s="93">
        <v>1</v>
      </c>
      <c r="K115" s="93">
        <v>0</v>
      </c>
      <c r="L115" s="12">
        <v>1</v>
      </c>
      <c r="M115" s="12" t="s">
        <v>199</v>
      </c>
      <c r="N115" s="93" t="s">
        <v>51</v>
      </c>
      <c r="O115" s="10">
        <v>42979</v>
      </c>
      <c r="P115" s="10">
        <v>43009</v>
      </c>
      <c r="Q115" s="93"/>
      <c r="R115" s="8" t="s">
        <v>32</v>
      </c>
    </row>
    <row r="116" spans="1:19" ht="47.25" hidden="1" x14ac:dyDescent="0.2">
      <c r="A116" s="8" t="s">
        <v>307</v>
      </c>
      <c r="B116" s="8" t="s">
        <v>177</v>
      </c>
      <c r="C116" s="9" t="s">
        <v>308</v>
      </c>
      <c r="D116" s="8" t="s">
        <v>309</v>
      </c>
      <c r="E116" s="93" t="s">
        <v>296</v>
      </c>
      <c r="F116" s="1" t="s">
        <v>310</v>
      </c>
      <c r="G116" s="1"/>
      <c r="H116" s="11">
        <v>95519</v>
      </c>
      <c r="I116" s="11">
        <f>H116/E7</f>
        <v>18237.866116775498</v>
      </c>
      <c r="J116" s="93">
        <v>1</v>
      </c>
      <c r="K116" s="93">
        <v>0</v>
      </c>
      <c r="L116" s="12">
        <v>1</v>
      </c>
      <c r="M116" s="12" t="s">
        <v>208</v>
      </c>
      <c r="N116" s="93" t="s">
        <v>51</v>
      </c>
      <c r="O116" s="10">
        <v>42948</v>
      </c>
      <c r="P116" s="10">
        <v>43040</v>
      </c>
      <c r="Q116" s="93"/>
      <c r="R116" s="8" t="s">
        <v>32</v>
      </c>
    </row>
    <row r="117" spans="1:19" ht="47.25" hidden="1" x14ac:dyDescent="0.2">
      <c r="A117" s="8" t="s">
        <v>311</v>
      </c>
      <c r="B117" s="8" t="s">
        <v>177</v>
      </c>
      <c r="C117" s="9" t="s">
        <v>312</v>
      </c>
      <c r="D117" s="8"/>
      <c r="E117" s="93" t="s">
        <v>296</v>
      </c>
      <c r="F117" s="1"/>
      <c r="G117" s="1"/>
      <c r="H117" s="11">
        <v>100000</v>
      </c>
      <c r="I117" s="11">
        <f>H117/E7</f>
        <v>19093.443311566807</v>
      </c>
      <c r="J117" s="93">
        <v>1</v>
      </c>
      <c r="K117" s="93">
        <v>0</v>
      </c>
      <c r="L117" s="12">
        <v>1</v>
      </c>
      <c r="M117" s="12" t="s">
        <v>195</v>
      </c>
      <c r="N117" s="93" t="s">
        <v>51</v>
      </c>
      <c r="O117" s="10">
        <v>43586</v>
      </c>
      <c r="P117" s="10">
        <v>43709</v>
      </c>
      <c r="Q117" s="93"/>
      <c r="R117" s="8" t="s">
        <v>176</v>
      </c>
    </row>
    <row r="118" spans="1:19" ht="47.25" hidden="1" x14ac:dyDescent="0.2">
      <c r="A118" s="8" t="s">
        <v>313</v>
      </c>
      <c r="B118" s="8" t="s">
        <v>177</v>
      </c>
      <c r="C118" s="9" t="s">
        <v>314</v>
      </c>
      <c r="D118" s="8"/>
      <c r="E118" s="93" t="s">
        <v>296</v>
      </c>
      <c r="F118" s="1" t="s">
        <v>315</v>
      </c>
      <c r="G118" s="1"/>
      <c r="H118" s="11">
        <v>100000</v>
      </c>
      <c r="I118" s="11">
        <f>H118/E7</f>
        <v>19093.443311566807</v>
      </c>
      <c r="J118" s="93">
        <v>1</v>
      </c>
      <c r="K118" s="93">
        <v>0</v>
      </c>
      <c r="L118" s="12">
        <v>1</v>
      </c>
      <c r="M118" s="12" t="s">
        <v>132</v>
      </c>
      <c r="N118" s="93" t="s">
        <v>51</v>
      </c>
      <c r="O118" s="10" t="s">
        <v>174</v>
      </c>
      <c r="P118" s="10">
        <v>43282</v>
      </c>
      <c r="Q118" s="93"/>
      <c r="R118" s="8" t="s">
        <v>32</v>
      </c>
    </row>
    <row r="119" spans="1:19" ht="62.25" hidden="1" customHeight="1" x14ac:dyDescent="0.2">
      <c r="A119" s="8" t="s">
        <v>316</v>
      </c>
      <c r="B119" s="8" t="s">
        <v>177</v>
      </c>
      <c r="C119" s="9" t="s">
        <v>317</v>
      </c>
      <c r="D119" s="8" t="s">
        <v>318</v>
      </c>
      <c r="E119" s="93" t="s">
        <v>296</v>
      </c>
      <c r="F119" s="143" t="s">
        <v>319</v>
      </c>
      <c r="G119" s="144"/>
      <c r="H119" s="11">
        <v>65530</v>
      </c>
      <c r="I119" s="11">
        <f>H119/E7</f>
        <v>12511.93340206973</v>
      </c>
      <c r="J119" s="93">
        <v>1</v>
      </c>
      <c r="K119" s="93">
        <v>0</v>
      </c>
      <c r="L119" s="12">
        <v>1</v>
      </c>
      <c r="M119" s="12" t="s">
        <v>208</v>
      </c>
      <c r="N119" s="93" t="s">
        <v>51</v>
      </c>
      <c r="O119" s="10" t="s">
        <v>174</v>
      </c>
      <c r="P119" s="10">
        <v>44301</v>
      </c>
      <c r="Q119" s="93"/>
      <c r="R119" s="8" t="s">
        <v>32</v>
      </c>
    </row>
    <row r="120" spans="1:19" ht="47.25" hidden="1" x14ac:dyDescent="0.2">
      <c r="A120" s="8" t="s">
        <v>320</v>
      </c>
      <c r="B120" s="8" t="s">
        <v>177</v>
      </c>
      <c r="C120" s="9" t="s">
        <v>321</v>
      </c>
      <c r="D120" s="8"/>
      <c r="E120" s="93" t="s">
        <v>296</v>
      </c>
      <c r="F120" s="1" t="s">
        <v>322</v>
      </c>
      <c r="G120" s="1"/>
      <c r="H120" s="11">
        <v>88595.199999999997</v>
      </c>
      <c r="I120" s="11">
        <f>H120/E7</f>
        <v>16915.874288769235</v>
      </c>
      <c r="J120" s="93">
        <v>1</v>
      </c>
      <c r="K120" s="93">
        <v>0</v>
      </c>
      <c r="L120" s="12">
        <v>1</v>
      </c>
      <c r="M120" s="12" t="s">
        <v>208</v>
      </c>
      <c r="N120" s="93" t="s">
        <v>51</v>
      </c>
      <c r="O120" s="10">
        <v>43282</v>
      </c>
      <c r="P120" s="10">
        <v>43374</v>
      </c>
      <c r="Q120" s="93"/>
      <c r="R120" s="8" t="s">
        <v>32</v>
      </c>
    </row>
    <row r="121" spans="1:19" ht="47.25" hidden="1" x14ac:dyDescent="0.2">
      <c r="A121" s="8" t="s">
        <v>323</v>
      </c>
      <c r="B121" s="8" t="s">
        <v>177</v>
      </c>
      <c r="C121" s="9" t="s">
        <v>324</v>
      </c>
      <c r="D121" s="8"/>
      <c r="E121" s="93" t="s">
        <v>296</v>
      </c>
      <c r="F121" s="1" t="s">
        <v>325</v>
      </c>
      <c r="G121" s="1"/>
      <c r="H121" s="11">
        <v>134467.84</v>
      </c>
      <c r="I121" s="11">
        <f>H121/E7</f>
        <v>25674.540802688356</v>
      </c>
      <c r="J121" s="93">
        <v>1</v>
      </c>
      <c r="K121" s="93">
        <v>0</v>
      </c>
      <c r="L121" s="12">
        <v>1</v>
      </c>
      <c r="M121" s="12" t="s">
        <v>180</v>
      </c>
      <c r="N121" s="93" t="s">
        <v>51</v>
      </c>
      <c r="O121" s="10" t="s">
        <v>174</v>
      </c>
      <c r="P121" s="10">
        <v>43891</v>
      </c>
      <c r="Q121" s="93"/>
      <c r="R121" s="8" t="s">
        <v>176</v>
      </c>
    </row>
    <row r="122" spans="1:19" ht="78.75" hidden="1" x14ac:dyDescent="0.2">
      <c r="A122" s="25" t="s">
        <v>326</v>
      </c>
      <c r="B122" s="8" t="s">
        <v>177</v>
      </c>
      <c r="C122" s="9" t="s">
        <v>327</v>
      </c>
      <c r="D122" s="9" t="s">
        <v>328</v>
      </c>
      <c r="E122" s="8" t="s">
        <v>296</v>
      </c>
      <c r="F122" s="138" t="s">
        <v>329</v>
      </c>
      <c r="G122" s="139"/>
      <c r="H122" s="14">
        <v>126195.55</v>
      </c>
      <c r="I122" s="11">
        <f>H122/E7</f>
        <v>24095.075800969946</v>
      </c>
      <c r="J122" s="93">
        <v>1</v>
      </c>
      <c r="K122" s="93">
        <v>0</v>
      </c>
      <c r="L122" s="12">
        <v>1</v>
      </c>
      <c r="M122" s="12" t="s">
        <v>330</v>
      </c>
      <c r="N122" s="93" t="s">
        <v>51</v>
      </c>
      <c r="O122" s="10" t="s">
        <v>174</v>
      </c>
      <c r="P122" s="10">
        <v>43739</v>
      </c>
      <c r="Q122" s="9"/>
      <c r="R122" s="8" t="s">
        <v>32</v>
      </c>
    </row>
    <row r="123" spans="1:19" ht="63" hidden="1" x14ac:dyDescent="0.2">
      <c r="A123" s="8" t="s">
        <v>331</v>
      </c>
      <c r="B123" s="8" t="s">
        <v>177</v>
      </c>
      <c r="C123" s="9" t="s">
        <v>332</v>
      </c>
      <c r="D123" s="8" t="s">
        <v>333</v>
      </c>
      <c r="E123" s="93" t="s">
        <v>296</v>
      </c>
      <c r="F123" s="158" t="s">
        <v>334</v>
      </c>
      <c r="G123" s="159"/>
      <c r="H123" s="14">
        <v>137391.75</v>
      </c>
      <c r="I123" s="11">
        <f>H123/E7</f>
        <v>26232.815901019589</v>
      </c>
      <c r="J123" s="93">
        <v>1</v>
      </c>
      <c r="K123" s="93">
        <v>0</v>
      </c>
      <c r="L123" s="12">
        <v>1</v>
      </c>
      <c r="M123" s="12" t="s">
        <v>132</v>
      </c>
      <c r="N123" s="93" t="s">
        <v>51</v>
      </c>
      <c r="O123" s="10" t="s">
        <v>174</v>
      </c>
      <c r="P123" s="10">
        <v>43739</v>
      </c>
      <c r="Q123" s="93"/>
      <c r="R123" s="8" t="s">
        <v>32</v>
      </c>
    </row>
    <row r="124" spans="1:19" ht="47.25" hidden="1" x14ac:dyDescent="0.2">
      <c r="A124" s="8" t="s">
        <v>335</v>
      </c>
      <c r="B124" s="8" t="s">
        <v>177</v>
      </c>
      <c r="C124" s="27" t="s">
        <v>336</v>
      </c>
      <c r="D124" s="8" t="s">
        <v>337</v>
      </c>
      <c r="E124" s="26" t="s">
        <v>296</v>
      </c>
      <c r="F124" s="138" t="s">
        <v>338</v>
      </c>
      <c r="G124" s="139"/>
      <c r="H124" s="41">
        <v>213168.16</v>
      </c>
      <c r="I124" s="28">
        <f>H124/E7</f>
        <v>40701.141787910034</v>
      </c>
      <c r="J124" s="29">
        <v>1</v>
      </c>
      <c r="K124" s="29">
        <v>0</v>
      </c>
      <c r="L124" s="30">
        <v>1</v>
      </c>
      <c r="M124" s="30" t="s">
        <v>132</v>
      </c>
      <c r="N124" s="29" t="s">
        <v>51</v>
      </c>
      <c r="O124" s="10" t="s">
        <v>174</v>
      </c>
      <c r="P124" s="31">
        <v>43862</v>
      </c>
      <c r="Q124" s="27"/>
      <c r="R124" s="8" t="s">
        <v>32</v>
      </c>
    </row>
    <row r="125" spans="1:19" ht="31.5" x14ac:dyDescent="0.2">
      <c r="A125" s="8" t="s">
        <v>339</v>
      </c>
      <c r="B125" s="8" t="s">
        <v>177</v>
      </c>
      <c r="C125" s="9" t="s">
        <v>340</v>
      </c>
      <c r="D125" s="8" t="s">
        <v>341</v>
      </c>
      <c r="E125" s="8" t="s">
        <v>171</v>
      </c>
      <c r="F125" s="1" t="s">
        <v>342</v>
      </c>
      <c r="G125" s="1"/>
      <c r="H125" s="11">
        <v>3866943.6</v>
      </c>
      <c r="I125" s="11">
        <f>H125/E7</f>
        <v>738332.6841562608</v>
      </c>
      <c r="J125" s="93">
        <v>0.82</v>
      </c>
      <c r="K125" s="29">
        <v>0</v>
      </c>
      <c r="L125" s="12">
        <v>65</v>
      </c>
      <c r="M125" s="12" t="s">
        <v>343</v>
      </c>
      <c r="N125" s="93" t="s">
        <v>173</v>
      </c>
      <c r="O125" s="10">
        <v>43586</v>
      </c>
      <c r="P125" s="10">
        <v>43800</v>
      </c>
      <c r="Q125" s="93"/>
      <c r="R125" s="8" t="s">
        <v>32</v>
      </c>
    </row>
    <row r="126" spans="1:19" ht="47.25" x14ac:dyDescent="0.2">
      <c r="A126" s="8" t="s">
        <v>344</v>
      </c>
      <c r="B126" s="8" t="s">
        <v>177</v>
      </c>
      <c r="C126" s="9" t="s">
        <v>345</v>
      </c>
      <c r="D126" s="8"/>
      <c r="E126" s="93" t="s">
        <v>296</v>
      </c>
      <c r="F126" s="1" t="s">
        <v>365</v>
      </c>
      <c r="G126" s="1"/>
      <c r="H126" s="14">
        <v>101293.82</v>
      </c>
      <c r="I126" s="11">
        <f>H126/E7</f>
        <v>19340.478099820524</v>
      </c>
      <c r="J126" s="93">
        <v>1</v>
      </c>
      <c r="K126" s="93">
        <v>0</v>
      </c>
      <c r="L126" s="12">
        <v>1</v>
      </c>
      <c r="M126" s="12" t="s">
        <v>199</v>
      </c>
      <c r="N126" s="93" t="s">
        <v>51</v>
      </c>
      <c r="O126" s="10" t="s">
        <v>174</v>
      </c>
      <c r="P126" s="10">
        <v>44621</v>
      </c>
      <c r="Q126" s="93"/>
      <c r="R126" s="26" t="s">
        <v>125</v>
      </c>
      <c r="S126" s="124"/>
    </row>
    <row r="127" spans="1:19" ht="47.25" x14ac:dyDescent="0.2">
      <c r="A127" s="8" t="s">
        <v>346</v>
      </c>
      <c r="B127" s="37" t="s">
        <v>177</v>
      </c>
      <c r="C127" s="9" t="s">
        <v>347</v>
      </c>
      <c r="D127" s="37"/>
      <c r="E127" s="123" t="s">
        <v>296</v>
      </c>
      <c r="F127" s="1" t="s">
        <v>348</v>
      </c>
      <c r="G127" s="1"/>
      <c r="H127" s="11">
        <v>40955.18</v>
      </c>
      <c r="I127" s="38">
        <f>H127/$E$7</f>
        <v>7819.7540764501473</v>
      </c>
      <c r="J127" s="123">
        <v>1</v>
      </c>
      <c r="K127" s="123">
        <v>0</v>
      </c>
      <c r="L127" s="56">
        <v>1</v>
      </c>
      <c r="M127" s="56" t="s">
        <v>195</v>
      </c>
      <c r="N127" s="94" t="s">
        <v>51</v>
      </c>
      <c r="O127" s="10" t="s">
        <v>174</v>
      </c>
      <c r="P127" s="10">
        <v>44348</v>
      </c>
      <c r="Q127" s="94"/>
      <c r="R127" s="8" t="s">
        <v>32</v>
      </c>
      <c r="S127" s="124"/>
    </row>
    <row r="128" spans="1:19" ht="47.25" x14ac:dyDescent="0.2">
      <c r="A128" s="26" t="s">
        <v>349</v>
      </c>
      <c r="B128" s="37" t="s">
        <v>177</v>
      </c>
      <c r="C128" s="9" t="s">
        <v>350</v>
      </c>
      <c r="D128" s="8"/>
      <c r="E128" s="122" t="s">
        <v>296</v>
      </c>
      <c r="F128" s="1" t="s">
        <v>351</v>
      </c>
      <c r="G128" s="1"/>
      <c r="H128" s="14">
        <f>86343.66+21585.91</f>
        <v>107929.57</v>
      </c>
      <c r="I128" s="38">
        <f>H128/$E$7</f>
        <v>20607.471264367818</v>
      </c>
      <c r="J128" s="94">
        <v>1</v>
      </c>
      <c r="K128" s="94">
        <v>0</v>
      </c>
      <c r="L128" s="56">
        <v>1</v>
      </c>
      <c r="M128" s="56" t="s">
        <v>195</v>
      </c>
      <c r="N128" s="94" t="s">
        <v>51</v>
      </c>
      <c r="O128" s="10" t="s">
        <v>174</v>
      </c>
      <c r="P128" s="10">
        <v>44470</v>
      </c>
      <c r="Q128" s="94"/>
      <c r="R128" s="8" t="s">
        <v>125</v>
      </c>
      <c r="S128" s="124"/>
    </row>
    <row r="129" spans="1:19" ht="47.25" x14ac:dyDescent="0.2">
      <c r="A129" s="26" t="s">
        <v>352</v>
      </c>
      <c r="B129" s="26" t="s">
        <v>177</v>
      </c>
      <c r="C129" s="27" t="s">
        <v>353</v>
      </c>
      <c r="D129" s="26"/>
      <c r="E129" s="26" t="s">
        <v>296</v>
      </c>
      <c r="F129" s="138" t="s">
        <v>363</v>
      </c>
      <c r="G129" s="139"/>
      <c r="H129" s="14">
        <v>193753.58</v>
      </c>
      <c r="I129" s="38">
        <f>H129/E7</f>
        <v>36994.229961431243</v>
      </c>
      <c r="J129" s="88">
        <v>1</v>
      </c>
      <c r="K129" s="88">
        <v>0</v>
      </c>
      <c r="L129" s="26">
        <v>1</v>
      </c>
      <c r="M129" s="26" t="s">
        <v>195</v>
      </c>
      <c r="N129" s="26" t="s">
        <v>51</v>
      </c>
      <c r="O129" s="26" t="s">
        <v>174</v>
      </c>
      <c r="P129" s="31">
        <v>44482</v>
      </c>
      <c r="Q129" s="26"/>
      <c r="R129" s="26" t="s">
        <v>125</v>
      </c>
      <c r="S129" s="124"/>
    </row>
    <row r="130" spans="1:19" ht="82.5" customHeight="1" x14ac:dyDescent="0.2">
      <c r="A130" s="26" t="s">
        <v>354</v>
      </c>
      <c r="B130" s="26" t="s">
        <v>177</v>
      </c>
      <c r="C130" s="27" t="s">
        <v>332</v>
      </c>
      <c r="D130" s="26"/>
      <c r="E130" s="26" t="s">
        <v>296</v>
      </c>
      <c r="F130" s="138" t="s">
        <v>379</v>
      </c>
      <c r="G130" s="139"/>
      <c r="H130" s="14">
        <v>160831</v>
      </c>
      <c r="I130" s="38">
        <f>H130/E7</f>
        <v>30708.175812426012</v>
      </c>
      <c r="J130" s="88">
        <v>1</v>
      </c>
      <c r="K130" s="88">
        <v>0</v>
      </c>
      <c r="L130" s="26">
        <v>1</v>
      </c>
      <c r="M130" s="26" t="s">
        <v>195</v>
      </c>
      <c r="N130" s="26" t="s">
        <v>51</v>
      </c>
      <c r="O130" s="26" t="s">
        <v>174</v>
      </c>
      <c r="P130" s="31">
        <v>44593</v>
      </c>
      <c r="Q130" s="26"/>
      <c r="R130" s="26" t="s">
        <v>125</v>
      </c>
      <c r="S130" s="124"/>
    </row>
    <row r="131" spans="1:19" ht="61.5" customHeight="1" x14ac:dyDescent="0.2">
      <c r="A131" s="8" t="s">
        <v>355</v>
      </c>
      <c r="B131" s="8" t="s">
        <v>177</v>
      </c>
      <c r="C131" s="27" t="s">
        <v>336</v>
      </c>
      <c r="D131" s="8"/>
      <c r="E131" s="26" t="s">
        <v>296</v>
      </c>
      <c r="F131" s="138" t="s">
        <v>384</v>
      </c>
      <c r="G131" s="139"/>
      <c r="H131" s="41">
        <v>187174.56</v>
      </c>
      <c r="I131" s="28">
        <f>H131/E7</f>
        <v>35738.068507274598</v>
      </c>
      <c r="J131" s="29">
        <v>1</v>
      </c>
      <c r="K131" s="29">
        <v>0</v>
      </c>
      <c r="L131" s="30">
        <v>1</v>
      </c>
      <c r="M131" s="30" t="s">
        <v>195</v>
      </c>
      <c r="N131" s="29" t="s">
        <v>51</v>
      </c>
      <c r="O131" s="10" t="s">
        <v>174</v>
      </c>
      <c r="P131" s="31">
        <v>44593</v>
      </c>
      <c r="Q131" s="27"/>
      <c r="R131" s="26" t="s">
        <v>125</v>
      </c>
      <c r="S131" s="124"/>
    </row>
    <row r="132" spans="1:19" ht="47.25" x14ac:dyDescent="0.2">
      <c r="A132" s="8" t="s">
        <v>356</v>
      </c>
      <c r="B132" s="8" t="s">
        <v>177</v>
      </c>
      <c r="C132" s="27" t="s">
        <v>357</v>
      </c>
      <c r="D132" s="8"/>
      <c r="E132" s="26" t="s">
        <v>296</v>
      </c>
      <c r="F132" s="138" t="s">
        <v>377</v>
      </c>
      <c r="G132" s="139"/>
      <c r="H132" s="41">
        <v>72294.720000000001</v>
      </c>
      <c r="I132" s="28">
        <f>H132/E7</f>
        <v>13803.551380455952</v>
      </c>
      <c r="J132" s="29">
        <v>1</v>
      </c>
      <c r="K132" s="29">
        <v>0</v>
      </c>
      <c r="L132" s="30">
        <v>1</v>
      </c>
      <c r="M132" s="30" t="s">
        <v>199</v>
      </c>
      <c r="N132" s="29" t="s">
        <v>51</v>
      </c>
      <c r="O132" s="10" t="s">
        <v>174</v>
      </c>
      <c r="P132" s="31">
        <v>44593</v>
      </c>
      <c r="Q132" s="27"/>
      <c r="R132" s="26" t="s">
        <v>125</v>
      </c>
      <c r="S132" s="124"/>
    </row>
    <row r="133" spans="1:19" ht="47.25" x14ac:dyDescent="0.2">
      <c r="A133" s="8" t="s">
        <v>358</v>
      </c>
      <c r="B133" s="8" t="s">
        <v>177</v>
      </c>
      <c r="C133" s="27" t="s">
        <v>380</v>
      </c>
      <c r="D133" s="8"/>
      <c r="E133" s="26" t="s">
        <v>296</v>
      </c>
      <c r="F133" s="138" t="s">
        <v>381</v>
      </c>
      <c r="G133" s="139"/>
      <c r="H133" s="41">
        <v>139274.91</v>
      </c>
      <c r="I133" s="28">
        <f>H133/E7</f>
        <v>26592.375988085692</v>
      </c>
      <c r="J133" s="29">
        <v>1</v>
      </c>
      <c r="K133" s="29">
        <v>0</v>
      </c>
      <c r="L133" s="30">
        <v>1</v>
      </c>
      <c r="M133" s="30" t="s">
        <v>208</v>
      </c>
      <c r="N133" s="29" t="s">
        <v>51</v>
      </c>
      <c r="O133" s="10" t="s">
        <v>174</v>
      </c>
      <c r="P133" s="31">
        <v>44593</v>
      </c>
      <c r="Q133" s="27"/>
      <c r="R133" s="26" t="s">
        <v>125</v>
      </c>
      <c r="S133" s="124"/>
    </row>
    <row r="134" spans="1:19" ht="47.25" x14ac:dyDescent="0.2">
      <c r="A134" s="26" t="s">
        <v>359</v>
      </c>
      <c r="B134" s="26" t="s">
        <v>177</v>
      </c>
      <c r="C134" s="27" t="s">
        <v>360</v>
      </c>
      <c r="D134" s="26"/>
      <c r="E134" s="26" t="s">
        <v>296</v>
      </c>
      <c r="F134" s="138" t="s">
        <v>382</v>
      </c>
      <c r="G134" s="139"/>
      <c r="H134" s="41">
        <v>178911</v>
      </c>
      <c r="I134" s="38">
        <f>H134/E7</f>
        <v>34160.270363157295</v>
      </c>
      <c r="J134" s="88">
        <v>1</v>
      </c>
      <c r="K134" s="88">
        <v>0</v>
      </c>
      <c r="L134" s="26">
        <v>1</v>
      </c>
      <c r="M134" s="26" t="s">
        <v>195</v>
      </c>
      <c r="N134" s="26" t="s">
        <v>51</v>
      </c>
      <c r="O134" s="26" t="s">
        <v>174</v>
      </c>
      <c r="P134" s="31">
        <v>44593</v>
      </c>
      <c r="Q134" s="26"/>
      <c r="R134" s="26" t="s">
        <v>125</v>
      </c>
      <c r="S134" s="124"/>
    </row>
    <row r="135" spans="1:19" ht="47.25" x14ac:dyDescent="0.2">
      <c r="A135" s="8" t="s">
        <v>361</v>
      </c>
      <c r="B135" s="37" t="s">
        <v>177</v>
      </c>
      <c r="C135" s="9" t="s">
        <v>362</v>
      </c>
      <c r="D135" s="37"/>
      <c r="E135" s="123" t="s">
        <v>296</v>
      </c>
      <c r="F135" s="1" t="s">
        <v>378</v>
      </c>
      <c r="G135" s="1"/>
      <c r="H135" s="41">
        <v>46680.06</v>
      </c>
      <c r="I135" s="38">
        <f>H135/$E$7</f>
        <v>8912.830793905372</v>
      </c>
      <c r="J135" s="94">
        <v>1</v>
      </c>
      <c r="K135" s="94">
        <v>0</v>
      </c>
      <c r="L135" s="56">
        <v>1</v>
      </c>
      <c r="M135" s="56" t="s">
        <v>195</v>
      </c>
      <c r="N135" s="94" t="s">
        <v>51</v>
      </c>
      <c r="O135" s="10" t="s">
        <v>174</v>
      </c>
      <c r="P135" s="31">
        <v>44621</v>
      </c>
      <c r="Q135" s="94"/>
      <c r="R135" s="26" t="s">
        <v>125</v>
      </c>
      <c r="S135" s="124"/>
    </row>
    <row r="136" spans="1:19" ht="63" x14ac:dyDescent="0.2">
      <c r="A136" s="8" t="s">
        <v>376</v>
      </c>
      <c r="B136" s="37" t="s">
        <v>177</v>
      </c>
      <c r="C136" s="9" t="s">
        <v>375</v>
      </c>
      <c r="D136" s="37"/>
      <c r="E136" s="123" t="s">
        <v>296</v>
      </c>
      <c r="F136" s="1" t="s">
        <v>383</v>
      </c>
      <c r="G136" s="1"/>
      <c r="H136" s="14">
        <v>60612.480000000003</v>
      </c>
      <c r="I136" s="38">
        <f>H136/$E$7</f>
        <v>11573.009508534769</v>
      </c>
      <c r="J136" s="123">
        <v>1</v>
      </c>
      <c r="K136" s="123">
        <v>0</v>
      </c>
      <c r="L136" s="56">
        <v>1</v>
      </c>
      <c r="M136" s="56" t="s">
        <v>208</v>
      </c>
      <c r="N136" s="123" t="s">
        <v>51</v>
      </c>
      <c r="O136" s="10" t="s">
        <v>174</v>
      </c>
      <c r="P136" s="31">
        <v>44652</v>
      </c>
      <c r="Q136" s="123"/>
      <c r="R136" s="26" t="s">
        <v>125</v>
      </c>
      <c r="S136" s="124"/>
    </row>
    <row r="137" spans="1:19" ht="47.25" x14ac:dyDescent="0.2">
      <c r="A137" s="8" t="s">
        <v>389</v>
      </c>
      <c r="B137" s="37" t="s">
        <v>177</v>
      </c>
      <c r="C137" s="9" t="s">
        <v>347</v>
      </c>
      <c r="D137" s="37"/>
      <c r="E137" s="123" t="s">
        <v>296</v>
      </c>
      <c r="F137" s="1"/>
      <c r="G137" s="1"/>
      <c r="H137" s="14">
        <v>46680.06</v>
      </c>
      <c r="I137" s="38">
        <f>H137/$E$7</f>
        <v>8912.830793905372</v>
      </c>
      <c r="J137" s="123">
        <v>1</v>
      </c>
      <c r="K137" s="123">
        <v>0</v>
      </c>
      <c r="L137" s="56">
        <v>1</v>
      </c>
      <c r="M137" s="56" t="s">
        <v>195</v>
      </c>
      <c r="N137" s="123" t="s">
        <v>51</v>
      </c>
      <c r="O137" s="10" t="s">
        <v>174</v>
      </c>
      <c r="P137" s="31">
        <v>44986</v>
      </c>
      <c r="Q137" s="123"/>
      <c r="R137" s="26" t="s">
        <v>261</v>
      </c>
    </row>
    <row r="138" spans="1:19" ht="47.25" x14ac:dyDescent="0.2">
      <c r="A138" s="8" t="s">
        <v>390</v>
      </c>
      <c r="B138" s="37" t="s">
        <v>177</v>
      </c>
      <c r="C138" s="9" t="s">
        <v>392</v>
      </c>
      <c r="D138" s="37"/>
      <c r="E138" s="123" t="s">
        <v>296</v>
      </c>
      <c r="F138" s="1"/>
      <c r="G138" s="1"/>
      <c r="H138" s="14">
        <v>120960</v>
      </c>
      <c r="I138" s="38">
        <f>H138/$E$7</f>
        <v>23095.42902967121</v>
      </c>
      <c r="J138" s="123">
        <v>1</v>
      </c>
      <c r="K138" s="123">
        <v>0</v>
      </c>
      <c r="L138" s="56">
        <v>1</v>
      </c>
      <c r="M138" s="56" t="s">
        <v>208</v>
      </c>
      <c r="N138" s="123" t="s">
        <v>51</v>
      </c>
      <c r="O138" s="10" t="s">
        <v>174</v>
      </c>
      <c r="P138" s="31">
        <v>44835</v>
      </c>
      <c r="Q138" s="123"/>
      <c r="R138" s="26" t="s">
        <v>261</v>
      </c>
    </row>
    <row r="139" spans="1:19" ht="63" x14ac:dyDescent="0.2">
      <c r="A139" s="8" t="s">
        <v>391</v>
      </c>
      <c r="B139" s="37" t="s">
        <v>177</v>
      </c>
      <c r="C139" s="27" t="s">
        <v>332</v>
      </c>
      <c r="D139" s="37"/>
      <c r="E139" s="123" t="s">
        <v>296</v>
      </c>
      <c r="F139" s="1"/>
      <c r="G139" s="1"/>
      <c r="H139" s="14">
        <v>94920</v>
      </c>
      <c r="I139" s="38">
        <f>H139/$E$7</f>
        <v>18123.496391339213</v>
      </c>
      <c r="J139" s="123">
        <v>1</v>
      </c>
      <c r="K139" s="123">
        <v>0</v>
      </c>
      <c r="L139" s="56">
        <v>1</v>
      </c>
      <c r="M139" s="56" t="s">
        <v>208</v>
      </c>
      <c r="N139" s="123" t="s">
        <v>51</v>
      </c>
      <c r="O139" s="10" t="s">
        <v>174</v>
      </c>
      <c r="P139" s="31">
        <v>44986</v>
      </c>
      <c r="Q139" s="123"/>
      <c r="R139" s="26" t="s">
        <v>261</v>
      </c>
    </row>
    <row r="140" spans="1:19" ht="15" x14ac:dyDescent="0.25">
      <c r="A140" s="107"/>
      <c r="B140" s="107"/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</row>
    <row r="141" spans="1:19" ht="15" x14ac:dyDescent="0.25">
      <c r="A141" s="107"/>
      <c r="B141" s="107"/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107"/>
      <c r="N141" s="107"/>
      <c r="O141" s="107"/>
      <c r="P141" s="107"/>
      <c r="Q141" s="107"/>
      <c r="R141" s="107"/>
    </row>
    <row r="142" spans="1:19" ht="15" x14ac:dyDescent="0.25">
      <c r="A142" s="107"/>
      <c r="B142" s="107"/>
      <c r="C142" s="107"/>
      <c r="D142" s="107"/>
      <c r="E142" s="107"/>
      <c r="F142" s="107"/>
      <c r="G142" s="107"/>
      <c r="H142" s="107"/>
      <c r="I142" s="107"/>
      <c r="J142" s="107"/>
      <c r="K142" s="107"/>
      <c r="L142" s="107"/>
      <c r="M142" s="107"/>
      <c r="N142" s="107"/>
      <c r="O142" s="107"/>
      <c r="P142" s="107"/>
      <c r="Q142" s="107"/>
      <c r="R142" s="107"/>
    </row>
    <row r="143" spans="1:19" ht="15" x14ac:dyDescent="0.25">
      <c r="A143" s="107"/>
      <c r="B143" s="107"/>
      <c r="C143" s="107"/>
      <c r="D143" s="107"/>
      <c r="E143" s="107"/>
      <c r="F143" s="107"/>
      <c r="G143" s="107"/>
      <c r="H143" s="107"/>
      <c r="I143" s="107"/>
      <c r="J143" s="107"/>
      <c r="K143" s="107"/>
      <c r="L143" s="107"/>
      <c r="M143" s="107"/>
      <c r="N143" s="107"/>
      <c r="O143" s="107"/>
      <c r="P143" s="107"/>
      <c r="Q143" s="107"/>
      <c r="R143" s="107"/>
    </row>
    <row r="144" spans="1:19" ht="15" x14ac:dyDescent="0.25">
      <c r="A144" s="107"/>
      <c r="B144" s="107"/>
      <c r="C144" s="107"/>
      <c r="D144" s="107"/>
      <c r="E144" s="107"/>
      <c r="F144" s="107"/>
      <c r="G144" s="107"/>
      <c r="H144" s="107"/>
      <c r="I144" s="107"/>
      <c r="J144" s="107"/>
      <c r="K144" s="107"/>
      <c r="L144" s="107"/>
      <c r="M144" s="107"/>
      <c r="N144" s="107"/>
      <c r="O144" s="107"/>
      <c r="P144" s="107"/>
      <c r="Q144" s="107"/>
      <c r="R144" s="107"/>
    </row>
    <row r="145" spans="1:18" ht="15" x14ac:dyDescent="0.25">
      <c r="A145" s="107"/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M145" s="107"/>
      <c r="N145" s="107"/>
      <c r="O145" s="107"/>
      <c r="P145" s="107"/>
      <c r="Q145" s="107"/>
      <c r="R145" s="107"/>
    </row>
    <row r="146" spans="1:18" ht="15" x14ac:dyDescent="0.25">
      <c r="A146" s="107"/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7"/>
      <c r="O146" s="107"/>
      <c r="P146" s="107"/>
      <c r="Q146" s="107"/>
      <c r="R146" s="107"/>
    </row>
    <row r="147" spans="1:18" ht="15" x14ac:dyDescent="0.25">
      <c r="A147" s="107"/>
      <c r="B147" s="107"/>
      <c r="C147" s="107"/>
      <c r="D147" s="107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  <c r="Q147" s="107"/>
      <c r="R147" s="107"/>
    </row>
    <row r="148" spans="1:18" ht="15" x14ac:dyDescent="0.25">
      <c r="A148" s="107"/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107"/>
      <c r="Q148" s="107"/>
      <c r="R148" s="107"/>
    </row>
    <row r="149" spans="1:18" ht="15" x14ac:dyDescent="0.25">
      <c r="A149" s="107"/>
      <c r="B149" s="107"/>
      <c r="C149" s="107"/>
      <c r="D149" s="107"/>
      <c r="E149" s="107"/>
      <c r="F149" s="107"/>
      <c r="G149" s="107"/>
      <c r="H149" s="107"/>
      <c r="I149" s="107"/>
      <c r="J149" s="107"/>
      <c r="K149" s="107"/>
      <c r="L149" s="107"/>
      <c r="M149" s="107"/>
      <c r="N149" s="107"/>
      <c r="O149" s="107"/>
      <c r="P149" s="107"/>
      <c r="Q149" s="107"/>
      <c r="R149" s="107"/>
    </row>
    <row r="150" spans="1:18" ht="15" x14ac:dyDescent="0.25">
      <c r="A150" s="107"/>
      <c r="B150" s="107"/>
      <c r="C150" s="107"/>
      <c r="D150" s="107"/>
      <c r="E150" s="107"/>
      <c r="F150" s="107"/>
      <c r="G150" s="107"/>
      <c r="H150" s="107"/>
      <c r="I150" s="107"/>
      <c r="J150" s="107"/>
      <c r="K150" s="107"/>
      <c r="L150" s="107"/>
      <c r="M150" s="107"/>
      <c r="N150" s="107"/>
      <c r="O150" s="107"/>
      <c r="P150" s="107"/>
      <c r="Q150" s="107"/>
      <c r="R150" s="107"/>
    </row>
    <row r="151" spans="1:18" ht="15" x14ac:dyDescent="0.25">
      <c r="A151" s="107"/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107"/>
      <c r="P151" s="107"/>
      <c r="Q151" s="107"/>
      <c r="R151" s="107"/>
    </row>
    <row r="152" spans="1:18" ht="15" x14ac:dyDescent="0.25">
      <c r="A152" s="107"/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  <c r="O152" s="107"/>
      <c r="P152" s="107"/>
      <c r="Q152" s="107"/>
      <c r="R152" s="107"/>
    </row>
    <row r="153" spans="1:18" ht="15" x14ac:dyDescent="0.25">
      <c r="A153" s="107"/>
      <c r="B153" s="107"/>
      <c r="C153" s="107"/>
      <c r="D153" s="107"/>
      <c r="E153" s="107"/>
      <c r="F153" s="107"/>
      <c r="G153" s="107"/>
      <c r="H153" s="107"/>
      <c r="I153" s="107"/>
      <c r="J153" s="107"/>
      <c r="K153" s="107"/>
      <c r="L153" s="107"/>
      <c r="M153" s="107"/>
      <c r="N153" s="107"/>
      <c r="O153" s="107"/>
      <c r="P153" s="107"/>
      <c r="Q153" s="107"/>
      <c r="R153" s="107"/>
    </row>
    <row r="154" spans="1:18" ht="15" x14ac:dyDescent="0.25">
      <c r="A154" s="107"/>
      <c r="B154" s="107"/>
      <c r="C154" s="107"/>
      <c r="D154" s="107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</row>
    <row r="155" spans="1:18" ht="15" x14ac:dyDescent="0.25">
      <c r="A155" s="107"/>
      <c r="B155" s="107"/>
      <c r="C155" s="107"/>
      <c r="D155" s="107"/>
      <c r="E155" s="107"/>
      <c r="F155" s="107"/>
      <c r="G155" s="107"/>
      <c r="H155" s="107"/>
      <c r="I155" s="107"/>
      <c r="J155" s="107"/>
      <c r="K155" s="107"/>
      <c r="L155" s="107"/>
      <c r="M155" s="107"/>
      <c r="N155" s="107"/>
      <c r="O155" s="107"/>
      <c r="P155" s="107"/>
      <c r="Q155" s="107"/>
      <c r="R155" s="107"/>
    </row>
    <row r="156" spans="1:18" ht="15" x14ac:dyDescent="0.25">
      <c r="A156" s="107"/>
      <c r="B156" s="107"/>
      <c r="C156" s="107"/>
      <c r="D156" s="107"/>
      <c r="E156" s="107"/>
      <c r="F156" s="107"/>
      <c r="G156" s="107"/>
      <c r="H156" s="107"/>
      <c r="I156" s="107"/>
      <c r="J156" s="107"/>
      <c r="K156" s="107"/>
      <c r="L156" s="107"/>
      <c r="M156" s="107"/>
      <c r="N156" s="107"/>
      <c r="O156" s="107"/>
      <c r="P156" s="107"/>
      <c r="Q156" s="107"/>
      <c r="R156" s="107"/>
    </row>
    <row r="157" spans="1:18" ht="15" x14ac:dyDescent="0.25">
      <c r="A157" s="107"/>
      <c r="B157" s="107"/>
      <c r="C157" s="107"/>
      <c r="D157" s="107"/>
      <c r="E157" s="107"/>
      <c r="F157" s="107"/>
      <c r="G157" s="107"/>
      <c r="H157" s="107"/>
      <c r="I157" s="107"/>
      <c r="J157" s="107"/>
      <c r="K157" s="107"/>
      <c r="L157" s="107"/>
      <c r="M157" s="107"/>
      <c r="N157" s="107"/>
      <c r="O157" s="107"/>
      <c r="P157" s="107"/>
      <c r="Q157" s="107"/>
      <c r="R157" s="107"/>
    </row>
    <row r="158" spans="1:18" ht="15" x14ac:dyDescent="0.25">
      <c r="A158" s="107"/>
      <c r="B158" s="107"/>
      <c r="C158" s="107"/>
      <c r="D158" s="107"/>
      <c r="E158" s="107"/>
      <c r="F158" s="107"/>
      <c r="G158" s="107"/>
      <c r="H158" s="107"/>
      <c r="I158" s="107"/>
      <c r="J158" s="107"/>
      <c r="K158" s="107"/>
      <c r="L158" s="107"/>
      <c r="M158" s="107"/>
      <c r="N158" s="107"/>
      <c r="O158" s="107"/>
      <c r="P158" s="107"/>
      <c r="Q158" s="107"/>
      <c r="R158" s="107"/>
    </row>
    <row r="159" spans="1:18" ht="15" x14ac:dyDescent="0.25">
      <c r="A159" s="107"/>
      <c r="B159" s="107"/>
      <c r="C159" s="107"/>
      <c r="D159" s="107"/>
      <c r="E159" s="107"/>
      <c r="F159" s="107"/>
      <c r="G159" s="107"/>
      <c r="H159" s="107"/>
      <c r="I159" s="107"/>
      <c r="J159" s="107"/>
      <c r="K159" s="107"/>
      <c r="L159" s="107"/>
      <c r="M159" s="107"/>
      <c r="N159" s="107"/>
      <c r="O159" s="107"/>
      <c r="P159" s="107"/>
      <c r="Q159" s="107"/>
      <c r="R159" s="107"/>
    </row>
    <row r="160" spans="1:18" ht="15" x14ac:dyDescent="0.25">
      <c r="A160" s="107"/>
      <c r="B160" s="107"/>
      <c r="C160" s="107"/>
      <c r="D160" s="107"/>
      <c r="E160" s="107"/>
      <c r="F160" s="107"/>
      <c r="G160" s="107"/>
      <c r="H160" s="107"/>
      <c r="I160" s="107"/>
      <c r="J160" s="107"/>
      <c r="K160" s="107"/>
      <c r="L160" s="107"/>
      <c r="M160" s="107"/>
      <c r="N160" s="107"/>
      <c r="O160" s="107"/>
      <c r="P160" s="107"/>
      <c r="Q160" s="107"/>
      <c r="R160" s="107"/>
    </row>
    <row r="161" spans="1:18" ht="15" x14ac:dyDescent="0.25">
      <c r="A161" s="107"/>
      <c r="B161" s="107"/>
      <c r="C161" s="107"/>
      <c r="D161" s="107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</row>
    <row r="162" spans="1:18" ht="15" x14ac:dyDescent="0.25">
      <c r="A162" s="107"/>
      <c r="B162" s="107"/>
      <c r="C162" s="107"/>
      <c r="D162" s="107"/>
      <c r="E162" s="107"/>
      <c r="F162" s="107"/>
      <c r="G162" s="107"/>
      <c r="H162" s="107"/>
      <c r="I162" s="107"/>
      <c r="J162" s="107"/>
      <c r="K162" s="107"/>
      <c r="L162" s="107"/>
      <c r="M162" s="107"/>
      <c r="N162" s="107"/>
      <c r="O162" s="107"/>
      <c r="P162" s="107"/>
      <c r="Q162" s="107"/>
      <c r="R162" s="107"/>
    </row>
    <row r="163" spans="1:18" ht="15" x14ac:dyDescent="0.25">
      <c r="A163" s="107"/>
      <c r="B163" s="107"/>
      <c r="C163" s="107"/>
      <c r="D163" s="107"/>
      <c r="E163" s="107"/>
      <c r="F163" s="107"/>
      <c r="G163" s="107"/>
      <c r="H163" s="107"/>
      <c r="I163" s="107"/>
      <c r="J163" s="107"/>
      <c r="K163" s="107"/>
      <c r="L163" s="107"/>
      <c r="M163" s="107"/>
      <c r="N163" s="107"/>
      <c r="O163" s="107"/>
      <c r="P163" s="107"/>
      <c r="Q163" s="107"/>
      <c r="R163" s="107"/>
    </row>
    <row r="164" spans="1:18" ht="15" x14ac:dyDescent="0.25">
      <c r="A164" s="107"/>
      <c r="B164" s="107"/>
      <c r="C164" s="107"/>
      <c r="D164" s="107"/>
      <c r="E164" s="107"/>
      <c r="F164" s="107"/>
      <c r="G164" s="107"/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7"/>
    </row>
    <row r="165" spans="1:18" ht="15" x14ac:dyDescent="0.25">
      <c r="A165" s="107"/>
      <c r="B165" s="107"/>
      <c r="C165" s="107"/>
      <c r="D165" s="107"/>
      <c r="E165" s="107"/>
      <c r="F165" s="107"/>
      <c r="G165" s="107"/>
      <c r="H165" s="107"/>
      <c r="I165" s="107"/>
      <c r="J165" s="107"/>
      <c r="K165" s="107"/>
      <c r="L165" s="107"/>
      <c r="M165" s="107"/>
      <c r="N165" s="107"/>
      <c r="O165" s="107"/>
      <c r="P165" s="107"/>
      <c r="Q165" s="107"/>
      <c r="R165" s="107"/>
    </row>
    <row r="166" spans="1:18" ht="15" x14ac:dyDescent="0.25">
      <c r="A166" s="107"/>
      <c r="B166" s="107"/>
      <c r="C166" s="107"/>
      <c r="D166" s="107"/>
      <c r="E166" s="107"/>
      <c r="F166" s="107"/>
      <c r="G166" s="107"/>
      <c r="H166" s="107"/>
      <c r="I166" s="107"/>
      <c r="J166" s="107"/>
      <c r="K166" s="107"/>
      <c r="L166" s="107"/>
      <c r="M166" s="107"/>
      <c r="N166" s="107"/>
      <c r="O166" s="107"/>
      <c r="P166" s="107"/>
      <c r="Q166" s="107"/>
      <c r="R166" s="107"/>
    </row>
    <row r="167" spans="1:18" ht="15" x14ac:dyDescent="0.25">
      <c r="A167" s="107"/>
      <c r="B167" s="107"/>
      <c r="C167" s="107"/>
      <c r="D167" s="107"/>
      <c r="E167" s="107"/>
      <c r="F167" s="107"/>
      <c r="G167" s="107"/>
      <c r="H167" s="107"/>
      <c r="I167" s="107"/>
      <c r="J167" s="107"/>
      <c r="K167" s="107"/>
      <c r="L167" s="107"/>
      <c r="M167" s="107"/>
      <c r="N167" s="107"/>
      <c r="O167" s="107"/>
      <c r="P167" s="107"/>
      <c r="Q167" s="107"/>
      <c r="R167" s="107"/>
    </row>
    <row r="168" spans="1:18" ht="15" x14ac:dyDescent="0.25">
      <c r="A168" s="107"/>
      <c r="B168" s="107"/>
      <c r="C168" s="107"/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</row>
    <row r="169" spans="1:18" ht="15" x14ac:dyDescent="0.25">
      <c r="A169" s="107"/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</row>
    <row r="170" spans="1:18" ht="15" x14ac:dyDescent="0.25">
      <c r="A170" s="107"/>
      <c r="B170" s="107"/>
      <c r="C170" s="107"/>
      <c r="D170" s="107"/>
      <c r="E170" s="107"/>
      <c r="F170" s="107"/>
      <c r="G170" s="107"/>
      <c r="H170" s="107"/>
      <c r="I170" s="107"/>
      <c r="J170" s="107"/>
      <c r="K170" s="107"/>
      <c r="L170" s="107"/>
      <c r="M170" s="107"/>
      <c r="N170" s="107"/>
      <c r="O170" s="107"/>
      <c r="P170" s="107"/>
      <c r="Q170" s="107"/>
      <c r="R170" s="107"/>
    </row>
    <row r="171" spans="1:18" ht="15" x14ac:dyDescent="0.25">
      <c r="A171" s="107"/>
      <c r="B171" s="107"/>
      <c r="C171" s="107"/>
      <c r="D171" s="107"/>
      <c r="E171" s="107"/>
      <c r="F171" s="107"/>
      <c r="G171" s="107"/>
      <c r="H171" s="107"/>
      <c r="I171" s="107"/>
      <c r="J171" s="107"/>
      <c r="K171" s="107"/>
      <c r="L171" s="107"/>
      <c r="M171" s="107"/>
      <c r="N171" s="107"/>
      <c r="O171" s="107"/>
      <c r="P171" s="107"/>
      <c r="Q171" s="107"/>
      <c r="R171" s="107"/>
    </row>
    <row r="172" spans="1:18" ht="15" x14ac:dyDescent="0.25">
      <c r="A172" s="107"/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  <c r="R172" s="107"/>
    </row>
    <row r="173" spans="1:18" ht="15" x14ac:dyDescent="0.25">
      <c r="A173" s="107"/>
      <c r="B173" s="107"/>
      <c r="C173" s="107"/>
      <c r="D173" s="107"/>
      <c r="E173" s="107"/>
      <c r="F173" s="107"/>
      <c r="G173" s="107"/>
      <c r="H173" s="107"/>
      <c r="I173" s="107"/>
      <c r="J173" s="107"/>
      <c r="K173" s="107"/>
      <c r="L173" s="107"/>
      <c r="M173" s="107"/>
      <c r="N173" s="107"/>
      <c r="O173" s="107"/>
      <c r="P173" s="107"/>
      <c r="Q173" s="107"/>
      <c r="R173" s="107"/>
    </row>
    <row r="174" spans="1:18" ht="15" x14ac:dyDescent="0.25">
      <c r="A174" s="107"/>
      <c r="B174" s="107"/>
      <c r="C174" s="107"/>
      <c r="D174" s="107"/>
      <c r="E174" s="107"/>
      <c r="F174" s="107"/>
      <c r="G174" s="107"/>
      <c r="H174" s="107"/>
      <c r="I174" s="107"/>
      <c r="J174" s="107"/>
      <c r="K174" s="107"/>
      <c r="L174" s="107"/>
      <c r="M174" s="107"/>
      <c r="N174" s="107"/>
      <c r="O174" s="107"/>
      <c r="P174" s="107"/>
      <c r="Q174" s="107"/>
      <c r="R174" s="107"/>
    </row>
    <row r="175" spans="1:18" ht="15" x14ac:dyDescent="0.25">
      <c r="A175" s="107"/>
      <c r="B175" s="107"/>
      <c r="C175" s="107"/>
      <c r="D175" s="107"/>
      <c r="E175" s="107"/>
      <c r="F175" s="107"/>
      <c r="G175" s="107"/>
      <c r="H175" s="107"/>
      <c r="I175" s="107"/>
      <c r="J175" s="107"/>
      <c r="K175" s="107"/>
      <c r="L175" s="107"/>
      <c r="M175" s="107"/>
      <c r="N175" s="107"/>
      <c r="O175" s="107"/>
      <c r="P175" s="107"/>
      <c r="Q175" s="107"/>
      <c r="R175" s="107"/>
    </row>
    <row r="176" spans="1:18" ht="15" x14ac:dyDescent="0.25">
      <c r="A176" s="107"/>
      <c r="B176" s="107"/>
      <c r="C176" s="107"/>
      <c r="D176" s="107"/>
      <c r="E176" s="107"/>
      <c r="F176" s="107"/>
      <c r="G176" s="107"/>
      <c r="H176" s="107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</row>
    <row r="177" spans="1:18" ht="15" x14ac:dyDescent="0.25">
      <c r="A177" s="107"/>
      <c r="B177" s="107"/>
      <c r="C177" s="107"/>
      <c r="D177" s="107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</row>
    <row r="178" spans="1:18" ht="15" x14ac:dyDescent="0.25">
      <c r="A178" s="107"/>
      <c r="B178" s="107"/>
      <c r="C178" s="107"/>
      <c r="D178" s="107"/>
      <c r="E178" s="107"/>
      <c r="F178" s="107"/>
      <c r="G178" s="107"/>
      <c r="H178" s="107"/>
      <c r="I178" s="107"/>
      <c r="J178" s="107"/>
      <c r="K178" s="107"/>
      <c r="L178" s="107"/>
      <c r="M178" s="107"/>
      <c r="N178" s="107"/>
      <c r="O178" s="107"/>
      <c r="P178" s="107"/>
      <c r="Q178" s="107"/>
      <c r="R178" s="107"/>
    </row>
    <row r="179" spans="1:18" ht="15" x14ac:dyDescent="0.25">
      <c r="A179" s="107"/>
      <c r="B179" s="107"/>
      <c r="C179" s="107"/>
      <c r="D179" s="107"/>
      <c r="E179" s="107"/>
      <c r="F179" s="107"/>
      <c r="G179" s="107"/>
      <c r="H179" s="107"/>
      <c r="I179" s="107"/>
      <c r="J179" s="107"/>
      <c r="K179" s="107"/>
      <c r="L179" s="107"/>
      <c r="M179" s="107"/>
      <c r="N179" s="107"/>
      <c r="O179" s="107"/>
      <c r="P179" s="107"/>
      <c r="Q179" s="107"/>
      <c r="R179" s="107"/>
    </row>
    <row r="180" spans="1:18" ht="15" x14ac:dyDescent="0.25">
      <c r="A180" s="107"/>
      <c r="B180" s="107"/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  <c r="M180" s="107"/>
      <c r="N180" s="107"/>
      <c r="O180" s="107"/>
      <c r="P180" s="107"/>
      <c r="Q180" s="107"/>
      <c r="R180" s="107"/>
    </row>
    <row r="181" spans="1:18" ht="15" x14ac:dyDescent="0.25">
      <c r="A181" s="107"/>
      <c r="B181" s="107"/>
      <c r="C181" s="107"/>
      <c r="D181" s="107"/>
      <c r="E181" s="107"/>
      <c r="F181" s="107"/>
      <c r="G181" s="107"/>
      <c r="H181" s="107"/>
      <c r="I181" s="107"/>
      <c r="J181" s="107"/>
      <c r="K181" s="107"/>
      <c r="L181" s="107"/>
      <c r="M181" s="107"/>
      <c r="N181" s="107"/>
      <c r="O181" s="107"/>
      <c r="P181" s="107"/>
      <c r="Q181" s="107"/>
      <c r="R181" s="107"/>
    </row>
    <row r="182" spans="1:18" ht="15" x14ac:dyDescent="0.25">
      <c r="A182" s="107"/>
      <c r="B182" s="107"/>
      <c r="C182" s="107"/>
      <c r="D182" s="107"/>
      <c r="E182" s="107"/>
      <c r="F182" s="107"/>
      <c r="G182" s="107"/>
      <c r="H182" s="107"/>
      <c r="I182" s="107"/>
      <c r="J182" s="107"/>
      <c r="K182" s="107"/>
      <c r="L182" s="107"/>
      <c r="M182" s="107"/>
      <c r="N182" s="107"/>
      <c r="O182" s="107"/>
      <c r="P182" s="107"/>
      <c r="Q182" s="107"/>
      <c r="R182" s="107"/>
    </row>
    <row r="183" spans="1:18" ht="15" x14ac:dyDescent="0.25">
      <c r="A183" s="107"/>
      <c r="B183" s="107"/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</row>
    <row r="184" spans="1:18" ht="15" x14ac:dyDescent="0.25">
      <c r="A184" s="107"/>
      <c r="B184" s="107"/>
      <c r="C184" s="107"/>
      <c r="D184" s="107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</row>
    <row r="185" spans="1:18" ht="15" x14ac:dyDescent="0.25">
      <c r="A185" s="107"/>
      <c r="B185" s="107"/>
      <c r="C185" s="107"/>
      <c r="D185" s="107"/>
      <c r="E185" s="107"/>
      <c r="F185" s="107"/>
      <c r="G185" s="107"/>
      <c r="H185" s="107"/>
      <c r="I185" s="107"/>
      <c r="J185" s="107"/>
      <c r="K185" s="107"/>
      <c r="L185" s="107"/>
      <c r="M185" s="107"/>
      <c r="N185" s="107"/>
      <c r="O185" s="107"/>
      <c r="P185" s="107"/>
      <c r="Q185" s="107"/>
      <c r="R185" s="107"/>
    </row>
    <row r="186" spans="1:18" ht="15" x14ac:dyDescent="0.25">
      <c r="A186" s="107"/>
      <c r="B186" s="107"/>
      <c r="C186" s="107"/>
      <c r="D186" s="107"/>
      <c r="E186" s="107"/>
      <c r="F186" s="107"/>
      <c r="G186" s="107"/>
      <c r="H186" s="107"/>
      <c r="I186" s="107"/>
      <c r="J186" s="107"/>
      <c r="K186" s="107"/>
      <c r="L186" s="107"/>
      <c r="M186" s="107"/>
      <c r="N186" s="107"/>
      <c r="O186" s="107"/>
      <c r="P186" s="107"/>
      <c r="Q186" s="107"/>
      <c r="R186" s="107"/>
    </row>
    <row r="187" spans="1:18" ht="15" x14ac:dyDescent="0.25">
      <c r="A187" s="107"/>
      <c r="B187" s="107"/>
      <c r="C187" s="107"/>
      <c r="D187" s="107"/>
      <c r="E187" s="107"/>
      <c r="F187" s="107"/>
      <c r="G187" s="107"/>
      <c r="H187" s="107"/>
      <c r="I187" s="107"/>
      <c r="J187" s="107"/>
      <c r="K187" s="107"/>
      <c r="L187" s="107"/>
      <c r="M187" s="107"/>
      <c r="N187" s="107"/>
      <c r="O187" s="107"/>
      <c r="P187" s="107"/>
      <c r="Q187" s="107"/>
      <c r="R187" s="107"/>
    </row>
    <row r="188" spans="1:18" ht="15" x14ac:dyDescent="0.25">
      <c r="A188" s="107"/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107"/>
      <c r="Q188" s="107"/>
      <c r="R188" s="107"/>
    </row>
    <row r="189" spans="1:18" ht="15" x14ac:dyDescent="0.25">
      <c r="A189" s="107"/>
      <c r="B189" s="107"/>
      <c r="C189" s="107"/>
      <c r="D189" s="107"/>
      <c r="E189" s="107"/>
      <c r="F189" s="107"/>
      <c r="G189" s="107"/>
      <c r="H189" s="107"/>
      <c r="I189" s="107"/>
      <c r="J189" s="107"/>
      <c r="K189" s="107"/>
      <c r="L189" s="107"/>
      <c r="M189" s="107"/>
      <c r="N189" s="107"/>
      <c r="O189" s="107"/>
      <c r="P189" s="107"/>
      <c r="Q189" s="107"/>
      <c r="R189" s="107"/>
    </row>
    <row r="190" spans="1:18" ht="15" x14ac:dyDescent="0.25">
      <c r="A190" s="107"/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</row>
    <row r="191" spans="1:18" ht="15" x14ac:dyDescent="0.25">
      <c r="A191" s="107"/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</row>
    <row r="192" spans="1:18" ht="15" x14ac:dyDescent="0.25">
      <c r="A192" s="107"/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</row>
    <row r="193" spans="1:18" ht="15" x14ac:dyDescent="0.25">
      <c r="A193" s="107"/>
      <c r="B193" s="107"/>
      <c r="C193" s="107"/>
      <c r="D193" s="107"/>
      <c r="E193" s="107"/>
      <c r="F193" s="107"/>
      <c r="G193" s="107"/>
      <c r="H193" s="107"/>
      <c r="I193" s="107"/>
      <c r="J193" s="107"/>
      <c r="K193" s="107"/>
      <c r="L193" s="107"/>
      <c r="M193" s="107"/>
      <c r="N193" s="107"/>
      <c r="O193" s="107"/>
      <c r="P193" s="107"/>
      <c r="Q193" s="107"/>
      <c r="R193" s="107"/>
    </row>
    <row r="194" spans="1:18" ht="15" x14ac:dyDescent="0.25">
      <c r="A194" s="107"/>
      <c r="B194" s="107"/>
      <c r="C194" s="107"/>
      <c r="D194" s="107"/>
      <c r="E194" s="107"/>
      <c r="F194" s="107"/>
      <c r="G194" s="107"/>
      <c r="H194" s="107"/>
      <c r="I194" s="107"/>
      <c r="J194" s="107"/>
      <c r="K194" s="107"/>
      <c r="L194" s="107"/>
      <c r="M194" s="107"/>
      <c r="N194" s="107"/>
      <c r="O194" s="107"/>
      <c r="P194" s="107"/>
      <c r="Q194" s="107"/>
      <c r="R194" s="107"/>
    </row>
    <row r="195" spans="1:18" ht="15" x14ac:dyDescent="0.25">
      <c r="A195" s="107"/>
      <c r="B195" s="107"/>
      <c r="C195" s="107"/>
      <c r="D195" s="107"/>
      <c r="E195" s="107"/>
      <c r="F195" s="107"/>
      <c r="G195" s="107"/>
      <c r="H195" s="107"/>
      <c r="I195" s="107"/>
      <c r="J195" s="107"/>
      <c r="K195" s="107"/>
      <c r="L195" s="107"/>
      <c r="M195" s="107"/>
      <c r="N195" s="107"/>
      <c r="O195" s="107"/>
      <c r="P195" s="107"/>
      <c r="Q195" s="107"/>
      <c r="R195" s="107"/>
    </row>
    <row r="196" spans="1:18" ht="15" x14ac:dyDescent="0.25">
      <c r="A196" s="107"/>
      <c r="B196" s="107"/>
      <c r="C196" s="107"/>
      <c r="D196" s="107"/>
      <c r="E196" s="107"/>
      <c r="F196" s="107"/>
      <c r="G196" s="107"/>
      <c r="H196" s="107"/>
      <c r="I196" s="107"/>
      <c r="J196" s="107"/>
      <c r="K196" s="107"/>
      <c r="L196" s="107"/>
      <c r="M196" s="107"/>
      <c r="N196" s="107"/>
      <c r="O196" s="107"/>
      <c r="P196" s="107"/>
      <c r="Q196" s="107"/>
      <c r="R196" s="107"/>
    </row>
    <row r="197" spans="1:18" ht="15" x14ac:dyDescent="0.25">
      <c r="A197" s="107"/>
      <c r="B197" s="107"/>
      <c r="C197" s="107"/>
      <c r="D197" s="107"/>
      <c r="E197" s="107"/>
      <c r="F197" s="107"/>
      <c r="G197" s="107"/>
      <c r="H197" s="107"/>
      <c r="I197" s="107"/>
      <c r="J197" s="107"/>
      <c r="K197" s="107"/>
      <c r="L197" s="107"/>
      <c r="M197" s="107"/>
      <c r="N197" s="107"/>
      <c r="O197" s="107"/>
      <c r="P197" s="107"/>
      <c r="Q197" s="107"/>
      <c r="R197" s="107"/>
    </row>
    <row r="198" spans="1:18" ht="15" x14ac:dyDescent="0.25">
      <c r="A198" s="107"/>
      <c r="B198" s="107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</row>
    <row r="199" spans="1:18" ht="15" x14ac:dyDescent="0.25">
      <c r="A199" s="107"/>
      <c r="B199" s="107"/>
      <c r="C199" s="107"/>
      <c r="D199" s="107"/>
      <c r="E199" s="107"/>
      <c r="F199" s="107"/>
      <c r="G199" s="107"/>
      <c r="H199" s="107"/>
      <c r="I199" s="107"/>
      <c r="J199" s="107"/>
      <c r="K199" s="107"/>
      <c r="L199" s="107"/>
      <c r="M199" s="107"/>
      <c r="N199" s="107"/>
      <c r="O199" s="107"/>
      <c r="P199" s="107"/>
      <c r="Q199" s="107"/>
      <c r="R199" s="107"/>
    </row>
    <row r="200" spans="1:18" ht="15" x14ac:dyDescent="0.25">
      <c r="A200" s="107"/>
      <c r="B200" s="107"/>
      <c r="C200" s="107"/>
      <c r="D200" s="107"/>
      <c r="E200" s="107"/>
      <c r="F200" s="107"/>
      <c r="G200" s="107"/>
      <c r="H200" s="107"/>
      <c r="I200" s="107"/>
      <c r="J200" s="107"/>
      <c r="K200" s="107"/>
      <c r="L200" s="107"/>
      <c r="M200" s="107"/>
      <c r="N200" s="107"/>
      <c r="O200" s="107"/>
      <c r="P200" s="107"/>
      <c r="Q200" s="107"/>
      <c r="R200" s="107"/>
    </row>
    <row r="201" spans="1:18" ht="15" x14ac:dyDescent="0.25">
      <c r="A201" s="107"/>
      <c r="B201" s="107"/>
      <c r="C201" s="107"/>
      <c r="D201" s="107"/>
      <c r="E201" s="107"/>
      <c r="F201" s="107"/>
      <c r="G201" s="107"/>
      <c r="H201" s="107"/>
      <c r="I201" s="107"/>
      <c r="J201" s="107"/>
      <c r="K201" s="107"/>
      <c r="L201" s="107"/>
      <c r="M201" s="107"/>
      <c r="N201" s="107"/>
      <c r="O201" s="107"/>
      <c r="P201" s="107"/>
      <c r="Q201" s="107"/>
      <c r="R201" s="107"/>
    </row>
    <row r="202" spans="1:18" ht="15" x14ac:dyDescent="0.25">
      <c r="A202" s="107"/>
      <c r="B202" s="107"/>
      <c r="C202" s="107"/>
      <c r="D202" s="107"/>
      <c r="E202" s="107"/>
      <c r="F202" s="107"/>
      <c r="G202" s="107"/>
      <c r="H202" s="107"/>
      <c r="I202" s="107"/>
      <c r="J202" s="107"/>
      <c r="K202" s="107"/>
      <c r="L202" s="107"/>
      <c r="M202" s="107"/>
      <c r="N202" s="107"/>
      <c r="O202" s="107"/>
      <c r="P202" s="107"/>
      <c r="Q202" s="107"/>
      <c r="R202" s="107"/>
    </row>
    <row r="203" spans="1:18" ht="15" x14ac:dyDescent="0.25">
      <c r="A203" s="107"/>
      <c r="B203" s="107"/>
      <c r="C203" s="107"/>
      <c r="D203" s="107"/>
      <c r="E203" s="107"/>
      <c r="F203" s="107"/>
      <c r="G203" s="107"/>
      <c r="H203" s="107"/>
      <c r="I203" s="107"/>
      <c r="J203" s="107"/>
      <c r="K203" s="107"/>
      <c r="L203" s="107"/>
      <c r="M203" s="107"/>
      <c r="N203" s="107"/>
      <c r="O203" s="107"/>
      <c r="P203" s="107"/>
      <c r="Q203" s="107"/>
      <c r="R203" s="107"/>
    </row>
    <row r="204" spans="1:18" ht="15" x14ac:dyDescent="0.25">
      <c r="A204" s="107"/>
      <c r="B204" s="107"/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  <c r="M204" s="107"/>
      <c r="N204" s="107"/>
      <c r="O204" s="107"/>
      <c r="P204" s="107"/>
      <c r="Q204" s="107"/>
      <c r="R204" s="107"/>
    </row>
    <row r="205" spans="1:18" ht="15" x14ac:dyDescent="0.25">
      <c r="A205" s="107"/>
      <c r="B205" s="107"/>
      <c r="C205" s="107"/>
      <c r="D205" s="107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</row>
    <row r="206" spans="1:18" ht="15" x14ac:dyDescent="0.25">
      <c r="A206" s="107"/>
      <c r="B206" s="107"/>
      <c r="C206" s="107"/>
      <c r="D206" s="107"/>
      <c r="E206" s="107"/>
      <c r="F206" s="107"/>
      <c r="G206" s="107"/>
      <c r="H206" s="107"/>
      <c r="I206" s="107"/>
      <c r="J206" s="107"/>
      <c r="K206" s="107"/>
      <c r="L206" s="107"/>
      <c r="M206" s="107"/>
      <c r="N206" s="107"/>
      <c r="O206" s="107"/>
      <c r="P206" s="107"/>
      <c r="Q206" s="107"/>
      <c r="R206" s="107"/>
    </row>
    <row r="207" spans="1:18" ht="15" x14ac:dyDescent="0.25">
      <c r="A207" s="107"/>
      <c r="B207" s="107"/>
      <c r="C207" s="107"/>
      <c r="D207" s="107"/>
      <c r="E207" s="107"/>
      <c r="F207" s="107"/>
      <c r="G207" s="107"/>
      <c r="H207" s="107"/>
      <c r="I207" s="107"/>
      <c r="J207" s="107"/>
      <c r="K207" s="107"/>
      <c r="L207" s="107"/>
      <c r="M207" s="107"/>
      <c r="N207" s="107"/>
      <c r="O207" s="107"/>
      <c r="P207" s="107"/>
      <c r="Q207" s="107"/>
      <c r="R207" s="107"/>
    </row>
    <row r="208" spans="1:18" ht="15" x14ac:dyDescent="0.25">
      <c r="A208" s="107"/>
      <c r="B208" s="107"/>
      <c r="C208" s="107"/>
      <c r="D208" s="107"/>
      <c r="E208" s="107"/>
      <c r="F208" s="107"/>
      <c r="G208" s="107"/>
      <c r="H208" s="107"/>
      <c r="I208" s="107"/>
      <c r="J208" s="107"/>
      <c r="K208" s="107"/>
      <c r="L208" s="107"/>
      <c r="M208" s="107"/>
      <c r="N208" s="107"/>
      <c r="O208" s="107"/>
      <c r="P208" s="107"/>
      <c r="Q208" s="107"/>
      <c r="R208" s="107"/>
    </row>
    <row r="209" spans="1:18" ht="15" x14ac:dyDescent="0.25">
      <c r="A209" s="107"/>
      <c r="B209" s="107"/>
      <c r="C209" s="107"/>
      <c r="D209" s="107"/>
      <c r="E209" s="107"/>
      <c r="F209" s="107"/>
      <c r="G209" s="107"/>
      <c r="H209" s="107"/>
      <c r="I209" s="107"/>
      <c r="J209" s="107"/>
      <c r="K209" s="107"/>
      <c r="L209" s="107"/>
      <c r="M209" s="107"/>
      <c r="N209" s="107"/>
      <c r="O209" s="107"/>
      <c r="P209" s="107"/>
      <c r="Q209" s="107"/>
      <c r="R209" s="107"/>
    </row>
    <row r="210" spans="1:18" ht="15" x14ac:dyDescent="0.25">
      <c r="A210" s="107"/>
      <c r="B210" s="107"/>
      <c r="C210" s="107"/>
      <c r="D210" s="107"/>
      <c r="E210" s="107"/>
      <c r="F210" s="107"/>
      <c r="G210" s="107"/>
      <c r="H210" s="107"/>
      <c r="I210" s="107"/>
      <c r="J210" s="107"/>
      <c r="K210" s="107"/>
      <c r="L210" s="107"/>
      <c r="M210" s="107"/>
      <c r="N210" s="107"/>
      <c r="O210" s="107"/>
      <c r="P210" s="107"/>
      <c r="Q210" s="107"/>
      <c r="R210" s="107"/>
    </row>
    <row r="211" spans="1:18" ht="15" x14ac:dyDescent="0.25">
      <c r="A211" s="10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  <c r="O211" s="107"/>
      <c r="P211" s="107"/>
      <c r="Q211" s="107"/>
      <c r="R211" s="107"/>
    </row>
    <row r="212" spans="1:18" ht="15" x14ac:dyDescent="0.25">
      <c r="A212" s="107"/>
      <c r="B212" s="107"/>
      <c r="C212" s="107"/>
      <c r="D212" s="107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</row>
    <row r="213" spans="1:18" ht="15" x14ac:dyDescent="0.25">
      <c r="A213" s="107"/>
      <c r="B213" s="107"/>
      <c r="C213" s="107"/>
      <c r="D213" s="107"/>
      <c r="E213" s="107"/>
      <c r="F213" s="107"/>
      <c r="G213" s="107"/>
      <c r="H213" s="107"/>
      <c r="I213" s="107"/>
      <c r="J213" s="107"/>
      <c r="K213" s="107"/>
      <c r="L213" s="107"/>
      <c r="M213" s="107"/>
      <c r="N213" s="107"/>
      <c r="O213" s="107"/>
      <c r="P213" s="107"/>
      <c r="Q213" s="107"/>
      <c r="R213" s="107"/>
    </row>
    <row r="214" spans="1:18" ht="15" x14ac:dyDescent="0.25">
      <c r="A214" s="107"/>
      <c r="B214" s="107"/>
      <c r="C214" s="107"/>
      <c r="D214" s="107"/>
      <c r="E214" s="107"/>
      <c r="F214" s="107"/>
      <c r="G214" s="107"/>
      <c r="H214" s="107"/>
      <c r="I214" s="107"/>
      <c r="J214" s="107"/>
      <c r="K214" s="107"/>
      <c r="L214" s="107"/>
      <c r="M214" s="107"/>
      <c r="N214" s="107"/>
      <c r="O214" s="107"/>
      <c r="P214" s="107"/>
      <c r="Q214" s="107"/>
      <c r="R214" s="107"/>
    </row>
    <row r="215" spans="1:18" ht="15" x14ac:dyDescent="0.25">
      <c r="A215" s="107"/>
      <c r="B215" s="107"/>
      <c r="C215" s="107"/>
      <c r="D215" s="107"/>
      <c r="E215" s="107"/>
      <c r="F215" s="107"/>
      <c r="G215" s="107"/>
      <c r="H215" s="107"/>
      <c r="I215" s="107"/>
      <c r="J215" s="107"/>
      <c r="K215" s="107"/>
      <c r="L215" s="107"/>
      <c r="M215" s="107"/>
      <c r="N215" s="107"/>
      <c r="O215" s="107"/>
      <c r="P215" s="107"/>
      <c r="Q215" s="107"/>
      <c r="R215" s="107"/>
    </row>
    <row r="216" spans="1:18" ht="15" x14ac:dyDescent="0.25">
      <c r="A216" s="107"/>
      <c r="B216" s="107"/>
      <c r="C216" s="107"/>
      <c r="D216" s="107"/>
      <c r="E216" s="107"/>
      <c r="F216" s="107"/>
      <c r="G216" s="107"/>
      <c r="H216" s="107"/>
      <c r="I216" s="107"/>
      <c r="J216" s="107"/>
      <c r="K216" s="107"/>
      <c r="L216" s="107"/>
      <c r="M216" s="107"/>
      <c r="N216" s="107"/>
      <c r="O216" s="107"/>
      <c r="P216" s="107"/>
      <c r="Q216" s="107"/>
      <c r="R216" s="107"/>
    </row>
    <row r="217" spans="1:18" ht="15" x14ac:dyDescent="0.25">
      <c r="A217" s="107"/>
      <c r="B217" s="107"/>
      <c r="C217" s="107"/>
      <c r="D217" s="107"/>
      <c r="E217" s="107"/>
      <c r="F217" s="107"/>
      <c r="G217" s="107"/>
      <c r="H217" s="107"/>
      <c r="I217" s="107"/>
      <c r="J217" s="107"/>
      <c r="K217" s="107"/>
      <c r="L217" s="107"/>
      <c r="M217" s="107"/>
      <c r="N217" s="107"/>
      <c r="O217" s="107"/>
      <c r="P217" s="107"/>
      <c r="Q217" s="107"/>
      <c r="R217" s="107"/>
    </row>
    <row r="218" spans="1:18" ht="15" x14ac:dyDescent="0.25">
      <c r="A218" s="107"/>
      <c r="B218" s="107"/>
      <c r="C218" s="107"/>
      <c r="D218" s="107"/>
      <c r="E218" s="107"/>
      <c r="F218" s="107"/>
      <c r="G218" s="107"/>
      <c r="H218" s="107"/>
      <c r="I218" s="107"/>
      <c r="J218" s="107"/>
      <c r="K218" s="107"/>
      <c r="L218" s="107"/>
      <c r="M218" s="107"/>
      <c r="N218" s="107"/>
      <c r="O218" s="107"/>
      <c r="P218" s="107"/>
      <c r="Q218" s="107"/>
      <c r="R218" s="107"/>
    </row>
    <row r="219" spans="1:18" ht="15" x14ac:dyDescent="0.25">
      <c r="A219" s="107"/>
      <c r="B219" s="107"/>
      <c r="C219" s="107"/>
      <c r="D219" s="107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</row>
    <row r="220" spans="1:18" ht="15" x14ac:dyDescent="0.25">
      <c r="A220" s="107"/>
      <c r="B220" s="107"/>
      <c r="C220" s="107"/>
      <c r="D220" s="107"/>
      <c r="E220" s="107"/>
      <c r="F220" s="107"/>
      <c r="G220" s="107"/>
      <c r="H220" s="107"/>
      <c r="I220" s="107"/>
      <c r="J220" s="107"/>
      <c r="K220" s="107"/>
      <c r="L220" s="107"/>
      <c r="M220" s="107"/>
      <c r="N220" s="107"/>
      <c r="O220" s="107"/>
      <c r="P220" s="107"/>
      <c r="Q220" s="107"/>
      <c r="R220" s="107"/>
    </row>
    <row r="221" spans="1:18" ht="15" x14ac:dyDescent="0.25">
      <c r="A221" s="107"/>
      <c r="B221" s="107"/>
      <c r="C221" s="107"/>
      <c r="D221" s="107"/>
      <c r="E221" s="107"/>
      <c r="F221" s="107"/>
      <c r="G221" s="107"/>
      <c r="H221" s="107"/>
      <c r="I221" s="107"/>
      <c r="J221" s="107"/>
      <c r="K221" s="107"/>
      <c r="L221" s="107"/>
      <c r="M221" s="107"/>
      <c r="N221" s="107"/>
      <c r="O221" s="107"/>
      <c r="P221" s="107"/>
      <c r="Q221" s="107"/>
      <c r="R221" s="107"/>
    </row>
    <row r="222" spans="1:18" ht="15" x14ac:dyDescent="0.25">
      <c r="A222" s="107"/>
      <c r="B222" s="107"/>
      <c r="C222" s="107"/>
      <c r="D222" s="107"/>
      <c r="E222" s="107"/>
      <c r="F222" s="107"/>
      <c r="G222" s="107"/>
      <c r="H222" s="107"/>
      <c r="I222" s="107"/>
      <c r="J222" s="107"/>
      <c r="K222" s="107"/>
      <c r="L222" s="107"/>
      <c r="M222" s="107"/>
      <c r="N222" s="107"/>
      <c r="O222" s="107"/>
      <c r="P222" s="107"/>
      <c r="Q222" s="107"/>
      <c r="R222" s="107"/>
    </row>
    <row r="223" spans="1:18" ht="15" x14ac:dyDescent="0.25">
      <c r="A223" s="107"/>
      <c r="B223" s="107"/>
      <c r="C223" s="107"/>
      <c r="D223" s="107"/>
      <c r="E223" s="107"/>
      <c r="F223" s="107"/>
      <c r="G223" s="107"/>
      <c r="H223" s="107"/>
      <c r="I223" s="107"/>
      <c r="J223" s="107"/>
      <c r="K223" s="107"/>
      <c r="L223" s="107"/>
      <c r="M223" s="107"/>
      <c r="N223" s="107"/>
      <c r="O223" s="107"/>
      <c r="P223" s="107"/>
      <c r="Q223" s="107"/>
      <c r="R223" s="107"/>
    </row>
    <row r="224" spans="1:18" ht="15" x14ac:dyDescent="0.25">
      <c r="A224" s="107"/>
      <c r="B224" s="107"/>
      <c r="C224" s="107"/>
      <c r="D224" s="107"/>
      <c r="E224" s="107"/>
      <c r="F224" s="107"/>
      <c r="G224" s="107"/>
      <c r="H224" s="107"/>
      <c r="I224" s="107"/>
      <c r="J224" s="107"/>
      <c r="K224" s="107"/>
      <c r="L224" s="107"/>
      <c r="M224" s="107"/>
      <c r="N224" s="107"/>
      <c r="O224" s="107"/>
      <c r="P224" s="107"/>
      <c r="Q224" s="107"/>
      <c r="R224" s="107"/>
    </row>
    <row r="225" spans="1:18" ht="15" x14ac:dyDescent="0.25">
      <c r="A225" s="107"/>
      <c r="B225" s="107"/>
      <c r="C225" s="107"/>
      <c r="D225" s="107"/>
      <c r="E225" s="107"/>
      <c r="F225" s="107"/>
      <c r="G225" s="107"/>
      <c r="H225" s="107"/>
      <c r="I225" s="107"/>
      <c r="J225" s="107"/>
      <c r="K225" s="107"/>
      <c r="L225" s="107"/>
      <c r="M225" s="107"/>
      <c r="N225" s="107"/>
      <c r="O225" s="107"/>
      <c r="P225" s="107"/>
      <c r="Q225" s="107"/>
      <c r="R225" s="107"/>
    </row>
    <row r="226" spans="1:18" ht="15" x14ac:dyDescent="0.25">
      <c r="A226" s="107"/>
      <c r="B226" s="107"/>
      <c r="C226" s="107"/>
      <c r="D226" s="107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</row>
    <row r="227" spans="1:18" ht="15" x14ac:dyDescent="0.25">
      <c r="A227" s="107"/>
      <c r="B227" s="107"/>
      <c r="C227" s="107"/>
      <c r="D227" s="107"/>
      <c r="E227" s="107"/>
      <c r="F227" s="107"/>
      <c r="G227" s="107"/>
      <c r="H227" s="107"/>
      <c r="I227" s="107"/>
      <c r="J227" s="107"/>
      <c r="K227" s="107"/>
      <c r="L227" s="107"/>
      <c r="M227" s="107"/>
      <c r="N227" s="107"/>
      <c r="O227" s="107"/>
      <c r="P227" s="107"/>
      <c r="Q227" s="107"/>
      <c r="R227" s="107"/>
    </row>
    <row r="228" spans="1:18" ht="15" x14ac:dyDescent="0.25">
      <c r="A228" s="107"/>
      <c r="B228" s="107"/>
      <c r="C228" s="107"/>
      <c r="D228" s="107"/>
      <c r="E228" s="107"/>
      <c r="F228" s="107"/>
      <c r="G228" s="107"/>
      <c r="H228" s="107"/>
      <c r="I228" s="107"/>
      <c r="J228" s="107"/>
      <c r="K228" s="107"/>
      <c r="L228" s="107"/>
      <c r="M228" s="107"/>
      <c r="N228" s="107"/>
      <c r="O228" s="107"/>
      <c r="P228" s="107"/>
      <c r="Q228" s="107"/>
      <c r="R228" s="107"/>
    </row>
    <row r="229" spans="1:18" ht="15" x14ac:dyDescent="0.25">
      <c r="A229" s="107"/>
      <c r="B229" s="107"/>
      <c r="C229" s="107"/>
      <c r="D229" s="107"/>
      <c r="E229" s="107"/>
      <c r="F229" s="107"/>
      <c r="G229" s="107"/>
      <c r="H229" s="107"/>
      <c r="I229" s="107"/>
      <c r="J229" s="107"/>
      <c r="K229" s="107"/>
      <c r="L229" s="107"/>
      <c r="M229" s="107"/>
      <c r="N229" s="107"/>
      <c r="O229" s="107"/>
      <c r="P229" s="107"/>
      <c r="Q229" s="107"/>
      <c r="R229" s="107"/>
    </row>
    <row r="230" spans="1:18" ht="15" x14ac:dyDescent="0.25">
      <c r="A230" s="107"/>
      <c r="B230" s="107"/>
      <c r="C230" s="107"/>
      <c r="D230" s="107"/>
      <c r="E230" s="107"/>
      <c r="F230" s="107"/>
      <c r="G230" s="107"/>
      <c r="H230" s="107"/>
      <c r="I230" s="107"/>
      <c r="J230" s="107"/>
      <c r="K230" s="107"/>
      <c r="L230" s="107"/>
      <c r="M230" s="107"/>
      <c r="N230" s="107"/>
      <c r="O230" s="107"/>
      <c r="P230" s="107"/>
      <c r="Q230" s="107"/>
      <c r="R230" s="107"/>
    </row>
    <row r="231" spans="1:18" ht="15" x14ac:dyDescent="0.25">
      <c r="A231" s="107"/>
      <c r="B231" s="107"/>
      <c r="C231" s="107"/>
      <c r="D231" s="107"/>
      <c r="E231" s="107"/>
      <c r="F231" s="107"/>
      <c r="G231" s="107"/>
      <c r="H231" s="107"/>
      <c r="I231" s="107"/>
      <c r="J231" s="107"/>
      <c r="K231" s="107"/>
      <c r="L231" s="107"/>
      <c r="M231" s="107"/>
      <c r="N231" s="107"/>
      <c r="O231" s="107"/>
      <c r="P231" s="107"/>
      <c r="Q231" s="107"/>
      <c r="R231" s="107"/>
    </row>
    <row r="232" spans="1:18" ht="15" x14ac:dyDescent="0.25">
      <c r="A232" s="107"/>
      <c r="B232" s="107"/>
      <c r="C232" s="107"/>
      <c r="D232" s="107"/>
      <c r="E232" s="107"/>
      <c r="F232" s="107"/>
      <c r="G232" s="107"/>
      <c r="H232" s="107"/>
      <c r="I232" s="107"/>
      <c r="J232" s="107"/>
      <c r="K232" s="107"/>
      <c r="L232" s="107"/>
      <c r="M232" s="107"/>
      <c r="N232" s="107"/>
      <c r="O232" s="107"/>
      <c r="P232" s="107"/>
      <c r="Q232" s="107"/>
      <c r="R232" s="107"/>
    </row>
    <row r="233" spans="1:18" ht="15" x14ac:dyDescent="0.25">
      <c r="A233" s="107"/>
      <c r="B233" s="107"/>
      <c r="C233" s="107"/>
      <c r="D233" s="107"/>
      <c r="E233" s="107"/>
      <c r="F233" s="107"/>
      <c r="G233" s="107"/>
      <c r="H233" s="107"/>
      <c r="I233" s="107"/>
      <c r="J233" s="107"/>
      <c r="K233" s="107"/>
      <c r="L233" s="107"/>
      <c r="M233" s="107"/>
      <c r="N233" s="107"/>
      <c r="O233" s="107"/>
      <c r="P233" s="107"/>
      <c r="Q233" s="107"/>
      <c r="R233" s="107"/>
    </row>
    <row r="234" spans="1:18" ht="15" x14ac:dyDescent="0.25">
      <c r="A234" s="107"/>
      <c r="B234" s="107"/>
      <c r="C234" s="107"/>
      <c r="D234" s="107"/>
      <c r="E234" s="107"/>
      <c r="F234" s="107"/>
      <c r="G234" s="107"/>
      <c r="H234" s="107"/>
      <c r="I234" s="107"/>
      <c r="J234" s="107"/>
      <c r="K234" s="107"/>
      <c r="L234" s="107"/>
      <c r="M234" s="107"/>
      <c r="N234" s="107"/>
      <c r="O234" s="107"/>
      <c r="P234" s="107"/>
      <c r="Q234" s="107"/>
      <c r="R234" s="107"/>
    </row>
    <row r="235" spans="1:18" ht="15" x14ac:dyDescent="0.25">
      <c r="A235" s="107"/>
      <c r="B235" s="107"/>
      <c r="C235" s="107"/>
      <c r="D235" s="107"/>
      <c r="E235" s="107"/>
      <c r="F235" s="107"/>
      <c r="G235" s="107"/>
      <c r="H235" s="107"/>
      <c r="I235" s="107"/>
      <c r="J235" s="107"/>
      <c r="K235" s="107"/>
      <c r="L235" s="107"/>
      <c r="M235" s="107"/>
      <c r="N235" s="107"/>
      <c r="O235" s="107"/>
      <c r="P235" s="107"/>
      <c r="Q235" s="107"/>
      <c r="R235" s="107"/>
    </row>
    <row r="236" spans="1:18" ht="15" x14ac:dyDescent="0.25">
      <c r="A236" s="107"/>
      <c r="B236" s="107"/>
      <c r="C236" s="107"/>
      <c r="D236" s="107"/>
      <c r="E236" s="107"/>
      <c r="F236" s="107"/>
      <c r="G236" s="107"/>
      <c r="H236" s="107"/>
      <c r="I236" s="107"/>
      <c r="J236" s="107"/>
      <c r="K236" s="107"/>
      <c r="L236" s="107"/>
      <c r="M236" s="107"/>
      <c r="N236" s="107"/>
      <c r="O236" s="107"/>
      <c r="P236" s="107"/>
      <c r="Q236" s="107"/>
      <c r="R236" s="107"/>
    </row>
    <row r="237" spans="1:18" ht="15" x14ac:dyDescent="0.25">
      <c r="A237" s="107"/>
      <c r="B237" s="107"/>
      <c r="C237" s="107"/>
      <c r="D237" s="107"/>
      <c r="E237" s="107"/>
      <c r="F237" s="107"/>
      <c r="G237" s="107"/>
      <c r="H237" s="107"/>
      <c r="I237" s="107"/>
      <c r="J237" s="107"/>
      <c r="K237" s="107"/>
      <c r="L237" s="107"/>
      <c r="M237" s="107"/>
      <c r="N237" s="107"/>
      <c r="O237" s="107"/>
      <c r="P237" s="107"/>
      <c r="Q237" s="107"/>
      <c r="R237" s="107"/>
    </row>
    <row r="238" spans="1:18" ht="15" x14ac:dyDescent="0.25">
      <c r="A238" s="107"/>
      <c r="B238" s="107"/>
      <c r="C238" s="107"/>
      <c r="D238" s="107"/>
      <c r="E238" s="107"/>
      <c r="F238" s="107"/>
      <c r="G238" s="107"/>
      <c r="H238" s="107"/>
      <c r="I238" s="107"/>
      <c r="J238" s="107"/>
      <c r="K238" s="107"/>
      <c r="L238" s="107"/>
      <c r="M238" s="107"/>
      <c r="N238" s="107"/>
      <c r="O238" s="107"/>
      <c r="P238" s="107"/>
      <c r="Q238" s="107"/>
      <c r="R238" s="107"/>
    </row>
    <row r="239" spans="1:18" ht="15" x14ac:dyDescent="0.25">
      <c r="A239" s="107"/>
      <c r="B239" s="107"/>
      <c r="C239" s="107"/>
      <c r="D239" s="107"/>
      <c r="E239" s="107"/>
      <c r="F239" s="107"/>
      <c r="G239" s="107"/>
      <c r="H239" s="107"/>
      <c r="I239" s="107"/>
      <c r="J239" s="107"/>
      <c r="K239" s="107"/>
      <c r="L239" s="107"/>
      <c r="M239" s="107"/>
      <c r="N239" s="107"/>
      <c r="O239" s="107"/>
      <c r="P239" s="107"/>
      <c r="Q239" s="107"/>
      <c r="R239" s="107"/>
    </row>
    <row r="240" spans="1:18" ht="15" x14ac:dyDescent="0.25">
      <c r="A240" s="107"/>
      <c r="B240" s="107"/>
      <c r="C240" s="107"/>
      <c r="D240" s="107"/>
      <c r="E240" s="107"/>
      <c r="F240" s="107"/>
      <c r="G240" s="107"/>
      <c r="H240" s="107"/>
      <c r="I240" s="107"/>
      <c r="J240" s="107"/>
      <c r="K240" s="107"/>
      <c r="L240" s="107"/>
      <c r="M240" s="107"/>
      <c r="N240" s="107"/>
      <c r="O240" s="107"/>
      <c r="P240" s="107"/>
      <c r="Q240" s="107"/>
      <c r="R240" s="107"/>
    </row>
    <row r="241" spans="1:18" ht="15" x14ac:dyDescent="0.25">
      <c r="A241" s="107"/>
      <c r="B241" s="107"/>
      <c r="C241" s="107"/>
      <c r="D241" s="107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</row>
    <row r="242" spans="1:18" ht="15" x14ac:dyDescent="0.25">
      <c r="A242" s="107"/>
      <c r="B242" s="107"/>
      <c r="C242" s="107"/>
      <c r="D242" s="107"/>
      <c r="E242" s="107"/>
      <c r="F242" s="107"/>
      <c r="G242" s="107"/>
      <c r="H242" s="107"/>
      <c r="I242" s="107"/>
      <c r="J242" s="107"/>
      <c r="K242" s="107"/>
      <c r="L242" s="107"/>
      <c r="M242" s="107"/>
      <c r="N242" s="107"/>
      <c r="O242" s="107"/>
      <c r="P242" s="107"/>
      <c r="Q242" s="107"/>
      <c r="R242" s="107"/>
    </row>
    <row r="243" spans="1:18" ht="15" x14ac:dyDescent="0.25">
      <c r="A243" s="107"/>
      <c r="B243" s="107"/>
      <c r="C243" s="107"/>
      <c r="D243" s="107"/>
      <c r="E243" s="107"/>
      <c r="F243" s="107"/>
      <c r="G243" s="107"/>
      <c r="H243" s="107"/>
      <c r="I243" s="107"/>
      <c r="J243" s="107"/>
      <c r="K243" s="107"/>
      <c r="L243" s="107"/>
      <c r="M243" s="107"/>
      <c r="N243" s="107"/>
      <c r="O243" s="107"/>
      <c r="P243" s="107"/>
      <c r="Q243" s="107"/>
      <c r="R243" s="107"/>
    </row>
    <row r="244" spans="1:18" ht="15" x14ac:dyDescent="0.25">
      <c r="A244" s="107"/>
      <c r="B244" s="107"/>
      <c r="C244" s="107"/>
      <c r="D244" s="107"/>
      <c r="E244" s="107"/>
      <c r="F244" s="107"/>
      <c r="G244" s="107"/>
      <c r="H244" s="107"/>
      <c r="I244" s="107"/>
      <c r="J244" s="107"/>
      <c r="K244" s="107"/>
      <c r="L244" s="107"/>
      <c r="M244" s="107"/>
      <c r="N244" s="107"/>
      <c r="O244" s="107"/>
      <c r="P244" s="107"/>
      <c r="Q244" s="107"/>
      <c r="R244" s="107"/>
    </row>
    <row r="245" spans="1:18" ht="15" x14ac:dyDescent="0.25">
      <c r="A245" s="107"/>
      <c r="B245" s="107"/>
      <c r="C245" s="107"/>
      <c r="D245" s="107"/>
      <c r="E245" s="107"/>
      <c r="F245" s="107"/>
      <c r="G245" s="107"/>
      <c r="H245" s="107"/>
      <c r="I245" s="107"/>
      <c r="J245" s="107"/>
      <c r="K245" s="107"/>
      <c r="L245" s="107"/>
      <c r="M245" s="107"/>
      <c r="N245" s="107"/>
      <c r="O245" s="107"/>
      <c r="P245" s="107"/>
      <c r="Q245" s="107"/>
      <c r="R245" s="107"/>
    </row>
    <row r="246" spans="1:18" ht="15" x14ac:dyDescent="0.25">
      <c r="A246" s="107"/>
      <c r="B246" s="107"/>
      <c r="C246" s="107"/>
      <c r="D246" s="107"/>
      <c r="E246" s="107"/>
      <c r="F246" s="107"/>
      <c r="G246" s="107"/>
      <c r="H246" s="107"/>
      <c r="I246" s="107"/>
      <c r="J246" s="107"/>
      <c r="K246" s="107"/>
      <c r="L246" s="107"/>
      <c r="M246" s="107"/>
      <c r="N246" s="107"/>
      <c r="O246" s="107"/>
      <c r="P246" s="107"/>
      <c r="Q246" s="107"/>
      <c r="R246" s="107"/>
    </row>
    <row r="247" spans="1:18" ht="15" x14ac:dyDescent="0.25">
      <c r="A247" s="107"/>
      <c r="B247" s="107"/>
      <c r="C247" s="107"/>
      <c r="D247" s="107"/>
      <c r="E247" s="107"/>
      <c r="F247" s="107"/>
      <c r="G247" s="107"/>
      <c r="H247" s="107"/>
      <c r="I247" s="107"/>
      <c r="J247" s="107"/>
      <c r="K247" s="107"/>
      <c r="L247" s="107"/>
      <c r="M247" s="107"/>
      <c r="N247" s="107"/>
      <c r="O247" s="107"/>
      <c r="P247" s="107"/>
      <c r="Q247" s="107"/>
      <c r="R247" s="107"/>
    </row>
    <row r="248" spans="1:18" ht="15" x14ac:dyDescent="0.25">
      <c r="A248" s="107"/>
      <c r="B248" s="107"/>
      <c r="C248" s="107"/>
      <c r="D248" s="107"/>
      <c r="E248" s="107"/>
      <c r="F248" s="107"/>
      <c r="G248" s="107"/>
      <c r="H248" s="107"/>
      <c r="I248" s="107"/>
      <c r="J248" s="107"/>
      <c r="K248" s="107"/>
      <c r="L248" s="107"/>
      <c r="M248" s="107"/>
      <c r="N248" s="107"/>
      <c r="O248" s="107"/>
      <c r="P248" s="107"/>
      <c r="Q248" s="107"/>
      <c r="R248" s="107"/>
    </row>
    <row r="249" spans="1:18" ht="15" x14ac:dyDescent="0.25">
      <c r="A249" s="107"/>
      <c r="B249" s="107"/>
      <c r="C249" s="107"/>
      <c r="D249" s="107"/>
      <c r="E249" s="107"/>
      <c r="F249" s="107"/>
      <c r="G249" s="107"/>
      <c r="H249" s="107"/>
      <c r="I249" s="107"/>
      <c r="J249" s="107"/>
      <c r="K249" s="107"/>
      <c r="L249" s="107"/>
      <c r="M249" s="107"/>
      <c r="N249" s="107"/>
      <c r="O249" s="107"/>
      <c r="P249" s="107"/>
      <c r="Q249" s="107"/>
      <c r="R249" s="107"/>
    </row>
    <row r="250" spans="1:18" ht="15" x14ac:dyDescent="0.25">
      <c r="A250" s="107"/>
      <c r="B250" s="107"/>
      <c r="C250" s="107"/>
      <c r="D250" s="107"/>
      <c r="E250" s="107"/>
      <c r="F250" s="107"/>
      <c r="G250" s="107"/>
      <c r="H250" s="107"/>
      <c r="I250" s="107"/>
      <c r="J250" s="107"/>
      <c r="K250" s="107"/>
      <c r="L250" s="107"/>
      <c r="M250" s="107"/>
      <c r="N250" s="107"/>
      <c r="O250" s="107"/>
      <c r="P250" s="107"/>
      <c r="Q250" s="107"/>
      <c r="R250" s="107"/>
    </row>
    <row r="251" spans="1:18" ht="15" x14ac:dyDescent="0.25">
      <c r="A251" s="107"/>
      <c r="B251" s="107"/>
      <c r="C251" s="107"/>
      <c r="D251" s="107"/>
      <c r="E251" s="107"/>
      <c r="F251" s="107"/>
      <c r="G251" s="107"/>
      <c r="H251" s="107"/>
      <c r="I251" s="107"/>
      <c r="J251" s="107"/>
      <c r="K251" s="107"/>
      <c r="L251" s="107"/>
      <c r="M251" s="107"/>
      <c r="N251" s="107"/>
      <c r="O251" s="107"/>
      <c r="P251" s="107"/>
      <c r="Q251" s="107"/>
      <c r="R251" s="107"/>
    </row>
    <row r="252" spans="1:18" ht="15" x14ac:dyDescent="0.25">
      <c r="A252" s="107"/>
      <c r="B252" s="107"/>
      <c r="C252" s="107"/>
      <c r="D252" s="107"/>
      <c r="E252" s="107"/>
      <c r="F252" s="107"/>
      <c r="G252" s="107"/>
      <c r="H252" s="107"/>
      <c r="I252" s="107"/>
      <c r="J252" s="107"/>
      <c r="K252" s="107"/>
      <c r="L252" s="107"/>
      <c r="M252" s="107"/>
      <c r="N252" s="107"/>
      <c r="O252" s="107"/>
      <c r="P252" s="107"/>
      <c r="Q252" s="107"/>
      <c r="R252" s="107"/>
    </row>
    <row r="253" spans="1:18" ht="15" x14ac:dyDescent="0.25">
      <c r="A253" s="107"/>
      <c r="B253" s="107"/>
      <c r="C253" s="107"/>
      <c r="D253" s="107"/>
      <c r="E253" s="107"/>
      <c r="F253" s="107"/>
      <c r="G253" s="107"/>
      <c r="H253" s="107"/>
      <c r="I253" s="107"/>
      <c r="J253" s="107"/>
      <c r="K253" s="107"/>
      <c r="L253" s="107"/>
      <c r="M253" s="107"/>
      <c r="N253" s="107"/>
      <c r="O253" s="107"/>
      <c r="P253" s="107"/>
      <c r="Q253" s="107"/>
      <c r="R253" s="107"/>
    </row>
    <row r="254" spans="1:18" ht="15" x14ac:dyDescent="0.25">
      <c r="A254" s="107"/>
      <c r="B254" s="107"/>
      <c r="C254" s="107"/>
      <c r="D254" s="107"/>
      <c r="E254" s="107"/>
      <c r="F254" s="107"/>
      <c r="G254" s="107"/>
      <c r="H254" s="107"/>
      <c r="I254" s="107"/>
      <c r="J254" s="107"/>
      <c r="K254" s="107"/>
      <c r="L254" s="107"/>
      <c r="M254" s="107"/>
      <c r="N254" s="107"/>
      <c r="O254" s="107"/>
      <c r="P254" s="107"/>
      <c r="Q254" s="107"/>
      <c r="R254" s="107"/>
    </row>
    <row r="255" spans="1:18" ht="15" x14ac:dyDescent="0.25">
      <c r="A255" s="107"/>
      <c r="B255" s="107"/>
      <c r="C255" s="107"/>
      <c r="D255" s="107"/>
      <c r="E255" s="107"/>
      <c r="F255" s="107"/>
      <c r="G255" s="107"/>
      <c r="H255" s="107"/>
      <c r="I255" s="107"/>
      <c r="J255" s="107"/>
      <c r="K255" s="107"/>
      <c r="L255" s="107"/>
      <c r="M255" s="107"/>
      <c r="N255" s="107"/>
      <c r="O255" s="107"/>
      <c r="P255" s="107"/>
      <c r="Q255" s="107"/>
      <c r="R255" s="107"/>
    </row>
    <row r="256" spans="1:18" ht="15" x14ac:dyDescent="0.25">
      <c r="A256" s="107"/>
      <c r="B256" s="107"/>
      <c r="C256" s="107"/>
      <c r="D256" s="107"/>
      <c r="E256" s="107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7"/>
    </row>
    <row r="257" spans="2:18" ht="15" x14ac:dyDescent="0.25">
      <c r="B257" s="107"/>
      <c r="C257" s="107"/>
      <c r="D257" s="107"/>
      <c r="E257" s="107"/>
      <c r="F257" s="107"/>
      <c r="G257" s="107"/>
      <c r="H257" s="107"/>
      <c r="I257" s="107"/>
      <c r="J257" s="107"/>
      <c r="K257" s="107"/>
      <c r="L257" s="107"/>
      <c r="M257" s="107"/>
      <c r="N257" s="107"/>
      <c r="O257" s="107"/>
      <c r="P257" s="107"/>
      <c r="Q257" s="107"/>
      <c r="R257" s="107"/>
    </row>
    <row r="258" spans="2:18" ht="15" x14ac:dyDescent="0.25">
      <c r="B258" s="107"/>
      <c r="C258" s="107"/>
      <c r="D258" s="107"/>
      <c r="E258" s="107"/>
      <c r="F258" s="107"/>
      <c r="G258" s="107"/>
      <c r="H258" s="107"/>
      <c r="I258" s="107"/>
      <c r="J258" s="107"/>
      <c r="K258" s="107"/>
      <c r="L258" s="107"/>
      <c r="M258" s="107"/>
      <c r="N258" s="107"/>
      <c r="O258" s="107"/>
      <c r="P258" s="107"/>
      <c r="Q258" s="107"/>
      <c r="R258" s="107"/>
    </row>
  </sheetData>
  <mergeCells count="113">
    <mergeCell ref="F122:G122"/>
    <mergeCell ref="F130:G130"/>
    <mergeCell ref="B110:B111"/>
    <mergeCell ref="C110:C111"/>
    <mergeCell ref="D110:D111"/>
    <mergeCell ref="E110:E111"/>
    <mergeCell ref="F129:G129"/>
    <mergeCell ref="F126:G126"/>
    <mergeCell ref="S13:S14"/>
    <mergeCell ref="F124:G124"/>
    <mergeCell ref="F125:G125"/>
    <mergeCell ref="F103:G103"/>
    <mergeCell ref="F104:G104"/>
    <mergeCell ref="R110:R111"/>
    <mergeCell ref="F115:G115"/>
    <mergeCell ref="F116:G116"/>
    <mergeCell ref="F117:G117"/>
    <mergeCell ref="F113:G113"/>
    <mergeCell ref="F114:G114"/>
    <mergeCell ref="F112:G112"/>
    <mergeCell ref="F110:G110"/>
    <mergeCell ref="H110:K110"/>
    <mergeCell ref="F123:G123"/>
    <mergeCell ref="F118:G118"/>
    <mergeCell ref="F119:G119"/>
    <mergeCell ref="F120:G120"/>
    <mergeCell ref="F121:G121"/>
    <mergeCell ref="A58:A60"/>
    <mergeCell ref="B58:R58"/>
    <mergeCell ref="F101:G101"/>
    <mergeCell ref="L72:L73"/>
    <mergeCell ref="B109:C109"/>
    <mergeCell ref="R72:R73"/>
    <mergeCell ref="B95:R95"/>
    <mergeCell ref="B96:B97"/>
    <mergeCell ref="C96:C97"/>
    <mergeCell ref="D96:D97"/>
    <mergeCell ref="F96:G96"/>
    <mergeCell ref="F97:G97"/>
    <mergeCell ref="P96:P97"/>
    <mergeCell ref="Q96:Q97"/>
    <mergeCell ref="R96:R97"/>
    <mergeCell ref="E96:E97"/>
    <mergeCell ref="A95:A97"/>
    <mergeCell ref="A109:A111"/>
    <mergeCell ref="A71:A73"/>
    <mergeCell ref="D59:D60"/>
    <mergeCell ref="F102:G102"/>
    <mergeCell ref="L96:L97"/>
    <mergeCell ref="M96:M97"/>
    <mergeCell ref="N96:O96"/>
    <mergeCell ref="F98:G98"/>
    <mergeCell ref="F99:G99"/>
    <mergeCell ref="A12:A14"/>
    <mergeCell ref="B12:R12"/>
    <mergeCell ref="B13:B14"/>
    <mergeCell ref="C13:C14"/>
    <mergeCell ref="D13:D14"/>
    <mergeCell ref="E13:E14"/>
    <mergeCell ref="F13:F14"/>
    <mergeCell ref="G13:G14"/>
    <mergeCell ref="Q13:Q14"/>
    <mergeCell ref="M13:M14"/>
    <mergeCell ref="N13:O13"/>
    <mergeCell ref="P13:P14"/>
    <mergeCell ref="R13:R14"/>
    <mergeCell ref="H13:K13"/>
    <mergeCell ref="L13:L14"/>
    <mergeCell ref="B59:B60"/>
    <mergeCell ref="C59:C60"/>
    <mergeCell ref="R59:R60"/>
    <mergeCell ref="M59:M60"/>
    <mergeCell ref="N59:O59"/>
    <mergeCell ref="E59:E60"/>
    <mergeCell ref="F59:F60"/>
    <mergeCell ref="G59:G60"/>
    <mergeCell ref="H59:K59"/>
    <mergeCell ref="Q59:Q60"/>
    <mergeCell ref="L59:L60"/>
    <mergeCell ref="P59:P60"/>
    <mergeCell ref="F127:G127"/>
    <mergeCell ref="F128:G128"/>
    <mergeCell ref="B71:R71"/>
    <mergeCell ref="B72:B73"/>
    <mergeCell ref="C72:C73"/>
    <mergeCell ref="D72:D73"/>
    <mergeCell ref="Q110:Q111"/>
    <mergeCell ref="E72:E73"/>
    <mergeCell ref="L110:L111"/>
    <mergeCell ref="M110:M111"/>
    <mergeCell ref="N110:N111"/>
    <mergeCell ref="O110:P110"/>
    <mergeCell ref="F111:G111"/>
    <mergeCell ref="H96:K96"/>
    <mergeCell ref="G72:G73"/>
    <mergeCell ref="H72:K72"/>
    <mergeCell ref="Q72:Q73"/>
    <mergeCell ref="F106:G106"/>
    <mergeCell ref="F105:G105"/>
    <mergeCell ref="F72:F73"/>
    <mergeCell ref="M72:M73"/>
    <mergeCell ref="N72:O72"/>
    <mergeCell ref="P72:P73"/>
    <mergeCell ref="F100:G100"/>
    <mergeCell ref="F137:G137"/>
    <mergeCell ref="F138:G138"/>
    <mergeCell ref="F139:G139"/>
    <mergeCell ref="F136:G136"/>
    <mergeCell ref="F132:G132"/>
    <mergeCell ref="F133:G133"/>
    <mergeCell ref="F134:G134"/>
    <mergeCell ref="F135:G135"/>
    <mergeCell ref="F131:G131"/>
  </mergeCells>
  <phoneticPr fontId="4" type="noConversion"/>
  <dataValidations count="5">
    <dataValidation type="list" allowBlank="1" showInputMessage="1" showErrorMessage="1" sqref="R108 E131:E133 E135:E139 N113:N128 E113:E128 N135:N139 R127:R128 N131:N133 R112:R125 E15:E44 M15:M44 R15:R44 R61:R69 R74:R82 P83 M46:M54 M61:M69 E61:E68 R46:R54 E46:E54 E76:E93 M74:M93 R84:R91 R98:R104 E98:E99 M98:M99 M101:M108 E108 Q101" xr:uid="{00000000-0002-0000-0000-000000000000}">
      <formula1>#REF!</formula1>
      <formula2>0</formula2>
    </dataValidation>
    <dataValidation type="list" allowBlank="1" showInputMessage="1" showErrorMessage="1" sqref="E112" xr:uid="{00000000-0002-0000-0000-000001000000}">
      <formula1>$D$113:$D$113</formula1>
      <formula2>0</formula2>
    </dataValidation>
    <dataValidation type="list" allowBlank="1" showInputMessage="1" showErrorMessage="1" sqref="N112 M100" xr:uid="{00000000-0002-0000-0000-000002000000}">
      <formula1>$C$76:$C$76</formula1>
      <formula2>0</formula2>
    </dataValidation>
    <dataValidation type="list" allowBlank="1" showInputMessage="1" showErrorMessage="1" sqref="E100" xr:uid="{00000000-0002-0000-0000-000003000000}">
      <formula1>$D$95:$D$99</formula1>
      <formula2>0</formula2>
    </dataValidation>
    <dataValidation type="list" allowBlank="1" showInputMessage="1" showErrorMessage="1" sqref="R106:R107 R92:R93" xr:uid="{00000000-0002-0000-0000-000004000000}">
      <formula1>$C$98:$C$106</formula1>
      <formula2>0</formula2>
    </dataValidation>
  </dataValidations>
  <pageMargins left="0.31496062992125984" right="0.31496062992125984" top="0.78740157480314965" bottom="0.78740157480314965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workbookViewId="0">
      <selection activeCell="E32" sqref="E3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 PA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Angelo Tadini</dc:creator>
  <lastModifiedBy>Sousa, Katia de Oliveira</lastModifiedBy>
  <revision/>
  <lastPrinted>2022-02-14T14:18:56.0000000Z</lastPrinted>
  <dcterms:created xsi:type="dcterms:W3CDTF">2016-01-06T17:36:10.0000000Z</dcterms:created>
  <dcterms:modified xsi:type="dcterms:W3CDTF">2022-08-10T18:19:49.0000000Z</dcterms:modified>
  <dc:title/>
</coreProperties>
</file>