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108"/>
  <workbookPr/>
  <mc:AlternateContent xmlns:mc="http://schemas.openxmlformats.org/markup-compatibility/2006">
    <mc:Choice Requires="x15">
      <x15ac:absPath xmlns:x15ac="http://schemas.microsoft.com/office/spreadsheetml/2010/11/ac" url="C:\Users\angelotadini\Desktop\FAMILIA PARANAENSE\Planejamento\Plan.2017\"/>
    </mc:Choice>
  </mc:AlternateContent>
  <xr:revisionPtr revIDLastSave="2" documentId="011FC31AF6DD5DE5C45292B0D8631BAD2F49A6DB" xr6:coauthVersionLast="17" xr6:coauthVersionMax="17" xr10:uidLastSave="{76265087-69DF-4E24-B473-07AD8345754E}"/>
  <bookViews>
    <workbookView xWindow="0" yWindow="0" windowWidth="23040" windowHeight="8160" tabRatio="991" firstSheet="1" activeTab="1" xr2:uid="{00000000-000D-0000-FFFF-FFFF00000000}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_FilterDatabase" localSheetId="1">'Detalhes Plano de Aquisições'!$A$61:$R$61</definedName>
    <definedName name="capacitacao">'Detalhes Plano de Aquisições'!#REF!</definedName>
  </definedNames>
  <calcPr calcId="171026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0" i="2" l="1"/>
  <c r="I71" i="2"/>
  <c r="I69" i="2"/>
  <c r="I68" i="2"/>
  <c r="I67" i="2"/>
  <c r="H66" i="2"/>
  <c r="I59" i="2"/>
  <c r="I58" i="2"/>
  <c r="I57" i="2"/>
  <c r="H56" i="2"/>
  <c r="I55" i="2"/>
  <c r="I54" i="2"/>
  <c r="I48" i="2"/>
  <c r="H47" i="2"/>
  <c r="I46" i="2"/>
  <c r="I45" i="2"/>
  <c r="I44" i="2"/>
  <c r="H43" i="2"/>
  <c r="I42" i="2"/>
  <c r="I41" i="2"/>
  <c r="I39" i="2"/>
  <c r="I38" i="2"/>
  <c r="I37" i="2"/>
  <c r="I35" i="2"/>
  <c r="I34" i="2"/>
  <c r="I33" i="2"/>
  <c r="I27" i="2"/>
  <c r="H26" i="2"/>
  <c r="I25" i="2"/>
  <c r="I24" i="2"/>
  <c r="H23" i="2"/>
  <c r="I17" i="2"/>
  <c r="I16" i="2"/>
  <c r="I36" i="2"/>
  <c r="H18" i="2"/>
  <c r="H11" i="2"/>
  <c r="I18" i="2"/>
  <c r="H61" i="2"/>
  <c r="I60" i="2"/>
  <c r="I61" i="2"/>
  <c r="H40" i="2"/>
  <c r="I40" i="2"/>
  <c r="H28" i="2"/>
  <c r="I28" i="2"/>
  <c r="I49" i="2"/>
  <c r="H49" i="2"/>
  <c r="H72" i="2"/>
  <c r="I72" i="2"/>
</calcChain>
</file>

<file path=xl/sharedStrings.xml><?xml version="1.0" encoding="utf-8"?>
<sst xmlns="http://schemas.openxmlformats.org/spreadsheetml/2006/main" count="500" uniqueCount="257">
  <si>
    <t>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</si>
  <si>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Instruções Gerais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</si>
  <si>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</si>
  <si>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</si>
  <si>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</si>
  <si>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</si>
  <si>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>Instruções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</si>
  <si>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</si>
  <si>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</si>
  <si>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</si>
  <si>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</si>
  <si>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</si>
  <si>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</si>
  <si>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</si>
  <si>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</si>
  <si>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</si>
  <si>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</si>
  <si>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</si>
  <si>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</si>
  <si>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</si>
  <si>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</si>
  <si>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</si>
  <si>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</si>
  <si>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</si>
  <si>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</si>
  <si>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</si>
  <si>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</si>
  <si>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>Métodos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</si>
  <si>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</si>
  <si>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</si>
  <si>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</si>
  <si>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</si>
  <si>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</si>
  <si>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</si>
  <si>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</si>
  <si>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</si>
  <si>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</si>
  <si>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</si>
  <si>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</si>
  <si>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</si>
  <si>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</si>
  <si>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</si>
  <si>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</si>
  <si>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</si>
  <si>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</si>
  <si>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</si>
  <si>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</si>
  <si>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</si>
  <si>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</si>
  <si>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</si>
  <si>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</si>
  <si>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</si>
  <si>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</si>
  <si>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</si>
  <si>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</si>
  <si>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</si>
  <si>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</si>
  <si>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</si>
  <si>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</si>
  <si>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</si>
  <si>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Atualizado em: 10/01/2017</t>
  </si>
  <si>
    <t>US$1,00 = R$</t>
  </si>
  <si>
    <t>Atualização Nº:</t>
  </si>
  <si>
    <t>Atualizado por: Equipe de Projeto</t>
  </si>
  <si>
    <t>Aprovado em ___/___/2016 - CBR-________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</si>
  <si>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</si>
  <si>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</si>
  <si>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</si>
  <si>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</si>
  <si>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</si>
  <si>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</si>
  <si>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</si>
  <si>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</si>
  <si>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</si>
  <si>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</si>
  <si>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</si>
  <si>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</si>
  <si>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</si>
  <si>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</si>
  <si>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</si>
  <si>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</si>
  <si>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</si>
  <si>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</si>
  <si>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</si>
  <si>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</si>
  <si>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</si>
  <si>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-</t>
  </si>
  <si>
    <t>1.2</t>
  </si>
  <si>
    <t>Realização de Obras de Moradias (Edital de Chamamento)</t>
  </si>
  <si>
    <t>14.299.905-6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</si>
  <si>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</si>
  <si>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</si>
  <si>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</si>
  <si>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</si>
  <si>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</si>
  <si>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</si>
  <si>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</si>
  <si>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1,1 &amp; 3,3</t>
  </si>
  <si>
    <t>Aquisição de equipamentos de informatica - Computadores e Softwares</t>
  </si>
  <si>
    <t xml:space="preserve">PCs, Softwares, Projetores e Impressora </t>
  </si>
  <si>
    <t>2.2</t>
  </si>
  <si>
    <t>Aquisição de equipamentos de informatica - Computadores</t>
  </si>
  <si>
    <t>MCO PRED</t>
  </si>
  <si>
    <t>14.117.694-3</t>
  </si>
  <si>
    <t>2.3</t>
  </si>
  <si>
    <t>Sistema de Videoconferência</t>
  </si>
  <si>
    <t>14.007.401-2</t>
  </si>
  <si>
    <t>2.4</t>
  </si>
  <si>
    <t>3.1</t>
  </si>
  <si>
    <t>Aquisição de Software ArcGis</t>
  </si>
  <si>
    <t>2.5</t>
  </si>
  <si>
    <t>Aquisição do Software SPSS</t>
  </si>
  <si>
    <t>14.356.795-8</t>
  </si>
  <si>
    <t>SERVIÇOS QUE NÃO SÃO DE CONSULTORIA</t>
  </si>
  <si>
    <t xml:space="preserve">Pesquisa de Avaliação de Impacto </t>
  </si>
  <si>
    <t>Linha de base</t>
  </si>
  <si>
    <t>14.113.890-1</t>
  </si>
  <si>
    <t>3.2</t>
  </si>
  <si>
    <t xml:space="preserve">Pesquisa de Avaliação de Processos </t>
  </si>
  <si>
    <t>Intersetorialidade</t>
  </si>
  <si>
    <t>3.3</t>
  </si>
  <si>
    <t>Desenvolvimento do Plano de Comunicação do Programa</t>
  </si>
  <si>
    <t>3.4</t>
  </si>
  <si>
    <t>Desenvolvimento do Video Institucional do Programa</t>
  </si>
  <si>
    <t>3.5</t>
  </si>
  <si>
    <t xml:space="preserve">Projetos Executivos </t>
  </si>
  <si>
    <t>Edital de Chamamento</t>
  </si>
  <si>
    <t>?</t>
  </si>
  <si>
    <t>3.6</t>
  </si>
  <si>
    <t>Contratação de Pesquisa de Campo para Habilitação Psicossocial e Inclusão Social</t>
  </si>
  <si>
    <t>Aditivo de Contrato</t>
  </si>
  <si>
    <t>Aditivo do Contrato</t>
  </si>
  <si>
    <t>3.7</t>
  </si>
  <si>
    <t>Contratação de Serviços de Testes de sondagem, percolação e parecer geológico e geotécnico</t>
  </si>
  <si>
    <t>13.945.960-1</t>
  </si>
  <si>
    <t>3.8</t>
  </si>
  <si>
    <t>2.1</t>
  </si>
  <si>
    <t>Contratação de Empresas para logistica de Eventos - organização das audiências públicas</t>
  </si>
  <si>
    <t>2 &amp; 3</t>
  </si>
  <si>
    <t>Pregão Eletronico</t>
  </si>
  <si>
    <t>3.9</t>
  </si>
  <si>
    <t>Contratação de Serviços de Levantamento planialtimétrico cadastral</t>
  </si>
  <si>
    <t>3.10</t>
  </si>
  <si>
    <t>Contratação de empresa de eventos</t>
  </si>
  <si>
    <t>Encontros e Seminário</t>
  </si>
  <si>
    <t>14.008.707-6</t>
  </si>
  <si>
    <t>3.11</t>
  </si>
  <si>
    <t>Produção de Serviço para Produção de Formação à Distância</t>
  </si>
  <si>
    <t>Gravação Aulas</t>
  </si>
  <si>
    <t>3.12</t>
  </si>
  <si>
    <t>Encontros de Arranjos de Gestão</t>
  </si>
  <si>
    <t>3.13</t>
  </si>
  <si>
    <t>Contratação de Cursos de Qualficação Profissional</t>
  </si>
  <si>
    <t>40 Cursos</t>
  </si>
  <si>
    <t>14.261.030-2</t>
  </si>
  <si>
    <t>3.14</t>
  </si>
  <si>
    <t xml:space="preserve">Contratação de Cursos para Inclusão Sócio-produtiva </t>
  </si>
  <si>
    <t xml:space="preserve">Derivado da Pesquisa </t>
  </si>
  <si>
    <t>3.15</t>
  </si>
  <si>
    <t>Capacitação das Equipes Técnicas dos Escritórios Regionais da SEDS e Agencias do Trabalhador</t>
  </si>
  <si>
    <t>3.16</t>
  </si>
  <si>
    <t>Desenvolvimento de softwares para o Sistema do Família Paranaense - Fabrica de softwares</t>
  </si>
  <si>
    <t>14.173.990-5</t>
  </si>
  <si>
    <t>CONSULTORIAS FIRMAS</t>
  </si>
  <si>
    <t>Publicação  Manifestação de Interesse</t>
  </si>
  <si>
    <t>4.1</t>
  </si>
  <si>
    <t>Prestação de Serviços de Consultoria na Capacitação e Supervisão Técnica sobre o Modelo de Acomp. Familiar</t>
  </si>
  <si>
    <t>Seleção Baseada nas Qualificações do Consultor (SQC)</t>
  </si>
  <si>
    <t>4.2</t>
  </si>
  <si>
    <t>Empresa de Apoio a Gestão do Programa</t>
  </si>
  <si>
    <t>Gerenciadora</t>
  </si>
  <si>
    <t>Seleção Baseada na Qualidade e Custo (SBQC)</t>
  </si>
  <si>
    <t>Sem previsão</t>
  </si>
  <si>
    <t>4.3</t>
  </si>
  <si>
    <t>Contratação de Consultoria para Desenvolvimento de Plano de Capacitação dos Comitês do Arranjo de Gestão</t>
  </si>
  <si>
    <t>4.4</t>
  </si>
  <si>
    <t xml:space="preserve">Elaboração de conteúdo para Plano de Formação à Distância dos Comitês do Programa </t>
  </si>
  <si>
    <t>4.5</t>
  </si>
  <si>
    <t>Avaliação Intermediária do Programa</t>
  </si>
  <si>
    <t>4.6</t>
  </si>
  <si>
    <t>Assessoria em Projetos de Inclusão Produtiva</t>
  </si>
  <si>
    <t>Desenvolvimento de conteúdo para a capacitação dos comitês locais</t>
  </si>
  <si>
    <t>CONSULTORIAS INDIVIDUAIS</t>
  </si>
  <si>
    <t>Quantidade Estimada de Consultores</t>
  </si>
  <si>
    <t>Não Objeção aos  TDR da Atividade</t>
  </si>
  <si>
    <t>Assinatura Contrato</t>
  </si>
  <si>
    <t>5.1</t>
  </si>
  <si>
    <t>Definição de Metodologia da Pesquisa de Habilitação Psicossocial</t>
  </si>
  <si>
    <t>13.696.545-0</t>
  </si>
  <si>
    <t>5.2</t>
  </si>
  <si>
    <t>Consultoria para apoio à gestão dos municípios beneficiarios dos incentivos do Família Paranaense</t>
  </si>
  <si>
    <t>5.3</t>
  </si>
  <si>
    <t>1.3</t>
  </si>
  <si>
    <t>Elaboração de Modelo de Geração de Renda Família Paranaense</t>
  </si>
  <si>
    <t>5.4</t>
  </si>
  <si>
    <t>Consultoria para análise e desenvolvimento de software para aprimoramento de Sistema</t>
  </si>
  <si>
    <t>14.360.711-9</t>
  </si>
  <si>
    <t>5.5</t>
  </si>
  <si>
    <t>Contratação Consultor Capacitação</t>
  </si>
  <si>
    <t>5.6</t>
  </si>
  <si>
    <t>Serviços Técnicos Especializados e Assessoramento Técnico de Obras do Componente 02</t>
  </si>
  <si>
    <t>14.290.739-9</t>
  </si>
  <si>
    <t>Método  de Revisão</t>
  </si>
  <si>
    <t>Contrato Concluído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</si>
  <si>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</si>
  <si>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</si>
  <si>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</si>
  <si>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</si>
  <si>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</si>
  <si>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</si>
  <si>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</si>
  <si>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</si>
  <si>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</si>
  <si>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</si>
  <si>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</si>
  <si>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</si>
  <si>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</si>
  <si>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</si>
  <si>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</si>
  <si>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</si>
  <si>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</si>
  <si>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</si>
  <si>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</si>
  <si>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</si>
  <si>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</si>
  <si>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</si>
  <si>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</si>
  <si>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</si>
  <si>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</si>
  <si>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</si>
  <si>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</si>
  <si>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</si>
  <si>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</si>
  <si>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</si>
  <si>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</si>
  <si>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</si>
  <si>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</si>
  <si>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</si>
  <si>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</si>
  <si>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</si>
  <si>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</si>
  <si>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</si>
  <si>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</si>
  <si>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</si>
  <si>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</si>
  <si>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</si>
  <si>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</si>
  <si>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</si>
  <si>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</si>
  <si>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</si>
  <si>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</si>
  <si>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</si>
  <si>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Contrato de Empréstimo: 3051/OC-BR</t>
  </si>
  <si>
    <t>4.3 Contratação de consultoria especializada em Gestão para Resultados na SESA</t>
  </si>
  <si>
    <t>Processo de continuidade do Instituto Publix</t>
  </si>
  <si>
    <t>4.6 Implantação de Sistema Informatização de almoxarifado nas unidades hospitalares</t>
  </si>
  <si>
    <t>Será executado pelo Instituto de Saúde e Gestão Hospitalar - ISGH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</si>
</sst>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\-??_-;_-@_-"/>
    <numFmt numFmtId="165" formatCode="_-* #,##0_-;\-* #,##0_-;_-* \-??_-;_-@_-"/>
    <numFmt numFmtId="166" formatCode="d/m/yyyy"/>
    <numFmt numFmtId="167" formatCode="_-&quot;R$ &quot;* #,##0.00_-;&quot;-R$ &quot;* #,##0.00_-;_-&quot;R$ &quot;* \-??_-;_-@_-"/>
  </numFmts>
  <fonts count="28">
    <font>
      <sz val="11"/>
      <color rgb="FF00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color rgb="FFBFBFB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70C0"/>
      <name val="Calibri"/>
      <family val="2"/>
      <charset val="1"/>
    </font>
    <font>
      <sz val="12"/>
      <color rgb="FF00B05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24" fillId="0" borderId="0" applyBorder="0" applyProtection="0"/>
  </cellStyleXfs>
  <cellXfs count="201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0" xfId="0" applyFont="1" applyBorder="1"/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164" fontId="24" fillId="0" borderId="0" xfId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10" fillId="0" borderId="0" xfId="1" applyNumberFormat="1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65" fontId="12" fillId="0" borderId="0" xfId="1" applyNumberFormat="1" applyFont="1" applyBorder="1" applyAlignment="1" applyProtection="1">
      <alignment horizontal="left" vertical="center"/>
    </xf>
    <xf numFmtId="165" fontId="7" fillId="0" borderId="0" xfId="1" applyNumberFormat="1" applyFont="1" applyBorder="1" applyAlignment="1" applyProtection="1">
      <alignment horizontal="left" vertical="center"/>
    </xf>
    <xf numFmtId="165" fontId="3" fillId="4" borderId="13" xfId="1" applyNumberFormat="1" applyFont="1" applyFill="1" applyBorder="1" applyAlignment="1" applyProtection="1">
      <alignment horizontal="center" vertical="center" wrapText="1"/>
    </xf>
    <xf numFmtId="10" fontId="3" fillId="4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3" fontId="4" fillId="5" borderId="13" xfId="0" applyNumberFormat="1" applyFont="1" applyFill="1" applyBorder="1" applyAlignment="1" applyProtection="1">
      <alignment horizontal="right" vertical="center" wrapText="1"/>
    </xf>
    <xf numFmtId="9" fontId="4" fillId="5" borderId="13" xfId="0" applyNumberFormat="1" applyFont="1" applyFill="1" applyBorder="1" applyAlignment="1">
      <alignment horizontal="center" vertical="center" wrapText="1"/>
    </xf>
    <xf numFmtId="0" fontId="6" fillId="5" borderId="13" xfId="1" applyNumberFormat="1" applyFont="1" applyFill="1" applyBorder="1" applyAlignment="1" applyProtection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 wrapText="1"/>
    </xf>
    <xf numFmtId="17" fontId="14" fillId="5" borderId="13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vertical="center" wrapText="1"/>
    </xf>
    <xf numFmtId="0" fontId="4" fillId="5" borderId="13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17" fontId="15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165" fontId="7" fillId="0" borderId="0" xfId="1" applyNumberFormat="1" applyFont="1" applyBorder="1" applyAlignment="1" applyProtection="1">
      <alignment horizontal="right" vertical="center" wrapText="1"/>
    </xf>
    <xf numFmtId="10" fontId="6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right" vertical="center" wrapText="1"/>
    </xf>
    <xf numFmtId="9" fontId="6" fillId="5" borderId="1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left" vertical="center" wrapText="1"/>
    </xf>
    <xf numFmtId="3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1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center" vertical="center" wrapText="1"/>
    </xf>
    <xf numFmtId="17" fontId="17" fillId="0" borderId="0" xfId="0" applyNumberFormat="1" applyFont="1" applyBorder="1" applyAlignment="1">
      <alignment horizontal="center" vertical="center" wrapText="1"/>
    </xf>
    <xf numFmtId="166" fontId="17" fillId="0" borderId="0" xfId="0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vertical="center" wrapText="1"/>
    </xf>
    <xf numFmtId="4" fontId="3" fillId="4" borderId="1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 applyProtection="1">
      <alignment horizontal="right" vertical="center" wrapText="1"/>
    </xf>
    <xf numFmtId="9" fontId="18" fillId="0" borderId="0" xfId="0" applyNumberFormat="1" applyFont="1" applyBorder="1" applyAlignment="1">
      <alignment horizontal="center" vertical="center" wrapText="1"/>
    </xf>
    <xf numFmtId="17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 applyProtection="1">
      <alignment horizontal="right" vertical="center" wrapText="1"/>
    </xf>
    <xf numFmtId="4" fontId="10" fillId="0" borderId="0" xfId="0" applyNumberFormat="1" applyFont="1" applyAlignment="1">
      <alignment vertical="center" wrapText="1"/>
    </xf>
    <xf numFmtId="165" fontId="4" fillId="0" borderId="0" xfId="1" applyNumberFormat="1" applyFont="1" applyBorder="1" applyAlignment="1" applyProtection="1">
      <alignment vertical="center" wrapText="1"/>
    </xf>
    <xf numFmtId="10" fontId="4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165" fontId="6" fillId="0" borderId="0" xfId="1" applyNumberFormat="1" applyFont="1" applyBorder="1" applyAlignment="1" applyProtection="1">
      <alignment horizontal="left" vertical="center" wrapText="1"/>
    </xf>
    <xf numFmtId="167" fontId="6" fillId="0" borderId="0" xfId="0" applyNumberFormat="1" applyFont="1" applyBorder="1" applyAlignment="1">
      <alignment horizontal="left" vertical="center" wrapText="1"/>
    </xf>
    <xf numFmtId="164" fontId="8" fillId="0" borderId="0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8" fillId="0" borderId="0" xfId="1" applyFont="1" applyBorder="1" applyAlignment="1" applyProtection="1">
      <alignment horizontal="left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 applyFont="1"/>
    <xf numFmtId="0" fontId="19" fillId="0" borderId="0" xfId="0" applyFont="1" applyAlignment="1">
      <alignment horizontal="justify" vertical="center"/>
    </xf>
    <xf numFmtId="0" fontId="19" fillId="0" borderId="0" xfId="0" applyFont="1" applyAlignment="1"/>
    <xf numFmtId="0" fontId="20" fillId="0" borderId="0" xfId="0" applyFont="1" applyAlignment="1">
      <alignment vertical="center"/>
    </xf>
    <xf numFmtId="4" fontId="19" fillId="0" borderId="0" xfId="0" applyNumberFormat="1" applyFont="1" applyAlignment="1"/>
    <xf numFmtId="10" fontId="19" fillId="0" borderId="0" xfId="0" applyNumberFormat="1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6" fontId="23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21" fillId="0" borderId="0" xfId="0" applyFont="1"/>
    <xf numFmtId="0" fontId="22" fillId="0" borderId="0" xfId="0" applyFont="1" applyBorder="1" applyAlignment="1">
      <alignment horizontal="left" vertical="center" wrapText="1"/>
    </xf>
    <xf numFmtId="0" fontId="19" fillId="0" borderId="0" xfId="0" applyFont="1"/>
    <xf numFmtId="0" fontId="21" fillId="0" borderId="18" xfId="0" applyFont="1" applyBorder="1"/>
    <xf numFmtId="0" fontId="19" fillId="0" borderId="18" xfId="0" applyFont="1" applyBorder="1"/>
    <xf numFmtId="0" fontId="21" fillId="0" borderId="13" xfId="0" applyFont="1" applyBorder="1"/>
    <xf numFmtId="0" fontId="20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25" fillId="5" borderId="13" xfId="0" applyFont="1" applyFill="1" applyBorder="1" applyAlignment="1">
      <alignment horizontal="left" vertical="center" wrapText="1"/>
    </xf>
    <xf numFmtId="3" fontId="25" fillId="5" borderId="13" xfId="0" applyNumberFormat="1" applyFont="1" applyFill="1" applyBorder="1" applyAlignment="1" applyProtection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 applyProtection="1">
      <alignment horizontal="right" vertical="center" wrapText="1"/>
    </xf>
    <xf numFmtId="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13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17" fontId="6" fillId="0" borderId="13" xfId="0" applyNumberFormat="1" applyFont="1" applyFill="1" applyBorder="1" applyAlignment="1">
      <alignment horizontal="center" vertical="center" wrapText="1"/>
    </xf>
    <xf numFmtId="17" fontId="14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horizontal="left"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9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0" fillId="0" borderId="0" xfId="0" applyFill="1"/>
    <xf numFmtId="0" fontId="13" fillId="0" borderId="13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165" fontId="3" fillId="0" borderId="13" xfId="1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10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vertical="center" wrapText="1"/>
    </xf>
    <xf numFmtId="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3" xfId="0" applyNumberFormat="1" applyFont="1" applyFill="1" applyBorder="1" applyAlignment="1" applyProtection="1">
      <alignment horizontal="right" vertical="center" wrapText="1"/>
    </xf>
    <xf numFmtId="3" fontId="6" fillId="0" borderId="13" xfId="0" applyNumberFormat="1" applyFont="1" applyFill="1" applyBorder="1" applyAlignment="1" applyProtection="1">
      <alignment horizontal="center" vertical="center" wrapText="1"/>
    </xf>
    <xf numFmtId="17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426960</xdr:colOff>
      <xdr:row>5</xdr:row>
      <xdr:rowOff>3600</xdr:rowOff>
    </xdr:from>
    <xdr:to>
      <xdr:col>11</xdr:col>
      <xdr:colOff>643680</xdr:colOff>
      <xdr:row>7</xdr:row>
      <xdr:rowOff>58320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867640" y="1003680"/>
          <a:ext cx="1017000" cy="45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617760</xdr:colOff>
      <xdr:row>5</xdr:row>
      <xdr:rowOff>13320</xdr:rowOff>
    </xdr:from>
    <xdr:to>
      <xdr:col>12</xdr:col>
      <xdr:colOff>796320</xdr:colOff>
      <xdr:row>7</xdr:row>
      <xdr:rowOff>96480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115840" y="1013400"/>
          <a:ext cx="178560" cy="48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189000</xdr:colOff>
      <xdr:row>1</xdr:row>
      <xdr:rowOff>137160</xdr:rowOff>
    </xdr:from>
    <xdr:to>
      <xdr:col>0</xdr:col>
      <xdr:colOff>1386720</xdr:colOff>
      <xdr:row>4</xdr:row>
      <xdr:rowOff>48960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89000" y="336960"/>
          <a:ext cx="1197720" cy="511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426960</xdr:colOff>
      <xdr:row>1</xdr:row>
      <xdr:rowOff>3600</xdr:rowOff>
    </xdr:from>
    <xdr:to>
      <xdr:col>11</xdr:col>
      <xdr:colOff>643680</xdr:colOff>
      <xdr:row>3</xdr:row>
      <xdr:rowOff>58320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867640" y="203400"/>
          <a:ext cx="1017000" cy="4546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opLeftCell="A22" zoomScale="85" zoomScaleNormal="85" workbookViewId="0" xr3:uid="{AEA406A1-0E4B-5B11-9CD5-51D6E497D94C}">
      <selection activeCell="G10" sqref="G10"/>
    </sheetView>
  </sheetViews>
  <sheetFormatPr defaultRowHeight="15"/>
  <cols>
    <col min="1" max="1" width="18.85546875"/>
    <col min="2" max="2" width="63.42578125"/>
    <col min="3" max="3" width="66.42578125"/>
    <col min="4" max="4" width="8.42578125"/>
    <col min="5" max="5" width="12.85546875"/>
    <col min="6" max="6" width="16"/>
    <col min="7" max="7" width="72.28515625"/>
    <col min="8" max="1025" width="8.42578125"/>
  </cols>
  <sheetData>
    <row r="1" spans="1:3" ht="15" customHeight="1"/>
    <row r="4" spans="1:3" ht="67.5" customHeight="1">
      <c r="A4" s="149" t="s">
        <v>0</v>
      </c>
      <c r="B4" s="149"/>
      <c r="C4" s="149"/>
    </row>
    <row r="7" spans="1:3" ht="15.75">
      <c r="A7" s="1"/>
      <c r="B7" s="2" t="s">
        <v>1</v>
      </c>
      <c r="C7" s="1"/>
    </row>
    <row r="8" spans="1:3" ht="63">
      <c r="A8" s="3" t="s">
        <v>2</v>
      </c>
      <c r="B8" s="4" t="s">
        <v>3</v>
      </c>
      <c r="C8" s="1"/>
    </row>
    <row r="9" spans="1:3" ht="47.25">
      <c r="A9" s="5" t="s">
        <v>4</v>
      </c>
      <c r="B9" s="6" t="s">
        <v>5</v>
      </c>
      <c r="C9" s="1"/>
    </row>
    <row r="10" spans="1:3">
      <c r="A10" s="7"/>
      <c r="B10" s="8"/>
      <c r="C10" s="1"/>
    </row>
    <row r="11" spans="1:3">
      <c r="A11" s="9"/>
      <c r="B11" s="10"/>
      <c r="C11" s="1"/>
    </row>
    <row r="12" spans="1:3" ht="15.75">
      <c r="A12" s="11"/>
      <c r="B12" s="2" t="s">
        <v>6</v>
      </c>
      <c r="C12" s="1"/>
    </row>
    <row r="13" spans="1:3" ht="31.5">
      <c r="A13" s="12" t="s">
        <v>7</v>
      </c>
      <c r="B13" s="13" t="s">
        <v>8</v>
      </c>
      <c r="C13" s="1"/>
    </row>
    <row r="14" spans="1:3" ht="15.75">
      <c r="A14" s="14" t="s">
        <v>9</v>
      </c>
      <c r="B14" s="15" t="s">
        <v>10</v>
      </c>
      <c r="C14" s="1"/>
    </row>
    <row r="15" spans="1:3" ht="15.75">
      <c r="A15" s="11"/>
      <c r="B15" s="11"/>
      <c r="C15" s="1"/>
    </row>
    <row r="16" spans="1:3" ht="15.75">
      <c r="A16" s="11"/>
      <c r="B16" s="2" t="s">
        <v>11</v>
      </c>
      <c r="C16" s="1"/>
    </row>
    <row r="17" spans="1:3" ht="15.75">
      <c r="A17" s="150" t="s">
        <v>12</v>
      </c>
      <c r="B17" s="16" t="s">
        <v>13</v>
      </c>
      <c r="C17" s="1"/>
    </row>
    <row r="18" spans="1:3" ht="15.75" customHeight="1">
      <c r="A18" s="150"/>
      <c r="B18" s="17" t="s">
        <v>14</v>
      </c>
      <c r="C18" s="1"/>
    </row>
    <row r="19" spans="1:3" ht="15.75">
      <c r="A19" s="150"/>
      <c r="B19" s="18" t="s">
        <v>15</v>
      </c>
      <c r="C19" s="1"/>
    </row>
    <row r="20" spans="1:3" ht="15.75">
      <c r="A20" s="11"/>
      <c r="B20" s="11"/>
      <c r="C20" s="1"/>
    </row>
    <row r="21" spans="1:3" ht="15.75">
      <c r="A21" s="19"/>
      <c r="B21" s="2" t="s">
        <v>11</v>
      </c>
      <c r="C21" s="1"/>
    </row>
    <row r="22" spans="1:3" ht="15.75" customHeight="1">
      <c r="A22" s="151" t="s">
        <v>16</v>
      </c>
      <c r="B22" s="16" t="s">
        <v>17</v>
      </c>
      <c r="C22" s="1"/>
    </row>
    <row r="23" spans="1:3" ht="15.75">
      <c r="A23" s="151"/>
      <c r="B23" s="17" t="s">
        <v>18</v>
      </c>
      <c r="C23" s="1"/>
    </row>
    <row r="24" spans="1:3" ht="15.75">
      <c r="A24" s="151"/>
      <c r="B24" s="17" t="s">
        <v>19</v>
      </c>
      <c r="C24" s="1"/>
    </row>
    <row r="25" spans="1:3" ht="15.75">
      <c r="A25" s="151"/>
      <c r="B25" s="17" t="s">
        <v>20</v>
      </c>
      <c r="C25" s="1"/>
    </row>
    <row r="26" spans="1:3" ht="15.75">
      <c r="A26" s="151"/>
      <c r="B26" s="17" t="s">
        <v>21</v>
      </c>
      <c r="C26" s="1"/>
    </row>
    <row r="27" spans="1:3" ht="15.75">
      <c r="A27" s="151"/>
      <c r="B27" s="17" t="s">
        <v>22</v>
      </c>
      <c r="C27" s="1"/>
    </row>
    <row r="28" spans="1:3" ht="15" customHeight="1">
      <c r="A28" s="151"/>
      <c r="B28" s="17" t="s">
        <v>23</v>
      </c>
      <c r="C28" s="1"/>
    </row>
    <row r="29" spans="1:3" ht="15.75">
      <c r="A29" s="151"/>
      <c r="B29" s="20" t="s">
        <v>24</v>
      </c>
      <c r="C29" s="1"/>
    </row>
    <row r="30" spans="1:3">
      <c r="A30" s="1"/>
      <c r="B30" s="1"/>
      <c r="C30" s="1"/>
    </row>
    <row r="31" spans="1:3" ht="15.75">
      <c r="A31" s="11"/>
      <c r="B31" s="2" t="s">
        <v>25</v>
      </c>
      <c r="C31" s="2" t="s">
        <v>26</v>
      </c>
    </row>
    <row r="32" spans="1:3" ht="15.75" customHeight="1">
      <c r="A32" s="152" t="s">
        <v>27</v>
      </c>
      <c r="B32" s="153" t="s">
        <v>28</v>
      </c>
      <c r="C32" s="21" t="s">
        <v>29</v>
      </c>
    </row>
    <row r="33" spans="1:3" ht="15.75">
      <c r="A33" s="152"/>
      <c r="B33" s="153"/>
      <c r="C33" s="22" t="s">
        <v>30</v>
      </c>
    </row>
    <row r="34" spans="1:3" ht="15.75">
      <c r="A34" s="152"/>
      <c r="B34" s="153"/>
      <c r="C34" s="22" t="s">
        <v>31</v>
      </c>
    </row>
    <row r="35" spans="1:3" ht="15.75">
      <c r="A35" s="152"/>
      <c r="B35" s="153"/>
      <c r="C35" s="22" t="s">
        <v>32</v>
      </c>
    </row>
    <row r="36" spans="1:3" ht="15.75">
      <c r="A36" s="152"/>
      <c r="B36" s="153"/>
      <c r="C36" s="22" t="s">
        <v>33</v>
      </c>
    </row>
    <row r="37" spans="1:3" ht="15.75">
      <c r="A37" s="152"/>
      <c r="B37" s="153"/>
      <c r="C37" s="22" t="s">
        <v>34</v>
      </c>
    </row>
    <row r="38" spans="1:3" ht="15.75">
      <c r="A38" s="152"/>
      <c r="B38" s="153"/>
      <c r="C38" s="22" t="s">
        <v>35</v>
      </c>
    </row>
    <row r="39" spans="1:3" ht="15.75" customHeight="1">
      <c r="A39" s="152"/>
      <c r="B39" s="154" t="s">
        <v>36</v>
      </c>
      <c r="C39" s="22" t="s">
        <v>37</v>
      </c>
    </row>
    <row r="40" spans="1:3" ht="15.75">
      <c r="A40" s="152"/>
      <c r="B40" s="154"/>
      <c r="C40" s="22" t="s">
        <v>38</v>
      </c>
    </row>
    <row r="41" spans="1:3" ht="15.75">
      <c r="A41" s="152"/>
      <c r="B41" s="154"/>
      <c r="C41" s="22" t="s">
        <v>39</v>
      </c>
    </row>
    <row r="42" spans="1:3" ht="15.75">
      <c r="A42" s="152"/>
      <c r="B42" s="154"/>
      <c r="C42" s="22" t="s">
        <v>32</v>
      </c>
    </row>
    <row r="43" spans="1:3" ht="15.75">
      <c r="A43" s="152"/>
      <c r="B43" s="154"/>
      <c r="C43" s="22" t="s">
        <v>33</v>
      </c>
    </row>
    <row r="44" spans="1:3" ht="15.75">
      <c r="A44" s="152"/>
      <c r="B44" s="154"/>
      <c r="C44" s="22" t="s">
        <v>40</v>
      </c>
    </row>
    <row r="45" spans="1:3" ht="15.75">
      <c r="A45" s="152"/>
      <c r="B45" s="154"/>
      <c r="C45" s="22" t="s">
        <v>41</v>
      </c>
    </row>
    <row r="46" spans="1:3" ht="15.75">
      <c r="A46" s="152"/>
      <c r="B46" s="154"/>
      <c r="C46" s="22" t="s">
        <v>42</v>
      </c>
    </row>
    <row r="47" spans="1:3" ht="15.75">
      <c r="A47" s="152"/>
      <c r="B47" s="154"/>
      <c r="C47" s="22" t="s">
        <v>43</v>
      </c>
    </row>
    <row r="48" spans="1:3" ht="15.75">
      <c r="A48" s="152"/>
      <c r="B48" s="154"/>
      <c r="C48" s="22" t="s">
        <v>44</v>
      </c>
    </row>
    <row r="49" spans="1:3" ht="15.75" customHeight="1">
      <c r="A49" s="152"/>
      <c r="B49" s="154" t="s">
        <v>45</v>
      </c>
      <c r="C49" s="22" t="s">
        <v>46</v>
      </c>
    </row>
    <row r="50" spans="1:3" ht="15.75">
      <c r="A50" s="152"/>
      <c r="B50" s="154"/>
      <c r="C50" s="22" t="s">
        <v>32</v>
      </c>
    </row>
    <row r="51" spans="1:3" ht="15.75">
      <c r="A51" s="152"/>
      <c r="B51" s="154"/>
      <c r="C51" s="22" t="s">
        <v>33</v>
      </c>
    </row>
    <row r="52" spans="1:3">
      <c r="C52" s="23"/>
    </row>
    <row r="53" spans="1:3" ht="15.75">
      <c r="A53" s="11"/>
      <c r="B53" s="11"/>
      <c r="C53" s="23"/>
    </row>
    <row r="54" spans="1:3" ht="15.75">
      <c r="A54" s="11"/>
      <c r="B54" s="2" t="s">
        <v>47</v>
      </c>
    </row>
    <row r="55" spans="1:3" ht="15.6" customHeight="1">
      <c r="A55" s="148" t="s">
        <v>48</v>
      </c>
      <c r="B55" s="21" t="s">
        <v>49</v>
      </c>
    </row>
    <row r="56" spans="1:3" ht="15.75">
      <c r="A56" s="148"/>
      <c r="B56" s="22" t="s">
        <v>50</v>
      </c>
    </row>
    <row r="57" spans="1:3" ht="15.75">
      <c r="A57" s="148"/>
      <c r="B57" s="22" t="s">
        <v>51</v>
      </c>
    </row>
    <row r="58" spans="1:3" ht="15.75">
      <c r="A58" s="148"/>
      <c r="B58" s="22" t="s">
        <v>52</v>
      </c>
    </row>
    <row r="59" spans="1:3" ht="15.75">
      <c r="A59" s="148"/>
      <c r="B59" s="22" t="s">
        <v>53</v>
      </c>
    </row>
    <row r="60" spans="1:3" ht="15.75">
      <c r="A60" s="148"/>
      <c r="B60" s="22" t="s">
        <v>54</v>
      </c>
    </row>
    <row r="61" spans="1:3" ht="15.75">
      <c r="A61" s="148"/>
      <c r="B61" s="22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115"/>
  <sheetViews>
    <sheetView tabSelected="1" topLeftCell="E64" zoomScale="70" zoomScaleNormal="70" workbookViewId="0" xr3:uid="{958C4451-9541-5A59-BF78-D2F731DF1C81}">
      <selection activeCell="E70" sqref="A63:S72"/>
    </sheetView>
  </sheetViews>
  <sheetFormatPr defaultRowHeight="15"/>
  <cols>
    <col min="1" max="1" width="6.140625" style="24"/>
    <col min="2" max="2" width="12.5703125" style="25"/>
    <col min="3" max="3" width="30.7109375" style="26"/>
    <col min="4" max="4" width="16" style="25" customWidth="1"/>
    <col min="5" max="5" width="20.5703125" style="25"/>
    <col min="6" max="6" width="14" style="25"/>
    <col min="7" max="7" width="14.85546875" style="24"/>
    <col min="8" max="8" width="17.5703125" style="27"/>
    <col min="9" max="9" width="19.140625" style="27"/>
    <col min="10" max="10" width="17.5703125" style="25"/>
    <col min="11" max="11" width="17.85546875" style="25"/>
    <col min="12" max="12" width="14.85546875" style="24"/>
    <col min="13" max="13" width="17.28515625" style="25"/>
    <col min="14" max="14" width="18.140625" style="25"/>
    <col min="15" max="15" width="15.42578125" style="25"/>
    <col min="16" max="16" width="21.85546875" style="25"/>
    <col min="17" max="17" width="17" style="24"/>
    <col min="18" max="18" width="16.7109375" style="24"/>
    <col min="19" max="19" width="15.42578125" style="25"/>
    <col min="20" max="1025" width="7.7109375" style="25"/>
  </cols>
  <sheetData>
    <row r="1" spans="1:1024" s="31" customFormat="1" ht="15.75">
      <c r="A1" s="28"/>
      <c r="B1" s="29"/>
      <c r="C1" s="30"/>
      <c r="G1" s="28"/>
      <c r="H1" s="32"/>
      <c r="I1" s="33"/>
      <c r="J1" s="34"/>
      <c r="K1" s="34"/>
      <c r="L1" s="28"/>
      <c r="Q1" s="28"/>
      <c r="R1" s="28"/>
    </row>
    <row r="2" spans="1:1024" ht="15.75">
      <c r="A2" s="28"/>
      <c r="B2" s="35" t="s">
        <v>56</v>
      </c>
      <c r="C2" s="30"/>
      <c r="D2"/>
      <c r="E2"/>
      <c r="F2"/>
      <c r="G2" s="28"/>
      <c r="H2" s="32"/>
      <c r="I2" s="33"/>
      <c r="J2" s="34"/>
      <c r="K2" s="34"/>
      <c r="L2" s="28"/>
      <c r="M2"/>
      <c r="N2"/>
      <c r="O2"/>
      <c r="P2"/>
      <c r="Q2" s="28"/>
      <c r="R2" s="28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75">
      <c r="A3" s="28"/>
      <c r="B3" s="36" t="s">
        <v>57</v>
      </c>
      <c r="C3" s="30"/>
      <c r="D3"/>
      <c r="E3"/>
      <c r="F3"/>
      <c r="G3" s="28"/>
      <c r="H3" s="32"/>
      <c r="I3" s="33"/>
      <c r="J3" s="34"/>
      <c r="K3" s="34"/>
      <c r="L3" s="28"/>
      <c r="M3"/>
      <c r="N3"/>
      <c r="O3"/>
      <c r="P3"/>
      <c r="Q3" s="28"/>
      <c r="R3" s="28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.75">
      <c r="A4" s="28"/>
      <c r="B4" s="36" t="s">
        <v>58</v>
      </c>
      <c r="C4" s="30"/>
      <c r="D4"/>
      <c r="E4"/>
      <c r="F4"/>
      <c r="G4" s="28"/>
      <c r="H4" s="32"/>
      <c r="I4" s="33"/>
      <c r="J4" s="34"/>
      <c r="K4" s="34"/>
      <c r="L4" s="28"/>
      <c r="M4"/>
      <c r="N4"/>
      <c r="O4"/>
      <c r="P4"/>
      <c r="Q4" s="28"/>
      <c r="R4" s="28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75">
      <c r="A5" s="28"/>
      <c r="B5" s="36" t="s">
        <v>59</v>
      </c>
      <c r="C5" s="36"/>
      <c r="D5"/>
      <c r="E5"/>
      <c r="F5"/>
      <c r="G5" s="28"/>
      <c r="H5" s="32"/>
      <c r="I5" s="33"/>
      <c r="J5" s="34"/>
      <c r="K5" s="34"/>
      <c r="L5" s="28"/>
      <c r="M5"/>
      <c r="N5"/>
      <c r="O5"/>
      <c r="P5"/>
      <c r="Q5" s="28"/>
      <c r="R5" s="28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>
      <c r="A6" s="28"/>
      <c r="B6" s="29"/>
      <c r="C6" s="37"/>
      <c r="D6"/>
      <c r="E6"/>
      <c r="F6"/>
      <c r="G6" s="28"/>
      <c r="H6" s="32"/>
      <c r="I6" s="33"/>
      <c r="J6" s="34"/>
      <c r="K6" s="34"/>
      <c r="L6" s="28"/>
      <c r="M6"/>
      <c r="N6"/>
      <c r="O6"/>
      <c r="P6"/>
      <c r="Q6" s="28"/>
      <c r="R6" s="28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>
      <c r="A7" s="28"/>
      <c r="B7" s="36" t="s">
        <v>60</v>
      </c>
      <c r="C7" s="37"/>
      <c r="D7" s="140" t="s">
        <v>61</v>
      </c>
      <c r="E7" s="141">
        <v>3.3</v>
      </c>
      <c r="F7"/>
      <c r="G7" s="28"/>
      <c r="H7" s="32"/>
      <c r="I7" s="33"/>
      <c r="J7" s="34"/>
      <c r="K7" s="34"/>
      <c r="L7" s="28"/>
      <c r="M7"/>
      <c r="N7"/>
      <c r="O7"/>
      <c r="P7"/>
      <c r="Q7" s="28"/>
      <c r="R7" s="28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>
      <c r="A8" s="28"/>
      <c r="B8" s="36" t="s">
        <v>62</v>
      </c>
      <c r="C8" s="37"/>
      <c r="D8"/>
      <c r="E8"/>
      <c r="F8"/>
      <c r="G8" s="28"/>
      <c r="H8" s="32"/>
      <c r="I8" s="33"/>
      <c r="J8" s="34"/>
      <c r="K8" s="34"/>
      <c r="L8" s="28"/>
      <c r="M8"/>
      <c r="N8"/>
      <c r="O8"/>
      <c r="P8"/>
      <c r="Q8" s="28"/>
      <c r="R8" s="2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>
      <c r="A9" s="28"/>
      <c r="B9" s="36" t="s">
        <v>63</v>
      </c>
      <c r="C9" s="37"/>
      <c r="D9" s="31"/>
      <c r="E9" s="31"/>
      <c r="F9" s="31"/>
      <c r="G9" s="28"/>
      <c r="H9" s="32"/>
      <c r="I9" s="33"/>
      <c r="J9" s="34"/>
      <c r="K9" s="34"/>
      <c r="L9" s="28"/>
      <c r="M9" s="31"/>
      <c r="N9" s="38"/>
      <c r="O9"/>
      <c r="P9"/>
      <c r="Q9" s="28"/>
      <c r="R9" s="28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75">
      <c r="A10" s="28"/>
      <c r="B10" s="36" t="s">
        <v>64</v>
      </c>
      <c r="C10" s="36"/>
      <c r="D10"/>
      <c r="E10"/>
      <c r="F10"/>
      <c r="G10" s="28"/>
      <c r="H10" s="32"/>
      <c r="I10" s="33"/>
      <c r="J10" s="34"/>
      <c r="K10" s="34"/>
      <c r="L10" s="28"/>
      <c r="M10"/>
      <c r="N10"/>
      <c r="O10"/>
      <c r="P10"/>
      <c r="Q10" s="28"/>
      <c r="R10" s="28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75" hidden="1">
      <c r="A11" s="28"/>
      <c r="B11" s="39"/>
      <c r="C11" s="37"/>
      <c r="D11"/>
      <c r="E11"/>
      <c r="F11"/>
      <c r="G11" s="28"/>
      <c r="H11" s="32">
        <f>I16/19</f>
        <v>172248.8038277512</v>
      </c>
      <c r="I11" s="33"/>
      <c r="J11" s="34"/>
      <c r="K11" s="34"/>
      <c r="L11" s="28"/>
      <c r="M11"/>
      <c r="N11"/>
      <c r="O11"/>
      <c r="P11"/>
      <c r="Q11" s="28"/>
      <c r="R11" s="28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>
      <c r="A12" s="28"/>
      <c r="B12" s="40"/>
      <c r="C12" s="40"/>
      <c r="D12" s="40"/>
      <c r="E12" s="40"/>
      <c r="F12" s="40"/>
      <c r="G12" s="41"/>
      <c r="H12" s="42"/>
      <c r="I12" s="43"/>
      <c r="J12" s="40"/>
      <c r="K12" s="40"/>
      <c r="L12" s="41"/>
      <c r="M12" s="40"/>
      <c r="N12" s="40"/>
      <c r="O12" s="40"/>
      <c r="P12" s="40"/>
      <c r="Q12" s="41"/>
      <c r="R12" s="41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>
      <c r="A13" s="162">
        <v>1</v>
      </c>
      <c r="B13" s="163" t="s">
        <v>65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>
      <c r="A14" s="162"/>
      <c r="B14" s="157" t="s">
        <v>66</v>
      </c>
      <c r="C14" s="158" t="s">
        <v>67</v>
      </c>
      <c r="D14" s="157" t="s">
        <v>68</v>
      </c>
      <c r="E14" s="157" t="s">
        <v>69</v>
      </c>
      <c r="F14" s="157" t="s">
        <v>70</v>
      </c>
      <c r="G14" s="157" t="s">
        <v>71</v>
      </c>
      <c r="H14" s="157" t="s">
        <v>72</v>
      </c>
      <c r="I14" s="157"/>
      <c r="J14" s="157"/>
      <c r="K14" s="157"/>
      <c r="L14" s="157" t="s">
        <v>73</v>
      </c>
      <c r="M14" s="157" t="s">
        <v>74</v>
      </c>
      <c r="N14" s="157" t="s">
        <v>75</v>
      </c>
      <c r="O14" s="157"/>
      <c r="P14" s="157" t="s">
        <v>76</v>
      </c>
      <c r="Q14" s="157" t="s">
        <v>77</v>
      </c>
      <c r="R14" s="157" t="s">
        <v>16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66" customHeight="1">
      <c r="A15" s="162"/>
      <c r="B15" s="157"/>
      <c r="C15" s="158"/>
      <c r="D15" s="157"/>
      <c r="E15" s="157"/>
      <c r="F15" s="157"/>
      <c r="G15" s="157"/>
      <c r="H15" s="44" t="s">
        <v>78</v>
      </c>
      <c r="I15" s="44" t="s">
        <v>79</v>
      </c>
      <c r="J15" s="45" t="s">
        <v>80</v>
      </c>
      <c r="K15" s="45" t="s">
        <v>81</v>
      </c>
      <c r="L15" s="157"/>
      <c r="M15" s="157"/>
      <c r="N15" s="145" t="s">
        <v>82</v>
      </c>
      <c r="O15" s="145" t="s">
        <v>83</v>
      </c>
      <c r="P15" s="157"/>
      <c r="Q15" s="157"/>
      <c r="R15" s="15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1.5">
      <c r="A16" s="46" t="s">
        <v>84</v>
      </c>
      <c r="B16" s="46">
        <v>2.2000000000000002</v>
      </c>
      <c r="C16" s="47" t="s">
        <v>85</v>
      </c>
      <c r="D16" s="46" t="s">
        <v>86</v>
      </c>
      <c r="E16" s="46" t="s">
        <v>38</v>
      </c>
      <c r="F16" s="46">
        <v>5</v>
      </c>
      <c r="G16" s="46"/>
      <c r="H16" s="48">
        <v>10800000</v>
      </c>
      <c r="I16" s="48">
        <f>H16/E7</f>
        <v>3272727.2727272729</v>
      </c>
      <c r="J16" s="49">
        <v>1</v>
      </c>
      <c r="K16" s="49">
        <v>0</v>
      </c>
      <c r="L16" s="50">
        <v>2</v>
      </c>
      <c r="M16" s="46" t="s">
        <v>15</v>
      </c>
      <c r="N16" s="51">
        <v>42767</v>
      </c>
      <c r="O16" s="52">
        <v>42856</v>
      </c>
      <c r="P16" s="53"/>
      <c r="Q16" s="53"/>
      <c r="R16" s="54" t="s">
        <v>17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47.25">
      <c r="A17" s="46" t="s">
        <v>87</v>
      </c>
      <c r="B17" s="46">
        <v>2.1</v>
      </c>
      <c r="C17" s="47" t="s">
        <v>88</v>
      </c>
      <c r="D17" s="46"/>
      <c r="E17" s="46" t="s">
        <v>38</v>
      </c>
      <c r="F17" s="46" t="s">
        <v>86</v>
      </c>
      <c r="G17" s="46" t="s">
        <v>89</v>
      </c>
      <c r="H17" s="48">
        <v>30000000</v>
      </c>
      <c r="I17" s="48">
        <f>H17/E7</f>
        <v>9090909.0909090918</v>
      </c>
      <c r="J17" s="49">
        <v>1</v>
      </c>
      <c r="K17" s="49">
        <v>0</v>
      </c>
      <c r="L17" s="50">
        <v>2</v>
      </c>
      <c r="M17" s="46" t="s">
        <v>15</v>
      </c>
      <c r="N17" s="51">
        <v>42767</v>
      </c>
      <c r="O17" s="52">
        <v>42826</v>
      </c>
      <c r="P17" s="53"/>
      <c r="Q17" s="53"/>
      <c r="R17" s="54" t="s">
        <v>17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>
      <c r="A18" s="55"/>
      <c r="B18"/>
      <c r="C18" s="56"/>
      <c r="D18"/>
      <c r="E18"/>
      <c r="F18"/>
      <c r="G18" s="57" t="s">
        <v>90</v>
      </c>
      <c r="H18" s="58">
        <f>SUM(H16:H17)</f>
        <v>40800000</v>
      </c>
      <c r="I18" s="58">
        <f>SUM(I16:I17)</f>
        <v>12363636.363636365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75">
      <c r="A19" s="55"/>
      <c r="B19"/>
      <c r="C19" s="56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.75" customHeight="1">
      <c r="A20" s="162">
        <v>2</v>
      </c>
      <c r="B20" s="163" t="s">
        <v>91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.75" customHeight="1">
      <c r="A21" s="162"/>
      <c r="B21" s="157" t="s">
        <v>92</v>
      </c>
      <c r="C21" s="158" t="s">
        <v>9</v>
      </c>
      <c r="D21" s="157" t="s">
        <v>68</v>
      </c>
      <c r="E21" s="157" t="s">
        <v>69</v>
      </c>
      <c r="F21" s="157" t="s">
        <v>70</v>
      </c>
      <c r="G21" s="157" t="s">
        <v>71</v>
      </c>
      <c r="H21" s="157" t="s">
        <v>93</v>
      </c>
      <c r="I21" s="157"/>
      <c r="J21" s="157"/>
      <c r="K21" s="157"/>
      <c r="L21" s="157" t="s">
        <v>73</v>
      </c>
      <c r="M21" s="157" t="s">
        <v>94</v>
      </c>
      <c r="N21" s="157" t="s">
        <v>95</v>
      </c>
      <c r="O21" s="157"/>
      <c r="P21" s="157" t="s">
        <v>96</v>
      </c>
      <c r="Q21" s="157" t="s">
        <v>77</v>
      </c>
      <c r="R21" s="157" t="s">
        <v>16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47.25" customHeight="1">
      <c r="A22" s="162"/>
      <c r="B22" s="157"/>
      <c r="C22" s="158"/>
      <c r="D22" s="157"/>
      <c r="E22" s="157"/>
      <c r="F22" s="157"/>
      <c r="G22" s="157"/>
      <c r="H22" s="44" t="s">
        <v>78</v>
      </c>
      <c r="I22" s="44" t="s">
        <v>79</v>
      </c>
      <c r="J22" s="45" t="s">
        <v>80</v>
      </c>
      <c r="K22" s="45" t="s">
        <v>81</v>
      </c>
      <c r="L22" s="157"/>
      <c r="M22" s="157"/>
      <c r="N22" s="145" t="s">
        <v>82</v>
      </c>
      <c r="O22" s="145" t="s">
        <v>83</v>
      </c>
      <c r="P22" s="157"/>
      <c r="Q22" s="157"/>
      <c r="R22" s="157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137" customFormat="1" ht="47.25">
      <c r="A23" s="128">
        <v>2.1</v>
      </c>
      <c r="B23" s="128" t="s">
        <v>97</v>
      </c>
      <c r="C23" s="129" t="s">
        <v>98</v>
      </c>
      <c r="D23" s="128" t="s">
        <v>99</v>
      </c>
      <c r="E23" s="128" t="s">
        <v>39</v>
      </c>
      <c r="F23" s="130">
        <v>4</v>
      </c>
      <c r="G23" s="130"/>
      <c r="H23" s="131">
        <f>I23*E7</f>
        <v>495000</v>
      </c>
      <c r="I23" s="131">
        <v>150000</v>
      </c>
      <c r="J23" s="132">
        <v>1</v>
      </c>
      <c r="K23" s="133">
        <v>0</v>
      </c>
      <c r="L23" s="134"/>
      <c r="M23" s="128" t="s">
        <v>14</v>
      </c>
      <c r="N23" s="135">
        <v>42826</v>
      </c>
      <c r="O23" s="135">
        <v>42887</v>
      </c>
      <c r="P23" s="135" t="s">
        <v>50</v>
      </c>
      <c r="Q23" s="136"/>
      <c r="R23" s="128" t="s">
        <v>17</v>
      </c>
    </row>
    <row r="24" spans="1:1024" s="60" customFormat="1" ht="31.5">
      <c r="A24" s="46" t="s">
        <v>100</v>
      </c>
      <c r="B24" s="46">
        <v>2.2000000000000002</v>
      </c>
      <c r="C24" s="47" t="s">
        <v>101</v>
      </c>
      <c r="D24" s="46" t="s">
        <v>102</v>
      </c>
      <c r="E24" s="46" t="s">
        <v>33</v>
      </c>
      <c r="F24" s="54">
        <v>3</v>
      </c>
      <c r="G24" s="54" t="s">
        <v>103</v>
      </c>
      <c r="H24" s="48">
        <v>550000</v>
      </c>
      <c r="I24" s="48">
        <f>H24/E7</f>
        <v>166666.66666666669</v>
      </c>
      <c r="J24" s="144">
        <v>1</v>
      </c>
      <c r="K24" s="49">
        <v>0</v>
      </c>
      <c r="L24" s="59"/>
      <c r="M24" s="128" t="s">
        <v>14</v>
      </c>
      <c r="N24" s="52">
        <v>42979</v>
      </c>
      <c r="O24" s="52">
        <v>43040</v>
      </c>
      <c r="P24" s="135" t="s">
        <v>50</v>
      </c>
      <c r="Q24" s="53"/>
      <c r="R24" s="46" t="s">
        <v>18</v>
      </c>
    </row>
    <row r="25" spans="1:1024" s="60" customFormat="1" ht="31.5">
      <c r="A25" s="46" t="s">
        <v>104</v>
      </c>
      <c r="B25" s="46">
        <v>1.1000000000000001</v>
      </c>
      <c r="C25" s="47" t="s">
        <v>105</v>
      </c>
      <c r="D25" s="46"/>
      <c r="E25" s="46" t="s">
        <v>33</v>
      </c>
      <c r="F25" s="54">
        <v>1</v>
      </c>
      <c r="G25" s="54" t="s">
        <v>106</v>
      </c>
      <c r="H25" s="48">
        <v>4850000</v>
      </c>
      <c r="I25" s="48">
        <f>H25/E7</f>
        <v>1469696.9696969697</v>
      </c>
      <c r="J25" s="144">
        <v>1</v>
      </c>
      <c r="K25" s="49">
        <v>0</v>
      </c>
      <c r="L25" s="59"/>
      <c r="M25" s="46" t="s">
        <v>15</v>
      </c>
      <c r="N25" s="52">
        <v>42552</v>
      </c>
      <c r="O25" s="52">
        <v>42736</v>
      </c>
      <c r="P25" s="135" t="s">
        <v>50</v>
      </c>
      <c r="Q25" s="53"/>
      <c r="R25" s="46" t="s">
        <v>18</v>
      </c>
    </row>
    <row r="26" spans="1:1024" s="60" customFormat="1" ht="31.5">
      <c r="A26" s="46" t="s">
        <v>107</v>
      </c>
      <c r="B26" s="46" t="s">
        <v>108</v>
      </c>
      <c r="C26" s="47" t="s">
        <v>109</v>
      </c>
      <c r="D26" s="46"/>
      <c r="E26" s="46" t="s">
        <v>32</v>
      </c>
      <c r="F26" s="54">
        <v>1</v>
      </c>
      <c r="G26" s="54"/>
      <c r="H26" s="48">
        <f>I26*E7</f>
        <v>231000</v>
      </c>
      <c r="I26" s="48">
        <v>70000</v>
      </c>
      <c r="J26" s="144">
        <v>1</v>
      </c>
      <c r="K26" s="49">
        <v>0</v>
      </c>
      <c r="L26" s="59"/>
      <c r="M26" s="46" t="s">
        <v>15</v>
      </c>
      <c r="N26" s="52">
        <v>42767</v>
      </c>
      <c r="O26" s="52">
        <v>42795</v>
      </c>
      <c r="P26" s="52"/>
      <c r="Q26" s="53"/>
      <c r="R26" s="46" t="s">
        <v>17</v>
      </c>
    </row>
    <row r="27" spans="1:1024" ht="31.5">
      <c r="A27" s="46" t="s">
        <v>110</v>
      </c>
      <c r="B27" s="46">
        <v>3.1</v>
      </c>
      <c r="C27" s="47" t="s">
        <v>111</v>
      </c>
      <c r="D27" s="46"/>
      <c r="E27" s="46" t="s">
        <v>32</v>
      </c>
      <c r="F27" s="46">
        <v>1</v>
      </c>
      <c r="G27" s="46" t="s">
        <v>112</v>
      </c>
      <c r="H27" s="48">
        <v>189583</v>
      </c>
      <c r="I27" s="48">
        <f>H27/E7</f>
        <v>57449.393939393944</v>
      </c>
      <c r="J27" s="144">
        <v>1</v>
      </c>
      <c r="K27" s="144">
        <v>0</v>
      </c>
      <c r="L27" s="50"/>
      <c r="M27" s="46" t="s">
        <v>15</v>
      </c>
      <c r="N27" s="52">
        <v>42736</v>
      </c>
      <c r="O27" s="52">
        <v>42826</v>
      </c>
      <c r="P27" s="52"/>
      <c r="Q27" s="61"/>
      <c r="R27" s="46" t="s">
        <v>18</v>
      </c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.75">
      <c r="A28" s="62"/>
      <c r="B28" s="63"/>
      <c r="C28" s="64"/>
      <c r="D28" s="63"/>
      <c r="E28" s="63"/>
      <c r="F28" s="63"/>
      <c r="G28" s="65" t="s">
        <v>90</v>
      </c>
      <c r="H28" s="65">
        <f>SUM(H23:H27)</f>
        <v>6315583</v>
      </c>
      <c r="I28" s="65">
        <f>SUM(I23:I27)</f>
        <v>1913813.0303030305</v>
      </c>
      <c r="J28" s="66"/>
      <c r="K28" s="66"/>
      <c r="L28" s="67"/>
      <c r="M28" s="63"/>
      <c r="N28" s="63"/>
      <c r="O28" s="63"/>
      <c r="P28" s="63"/>
      <c r="Q28" s="67"/>
      <c r="R28" s="67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.75">
      <c r="A29" s="55"/>
      <c r="B29"/>
      <c r="C29" s="37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.75" customHeight="1">
      <c r="A30" s="164">
        <v>3</v>
      </c>
      <c r="B30" s="163" t="s">
        <v>113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.75" customHeight="1">
      <c r="A31" s="164"/>
      <c r="B31" s="157" t="s">
        <v>92</v>
      </c>
      <c r="C31" s="158" t="s">
        <v>9</v>
      </c>
      <c r="D31" s="157" t="s">
        <v>68</v>
      </c>
      <c r="E31" s="157" t="s">
        <v>69</v>
      </c>
      <c r="F31" s="157" t="s">
        <v>70</v>
      </c>
      <c r="G31" s="157" t="s">
        <v>71</v>
      </c>
      <c r="H31" s="157" t="s">
        <v>93</v>
      </c>
      <c r="I31" s="157"/>
      <c r="J31" s="157"/>
      <c r="K31" s="157"/>
      <c r="L31" s="157" t="s">
        <v>73</v>
      </c>
      <c r="M31" s="157" t="s">
        <v>94</v>
      </c>
      <c r="N31" s="157" t="s">
        <v>95</v>
      </c>
      <c r="O31" s="157"/>
      <c r="P31" s="157" t="s">
        <v>96</v>
      </c>
      <c r="Q31" s="157" t="s">
        <v>77</v>
      </c>
      <c r="R31" s="157" t="s">
        <v>16</v>
      </c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51" customHeight="1">
      <c r="A32" s="164"/>
      <c r="B32" s="157"/>
      <c r="C32" s="158"/>
      <c r="D32" s="157"/>
      <c r="E32" s="157"/>
      <c r="F32" s="157"/>
      <c r="G32" s="157"/>
      <c r="H32" s="44" t="s">
        <v>78</v>
      </c>
      <c r="I32" s="44" t="s">
        <v>79</v>
      </c>
      <c r="J32" s="45" t="s">
        <v>80</v>
      </c>
      <c r="K32" s="45" t="s">
        <v>81</v>
      </c>
      <c r="L32" s="157"/>
      <c r="M32" s="157"/>
      <c r="N32" s="145" t="s">
        <v>82</v>
      </c>
      <c r="O32" s="145" t="s">
        <v>83</v>
      </c>
      <c r="P32" s="157"/>
      <c r="Q32" s="157"/>
      <c r="R32" s="157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63" customFormat="1" ht="30.75" customHeight="1">
      <c r="A33" s="46" t="s">
        <v>108</v>
      </c>
      <c r="B33" s="46">
        <v>3.1</v>
      </c>
      <c r="C33" s="47" t="s">
        <v>114</v>
      </c>
      <c r="D33" s="46" t="s">
        <v>115</v>
      </c>
      <c r="E33" s="46" t="s">
        <v>33</v>
      </c>
      <c r="F33" s="46">
        <v>1</v>
      </c>
      <c r="G33" s="46" t="s">
        <v>116</v>
      </c>
      <c r="H33" s="68">
        <v>447999</v>
      </c>
      <c r="I33" s="68">
        <f>H33/E7</f>
        <v>135757.27272727274</v>
      </c>
      <c r="J33" s="69">
        <v>1</v>
      </c>
      <c r="K33" s="69">
        <v>0</v>
      </c>
      <c r="L33" s="50"/>
      <c r="M33" s="46" t="s">
        <v>14</v>
      </c>
      <c r="N33" s="52">
        <v>42614</v>
      </c>
      <c r="O33" s="52">
        <v>42724</v>
      </c>
      <c r="P33" s="54" t="s">
        <v>50</v>
      </c>
      <c r="Q33" s="52"/>
      <c r="R33" s="46" t="s">
        <v>23</v>
      </c>
      <c r="S33" s="60"/>
    </row>
    <row r="34" spans="1:1024" s="63" customFormat="1" ht="30.75" customHeight="1">
      <c r="A34" s="46" t="s">
        <v>117</v>
      </c>
      <c r="B34" s="46">
        <v>3.1</v>
      </c>
      <c r="C34" s="47" t="s">
        <v>118</v>
      </c>
      <c r="D34" s="46" t="s">
        <v>119</v>
      </c>
      <c r="E34" s="46" t="s">
        <v>39</v>
      </c>
      <c r="F34" s="46">
        <v>1</v>
      </c>
      <c r="G34" s="46"/>
      <c r="H34" s="68">
        <v>340000</v>
      </c>
      <c r="I34" s="68">
        <f>H34/E7</f>
        <v>103030.30303030304</v>
      </c>
      <c r="J34" s="69">
        <v>1</v>
      </c>
      <c r="K34" s="69">
        <v>0</v>
      </c>
      <c r="L34" s="50"/>
      <c r="M34" s="46" t="s">
        <v>14</v>
      </c>
      <c r="N34" s="52">
        <v>42856</v>
      </c>
      <c r="O34" s="52">
        <v>42917</v>
      </c>
      <c r="P34" s="54"/>
      <c r="Q34" s="52"/>
      <c r="R34" s="46" t="s">
        <v>17</v>
      </c>
      <c r="S34" s="60"/>
    </row>
    <row r="35" spans="1:1024" s="63" customFormat="1" ht="30.75" customHeight="1">
      <c r="A35" s="46" t="s">
        <v>120</v>
      </c>
      <c r="B35" s="46">
        <v>3.2</v>
      </c>
      <c r="C35" s="47" t="s">
        <v>121</v>
      </c>
      <c r="D35" s="46"/>
      <c r="E35" s="46" t="s">
        <v>33</v>
      </c>
      <c r="F35" s="46">
        <v>1</v>
      </c>
      <c r="G35" s="46"/>
      <c r="H35" s="68">
        <v>480000</v>
      </c>
      <c r="I35" s="68">
        <f>H35/E7</f>
        <v>145454.54545454547</v>
      </c>
      <c r="J35" s="69">
        <v>1</v>
      </c>
      <c r="K35" s="69">
        <v>0</v>
      </c>
      <c r="L35" s="50"/>
      <c r="M35" s="46" t="s">
        <v>14</v>
      </c>
      <c r="N35" s="52">
        <v>42795</v>
      </c>
      <c r="O35" s="52">
        <v>42856</v>
      </c>
      <c r="P35" s="54"/>
      <c r="Q35" s="52"/>
      <c r="R35" s="46" t="s">
        <v>17</v>
      </c>
      <c r="S35" s="60"/>
    </row>
    <row r="36" spans="1:1024" s="63" customFormat="1" ht="30.75" hidden="1" customHeight="1">
      <c r="A36" s="46" t="s">
        <v>122</v>
      </c>
      <c r="B36" s="46">
        <v>3.2</v>
      </c>
      <c r="C36" s="126" t="s">
        <v>123</v>
      </c>
      <c r="D36" s="46"/>
      <c r="E36" s="46" t="s">
        <v>33</v>
      </c>
      <c r="F36" s="46"/>
      <c r="G36" s="46"/>
      <c r="H36" s="68">
        <v>0</v>
      </c>
      <c r="I36" s="68">
        <f t="shared" ref="I36" si="0">H36/3.3</f>
        <v>0</v>
      </c>
      <c r="J36" s="69">
        <v>1</v>
      </c>
      <c r="K36" s="69">
        <v>0</v>
      </c>
      <c r="L36" s="50"/>
      <c r="M36" s="46" t="s">
        <v>14</v>
      </c>
      <c r="N36" s="52"/>
      <c r="O36" s="52"/>
      <c r="P36" s="54"/>
      <c r="Q36" s="52"/>
      <c r="R36" s="46"/>
      <c r="S36" s="60"/>
    </row>
    <row r="37" spans="1:1024" s="63" customFormat="1" ht="30.75" customHeight="1">
      <c r="A37" s="46" t="s">
        <v>124</v>
      </c>
      <c r="B37" s="46">
        <v>2.1</v>
      </c>
      <c r="C37" s="126" t="s">
        <v>125</v>
      </c>
      <c r="D37" s="46" t="s">
        <v>126</v>
      </c>
      <c r="E37" s="46" t="s">
        <v>33</v>
      </c>
      <c r="F37" s="46" t="s">
        <v>127</v>
      </c>
      <c r="G37" s="46"/>
      <c r="H37" s="68">
        <v>1100000</v>
      </c>
      <c r="I37" s="68">
        <f>H37/E7</f>
        <v>333333.33333333337</v>
      </c>
      <c r="J37" s="69">
        <v>1</v>
      </c>
      <c r="K37" s="69">
        <v>0</v>
      </c>
      <c r="L37" s="50"/>
      <c r="M37" s="46" t="s">
        <v>15</v>
      </c>
      <c r="N37" s="52">
        <v>42795</v>
      </c>
      <c r="O37" s="52">
        <v>42887</v>
      </c>
      <c r="P37" s="54" t="s">
        <v>50</v>
      </c>
      <c r="Q37" s="52"/>
      <c r="R37" s="46" t="s">
        <v>17</v>
      </c>
      <c r="S37" s="60"/>
    </row>
    <row r="38" spans="1:1024" s="63" customFormat="1" ht="47.25">
      <c r="A38" s="46" t="s">
        <v>128</v>
      </c>
      <c r="B38" s="46">
        <v>3.1</v>
      </c>
      <c r="C38" s="126" t="s">
        <v>129</v>
      </c>
      <c r="D38" s="46" t="s">
        <v>130</v>
      </c>
      <c r="E38" s="46" t="s">
        <v>33</v>
      </c>
      <c r="F38" s="46">
        <v>1</v>
      </c>
      <c r="G38" s="46" t="s">
        <v>116</v>
      </c>
      <c r="H38" s="68">
        <v>111999</v>
      </c>
      <c r="I38" s="68">
        <f>H38/E7</f>
        <v>33939.090909090912</v>
      </c>
      <c r="J38" s="69">
        <v>1</v>
      </c>
      <c r="K38" s="69">
        <v>0</v>
      </c>
      <c r="L38" s="50"/>
      <c r="M38" s="46" t="s">
        <v>14</v>
      </c>
      <c r="N38" s="52">
        <v>42826</v>
      </c>
      <c r="O38" s="52">
        <v>42856</v>
      </c>
      <c r="P38" s="54" t="s">
        <v>131</v>
      </c>
      <c r="Q38" s="52"/>
      <c r="R38" s="46" t="s">
        <v>18</v>
      </c>
      <c r="S38" s="60"/>
    </row>
    <row r="39" spans="1:1024" s="63" customFormat="1" ht="63">
      <c r="A39" s="46" t="s">
        <v>132</v>
      </c>
      <c r="B39" s="46">
        <v>2.1</v>
      </c>
      <c r="C39" s="47" t="s">
        <v>133</v>
      </c>
      <c r="D39" s="46"/>
      <c r="E39" s="46" t="s">
        <v>39</v>
      </c>
      <c r="F39" s="46">
        <v>1</v>
      </c>
      <c r="G39" s="138" t="s">
        <v>134</v>
      </c>
      <c r="H39" s="68">
        <v>232000</v>
      </c>
      <c r="I39" s="68">
        <f>H39/E7</f>
        <v>70303.030303030304</v>
      </c>
      <c r="J39" s="69">
        <v>1</v>
      </c>
      <c r="K39" s="69">
        <v>0</v>
      </c>
      <c r="L39" s="50">
        <v>2</v>
      </c>
      <c r="M39" s="46" t="s">
        <v>14</v>
      </c>
      <c r="N39" s="52">
        <v>42767</v>
      </c>
      <c r="O39" s="52">
        <v>42856</v>
      </c>
      <c r="P39" s="54"/>
      <c r="Q39" s="52"/>
      <c r="R39" s="46" t="s">
        <v>17</v>
      </c>
      <c r="S39" s="60"/>
    </row>
    <row r="40" spans="1:1024" s="63" customFormat="1" ht="63">
      <c r="A40" s="46" t="s">
        <v>135</v>
      </c>
      <c r="B40" s="46" t="s">
        <v>136</v>
      </c>
      <c r="C40" s="47" t="s">
        <v>137</v>
      </c>
      <c r="D40" s="46"/>
      <c r="E40" s="46" t="s">
        <v>33</v>
      </c>
      <c r="F40" s="46"/>
      <c r="G40" s="46"/>
      <c r="H40" s="68">
        <f>80000+760000</f>
        <v>840000</v>
      </c>
      <c r="I40" s="68">
        <f>H40/E7</f>
        <v>254545.45454545456</v>
      </c>
      <c r="J40" s="69">
        <v>1</v>
      </c>
      <c r="K40" s="69">
        <v>0</v>
      </c>
      <c r="L40" s="50" t="s">
        <v>138</v>
      </c>
      <c r="M40" s="46" t="s">
        <v>14</v>
      </c>
      <c r="N40" s="52">
        <v>42856</v>
      </c>
      <c r="O40" s="52">
        <v>42917</v>
      </c>
      <c r="P40" s="54" t="s">
        <v>139</v>
      </c>
      <c r="Q40" s="52"/>
      <c r="R40" s="46" t="s">
        <v>17</v>
      </c>
      <c r="S40" s="60"/>
    </row>
    <row r="41" spans="1:1024" s="63" customFormat="1" ht="47.25">
      <c r="A41" s="46" t="s">
        <v>140</v>
      </c>
      <c r="B41" s="46">
        <v>2.1</v>
      </c>
      <c r="C41" s="47" t="s">
        <v>141</v>
      </c>
      <c r="D41" s="46"/>
      <c r="E41" s="46" t="s">
        <v>38</v>
      </c>
      <c r="F41" s="46">
        <v>1</v>
      </c>
      <c r="G41" s="46"/>
      <c r="H41" s="68">
        <v>1200000</v>
      </c>
      <c r="I41" s="68">
        <f>H41/E7</f>
        <v>363636.36363636365</v>
      </c>
      <c r="J41" s="69">
        <v>1</v>
      </c>
      <c r="K41" s="69">
        <v>0</v>
      </c>
      <c r="L41" s="50">
        <v>2</v>
      </c>
      <c r="M41" s="46" t="s">
        <v>14</v>
      </c>
      <c r="N41" s="52">
        <v>42767</v>
      </c>
      <c r="O41" s="52">
        <v>42826</v>
      </c>
      <c r="P41" s="54"/>
      <c r="Q41" s="52"/>
      <c r="R41" s="46" t="s">
        <v>17</v>
      </c>
      <c r="S41" s="60"/>
    </row>
    <row r="42" spans="1:1024" s="63" customFormat="1" ht="31.5">
      <c r="A42" s="46" t="s">
        <v>142</v>
      </c>
      <c r="B42" s="46">
        <v>3.2</v>
      </c>
      <c r="C42" s="47" t="s">
        <v>143</v>
      </c>
      <c r="D42" s="46" t="s">
        <v>144</v>
      </c>
      <c r="E42" s="46" t="s">
        <v>33</v>
      </c>
      <c r="F42" s="46">
        <v>10</v>
      </c>
      <c r="G42" s="46" t="s">
        <v>145</v>
      </c>
      <c r="H42" s="68">
        <v>606158</v>
      </c>
      <c r="I42" s="68">
        <f>H42/E7</f>
        <v>183684.24242424243</v>
      </c>
      <c r="J42" s="69">
        <v>1</v>
      </c>
      <c r="K42" s="69">
        <v>0</v>
      </c>
      <c r="L42" s="50"/>
      <c r="M42" s="46" t="s">
        <v>14</v>
      </c>
      <c r="N42" s="52">
        <v>42430</v>
      </c>
      <c r="O42" s="52">
        <v>42675</v>
      </c>
      <c r="P42" s="54" t="s">
        <v>50</v>
      </c>
      <c r="Q42" s="52"/>
      <c r="R42" s="46" t="s">
        <v>23</v>
      </c>
      <c r="S42" s="60"/>
    </row>
    <row r="43" spans="1:1024" s="63" customFormat="1" ht="47.25">
      <c r="A43" s="46" t="s">
        <v>146</v>
      </c>
      <c r="B43" s="46">
        <v>3.2</v>
      </c>
      <c r="C43" s="47" t="s">
        <v>147</v>
      </c>
      <c r="D43" s="46" t="s">
        <v>148</v>
      </c>
      <c r="E43" s="46" t="s">
        <v>39</v>
      </c>
      <c r="F43" s="46">
        <v>1</v>
      </c>
      <c r="G43" s="46"/>
      <c r="H43" s="68">
        <f>I43*E7</f>
        <v>204649.5</v>
      </c>
      <c r="I43" s="68">
        <v>62015</v>
      </c>
      <c r="J43" s="69">
        <v>1</v>
      </c>
      <c r="K43" s="69">
        <v>0</v>
      </c>
      <c r="L43" s="50"/>
      <c r="M43" s="46" t="s">
        <v>14</v>
      </c>
      <c r="N43" s="52">
        <v>42856</v>
      </c>
      <c r="O43" s="52">
        <v>42917</v>
      </c>
      <c r="P43" s="54"/>
      <c r="Q43" s="52"/>
      <c r="R43" s="46" t="s">
        <v>17</v>
      </c>
      <c r="S43" s="60"/>
    </row>
    <row r="44" spans="1:1024" s="63" customFormat="1" ht="31.5">
      <c r="A44" s="46" t="s">
        <v>149</v>
      </c>
      <c r="B44" s="46">
        <v>3.2</v>
      </c>
      <c r="C44" s="47" t="s">
        <v>150</v>
      </c>
      <c r="D44" s="46" t="s">
        <v>144</v>
      </c>
      <c r="E44" s="46" t="s">
        <v>39</v>
      </c>
      <c r="F44" s="46"/>
      <c r="G44" s="46"/>
      <c r="H44" s="127">
        <v>458000</v>
      </c>
      <c r="I44" s="127">
        <f>H44/E7</f>
        <v>138787.87878787878</v>
      </c>
      <c r="J44" s="69">
        <v>1</v>
      </c>
      <c r="K44" s="69">
        <v>0</v>
      </c>
      <c r="L44" s="50"/>
      <c r="M44" s="46" t="s">
        <v>14</v>
      </c>
      <c r="N44" s="52">
        <v>42917</v>
      </c>
      <c r="O44" s="52">
        <v>42979</v>
      </c>
      <c r="P44" s="54"/>
      <c r="Q44" s="52"/>
      <c r="R44" s="46" t="s">
        <v>17</v>
      </c>
      <c r="S44" s="60"/>
    </row>
    <row r="45" spans="1:1024" s="70" customFormat="1" ht="31.5">
      <c r="A45" s="46" t="s">
        <v>151</v>
      </c>
      <c r="B45" s="46">
        <v>1.3</v>
      </c>
      <c r="C45" s="47" t="s">
        <v>152</v>
      </c>
      <c r="D45" s="46" t="s">
        <v>153</v>
      </c>
      <c r="E45" s="46" t="s">
        <v>38</v>
      </c>
      <c r="F45" s="46">
        <v>3</v>
      </c>
      <c r="G45" s="46" t="s">
        <v>154</v>
      </c>
      <c r="H45" s="68">
        <v>2261760</v>
      </c>
      <c r="I45" s="68">
        <f>H45/E7</f>
        <v>685381.81818181823</v>
      </c>
      <c r="J45" s="69">
        <v>1</v>
      </c>
      <c r="K45" s="69">
        <v>0</v>
      </c>
      <c r="L45" s="50">
        <v>1</v>
      </c>
      <c r="M45" s="46" t="s">
        <v>15</v>
      </c>
      <c r="N45" s="52">
        <v>42767</v>
      </c>
      <c r="O45" s="52">
        <v>42826</v>
      </c>
      <c r="P45" s="52"/>
      <c r="Q45" s="53"/>
      <c r="R45" s="46" t="s">
        <v>17</v>
      </c>
    </row>
    <row r="46" spans="1:1024" s="70" customFormat="1" ht="31.5">
      <c r="A46" s="46" t="s">
        <v>155</v>
      </c>
      <c r="B46" s="46">
        <v>1.3</v>
      </c>
      <c r="C46" s="47" t="s">
        <v>156</v>
      </c>
      <c r="D46" s="46" t="s">
        <v>157</v>
      </c>
      <c r="E46" s="46" t="s">
        <v>38</v>
      </c>
      <c r="F46" s="46"/>
      <c r="G46" s="46"/>
      <c r="H46" s="68">
        <v>6212740</v>
      </c>
      <c r="I46" s="68">
        <f>H46/E7</f>
        <v>1882648.4848484849</v>
      </c>
      <c r="J46" s="69">
        <v>1</v>
      </c>
      <c r="K46" s="69">
        <v>0</v>
      </c>
      <c r="L46" s="50"/>
      <c r="M46" s="46" t="s">
        <v>15</v>
      </c>
      <c r="N46" s="52">
        <v>42979</v>
      </c>
      <c r="O46" s="52">
        <v>43435</v>
      </c>
      <c r="P46" s="52"/>
      <c r="Q46" s="53"/>
      <c r="R46" s="46" t="s">
        <v>17</v>
      </c>
    </row>
    <row r="47" spans="1:1024" s="70" customFormat="1" ht="63">
      <c r="A47" s="46" t="s">
        <v>158</v>
      </c>
      <c r="B47" s="46">
        <v>1.3</v>
      </c>
      <c r="C47" s="47" t="s">
        <v>159</v>
      </c>
      <c r="D47" s="46"/>
      <c r="E47" s="46" t="s">
        <v>39</v>
      </c>
      <c r="F47" s="46">
        <v>1</v>
      </c>
      <c r="G47" s="46"/>
      <c r="H47" s="68">
        <f>I47*E7</f>
        <v>165000</v>
      </c>
      <c r="I47" s="68">
        <v>50000</v>
      </c>
      <c r="J47" s="69">
        <v>1</v>
      </c>
      <c r="K47" s="69">
        <v>0</v>
      </c>
      <c r="L47" s="50"/>
      <c r="M47" s="46" t="s">
        <v>14</v>
      </c>
      <c r="N47" s="52">
        <v>42767</v>
      </c>
      <c r="O47" s="52">
        <v>42826</v>
      </c>
      <c r="P47" s="52"/>
      <c r="Q47" s="53"/>
      <c r="R47" s="46" t="s">
        <v>17</v>
      </c>
    </row>
    <row r="48" spans="1:1024" ht="63">
      <c r="A48" s="46" t="s">
        <v>160</v>
      </c>
      <c r="B48" s="46">
        <v>3.3</v>
      </c>
      <c r="C48" s="47" t="s">
        <v>161</v>
      </c>
      <c r="D48" s="46"/>
      <c r="E48" s="46" t="s">
        <v>33</v>
      </c>
      <c r="F48" s="46">
        <v>3</v>
      </c>
      <c r="G48" s="46" t="s">
        <v>162</v>
      </c>
      <c r="H48" s="68">
        <v>1728000</v>
      </c>
      <c r="I48" s="68">
        <f>H48/E7</f>
        <v>523636.36363636365</v>
      </c>
      <c r="J48" s="69">
        <v>1</v>
      </c>
      <c r="K48" s="69">
        <v>0</v>
      </c>
      <c r="L48" s="50">
        <v>1</v>
      </c>
      <c r="M48" s="46" t="s">
        <v>15</v>
      </c>
      <c r="N48" s="52">
        <v>42644</v>
      </c>
      <c r="O48" s="52">
        <v>42887</v>
      </c>
      <c r="P48" s="52" t="s">
        <v>50</v>
      </c>
      <c r="Q48" s="53"/>
      <c r="R48" s="46" t="s">
        <v>18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s="80" customFormat="1" ht="15.75">
      <c r="A49" s="63"/>
      <c r="B49" s="71"/>
      <c r="C49" s="72"/>
      <c r="D49" s="73"/>
      <c r="E49" s="74"/>
      <c r="F49" s="74"/>
      <c r="G49" s="75" t="s">
        <v>90</v>
      </c>
      <c r="H49" s="76">
        <f>SUM(H33:H48)</f>
        <v>16388305.5</v>
      </c>
      <c r="I49" s="76">
        <f>SUM(I33:I48)</f>
        <v>4966153.1818181816</v>
      </c>
      <c r="J49" s="77"/>
      <c r="K49" s="77"/>
      <c r="L49" s="74"/>
      <c r="M49" s="78"/>
      <c r="N49" s="78"/>
      <c r="O49" s="79"/>
      <c r="P49" s="74"/>
      <c r="Q49" s="74"/>
      <c r="R49" s="74"/>
    </row>
    <row r="50" spans="1:1024" ht="15.75">
      <c r="A50" s="55"/>
      <c r="B50"/>
      <c r="C50" s="37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15.75" customHeight="1">
      <c r="A51" s="164">
        <v>4</v>
      </c>
      <c r="B51" s="163" t="s">
        <v>163</v>
      </c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15.75" customHeight="1">
      <c r="A52" s="164"/>
      <c r="B52" s="157" t="s">
        <v>92</v>
      </c>
      <c r="C52" s="158" t="s">
        <v>9</v>
      </c>
      <c r="D52" s="157" t="s">
        <v>68</v>
      </c>
      <c r="E52" s="157" t="s">
        <v>69</v>
      </c>
      <c r="F52" s="163"/>
      <c r="G52" s="163"/>
      <c r="H52" s="157" t="s">
        <v>93</v>
      </c>
      <c r="I52" s="157"/>
      <c r="J52" s="157"/>
      <c r="K52" s="157"/>
      <c r="L52" s="157" t="s">
        <v>73</v>
      </c>
      <c r="M52" s="157" t="s">
        <v>94</v>
      </c>
      <c r="N52" s="157" t="s">
        <v>95</v>
      </c>
      <c r="O52" s="157"/>
      <c r="P52" s="157" t="s">
        <v>96</v>
      </c>
      <c r="Q52" s="157" t="s">
        <v>77</v>
      </c>
      <c r="R52" s="157" t="s">
        <v>16</v>
      </c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47.25" customHeight="1">
      <c r="A53" s="164"/>
      <c r="B53" s="157"/>
      <c r="C53" s="158"/>
      <c r="D53" s="157"/>
      <c r="E53" s="157"/>
      <c r="F53" s="157" t="s">
        <v>71</v>
      </c>
      <c r="G53" s="157"/>
      <c r="H53" s="44" t="s">
        <v>78</v>
      </c>
      <c r="I53" s="44" t="s">
        <v>79</v>
      </c>
      <c r="J53" s="81" t="s">
        <v>80</v>
      </c>
      <c r="K53" s="45" t="s">
        <v>81</v>
      </c>
      <c r="L53" s="157"/>
      <c r="M53" s="157"/>
      <c r="N53" s="145" t="s">
        <v>164</v>
      </c>
      <c r="O53" s="145" t="s">
        <v>83</v>
      </c>
      <c r="P53" s="157"/>
      <c r="Q53" s="157"/>
      <c r="R53" s="157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s="63" customFormat="1" ht="63">
      <c r="A54" s="46" t="s">
        <v>165</v>
      </c>
      <c r="B54" s="46">
        <v>1.1000000000000001</v>
      </c>
      <c r="C54" s="47" t="s">
        <v>166</v>
      </c>
      <c r="D54" s="46"/>
      <c r="E54" s="144" t="s">
        <v>167</v>
      </c>
      <c r="F54" s="159"/>
      <c r="G54" s="156"/>
      <c r="H54" s="68">
        <v>280000</v>
      </c>
      <c r="I54" s="68">
        <f>H54/E7</f>
        <v>84848.484848484848</v>
      </c>
      <c r="J54" s="144">
        <v>1</v>
      </c>
      <c r="K54" s="144">
        <v>0</v>
      </c>
      <c r="L54" s="50"/>
      <c r="M54" s="144" t="s">
        <v>14</v>
      </c>
      <c r="N54" s="52">
        <v>42736</v>
      </c>
      <c r="O54" s="52">
        <v>42826</v>
      </c>
      <c r="P54" s="52"/>
      <c r="Q54" s="52"/>
      <c r="R54" s="46" t="s">
        <v>17</v>
      </c>
    </row>
    <row r="55" spans="1:1024" s="63" customFormat="1" ht="47.25">
      <c r="A55" s="46" t="s">
        <v>168</v>
      </c>
      <c r="B55" s="46">
        <v>4.0999999999999996</v>
      </c>
      <c r="C55" s="47" t="s">
        <v>169</v>
      </c>
      <c r="D55" s="46" t="s">
        <v>170</v>
      </c>
      <c r="E55" s="144" t="s">
        <v>171</v>
      </c>
      <c r="F55" s="159"/>
      <c r="G55" s="161"/>
      <c r="H55" s="68">
        <v>17000000</v>
      </c>
      <c r="I55" s="68">
        <f>H55/E7</f>
        <v>5151515.1515151514</v>
      </c>
      <c r="J55" s="144">
        <v>1</v>
      </c>
      <c r="K55" s="144">
        <v>0</v>
      </c>
      <c r="L55" s="50"/>
      <c r="M55" s="144" t="s">
        <v>15</v>
      </c>
      <c r="N55" s="52">
        <v>42552</v>
      </c>
      <c r="O55" s="52" t="s">
        <v>172</v>
      </c>
      <c r="P55" s="52"/>
      <c r="Q55" s="52"/>
      <c r="R55" s="46" t="s">
        <v>18</v>
      </c>
    </row>
    <row r="56" spans="1:1024" s="63" customFormat="1" ht="63">
      <c r="A56" s="46" t="s">
        <v>173</v>
      </c>
      <c r="B56" s="46">
        <v>3.2</v>
      </c>
      <c r="C56" s="47" t="s">
        <v>174</v>
      </c>
      <c r="D56" s="46"/>
      <c r="E56" s="144" t="s">
        <v>167</v>
      </c>
      <c r="F56" s="159"/>
      <c r="G56" s="156"/>
      <c r="H56" s="68">
        <f>I56*E7</f>
        <v>38299.799999999996</v>
      </c>
      <c r="I56" s="68">
        <v>11606</v>
      </c>
      <c r="J56" s="144">
        <v>1</v>
      </c>
      <c r="K56" s="144">
        <v>0</v>
      </c>
      <c r="L56" s="50"/>
      <c r="M56" s="144" t="s">
        <v>14</v>
      </c>
      <c r="N56" s="52">
        <v>42826</v>
      </c>
      <c r="O56" s="52">
        <v>42887</v>
      </c>
      <c r="P56" s="52"/>
      <c r="Q56" s="52"/>
      <c r="R56" s="46" t="s">
        <v>17</v>
      </c>
    </row>
    <row r="57" spans="1:1024" s="63" customFormat="1" ht="47.25">
      <c r="A57" s="46" t="s">
        <v>175</v>
      </c>
      <c r="B57" s="46">
        <v>3.2</v>
      </c>
      <c r="C57" s="47" t="s">
        <v>176</v>
      </c>
      <c r="D57" s="46"/>
      <c r="E57" s="144" t="s">
        <v>167</v>
      </c>
      <c r="F57" s="142"/>
      <c r="G57" s="146"/>
      <c r="H57" s="68">
        <v>108450</v>
      </c>
      <c r="I57" s="68">
        <f>H57/E7</f>
        <v>32863.636363636368</v>
      </c>
      <c r="J57" s="144">
        <v>1</v>
      </c>
      <c r="K57" s="144">
        <v>0</v>
      </c>
      <c r="L57" s="50"/>
      <c r="M57" s="144" t="s">
        <v>14</v>
      </c>
      <c r="N57" s="52">
        <v>42767</v>
      </c>
      <c r="O57" s="52">
        <v>42826</v>
      </c>
      <c r="P57" s="52"/>
      <c r="Q57" s="52"/>
      <c r="R57" s="46" t="s">
        <v>17</v>
      </c>
    </row>
    <row r="58" spans="1:1024" s="63" customFormat="1" ht="31.5">
      <c r="A58" s="46" t="s">
        <v>177</v>
      </c>
      <c r="B58" s="46">
        <v>3.1</v>
      </c>
      <c r="C58" s="47" t="s">
        <v>178</v>
      </c>
      <c r="D58" s="46"/>
      <c r="E58" s="46" t="s">
        <v>39</v>
      </c>
      <c r="F58" s="155"/>
      <c r="G58" s="156"/>
      <c r="H58" s="68">
        <v>165000</v>
      </c>
      <c r="I58" s="68">
        <f>H58/E7</f>
        <v>50000</v>
      </c>
      <c r="J58" s="69">
        <v>1</v>
      </c>
      <c r="K58" s="69">
        <v>0</v>
      </c>
      <c r="L58" s="50"/>
      <c r="M58" s="144" t="s">
        <v>14</v>
      </c>
      <c r="N58" s="52">
        <v>42826</v>
      </c>
      <c r="O58" s="139">
        <v>42887</v>
      </c>
      <c r="P58" s="139"/>
      <c r="Q58" s="52"/>
      <c r="R58" s="46" t="s">
        <v>17</v>
      </c>
    </row>
    <row r="59" spans="1:1024" s="63" customFormat="1" ht="47.25">
      <c r="A59" s="46" t="s">
        <v>179</v>
      </c>
      <c r="B59" s="46">
        <v>1.3</v>
      </c>
      <c r="C59" s="47" t="s">
        <v>180</v>
      </c>
      <c r="D59" s="46"/>
      <c r="E59" s="144" t="s">
        <v>171</v>
      </c>
      <c r="F59" s="142"/>
      <c r="G59" s="147"/>
      <c r="H59" s="68">
        <v>6800000</v>
      </c>
      <c r="I59" s="68">
        <f>H59/E7</f>
        <v>2060606.0606060608</v>
      </c>
      <c r="J59" s="144">
        <v>1</v>
      </c>
      <c r="K59" s="144">
        <v>0</v>
      </c>
      <c r="L59" s="50"/>
      <c r="M59" s="144" t="s">
        <v>15</v>
      </c>
      <c r="N59" s="52">
        <v>42887</v>
      </c>
      <c r="O59" s="52">
        <v>42948</v>
      </c>
      <c r="P59" s="52"/>
      <c r="Q59" s="52"/>
      <c r="R59" s="46" t="s">
        <v>17</v>
      </c>
    </row>
    <row r="60" spans="1:1024" s="63" customFormat="1" ht="75" hidden="1" customHeight="1">
      <c r="A60" s="46"/>
      <c r="B60" s="46" t="s">
        <v>122</v>
      </c>
      <c r="C60" s="125" t="s">
        <v>181</v>
      </c>
      <c r="D60" s="46" t="s">
        <v>86</v>
      </c>
      <c r="E60" s="144" t="s">
        <v>167</v>
      </c>
      <c r="F60" s="160"/>
      <c r="G60" s="160"/>
      <c r="H60" s="68">
        <v>0</v>
      </c>
      <c r="I60" s="68">
        <f>H60/3.8</f>
        <v>0</v>
      </c>
      <c r="J60" s="144">
        <v>1</v>
      </c>
      <c r="K60" s="144">
        <v>0</v>
      </c>
      <c r="L60" s="50"/>
      <c r="M60" s="144" t="s">
        <v>15</v>
      </c>
      <c r="N60" s="52"/>
      <c r="O60" s="52"/>
      <c r="P60" s="53"/>
      <c r="Q60" s="53"/>
      <c r="R60" s="46" t="s">
        <v>18</v>
      </c>
    </row>
    <row r="61" spans="1:1024" ht="15.75">
      <c r="A61" s="62"/>
      <c r="B61" s="63"/>
      <c r="C61" s="64"/>
      <c r="D61" s="63"/>
      <c r="E61" s="63"/>
      <c r="F61" s="63"/>
      <c r="G61" s="75" t="s">
        <v>90</v>
      </c>
      <c r="H61" s="58">
        <f>SUM(H54:H60)</f>
        <v>24391749.800000001</v>
      </c>
      <c r="I61" s="58">
        <f>SUM(I54:I60)</f>
        <v>7391439.333333333</v>
      </c>
      <c r="J61" s="66"/>
      <c r="K61" s="66"/>
      <c r="L61" s="67"/>
      <c r="M61" s="63"/>
      <c r="N61" s="63"/>
      <c r="O61" s="63"/>
      <c r="P61" s="63"/>
      <c r="Q61" s="67"/>
      <c r="R61" s="67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15.75">
      <c r="A62" s="62"/>
      <c r="B62" s="63"/>
      <c r="C62" s="64"/>
      <c r="D62" s="63"/>
      <c r="E62" s="63"/>
      <c r="F62" s="63"/>
      <c r="G62" s="75"/>
      <c r="H62" s="58"/>
      <c r="I62" s="58"/>
      <c r="J62" s="66"/>
      <c r="K62" s="66"/>
      <c r="L62" s="67"/>
      <c r="M62" s="63"/>
      <c r="N62" s="63"/>
      <c r="O62" s="63"/>
      <c r="P62" s="63"/>
      <c r="Q62" s="67"/>
      <c r="R62" s="67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31" customFormat="1" ht="15.75" customHeight="1">
      <c r="A63" s="173">
        <v>5</v>
      </c>
      <c r="B63" s="174" t="s">
        <v>182</v>
      </c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6"/>
    </row>
    <row r="64" spans="1:1024" ht="15.75" customHeight="1">
      <c r="A64" s="173"/>
      <c r="B64" s="177" t="s">
        <v>92</v>
      </c>
      <c r="C64" s="178" t="s">
        <v>9</v>
      </c>
      <c r="D64" s="177" t="s">
        <v>68</v>
      </c>
      <c r="E64" s="177" t="s">
        <v>69</v>
      </c>
      <c r="F64" s="179"/>
      <c r="G64" s="179"/>
      <c r="H64" s="180" t="s">
        <v>93</v>
      </c>
      <c r="I64" s="180"/>
      <c r="J64" s="180"/>
      <c r="K64" s="180"/>
      <c r="L64" s="177" t="s">
        <v>183</v>
      </c>
      <c r="M64" s="177" t="s">
        <v>73</v>
      </c>
      <c r="N64" s="177" t="s">
        <v>94</v>
      </c>
      <c r="O64" s="177" t="s">
        <v>95</v>
      </c>
      <c r="P64" s="177"/>
      <c r="Q64" s="177" t="s">
        <v>96</v>
      </c>
      <c r="R64" s="177" t="s">
        <v>77</v>
      </c>
      <c r="S64" s="177" t="s">
        <v>16</v>
      </c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47.25" customHeight="1">
      <c r="A65" s="173"/>
      <c r="B65" s="177"/>
      <c r="C65" s="178"/>
      <c r="D65" s="177"/>
      <c r="E65" s="177"/>
      <c r="F65" s="177" t="s">
        <v>71</v>
      </c>
      <c r="G65" s="177"/>
      <c r="H65" s="181" t="s">
        <v>78</v>
      </c>
      <c r="I65" s="181" t="s">
        <v>79</v>
      </c>
      <c r="J65" s="182" t="s">
        <v>80</v>
      </c>
      <c r="K65" s="183" t="s">
        <v>81</v>
      </c>
      <c r="L65" s="177"/>
      <c r="M65" s="177"/>
      <c r="N65" s="177"/>
      <c r="O65" s="184" t="s">
        <v>184</v>
      </c>
      <c r="P65" s="184" t="s">
        <v>185</v>
      </c>
      <c r="Q65" s="177"/>
      <c r="R65" s="177"/>
      <c r="S65" s="177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s="63" customFormat="1" ht="47.25">
      <c r="A66" s="128" t="s">
        <v>186</v>
      </c>
      <c r="B66" s="128">
        <v>3.1</v>
      </c>
      <c r="C66" s="185" t="s">
        <v>187</v>
      </c>
      <c r="D66" s="128"/>
      <c r="E66" s="132" t="s">
        <v>46</v>
      </c>
      <c r="F66" s="186" t="s">
        <v>188</v>
      </c>
      <c r="G66" s="186"/>
      <c r="H66" s="187">
        <f>I66*E7</f>
        <v>32287.199999999997</v>
      </c>
      <c r="I66" s="187">
        <v>9784</v>
      </c>
      <c r="J66" s="132">
        <v>1</v>
      </c>
      <c r="K66" s="132">
        <v>0</v>
      </c>
      <c r="L66" s="188">
        <v>1</v>
      </c>
      <c r="M66" s="188"/>
      <c r="N66" s="132" t="s">
        <v>14</v>
      </c>
      <c r="O66" s="135">
        <v>42689</v>
      </c>
      <c r="P66" s="189">
        <v>42767</v>
      </c>
      <c r="Q66" s="132"/>
      <c r="R66" s="190"/>
      <c r="S66" s="128" t="s">
        <v>18</v>
      </c>
      <c r="T66" s="82"/>
      <c r="U66" s="60"/>
      <c r="V66" s="60"/>
      <c r="W66" s="60"/>
    </row>
    <row r="67" spans="1:1024" ht="63">
      <c r="A67" s="128" t="s">
        <v>189</v>
      </c>
      <c r="B67" s="128">
        <v>4.2</v>
      </c>
      <c r="C67" s="129" t="s">
        <v>190</v>
      </c>
      <c r="D67" s="128"/>
      <c r="E67" s="132" t="s">
        <v>46</v>
      </c>
      <c r="F67" s="191"/>
      <c r="G67" s="192"/>
      <c r="H67" s="187">
        <v>100000</v>
      </c>
      <c r="I67" s="187">
        <f>H67/E7</f>
        <v>30303.030303030304</v>
      </c>
      <c r="J67" s="132">
        <v>1</v>
      </c>
      <c r="K67" s="132">
        <v>0</v>
      </c>
      <c r="L67" s="188">
        <v>1</v>
      </c>
      <c r="M67" s="188"/>
      <c r="N67" s="132" t="s">
        <v>14</v>
      </c>
      <c r="O67" s="135">
        <v>42826</v>
      </c>
      <c r="P67" s="189">
        <v>42887</v>
      </c>
      <c r="Q67" s="132"/>
      <c r="R67" s="190"/>
      <c r="S67" s="128" t="s">
        <v>17</v>
      </c>
      <c r="T67" s="82"/>
      <c r="U67" s="60"/>
      <c r="V67" s="60"/>
      <c r="W67" s="60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47.25">
      <c r="A68" s="128" t="s">
        <v>191</v>
      </c>
      <c r="B68" s="128" t="s">
        <v>192</v>
      </c>
      <c r="C68" s="129" t="s">
        <v>193</v>
      </c>
      <c r="D68" s="128"/>
      <c r="E68" s="132" t="s">
        <v>46</v>
      </c>
      <c r="F68" s="191"/>
      <c r="G68" s="193"/>
      <c r="H68" s="187">
        <v>145200</v>
      </c>
      <c r="I68" s="187">
        <f>H68/E7</f>
        <v>44000</v>
      </c>
      <c r="J68" s="132">
        <v>1</v>
      </c>
      <c r="K68" s="132">
        <v>0</v>
      </c>
      <c r="L68" s="188">
        <v>1</v>
      </c>
      <c r="M68" s="188"/>
      <c r="N68" s="132" t="s">
        <v>14</v>
      </c>
      <c r="O68" s="135">
        <v>42767</v>
      </c>
      <c r="P68" s="189">
        <v>42795</v>
      </c>
      <c r="Q68" s="132"/>
      <c r="R68" s="190"/>
      <c r="S68" s="128" t="s">
        <v>18</v>
      </c>
      <c r="T68" s="82"/>
      <c r="U68" s="60"/>
      <c r="V68" s="60"/>
      <c r="W68" s="60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63">
      <c r="A69" s="128" t="s">
        <v>194</v>
      </c>
      <c r="B69" s="128">
        <v>3.3</v>
      </c>
      <c r="C69" s="129" t="s">
        <v>195</v>
      </c>
      <c r="D69" s="128"/>
      <c r="E69" s="132" t="s">
        <v>46</v>
      </c>
      <c r="F69" s="191" t="s">
        <v>196</v>
      </c>
      <c r="G69" s="194"/>
      <c r="H69" s="187">
        <v>120000</v>
      </c>
      <c r="I69" s="187">
        <f>H69/E7</f>
        <v>36363.636363636368</v>
      </c>
      <c r="J69" s="132">
        <v>1</v>
      </c>
      <c r="K69" s="132">
        <v>0</v>
      </c>
      <c r="L69" s="188">
        <v>1</v>
      </c>
      <c r="M69" s="188"/>
      <c r="N69" s="132" t="s">
        <v>14</v>
      </c>
      <c r="O69" s="135">
        <v>42705</v>
      </c>
      <c r="P69" s="189">
        <v>42767</v>
      </c>
      <c r="Q69" s="132"/>
      <c r="R69" s="190"/>
      <c r="S69" s="128" t="s">
        <v>18</v>
      </c>
      <c r="T69" s="82"/>
      <c r="U69" s="60"/>
      <c r="V69" s="60"/>
      <c r="W69" s="60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31.5">
      <c r="A70" s="128" t="s">
        <v>197</v>
      </c>
      <c r="B70" s="128" t="s">
        <v>117</v>
      </c>
      <c r="C70" s="129" t="s">
        <v>198</v>
      </c>
      <c r="D70" s="128"/>
      <c r="E70" s="132" t="s">
        <v>46</v>
      </c>
      <c r="F70" s="195"/>
      <c r="G70" s="196"/>
      <c r="H70" s="187">
        <v>300000</v>
      </c>
      <c r="I70" s="187">
        <f>H70/E7</f>
        <v>90909.090909090912</v>
      </c>
      <c r="J70" s="132">
        <v>1</v>
      </c>
      <c r="K70" s="132">
        <v>0</v>
      </c>
      <c r="L70" s="188">
        <v>1</v>
      </c>
      <c r="M70" s="188"/>
      <c r="N70" s="132" t="s">
        <v>14</v>
      </c>
      <c r="O70" s="135">
        <v>42767</v>
      </c>
      <c r="P70" s="189">
        <v>42795</v>
      </c>
      <c r="Q70" s="132"/>
      <c r="R70" s="190"/>
      <c r="S70" s="128" t="s">
        <v>17</v>
      </c>
      <c r="T70" s="82"/>
      <c r="U70" s="60"/>
      <c r="V70" s="60"/>
      <c r="W70" s="6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60" customFormat="1" ht="63">
      <c r="A71" s="128" t="s">
        <v>199</v>
      </c>
      <c r="B71" s="128" t="s">
        <v>136</v>
      </c>
      <c r="C71" s="129" t="s">
        <v>200</v>
      </c>
      <c r="D71" s="128"/>
      <c r="E71" s="132" t="s">
        <v>46</v>
      </c>
      <c r="F71" s="186" t="s">
        <v>201</v>
      </c>
      <c r="G71" s="186"/>
      <c r="H71" s="187">
        <v>327566</v>
      </c>
      <c r="I71" s="187">
        <f>H71/E7</f>
        <v>99262.424242424255</v>
      </c>
      <c r="J71" s="132">
        <v>1</v>
      </c>
      <c r="K71" s="132">
        <v>0</v>
      </c>
      <c r="L71" s="188">
        <v>1</v>
      </c>
      <c r="M71" s="188"/>
      <c r="N71" s="132" t="s">
        <v>14</v>
      </c>
      <c r="O71" s="135">
        <v>42736</v>
      </c>
      <c r="P71" s="189">
        <v>42767</v>
      </c>
      <c r="Q71" s="132"/>
      <c r="R71" s="190"/>
      <c r="S71" s="128" t="s">
        <v>18</v>
      </c>
      <c r="T71" s="82"/>
    </row>
    <row r="72" spans="1:1024" ht="15.75">
      <c r="A72" s="197"/>
      <c r="B72" s="172"/>
      <c r="C72" s="198"/>
      <c r="D72" s="172"/>
      <c r="E72" s="172"/>
      <c r="F72" s="172"/>
      <c r="G72" s="199" t="s">
        <v>90</v>
      </c>
      <c r="H72" s="200">
        <f>SUM(H66:H71)</f>
        <v>1025053.2</v>
      </c>
      <c r="I72" s="200">
        <f>SUM(I66:I71)</f>
        <v>310622.18181818182</v>
      </c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60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15.75">
      <c r="A73" s="55"/>
      <c r="B73"/>
      <c r="C73" s="37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 s="6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15.75">
      <c r="A74" s="55"/>
      <c r="B74"/>
      <c r="C74" s="37"/>
      <c r="D74"/>
      <c r="E74"/>
      <c r="F74"/>
      <c r="G74" s="75"/>
      <c r="H74"/>
      <c r="I74"/>
      <c r="J74"/>
      <c r="K74"/>
      <c r="L74"/>
      <c r="M74"/>
      <c r="N74"/>
      <c r="O74"/>
      <c r="P74"/>
      <c r="Q74"/>
      <c r="R74"/>
      <c r="S74"/>
      <c r="T74" s="60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s="60" customFormat="1" ht="15.75">
      <c r="A75" s="83"/>
      <c r="B75" s="83"/>
      <c r="C75" s="84"/>
      <c r="D75" s="83"/>
      <c r="E75" s="85"/>
      <c r="F75" s="67"/>
      <c r="G75" s="75"/>
      <c r="H75" s="86"/>
      <c r="I75" s="86"/>
      <c r="J75" s="87"/>
      <c r="K75" s="87"/>
      <c r="L75" s="87"/>
      <c r="M75" s="85"/>
      <c r="N75" s="88"/>
      <c r="O75" s="88"/>
      <c r="P75" s="88"/>
      <c r="Q75" s="88"/>
      <c r="R75" s="85"/>
      <c r="T75" s="82"/>
    </row>
    <row r="76" spans="1:1024" ht="15.75">
      <c r="A76" s="83"/>
      <c r="B76" s="83"/>
      <c r="C76" s="84"/>
      <c r="D76" s="83"/>
      <c r="E76" s="85"/>
      <c r="F76" s="67"/>
      <c r="G76" s="67"/>
      <c r="H76" s="89"/>
      <c r="I76"/>
      <c r="J76" s="87"/>
      <c r="K76" s="87"/>
      <c r="L76" s="87"/>
      <c r="M76" s="85"/>
      <c r="N76" s="88"/>
      <c r="O76" s="88"/>
      <c r="P76" s="88"/>
      <c r="Q76" s="88"/>
      <c r="R76" s="85"/>
      <c r="S76"/>
      <c r="T76" s="82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15.75" customHeight="1">
      <c r="A77" s="82"/>
      <c r="B77" s="167" t="s">
        <v>202</v>
      </c>
      <c r="C77" s="143" t="s">
        <v>13</v>
      </c>
      <c r="D77"/>
      <c r="E77"/>
      <c r="F77"/>
      <c r="G77"/>
      <c r="H77"/>
      <c r="I77"/>
      <c r="J77"/>
      <c r="K77"/>
      <c r="L77" s="82"/>
      <c r="M77"/>
      <c r="N77"/>
      <c r="O77"/>
      <c r="P77"/>
      <c r="Q77" s="82"/>
      <c r="R77" s="82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15.75">
      <c r="A78" s="82"/>
      <c r="B78" s="167"/>
      <c r="C78" s="143" t="s">
        <v>14</v>
      </c>
      <c r="D78"/>
      <c r="E78"/>
      <c r="F78"/>
      <c r="G78"/>
      <c r="H78"/>
      <c r="I78"/>
      <c r="J78"/>
      <c r="K78"/>
      <c r="L78" s="82"/>
      <c r="M78"/>
      <c r="N78"/>
      <c r="O78"/>
      <c r="P78"/>
      <c r="Q78" s="82"/>
      <c r="R78" s="82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15.75">
      <c r="A79" s="82"/>
      <c r="B79" s="167"/>
      <c r="C79" s="143" t="s">
        <v>15</v>
      </c>
      <c r="D79"/>
      <c r="E79"/>
      <c r="F79"/>
      <c r="G79"/>
      <c r="H79"/>
      <c r="I79"/>
      <c r="J79"/>
      <c r="K79"/>
      <c r="L79" s="82"/>
      <c r="M79"/>
      <c r="N79"/>
      <c r="O79"/>
      <c r="P79"/>
      <c r="Q79" s="82"/>
      <c r="R79" s="82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>
      <c r="A80"/>
      <c r="B80"/>
      <c r="C80" s="37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15.75" customHeight="1">
      <c r="A81" s="82"/>
      <c r="B81" s="167" t="s">
        <v>16</v>
      </c>
      <c r="C81" s="143" t="s">
        <v>17</v>
      </c>
      <c r="D81"/>
      <c r="E81"/>
      <c r="F81"/>
      <c r="G81"/>
      <c r="H81"/>
      <c r="I81"/>
      <c r="J81"/>
      <c r="K81"/>
      <c r="L81" s="82"/>
      <c r="M81"/>
      <c r="N81"/>
      <c r="O81"/>
      <c r="P81"/>
      <c r="Q81" s="82"/>
      <c r="R81" s="82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15.75">
      <c r="A82" s="82"/>
      <c r="B82" s="167"/>
      <c r="C82" s="143" t="s">
        <v>18</v>
      </c>
      <c r="D82"/>
      <c r="E82"/>
      <c r="F82"/>
      <c r="G82"/>
      <c r="H82"/>
      <c r="I82"/>
      <c r="J82"/>
      <c r="K82"/>
      <c r="L82" s="82"/>
      <c r="M82"/>
      <c r="N82"/>
      <c r="O82"/>
      <c r="P82"/>
      <c r="Q82" s="82"/>
      <c r="R82" s="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15.75">
      <c r="A83" s="82"/>
      <c r="B83" s="167"/>
      <c r="C83" s="143" t="s">
        <v>19</v>
      </c>
      <c r="D83"/>
      <c r="E83"/>
      <c r="F83"/>
      <c r="G83"/>
      <c r="H83"/>
      <c r="I83"/>
      <c r="J83"/>
      <c r="K83"/>
      <c r="L83" s="82"/>
      <c r="M83"/>
      <c r="N83"/>
      <c r="O83"/>
      <c r="P83"/>
      <c r="Q83" s="82"/>
      <c r="R83" s="82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15.75">
      <c r="A84" s="82"/>
      <c r="B84" s="167"/>
      <c r="C84" s="143" t="s">
        <v>20</v>
      </c>
      <c r="D84"/>
      <c r="E84"/>
      <c r="F84"/>
      <c r="G84"/>
      <c r="H84"/>
      <c r="I84"/>
      <c r="J84"/>
      <c r="K84"/>
      <c r="L84" s="82"/>
      <c r="M84"/>
      <c r="N84"/>
      <c r="O84"/>
      <c r="P84"/>
      <c r="Q84" s="82"/>
      <c r="R84" s="82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31.5">
      <c r="A85" s="82"/>
      <c r="B85" s="167"/>
      <c r="C85" s="143" t="s">
        <v>21</v>
      </c>
      <c r="D85"/>
      <c r="E85"/>
      <c r="F85"/>
      <c r="G85"/>
      <c r="H85"/>
      <c r="I85"/>
      <c r="J85"/>
      <c r="K85" s="172"/>
      <c r="L85" s="82"/>
      <c r="M85"/>
      <c r="N85"/>
      <c r="O85"/>
      <c r="P85"/>
      <c r="Q85" s="82"/>
      <c r="R85" s="82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ht="15.75">
      <c r="A86" s="82"/>
      <c r="B86" s="167"/>
      <c r="C86" s="143" t="s">
        <v>22</v>
      </c>
      <c r="D86"/>
      <c r="E86"/>
      <c r="F86"/>
      <c r="G86"/>
      <c r="H86"/>
      <c r="I86"/>
      <c r="J86"/>
      <c r="K86"/>
      <c r="L86" s="82"/>
      <c r="M86"/>
      <c r="N86"/>
      <c r="O86"/>
      <c r="P86"/>
      <c r="Q86" s="82"/>
      <c r="R86" s="82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 ht="15.75">
      <c r="A87" s="82"/>
      <c r="B87" s="167"/>
      <c r="C87" s="143" t="s">
        <v>23</v>
      </c>
      <c r="D87"/>
      <c r="E87"/>
      <c r="F87"/>
      <c r="G87"/>
      <c r="H87"/>
      <c r="I87"/>
      <c r="J87"/>
      <c r="K87"/>
      <c r="L87" s="82"/>
      <c r="M87"/>
      <c r="N87"/>
      <c r="O87"/>
      <c r="P87"/>
      <c r="Q87" s="82"/>
      <c r="R87" s="82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ht="15.75">
      <c r="A88" s="82"/>
      <c r="B88" s="167"/>
      <c r="C88" s="143" t="s">
        <v>203</v>
      </c>
      <c r="D88"/>
      <c r="E88"/>
      <c r="F88"/>
      <c r="G88"/>
      <c r="H88"/>
      <c r="I88"/>
      <c r="J88"/>
      <c r="K88"/>
      <c r="L88" s="82"/>
      <c r="M88"/>
      <c r="N88"/>
      <c r="O88"/>
      <c r="P88"/>
      <c r="Q88" s="82"/>
      <c r="R88" s="82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>
      <c r="A89"/>
      <c r="B89"/>
      <c r="C89" s="37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29.85" customHeight="1">
      <c r="A90" s="82"/>
      <c r="B90" s="167" t="s">
        <v>27</v>
      </c>
      <c r="C90" s="165" t="s">
        <v>204</v>
      </c>
      <c r="D90" s="165" t="s">
        <v>171</v>
      </c>
      <c r="E90" s="165"/>
      <c r="F90" s="90"/>
      <c r="G90" s="91"/>
      <c r="H90" s="91"/>
      <c r="I90" s="92"/>
      <c r="J90" s="82"/>
      <c r="K90" s="82"/>
      <c r="L90" s="82"/>
      <c r="M90"/>
      <c r="N90"/>
      <c r="O90"/>
      <c r="P90"/>
      <c r="Q90" s="82"/>
      <c r="R90" s="82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ht="29.85" customHeight="1">
      <c r="A91" s="82"/>
      <c r="B91" s="167"/>
      <c r="C91" s="165"/>
      <c r="D91" s="165" t="s">
        <v>205</v>
      </c>
      <c r="E91" s="165"/>
      <c r="F91" s="90"/>
      <c r="G91" s="91"/>
      <c r="H91" s="91"/>
      <c r="I91" s="92"/>
      <c r="J91" s="82"/>
      <c r="K91" s="82"/>
      <c r="L91" s="82"/>
      <c r="M91"/>
      <c r="N91"/>
      <c r="O91"/>
      <c r="P91"/>
      <c r="Q91" s="82"/>
      <c r="R91" s="82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ht="29.85" customHeight="1">
      <c r="A92" s="82"/>
      <c r="B92" s="167"/>
      <c r="C92" s="165"/>
      <c r="D92" s="165" t="s">
        <v>167</v>
      </c>
      <c r="E92" s="165"/>
      <c r="F92" s="90"/>
      <c r="G92" s="91"/>
      <c r="H92" s="91"/>
      <c r="I92" s="92"/>
      <c r="J92" s="82"/>
      <c r="K92" s="82"/>
      <c r="L92" s="82"/>
      <c r="M92"/>
      <c r="N92"/>
      <c r="O92"/>
      <c r="P92"/>
      <c r="Q92" s="82"/>
      <c r="R92" s="8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ht="15.6" customHeight="1">
      <c r="A93" s="82"/>
      <c r="B93" s="167"/>
      <c r="C93" s="165"/>
      <c r="D93" s="165" t="s">
        <v>32</v>
      </c>
      <c r="E93" s="165"/>
      <c r="F93" s="90"/>
      <c r="G93" s="91"/>
      <c r="H93" s="91"/>
      <c r="I93" s="92"/>
      <c r="J93" s="82"/>
      <c r="K93" s="82"/>
      <c r="L93" s="82"/>
      <c r="M93"/>
      <c r="N93"/>
      <c r="O93"/>
      <c r="P93"/>
      <c r="Q93" s="82"/>
      <c r="R93" s="82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ht="15.75" customHeight="1">
      <c r="A94" s="82"/>
      <c r="B94" s="167"/>
      <c r="C94" s="165"/>
      <c r="D94" s="165" t="s">
        <v>33</v>
      </c>
      <c r="E94" s="165"/>
      <c r="F94" s="90"/>
      <c r="G94" s="91"/>
      <c r="H94" s="91"/>
      <c r="I94" s="92"/>
      <c r="J94" s="82"/>
      <c r="K94" s="82"/>
      <c r="L94" s="82"/>
      <c r="M94"/>
      <c r="N94"/>
      <c r="O94"/>
      <c r="P94"/>
      <c r="Q94" s="82"/>
      <c r="R94" s="82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 ht="29.85" customHeight="1">
      <c r="A95" s="82"/>
      <c r="B95" s="167"/>
      <c r="C95" s="165"/>
      <c r="D95" s="165" t="s">
        <v>206</v>
      </c>
      <c r="E95" s="165"/>
      <c r="F95" s="90"/>
      <c r="G95" s="91"/>
      <c r="H95" s="91"/>
      <c r="I95" s="92"/>
      <c r="J95" s="82"/>
      <c r="K95" s="82"/>
      <c r="L95" s="82"/>
      <c r="M95"/>
      <c r="N95"/>
      <c r="O95"/>
      <c r="P95"/>
      <c r="Q95" s="82"/>
      <c r="R95" s="82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29.85" customHeight="1">
      <c r="A96" s="82"/>
      <c r="B96" s="167"/>
      <c r="C96" s="165"/>
      <c r="D96" s="165" t="s">
        <v>207</v>
      </c>
      <c r="E96" s="165"/>
      <c r="F96" s="90"/>
      <c r="G96" s="91"/>
      <c r="H96" s="91"/>
      <c r="I96" s="92"/>
      <c r="J96" s="82"/>
      <c r="K96" s="82"/>
      <c r="L96" s="82"/>
      <c r="M96"/>
      <c r="N96"/>
      <c r="O96"/>
      <c r="P96"/>
      <c r="Q96" s="82"/>
      <c r="R96" s="82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 ht="15.75" customHeight="1">
      <c r="A97" s="82"/>
      <c r="B97" s="167"/>
      <c r="C97" s="166" t="s">
        <v>36</v>
      </c>
      <c r="D97" s="165" t="s">
        <v>37</v>
      </c>
      <c r="E97" s="165"/>
      <c r="F97" s="90"/>
      <c r="G97" s="91"/>
      <c r="H97" s="91"/>
      <c r="I97" s="92"/>
      <c r="J97" s="82"/>
      <c r="K97" s="82"/>
      <c r="L97" s="82"/>
      <c r="M97"/>
      <c r="N97"/>
      <c r="O97"/>
      <c r="P97"/>
      <c r="Q97" s="82"/>
      <c r="R97" s="82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 ht="15.75" customHeight="1">
      <c r="A98" s="82"/>
      <c r="B98" s="167"/>
      <c r="C98" s="166"/>
      <c r="D98" s="165" t="s">
        <v>38</v>
      </c>
      <c r="E98" s="165"/>
      <c r="F98" s="90"/>
      <c r="G98" s="91"/>
      <c r="H98" s="91"/>
      <c r="I98" s="92"/>
      <c r="J98" s="82"/>
      <c r="K98" s="82"/>
      <c r="L98" s="82"/>
      <c r="M98"/>
      <c r="N98"/>
      <c r="O98"/>
      <c r="P98"/>
      <c r="Q98" s="82"/>
      <c r="R98" s="82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 ht="15.75" customHeight="1">
      <c r="A99" s="82"/>
      <c r="B99" s="167"/>
      <c r="C99" s="166"/>
      <c r="D99" s="165" t="s">
        <v>39</v>
      </c>
      <c r="E99" s="165"/>
      <c r="F99"/>
      <c r="G99"/>
      <c r="H99"/>
      <c r="I99"/>
      <c r="J99"/>
      <c r="K99"/>
      <c r="L99" s="82"/>
      <c r="M99"/>
      <c r="N99"/>
      <c r="O99"/>
      <c r="P99"/>
      <c r="Q99" s="82"/>
      <c r="R99" s="82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 ht="15.75" customHeight="1">
      <c r="A100" s="82"/>
      <c r="B100" s="167"/>
      <c r="C100" s="166"/>
      <c r="D100" s="165" t="s">
        <v>32</v>
      </c>
      <c r="E100" s="165"/>
      <c r="F100"/>
      <c r="G100"/>
      <c r="H100"/>
      <c r="I100"/>
      <c r="J100"/>
      <c r="K100"/>
      <c r="L100" s="82"/>
      <c r="M100"/>
      <c r="N100"/>
      <c r="O100"/>
      <c r="P100"/>
      <c r="Q100" s="82"/>
      <c r="R100" s="82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ht="15.6" customHeight="1">
      <c r="A101" s="82"/>
      <c r="B101" s="167"/>
      <c r="C101" s="166"/>
      <c r="D101" s="165" t="s">
        <v>33</v>
      </c>
      <c r="E101" s="165"/>
      <c r="F101"/>
      <c r="G101"/>
      <c r="H101"/>
      <c r="I101"/>
      <c r="J101"/>
      <c r="K101"/>
      <c r="L101" s="82"/>
      <c r="M101"/>
      <c r="N101"/>
      <c r="O101"/>
      <c r="P101"/>
      <c r="Q101" s="82"/>
      <c r="R101" s="82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29.85" customHeight="1">
      <c r="A102" s="82"/>
      <c r="B102" s="167"/>
      <c r="C102" s="166"/>
      <c r="D102" s="165" t="s">
        <v>208</v>
      </c>
      <c r="E102" s="165"/>
      <c r="F102"/>
      <c r="G102"/>
      <c r="H102"/>
      <c r="I102"/>
      <c r="J102"/>
      <c r="K102"/>
      <c r="L102" s="82"/>
      <c r="M102"/>
      <c r="N102"/>
      <c r="O102"/>
      <c r="P102"/>
      <c r="Q102" s="82"/>
      <c r="R102" s="8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ht="29.85" customHeight="1">
      <c r="A103" s="82"/>
      <c r="B103" s="167"/>
      <c r="C103" s="166"/>
      <c r="D103" s="165" t="s">
        <v>41</v>
      </c>
      <c r="E103" s="165"/>
      <c r="F103"/>
      <c r="G103"/>
      <c r="H103"/>
      <c r="I103"/>
      <c r="J103"/>
      <c r="K103"/>
      <c r="L103" s="82"/>
      <c r="M103"/>
      <c r="N103"/>
      <c r="O103"/>
      <c r="P103"/>
      <c r="Q103" s="82"/>
      <c r="R103" s="82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ht="29.85" customHeight="1">
      <c r="A104" s="82"/>
      <c r="B104" s="167"/>
      <c r="C104" s="166"/>
      <c r="D104" s="165" t="s">
        <v>42</v>
      </c>
      <c r="E104" s="165"/>
      <c r="F104"/>
      <c r="G104"/>
      <c r="H104"/>
      <c r="I104"/>
      <c r="J104"/>
      <c r="K104"/>
      <c r="L104" s="82"/>
      <c r="M104"/>
      <c r="N104"/>
      <c r="O104"/>
      <c r="P104"/>
      <c r="Q104" s="82"/>
      <c r="R104" s="82"/>
      <c r="S104"/>
      <c r="T104" s="56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ht="29.85" customHeight="1">
      <c r="A105" s="82"/>
      <c r="B105" s="167"/>
      <c r="C105" s="166"/>
      <c r="D105" s="165" t="s">
        <v>43</v>
      </c>
      <c r="E105" s="165"/>
      <c r="F105"/>
      <c r="G105"/>
      <c r="H105"/>
      <c r="I105"/>
      <c r="J105"/>
      <c r="K105"/>
      <c r="L105" s="82"/>
      <c r="M105"/>
      <c r="N105"/>
      <c r="O105"/>
      <c r="P105"/>
      <c r="Q105" s="82"/>
      <c r="R105" s="82"/>
      <c r="S105"/>
      <c r="T105" s="56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ht="29.85" customHeight="1">
      <c r="A106" s="82"/>
      <c r="B106" s="167"/>
      <c r="C106" s="166"/>
      <c r="D106" s="165" t="s">
        <v>44</v>
      </c>
      <c r="E106" s="165"/>
      <c r="F106"/>
      <c r="G106"/>
      <c r="H106"/>
      <c r="I106"/>
      <c r="J106"/>
      <c r="K106"/>
      <c r="L106" s="82"/>
      <c r="M106"/>
      <c r="N106"/>
      <c r="O106"/>
      <c r="P106"/>
      <c r="Q106" s="82"/>
      <c r="R106" s="82"/>
      <c r="S106"/>
      <c r="T106" s="5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ht="15.75" customHeight="1">
      <c r="A107" s="82"/>
      <c r="B107" s="167"/>
      <c r="C107" s="165" t="s">
        <v>209</v>
      </c>
      <c r="D107" s="165" t="s">
        <v>46</v>
      </c>
      <c r="E107" s="165"/>
      <c r="F107"/>
      <c r="G107"/>
      <c r="H107"/>
      <c r="I107"/>
      <c r="J107"/>
      <c r="K107"/>
      <c r="L107" s="82"/>
      <c r="M107"/>
      <c r="N107"/>
      <c r="O107"/>
      <c r="P107"/>
      <c r="Q107" s="82"/>
      <c r="R107" s="82"/>
      <c r="S107"/>
      <c r="T107" s="56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ht="15.75" customHeight="1">
      <c r="A108" s="82"/>
      <c r="B108" s="167"/>
      <c r="C108" s="165"/>
      <c r="D108" s="165" t="s">
        <v>32</v>
      </c>
      <c r="E108" s="165"/>
      <c r="F108"/>
      <c r="G108"/>
      <c r="H108"/>
      <c r="I108"/>
      <c r="J108"/>
      <c r="K108"/>
      <c r="L108" s="82"/>
      <c r="M108"/>
      <c r="N108"/>
      <c r="O108"/>
      <c r="P108"/>
      <c r="Q108" s="82"/>
      <c r="R108" s="82"/>
      <c r="S108"/>
      <c r="T108" s="56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ht="15.75" customHeight="1">
      <c r="A109"/>
      <c r="B109" s="167"/>
      <c r="C109" s="165"/>
      <c r="D109" s="165" t="s">
        <v>33</v>
      </c>
      <c r="E109" s="165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 s="93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ht="15.75">
      <c r="A110"/>
      <c r="B110"/>
      <c r="C110" s="37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 s="93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56" customFormat="1" ht="15.75" customHeight="1">
      <c r="A111" s="55"/>
      <c r="B111" s="167" t="s">
        <v>210</v>
      </c>
      <c r="C111" s="167"/>
      <c r="D111" s="167"/>
      <c r="E111" s="167"/>
      <c r="F111" s="94"/>
      <c r="G111" s="94"/>
      <c r="H111" s="95"/>
      <c r="I111" s="96"/>
      <c r="J111" s="94"/>
      <c r="K111" s="94"/>
      <c r="L111" s="97"/>
      <c r="M111" s="98"/>
      <c r="N111" s="99"/>
      <c r="Q111" s="55"/>
      <c r="R111" s="55"/>
      <c r="T111" s="93"/>
    </row>
    <row r="112" spans="1:1024" ht="33.75" customHeight="1">
      <c r="A112" s="55"/>
      <c r="B112" s="100" t="s">
        <v>211</v>
      </c>
      <c r="C112" s="166" t="s">
        <v>212</v>
      </c>
      <c r="D112" s="166"/>
      <c r="E112" s="166"/>
      <c r="F112" s="64"/>
      <c r="G112" s="64"/>
      <c r="H112" s="95"/>
      <c r="I112" s="64"/>
      <c r="J112" s="64"/>
      <c r="K112" s="64"/>
      <c r="L112" s="67"/>
      <c r="M112" s="64"/>
      <c r="N112" s="64"/>
      <c r="O112"/>
      <c r="P112"/>
      <c r="Q112" s="55"/>
      <c r="R112" s="55"/>
      <c r="S112"/>
      <c r="T112" s="93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ht="15.75" customHeight="1">
      <c r="A113" s="55"/>
      <c r="B113" s="100" t="s">
        <v>213</v>
      </c>
      <c r="C113" s="166" t="s">
        <v>214</v>
      </c>
      <c r="D113" s="166"/>
      <c r="E113" s="166"/>
      <c r="F113" s="64"/>
      <c r="G113" s="64"/>
      <c r="H113" s="95"/>
      <c r="I113" s="64"/>
      <c r="J113" s="64"/>
      <c r="K113" s="64"/>
      <c r="L113" s="67"/>
      <c r="M113" s="64"/>
      <c r="N113" s="64"/>
      <c r="O113"/>
      <c r="P113"/>
      <c r="Q113" s="55"/>
      <c r="R113" s="55"/>
      <c r="S113"/>
      <c r="T113" s="82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ht="37.5" customHeight="1">
      <c r="A114" s="55"/>
      <c r="B114" s="100" t="s">
        <v>215</v>
      </c>
      <c r="C114" s="166" t="s">
        <v>216</v>
      </c>
      <c r="D114" s="166"/>
      <c r="E114" s="166"/>
      <c r="F114" s="64"/>
      <c r="G114" s="64"/>
      <c r="H114" s="95"/>
      <c r="I114" s="64"/>
      <c r="J114" s="64"/>
      <c r="K114" s="64"/>
      <c r="L114" s="67"/>
      <c r="M114" s="64"/>
      <c r="N114" s="64"/>
      <c r="O114"/>
      <c r="P114"/>
      <c r="Q114" s="55"/>
      <c r="R114" s="55"/>
      <c r="S114"/>
      <c r="T114" s="82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 ht="15.75" customHeight="1">
      <c r="A115" s="55"/>
      <c r="B115" s="100" t="s">
        <v>217</v>
      </c>
      <c r="C115" s="166" t="s">
        <v>218</v>
      </c>
      <c r="D115" s="166"/>
      <c r="E115" s="166"/>
      <c r="F115" s="64"/>
      <c r="G115" s="64"/>
      <c r="H115" s="95"/>
      <c r="I115" s="64"/>
      <c r="J115" s="64"/>
      <c r="K115" s="64"/>
      <c r="L115" s="67"/>
      <c r="M115" s="64"/>
      <c r="N115" s="64"/>
      <c r="O115"/>
      <c r="P115"/>
      <c r="Q115" s="55"/>
      <c r="R115" s="55"/>
      <c r="S115"/>
      <c r="T115" s="82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</sheetData>
  <mergeCells count="117">
    <mergeCell ref="C115:E115"/>
    <mergeCell ref="F69:G69"/>
    <mergeCell ref="D106:E106"/>
    <mergeCell ref="C107:C109"/>
    <mergeCell ref="D107:E107"/>
    <mergeCell ref="D108:E108"/>
    <mergeCell ref="D109:E109"/>
    <mergeCell ref="B111:E111"/>
    <mergeCell ref="C112:E112"/>
    <mergeCell ref="C113:E113"/>
    <mergeCell ref="C114:E114"/>
    <mergeCell ref="F71:G71"/>
    <mergeCell ref="B77:B79"/>
    <mergeCell ref="B81:B88"/>
    <mergeCell ref="B90:B109"/>
    <mergeCell ref="C90:C96"/>
    <mergeCell ref="D90:E90"/>
    <mergeCell ref="D91:E91"/>
    <mergeCell ref="D92:E92"/>
    <mergeCell ref="D93:E93"/>
    <mergeCell ref="D94:E94"/>
    <mergeCell ref="D95:E95"/>
    <mergeCell ref="D96:E96"/>
    <mergeCell ref="C97:C10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A63:A65"/>
    <mergeCell ref="B63:S63"/>
    <mergeCell ref="B64:B65"/>
    <mergeCell ref="C64:C65"/>
    <mergeCell ref="D64:D65"/>
    <mergeCell ref="E64:E65"/>
    <mergeCell ref="F64:G64"/>
    <mergeCell ref="H64:K64"/>
    <mergeCell ref="L64:L65"/>
    <mergeCell ref="M64:M65"/>
    <mergeCell ref="N64:N65"/>
    <mergeCell ref="O64:P64"/>
    <mergeCell ref="Q64:Q65"/>
    <mergeCell ref="R64:R65"/>
    <mergeCell ref="S64:S65"/>
    <mergeCell ref="F65:G65"/>
    <mergeCell ref="A51:A53"/>
    <mergeCell ref="B51:R51"/>
    <mergeCell ref="B52:B53"/>
    <mergeCell ref="C52:C53"/>
    <mergeCell ref="D52:D53"/>
    <mergeCell ref="E52:E53"/>
    <mergeCell ref="F52:G52"/>
    <mergeCell ref="H52:K52"/>
    <mergeCell ref="L52:L53"/>
    <mergeCell ref="M52:M53"/>
    <mergeCell ref="N52:O52"/>
    <mergeCell ref="P52:P53"/>
    <mergeCell ref="Q52:Q53"/>
    <mergeCell ref="R52:R53"/>
    <mergeCell ref="F53:G53"/>
    <mergeCell ref="A20:A22"/>
    <mergeCell ref="B20:R20"/>
    <mergeCell ref="Q21:Q22"/>
    <mergeCell ref="R21:R22"/>
    <mergeCell ref="A30:A32"/>
    <mergeCell ref="B30:R30"/>
    <mergeCell ref="B31:B32"/>
    <mergeCell ref="C31:C32"/>
    <mergeCell ref="D31:D32"/>
    <mergeCell ref="E31:E32"/>
    <mergeCell ref="F31:F32"/>
    <mergeCell ref="G31:G32"/>
    <mergeCell ref="H31:K31"/>
    <mergeCell ref="L31:L32"/>
    <mergeCell ref="M31:M32"/>
    <mergeCell ref="N31:O31"/>
    <mergeCell ref="P31:P32"/>
    <mergeCell ref="Q31:Q32"/>
    <mergeCell ref="R31:R32"/>
    <mergeCell ref="D21:D22"/>
    <mergeCell ref="E21:E22"/>
    <mergeCell ref="F21:F22"/>
    <mergeCell ref="G21:G22"/>
    <mergeCell ref="H21:K21"/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  <mergeCell ref="F58:G58"/>
    <mergeCell ref="B21:B22"/>
    <mergeCell ref="C21:C22"/>
    <mergeCell ref="N21:O21"/>
    <mergeCell ref="P21:P22"/>
    <mergeCell ref="F68:G68"/>
    <mergeCell ref="F67:G67"/>
    <mergeCell ref="F56:G56"/>
    <mergeCell ref="F54:G54"/>
    <mergeCell ref="L21:L22"/>
    <mergeCell ref="M21:M22"/>
    <mergeCell ref="F60:G60"/>
    <mergeCell ref="F55:G55"/>
    <mergeCell ref="F66:G66"/>
  </mergeCells>
  <dataValidations count="10">
    <dataValidation type="list" allowBlank="1" showInputMessage="1" showErrorMessage="1" sqref="M16:M17 N69:N71 M23:M28 M60:M62 M54:M57 N67 M33:M49" xr:uid="{00000000-0002-0000-0100-000000000000}">
      <formula1>$C$76:$C$78</formula1>
      <formula2>0</formula2>
    </dataValidation>
    <dataValidation type="list" allowBlank="1" showInputMessage="1" showErrorMessage="1" sqref="E23:E28 E16:E17 E35:E49" xr:uid="{00000000-0002-0000-0100-000001000000}">
      <formula1>$D$96:$D$105</formula1>
      <formula2>0</formula2>
    </dataValidation>
    <dataValidation type="list" allowBlank="1" showInputMessage="1" showErrorMessage="1" sqref="R23:R28 R35:R49 R60:R62 S58 R54:R57 S67 S69:S71" xr:uid="{00000000-0002-0000-0100-000002000000}">
      <formula1>$C$80:$C$87</formula1>
      <formula2>0</formula2>
    </dataValidation>
    <dataValidation type="list" allowBlank="1" showInputMessage="1" showErrorMessage="1" sqref="E61:E62 E67 E69:E71" xr:uid="{00000000-0002-0000-0100-000003000000}">
      <formula1>$D$106:$D$108</formula1>
      <formula2>0</formula2>
    </dataValidation>
    <dataValidation type="list" allowBlank="1" showInputMessage="1" showErrorMessage="1" sqref="E54:E57 E60" xr:uid="{00000000-0002-0000-0100-000004000000}">
      <formula1>$D$89:$D$95</formula1>
      <formula2>0</formula2>
    </dataValidation>
    <dataValidation type="list" allowBlank="1" showInputMessage="1" showErrorMessage="1" sqref="M58:M59 N66 N68" xr:uid="{00000000-0002-0000-0100-000005000000}">
      <formula1>$C$36:$C$39</formula1>
      <formula2>0</formula2>
    </dataValidation>
    <dataValidation type="list" allowBlank="1" showInputMessage="1" showErrorMessage="1" sqref="R58:R59 S66 S68" xr:uid="{00000000-0002-0000-0100-000006000000}">
      <formula1>$C$41:$C$48</formula1>
      <formula2>0</formula2>
    </dataValidation>
    <dataValidation type="list" allowBlank="1" showInputMessage="1" showErrorMessage="1" sqref="E58" xr:uid="{00000000-0002-0000-0100-000007000000}">
      <formula1>$D$57:$D$66</formula1>
      <formula2>0</formula2>
    </dataValidation>
    <dataValidation type="list" allowBlank="1" showInputMessage="1" showErrorMessage="1" sqref="E59" xr:uid="{00000000-0002-0000-0100-000008000000}">
      <formula1>$D$50:$D$56</formula1>
      <formula2>0</formula2>
    </dataValidation>
    <dataValidation type="list" allowBlank="1" showInputMessage="1" showErrorMessage="1" sqref="E66 E68" xr:uid="{00000000-0002-0000-0100-000009000000}">
      <formula1>$D$67:$D$69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scale="31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95"/>
  <sheetViews>
    <sheetView topLeftCell="A117" zoomScaleNormal="100" workbookViewId="0" xr3:uid="{842E5F09-E766-5B8D-85AF-A39847EA96FD}">
      <selection activeCell="B126" activeCellId="1" sqref="A1:S55 B126"/>
    </sheetView>
  </sheetViews>
  <sheetFormatPr defaultRowHeight="15"/>
  <cols>
    <col min="1" max="1" width="52.28515625" style="101"/>
    <col min="2" max="2" width="83" style="101"/>
    <col min="3" max="3" width="57.42578125" style="101"/>
    <col min="4" max="4" width="38" style="101"/>
    <col min="5" max="5" width="33.5703125" style="101"/>
    <col min="6" max="7" width="11.5703125" style="101"/>
    <col min="8" max="9" width="14.28515625" style="101"/>
    <col min="10" max="10" width="16" style="101"/>
    <col min="11" max="11" width="11.28515625" style="101"/>
    <col min="12" max="12" width="17.85546875" style="101"/>
    <col min="13" max="13" width="14" style="101"/>
    <col min="14" max="14" width="13.28515625" style="101"/>
    <col min="15" max="17" width="17" style="101"/>
    <col min="18" max="1025" width="7.7109375" style="101"/>
  </cols>
  <sheetData>
    <row r="1" spans="1:1024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3" spans="1:1024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5" spans="1:1024" ht="15.75">
      <c r="A5"/>
      <c r="B5" s="102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>
      <c r="A6" s="103"/>
      <c r="B6" s="104" t="s">
        <v>56</v>
      </c>
      <c r="C6" s="103"/>
      <c r="D6" s="103"/>
      <c r="E6" s="103"/>
      <c r="F6" s="103"/>
      <c r="G6" s="103"/>
      <c r="H6" s="105"/>
      <c r="I6" s="106"/>
      <c r="J6" s="106"/>
      <c r="K6" s="103"/>
      <c r="L6" s="103"/>
      <c r="M6" s="103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>
      <c r="A7"/>
      <c r="B7" s="103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>
      <c r="A8" s="103"/>
      <c r="B8" s="108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>
      <c r="A9" s="109" t="s">
        <v>219</v>
      </c>
      <c r="B9" s="109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75">
      <c r="A10" s="111" t="s">
        <v>59</v>
      </c>
      <c r="B10" s="111"/>
      <c r="C10" s="103"/>
      <c r="D10" s="103"/>
      <c r="E10" s="103"/>
      <c r="F10" s="103"/>
      <c r="G10" s="103"/>
      <c r="H10" s="105"/>
      <c r="I10" s="106"/>
      <c r="J10" s="106"/>
      <c r="K10" s="103"/>
      <c r="L10" s="103"/>
      <c r="M10" s="103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75">
      <c r="A11" s="103"/>
      <c r="B11" s="112"/>
      <c r="C11" s="103"/>
      <c r="D11" s="103"/>
      <c r="E11" s="103"/>
      <c r="F11" s="103"/>
      <c r="G11" s="103"/>
      <c r="H11" s="105"/>
      <c r="I11" s="106"/>
      <c r="J11" s="106"/>
      <c r="K11" s="103"/>
      <c r="L11" s="103"/>
      <c r="M11" s="103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>
      <c r="A12" s="113" t="s">
        <v>220</v>
      </c>
      <c r="B12" s="113"/>
      <c r="C12" s="110"/>
      <c r="D12" s="103"/>
      <c r="E12" s="103"/>
      <c r="F12" s="103"/>
      <c r="G12" s="103"/>
      <c r="H12" s="105"/>
      <c r="I12" s="106"/>
      <c r="J12" s="106"/>
      <c r="K12" s="103"/>
      <c r="L12" s="103"/>
      <c r="M12" s="103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>
      <c r="A13" s="114" t="s">
        <v>221</v>
      </c>
      <c r="B13" s="109"/>
      <c r="C13" s="110"/>
      <c r="D13" s="103"/>
      <c r="E13" s="103"/>
      <c r="F13" s="103"/>
      <c r="G13" s="103"/>
      <c r="H13" s="105"/>
      <c r="I13" s="106"/>
      <c r="J13" s="106"/>
      <c r="K13" s="103"/>
      <c r="L13" s="103"/>
      <c r="M13" s="10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>
      <c r="A14" s="114" t="s">
        <v>222</v>
      </c>
      <c r="B14" s="109"/>
      <c r="C14" s="110"/>
      <c r="D14" s="103"/>
      <c r="E14" s="103"/>
      <c r="F14" s="103"/>
      <c r="G14" s="103"/>
      <c r="H14" s="105"/>
      <c r="I14" s="106"/>
      <c r="J14" s="106"/>
      <c r="K14" s="103"/>
      <c r="L14" s="103"/>
      <c r="M14" s="103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75">
      <c r="A15"/>
      <c r="B15" s="1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.75">
      <c r="A16"/>
      <c r="B16" s="115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customHeight="1">
      <c r="A17" s="168" t="s">
        <v>223</v>
      </c>
      <c r="B17" s="168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7"/>
      <c r="S17" s="1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 customHeight="1">
      <c r="A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7"/>
      <c r="S18" s="117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75">
      <c r="A19" s="115" t="s">
        <v>224</v>
      </c>
      <c r="B19" s="117"/>
      <c r="C19"/>
      <c r="D19"/>
      <c r="E19"/>
      <c r="F19"/>
      <c r="G19"/>
      <c r="H19" s="119"/>
      <c r="I19" s="119"/>
      <c r="J19" s="1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4.45" customHeight="1">
      <c r="A20" s="117"/>
      <c r="B20" s="117"/>
      <c r="C20"/>
      <c r="D20"/>
      <c r="E20"/>
      <c r="F20"/>
      <c r="G20"/>
      <c r="H20" s="119"/>
      <c r="I20" s="119"/>
      <c r="J20" s="11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121" customFormat="1" ht="5.0999999999999996" customHeight="1">
      <c r="A21" s="120"/>
      <c r="B21" s="120"/>
    </row>
    <row r="22" spans="1:1024" ht="15.75" customHeight="1">
      <c r="A22" s="169" t="s">
        <v>225</v>
      </c>
      <c r="B22" s="169" t="s">
        <v>226</v>
      </c>
      <c r="H22" s="119"/>
      <c r="I22" s="119"/>
      <c r="J22" s="119"/>
    </row>
    <row r="23" spans="1:1024" ht="15.6" customHeight="1">
      <c r="A23" s="169"/>
      <c r="B23" s="169"/>
      <c r="H23" s="119"/>
      <c r="I23" s="119"/>
      <c r="J23" s="119"/>
    </row>
    <row r="24" spans="1:1024" ht="15.75" customHeight="1">
      <c r="A24" s="170" t="s">
        <v>227</v>
      </c>
      <c r="B24" s="171"/>
      <c r="H24" s="119"/>
      <c r="I24" s="119"/>
      <c r="J24" s="119"/>
    </row>
    <row r="25" spans="1:1024" ht="15.75">
      <c r="A25" s="170"/>
      <c r="B25" s="171"/>
      <c r="H25" s="119"/>
      <c r="I25" s="119"/>
      <c r="J25" s="119"/>
    </row>
    <row r="26" spans="1:1024" ht="46.5" customHeight="1">
      <c r="A26" s="171" t="s">
        <v>228</v>
      </c>
      <c r="B26" s="171" t="s">
        <v>229</v>
      </c>
      <c r="H26" s="119"/>
      <c r="I26" s="119"/>
      <c r="J26" s="119"/>
    </row>
    <row r="27" spans="1:1024" ht="15.75" hidden="1">
      <c r="A27" s="171"/>
      <c r="B27" s="171"/>
      <c r="H27" s="119"/>
      <c r="I27" s="119"/>
      <c r="J27" s="119"/>
    </row>
    <row r="28" spans="1:1024" ht="15.75" customHeight="1">
      <c r="A28" s="170" t="s">
        <v>230</v>
      </c>
      <c r="B28" s="171"/>
      <c r="H28" s="119"/>
      <c r="I28" s="119"/>
      <c r="J28" s="119"/>
    </row>
    <row r="29" spans="1:1024" ht="15.75">
      <c r="A29" s="170"/>
      <c r="B29" s="171"/>
      <c r="H29" s="119"/>
      <c r="I29" s="119"/>
      <c r="J29" s="119"/>
    </row>
    <row r="30" spans="1:1024" ht="42.6" customHeight="1">
      <c r="A30" s="171" t="s">
        <v>231</v>
      </c>
      <c r="B30" s="171" t="s">
        <v>232</v>
      </c>
      <c r="H30" s="119"/>
      <c r="I30" s="119"/>
      <c r="J30" s="119"/>
    </row>
    <row r="31" spans="1:1024" ht="15.75" hidden="1">
      <c r="A31" s="171"/>
      <c r="B31" s="171"/>
      <c r="H31" s="119"/>
      <c r="I31" s="119"/>
      <c r="J31" s="119"/>
    </row>
    <row r="32" spans="1:1024" ht="36.950000000000003" customHeight="1">
      <c r="A32" s="170" t="s">
        <v>233</v>
      </c>
      <c r="B32" s="171"/>
      <c r="H32" s="119"/>
      <c r="I32" s="119"/>
      <c r="J32" s="119"/>
    </row>
    <row r="33" spans="1:10" ht="51.6" hidden="1" customHeight="1">
      <c r="A33" s="170"/>
      <c r="B33" s="171"/>
      <c r="H33" s="119"/>
      <c r="I33" s="119"/>
      <c r="J33" s="119"/>
    </row>
    <row r="34" spans="1:10" ht="62.1" customHeight="1">
      <c r="A34" s="171" t="s">
        <v>234</v>
      </c>
      <c r="B34" s="171" t="s">
        <v>235</v>
      </c>
      <c r="H34" s="119"/>
      <c r="I34" s="119"/>
      <c r="J34" s="119"/>
    </row>
    <row r="35" spans="1:10" ht="15.75" hidden="1">
      <c r="A35" s="171"/>
      <c r="B35" s="171"/>
      <c r="H35" s="119"/>
      <c r="I35" s="119"/>
      <c r="J35" s="119"/>
    </row>
    <row r="36" spans="1:10" ht="33.950000000000003" customHeight="1">
      <c r="A36" s="170" t="s">
        <v>236</v>
      </c>
      <c r="B36" s="171"/>
      <c r="H36" s="119"/>
      <c r="I36" s="119"/>
      <c r="J36" s="119"/>
    </row>
    <row r="37" spans="1:10" ht="15.75" hidden="1">
      <c r="A37" s="170"/>
      <c r="B37" s="171"/>
      <c r="H37" s="119"/>
      <c r="I37" s="119"/>
      <c r="J37" s="119"/>
    </row>
    <row r="38" spans="1:10" ht="68.45" customHeight="1">
      <c r="A38" s="171" t="s">
        <v>237</v>
      </c>
      <c r="B38" s="171" t="s">
        <v>238</v>
      </c>
      <c r="H38" s="119"/>
      <c r="I38" s="119"/>
      <c r="J38" s="119"/>
    </row>
    <row r="39" spans="1:10" ht="15.75" hidden="1">
      <c r="A39" s="171"/>
      <c r="B39" s="171"/>
      <c r="H39" s="119"/>
      <c r="I39" s="119"/>
      <c r="J39" s="119"/>
    </row>
    <row r="40" spans="1:10" ht="55.5" customHeight="1">
      <c r="A40" s="171" t="s">
        <v>239</v>
      </c>
      <c r="B40" s="171" t="s">
        <v>240</v>
      </c>
      <c r="H40" s="119"/>
      <c r="I40" s="119"/>
      <c r="J40" s="119"/>
    </row>
    <row r="41" spans="1:10" ht="6" hidden="1" customHeight="1">
      <c r="A41" s="171"/>
      <c r="B41" s="171"/>
      <c r="H41" s="119"/>
      <c r="I41" s="119"/>
      <c r="J41" s="119"/>
    </row>
    <row r="42" spans="1:10" ht="93.95" customHeight="1">
      <c r="A42" s="171" t="s">
        <v>241</v>
      </c>
      <c r="B42" s="171" t="s">
        <v>242</v>
      </c>
      <c r="H42" s="119"/>
      <c r="I42" s="119"/>
      <c r="J42" s="119"/>
    </row>
    <row r="43" spans="1:10" ht="47.45" hidden="1" customHeight="1">
      <c r="A43" s="171"/>
      <c r="B43" s="171"/>
      <c r="H43" s="119"/>
      <c r="I43" s="119"/>
      <c r="J43" s="119"/>
    </row>
    <row r="44" spans="1:10" ht="26.1" customHeight="1">
      <c r="A44" s="170" t="s">
        <v>243</v>
      </c>
      <c r="B44" s="171"/>
      <c r="H44" s="119"/>
      <c r="I44" s="119"/>
      <c r="J44" s="119"/>
    </row>
    <row r="45" spans="1:10" ht="15.75" hidden="1">
      <c r="A45" s="170"/>
      <c r="B45" s="171"/>
      <c r="H45" s="119"/>
      <c r="I45" s="119"/>
      <c r="J45" s="119"/>
    </row>
    <row r="46" spans="1:10" ht="45.95" customHeight="1">
      <c r="A46" s="171" t="s">
        <v>244</v>
      </c>
      <c r="B46" s="171" t="s">
        <v>245</v>
      </c>
      <c r="H46" s="119"/>
      <c r="I46" s="119"/>
      <c r="J46" s="119"/>
    </row>
    <row r="47" spans="1:10" ht="15.75" hidden="1">
      <c r="A47" s="171"/>
      <c r="B47" s="171"/>
      <c r="H47" s="119"/>
      <c r="I47" s="119"/>
      <c r="J47" s="119"/>
    </row>
    <row r="48" spans="1:10" ht="15.75" customHeight="1">
      <c r="A48" s="170" t="s">
        <v>246</v>
      </c>
      <c r="B48" s="171"/>
      <c r="H48" s="119"/>
      <c r="I48" s="119"/>
      <c r="J48" s="119"/>
    </row>
    <row r="49" spans="1:10" ht="30" customHeight="1">
      <c r="A49" s="170"/>
      <c r="B49" s="171"/>
      <c r="H49" s="119"/>
      <c r="I49" s="119"/>
      <c r="J49" s="119"/>
    </row>
    <row r="50" spans="1:10" ht="52.5" customHeight="1">
      <c r="A50" s="171" t="s">
        <v>247</v>
      </c>
      <c r="B50" s="171" t="s">
        <v>248</v>
      </c>
      <c r="H50" s="119"/>
      <c r="I50" s="119"/>
      <c r="J50" s="119"/>
    </row>
    <row r="51" spans="1:10" ht="15.75" hidden="1">
      <c r="A51" s="171"/>
      <c r="B51" s="171"/>
      <c r="H51" s="119"/>
      <c r="I51" s="119"/>
      <c r="J51" s="119"/>
    </row>
    <row r="52" spans="1:10" ht="29.45" customHeight="1">
      <c r="A52" s="170" t="s">
        <v>249</v>
      </c>
      <c r="B52" s="171"/>
      <c r="H52" s="119"/>
      <c r="I52" s="119"/>
      <c r="J52" s="119"/>
    </row>
    <row r="53" spans="1:10" ht="15.75" customHeight="1">
      <c r="A53" s="170"/>
      <c r="B53" s="171"/>
      <c r="H53" s="119"/>
      <c r="I53" s="119"/>
      <c r="J53" s="119"/>
    </row>
    <row r="54" spans="1:10" ht="65.45" customHeight="1">
      <c r="A54" s="171" t="s">
        <v>250</v>
      </c>
      <c r="B54" s="171" t="s">
        <v>251</v>
      </c>
      <c r="H54" s="119"/>
      <c r="I54" s="119"/>
      <c r="J54" s="119"/>
    </row>
    <row r="55" spans="1:10" ht="44.45" hidden="1" customHeight="1">
      <c r="A55" s="171"/>
      <c r="B55" s="171"/>
      <c r="H55" s="119"/>
      <c r="I55" s="119"/>
      <c r="J55" s="119"/>
    </row>
    <row r="75" ht="15" customHeight="1"/>
    <row r="85" ht="15" customHeight="1"/>
    <row r="86" ht="65.099999999999994" customHeight="1"/>
    <row r="95" ht="15" customHeight="1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52"/>
  <sheetViews>
    <sheetView zoomScale="85" zoomScaleNormal="85" workbookViewId="0" xr3:uid="{51F8DEE0-4D01-5F28-A812-FC0BD7CAC4A5}">
      <selection activeCell="B36" sqref="A1:S55"/>
    </sheetView>
  </sheetViews>
  <sheetFormatPr defaultRowHeight="15"/>
  <cols>
    <col min="1" max="1" width="52.28515625" style="101"/>
    <col min="2" max="2" width="83" style="101"/>
    <col min="3" max="3" width="57.42578125" style="101"/>
    <col min="4" max="4" width="38" style="101"/>
    <col min="5" max="5" width="33.5703125" style="101"/>
    <col min="6" max="7" width="11.5703125" style="101"/>
    <col min="8" max="9" width="14.28515625" style="101"/>
    <col min="10" max="10" width="16" style="101"/>
    <col min="11" max="11" width="11.28515625" style="101"/>
    <col min="12" max="12" width="17.85546875" style="101"/>
    <col min="13" max="13" width="14" style="101"/>
    <col min="14" max="14" width="13.28515625" style="101"/>
    <col min="15" max="17" width="17" style="101"/>
    <col min="18" max="1025" width="7.7109375" style="101"/>
  </cols>
  <sheetData>
    <row r="1" spans="1:1024" ht="15.75">
      <c r="A1"/>
      <c r="B1" s="102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>
      <c r="A2" s="103"/>
      <c r="B2" s="104" t="s">
        <v>56</v>
      </c>
      <c r="C2" s="103"/>
      <c r="D2" s="103"/>
      <c r="E2" s="103"/>
      <c r="F2" s="103"/>
      <c r="G2" s="103"/>
      <c r="H2" s="105"/>
      <c r="I2" s="106"/>
      <c r="J2" s="106"/>
      <c r="K2" s="103"/>
      <c r="L2" s="103"/>
      <c r="M2" s="103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75">
      <c r="A3"/>
      <c r="B3" s="103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.75">
      <c r="A4" s="103"/>
      <c r="B4" s="108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75">
      <c r="A5" s="109" t="s">
        <v>252</v>
      </c>
      <c r="B5" s="109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>
      <c r="A6" s="111" t="s">
        <v>59</v>
      </c>
      <c r="B6" s="111"/>
      <c r="C6" s="103"/>
      <c r="D6" s="103"/>
      <c r="E6" s="103"/>
      <c r="F6" s="103"/>
      <c r="G6" s="103"/>
      <c r="H6" s="105"/>
      <c r="I6" s="106"/>
      <c r="J6" s="106"/>
      <c r="K6" s="103"/>
      <c r="L6" s="103"/>
      <c r="M6" s="103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>
      <c r="A7" s="103"/>
      <c r="B7" s="112"/>
      <c r="C7" s="103"/>
      <c r="D7" s="103"/>
      <c r="E7" s="103"/>
      <c r="F7" s="103"/>
      <c r="G7" s="103"/>
      <c r="H7" s="105"/>
      <c r="I7" s="106"/>
      <c r="J7" s="106"/>
      <c r="K7" s="103"/>
      <c r="L7" s="103"/>
      <c r="M7" s="103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>
      <c r="A8" s="113" t="s">
        <v>220</v>
      </c>
      <c r="B8" s="113"/>
      <c r="C8" s="110"/>
      <c r="D8" s="103"/>
      <c r="E8" s="103"/>
      <c r="F8" s="103"/>
      <c r="G8" s="103"/>
      <c r="H8" s="105"/>
      <c r="I8" s="106"/>
      <c r="J8" s="106"/>
      <c r="K8" s="103"/>
      <c r="L8" s="103"/>
      <c r="M8" s="103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>
      <c r="A9" s="114" t="s">
        <v>221</v>
      </c>
      <c r="B9" s="109"/>
      <c r="C9" s="110"/>
      <c r="D9" s="103"/>
      <c r="E9" s="103"/>
      <c r="F9" s="103"/>
      <c r="G9" s="103"/>
      <c r="H9" s="105"/>
      <c r="I9" s="106"/>
      <c r="J9" s="106"/>
      <c r="K9" s="103"/>
      <c r="L9" s="103"/>
      <c r="M9" s="103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75">
      <c r="A10" s="114" t="s">
        <v>222</v>
      </c>
      <c r="B10" s="109"/>
      <c r="C10" s="110"/>
      <c r="D10" s="103"/>
      <c r="E10" s="103"/>
      <c r="F10" s="103"/>
      <c r="G10" s="103"/>
      <c r="H10" s="105"/>
      <c r="I10" s="106"/>
      <c r="J10" s="106"/>
      <c r="K10" s="103"/>
      <c r="L10" s="103"/>
      <c r="M10" s="103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75">
      <c r="A11"/>
      <c r="B11" s="115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>
      <c r="A12"/>
      <c r="B12" s="115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>
      <c r="A13" s="116" t="s">
        <v>223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7"/>
      <c r="S13" s="117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>
      <c r="A14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7"/>
      <c r="S14" s="117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75">
      <c r="A15" s="115" t="s">
        <v>224</v>
      </c>
      <c r="B15" s="117"/>
      <c r="C15"/>
      <c r="D15"/>
      <c r="E15"/>
      <c r="F15"/>
      <c r="G15"/>
      <c r="H15" s="119"/>
      <c r="I15" s="119"/>
      <c r="J15" s="119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4.45" customHeight="1">
      <c r="A16" s="117"/>
      <c r="B16" s="117"/>
      <c r="C16"/>
      <c r="D16"/>
      <c r="E16"/>
      <c r="F16"/>
      <c r="G16"/>
      <c r="H16" s="119"/>
      <c r="I16" s="119"/>
      <c r="J16" s="11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" s="121" customFormat="1" ht="15" customHeight="1">
      <c r="A17" s="122"/>
      <c r="B17" s="122"/>
    </row>
    <row r="18" spans="1:10" ht="15" customHeight="1">
      <c r="A18" s="123" t="s">
        <v>225</v>
      </c>
      <c r="B18" s="123" t="s">
        <v>226</v>
      </c>
      <c r="H18" s="119"/>
      <c r="I18" s="119"/>
      <c r="J18" s="119"/>
    </row>
    <row r="19" spans="1:10" ht="15" customHeight="1">
      <c r="A19" s="123"/>
      <c r="B19" s="123"/>
      <c r="H19" s="119"/>
      <c r="I19" s="119"/>
      <c r="J19" s="119"/>
    </row>
    <row r="20" spans="1:10" ht="15" customHeight="1">
      <c r="A20" s="123" t="s">
        <v>227</v>
      </c>
      <c r="B20" s="124"/>
      <c r="H20" s="119"/>
      <c r="I20" s="119"/>
      <c r="J20" s="119"/>
    </row>
    <row r="21" spans="1:10" ht="15" customHeight="1">
      <c r="A21" s="123"/>
      <c r="B21" s="124"/>
      <c r="H21" s="119"/>
      <c r="I21" s="119"/>
      <c r="J21" s="119"/>
    </row>
    <row r="22" spans="1:10" ht="15" customHeight="1">
      <c r="A22" s="124"/>
      <c r="B22" s="124"/>
      <c r="H22" s="119"/>
      <c r="I22" s="119"/>
      <c r="J22" s="119"/>
    </row>
    <row r="23" spans="1:10" ht="15" customHeight="1">
      <c r="A23" s="124"/>
      <c r="B23" s="124"/>
      <c r="H23" s="119"/>
      <c r="I23" s="119"/>
      <c r="J23" s="119"/>
    </row>
    <row r="24" spans="1:10" ht="15" customHeight="1">
      <c r="A24" s="123" t="s">
        <v>230</v>
      </c>
      <c r="B24" s="124"/>
      <c r="H24" s="119"/>
      <c r="I24" s="119"/>
      <c r="J24" s="119"/>
    </row>
    <row r="25" spans="1:10" ht="15" customHeight="1">
      <c r="A25" s="123"/>
      <c r="B25" s="124"/>
      <c r="H25" s="119"/>
      <c r="I25" s="119"/>
      <c r="J25" s="119"/>
    </row>
    <row r="26" spans="1:10" ht="15" customHeight="1">
      <c r="A26" s="124"/>
      <c r="B26" s="124"/>
      <c r="H26" s="119"/>
      <c r="I26" s="119"/>
      <c r="J26" s="119"/>
    </row>
    <row r="27" spans="1:10" ht="15" customHeight="1">
      <c r="A27" s="124"/>
      <c r="B27" s="124"/>
      <c r="H27" s="119"/>
      <c r="I27" s="119"/>
      <c r="J27" s="119"/>
    </row>
    <row r="28" spans="1:10" ht="15" customHeight="1">
      <c r="A28" s="123" t="s">
        <v>233</v>
      </c>
      <c r="B28" s="124"/>
      <c r="H28" s="119"/>
      <c r="I28" s="119"/>
      <c r="J28" s="119"/>
    </row>
    <row r="29" spans="1:10" ht="15" customHeight="1">
      <c r="A29" s="123"/>
      <c r="B29" s="124"/>
      <c r="H29" s="119"/>
      <c r="I29" s="119"/>
      <c r="J29" s="119"/>
    </row>
    <row r="30" spans="1:10" ht="15" customHeight="1">
      <c r="A30" s="124"/>
      <c r="B30" s="124"/>
      <c r="H30" s="119"/>
      <c r="I30" s="119"/>
      <c r="J30" s="119"/>
    </row>
    <row r="31" spans="1:10" ht="15" customHeight="1">
      <c r="A31" s="124"/>
      <c r="B31" s="124"/>
      <c r="H31" s="119"/>
      <c r="I31" s="119"/>
      <c r="J31" s="119"/>
    </row>
    <row r="32" spans="1:10" ht="15" customHeight="1">
      <c r="A32" s="123" t="s">
        <v>236</v>
      </c>
      <c r="B32" s="124"/>
      <c r="H32" s="119"/>
      <c r="I32" s="119"/>
      <c r="J32" s="119"/>
    </row>
    <row r="33" spans="1:10" ht="37.5" customHeight="1">
      <c r="A33" s="123" t="s">
        <v>253</v>
      </c>
      <c r="B33" s="124" t="s">
        <v>254</v>
      </c>
      <c r="H33" s="119"/>
      <c r="I33" s="119"/>
      <c r="J33" s="119"/>
    </row>
    <row r="34" spans="1:10" ht="31.5" customHeight="1">
      <c r="A34" s="123" t="s">
        <v>255</v>
      </c>
      <c r="B34" s="124" t="s">
        <v>256</v>
      </c>
      <c r="H34" s="119"/>
      <c r="I34" s="119"/>
      <c r="J34" s="119"/>
    </row>
    <row r="35" spans="1:10" ht="15" customHeight="1">
      <c r="A35" s="124"/>
      <c r="B35" s="124"/>
      <c r="H35" s="119"/>
      <c r="I35" s="119"/>
      <c r="J35" s="119"/>
    </row>
    <row r="36" spans="1:10" ht="15" customHeight="1">
      <c r="A36" s="124"/>
      <c r="B36" s="124"/>
      <c r="H36" s="119"/>
      <c r="I36" s="119"/>
      <c r="J36" s="119"/>
    </row>
    <row r="37" spans="1:10" ht="15" customHeight="1">
      <c r="A37" s="124"/>
      <c r="B37" s="124"/>
      <c r="H37" s="119"/>
      <c r="I37" s="119"/>
      <c r="J37" s="119"/>
    </row>
    <row r="38" spans="1:10" ht="15" customHeight="1">
      <c r="A38" s="124"/>
      <c r="B38" s="124"/>
      <c r="H38" s="119"/>
      <c r="I38" s="119"/>
      <c r="J38" s="119"/>
    </row>
    <row r="39" spans="1:10" ht="15" customHeight="1">
      <c r="A39" s="124"/>
      <c r="B39" s="124"/>
      <c r="H39" s="119"/>
      <c r="I39" s="119"/>
      <c r="J39" s="119"/>
    </row>
    <row r="40" spans="1:10" ht="15" customHeight="1">
      <c r="A40" s="124"/>
      <c r="B40" s="124"/>
      <c r="H40" s="119"/>
      <c r="I40" s="119"/>
      <c r="J40" s="119"/>
    </row>
    <row r="41" spans="1:10" ht="15" customHeight="1">
      <c r="A41" s="123" t="s">
        <v>243</v>
      </c>
      <c r="B41" s="124"/>
      <c r="H41" s="119"/>
      <c r="I41" s="119"/>
      <c r="J41" s="119"/>
    </row>
    <row r="42" spans="1:10" ht="15" customHeight="1">
      <c r="A42" s="123"/>
      <c r="B42" s="124"/>
      <c r="H42" s="119"/>
      <c r="I42" s="119"/>
      <c r="J42" s="119"/>
    </row>
    <row r="43" spans="1:10" ht="15" customHeight="1">
      <c r="A43" s="124"/>
      <c r="B43" s="124"/>
      <c r="H43" s="119"/>
      <c r="I43" s="119"/>
      <c r="J43" s="119"/>
    </row>
    <row r="44" spans="1:10" ht="15" customHeight="1">
      <c r="A44" s="124"/>
      <c r="B44" s="124"/>
      <c r="H44" s="119"/>
      <c r="I44" s="119"/>
      <c r="J44" s="119"/>
    </row>
    <row r="45" spans="1:10" ht="15" customHeight="1">
      <c r="A45" s="123" t="s">
        <v>246</v>
      </c>
      <c r="B45" s="124"/>
      <c r="H45" s="119"/>
      <c r="I45" s="119"/>
      <c r="J45" s="119"/>
    </row>
    <row r="46" spans="1:10" ht="15" customHeight="1">
      <c r="A46" s="123"/>
      <c r="B46" s="124"/>
      <c r="H46" s="119"/>
      <c r="I46" s="119"/>
      <c r="J46" s="119"/>
    </row>
    <row r="47" spans="1:10" ht="15" customHeight="1">
      <c r="A47" s="124"/>
      <c r="B47" s="124"/>
      <c r="H47" s="119"/>
      <c r="I47" s="119"/>
      <c r="J47" s="119"/>
    </row>
    <row r="48" spans="1:10" ht="15" customHeight="1">
      <c r="A48" s="124"/>
      <c r="B48" s="124"/>
      <c r="H48" s="119"/>
      <c r="I48" s="119"/>
      <c r="J48" s="119"/>
    </row>
    <row r="49" spans="1:10" ht="15" customHeight="1">
      <c r="A49" s="123" t="s">
        <v>249</v>
      </c>
      <c r="B49" s="124"/>
      <c r="H49" s="119"/>
      <c r="I49" s="119"/>
      <c r="J49" s="119"/>
    </row>
    <row r="50" spans="1:10" ht="15" customHeight="1">
      <c r="A50" s="123"/>
      <c r="B50" s="124"/>
      <c r="H50" s="119"/>
      <c r="I50" s="119"/>
      <c r="J50" s="119"/>
    </row>
    <row r="51" spans="1:10" ht="15" customHeight="1">
      <c r="A51" s="124"/>
      <c r="B51" s="124"/>
      <c r="H51" s="119"/>
      <c r="I51" s="119"/>
      <c r="J51" s="119"/>
    </row>
    <row r="52" spans="1:10" ht="15" customHeight="1">
      <c r="A52" s="124"/>
      <c r="B52" s="124"/>
      <c r="H52" s="119"/>
      <c r="I52" s="119"/>
      <c r="J52" s="119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Maekawa, Yuka</cp:lastModifiedBy>
  <cp:revision>9</cp:revision>
  <dcterms:created xsi:type="dcterms:W3CDTF">2011-03-30T14:45:37Z</dcterms:created>
  <dcterms:modified xsi:type="dcterms:W3CDTF">2017-04-12T17:44:34Z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