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11340" windowHeight="6120"/>
  </bookViews>
  <sheets>
    <sheet name="cuad comp cotizac" sheetId="11" r:id="rId1"/>
  </sheets>
  <calcPr calcId="145621"/>
</workbook>
</file>

<file path=xl/calcChain.xml><?xml version="1.0" encoding="utf-8"?>
<calcChain xmlns="http://schemas.openxmlformats.org/spreadsheetml/2006/main">
  <c r="E38" i="11" l="1"/>
  <c r="E39" i="11" s="1"/>
  <c r="E36" i="11"/>
  <c r="E32" i="11"/>
  <c r="E28" i="11"/>
  <c r="J16" i="11" l="1"/>
  <c r="K16" i="11" s="1"/>
  <c r="G16" i="11"/>
  <c r="H16" i="11" s="1"/>
  <c r="D16" i="11"/>
  <c r="E16" i="11" s="1"/>
  <c r="J15" i="11"/>
  <c r="K15" i="11" s="1"/>
  <c r="G15" i="11"/>
  <c r="H15" i="11" s="1"/>
  <c r="D15" i="11"/>
  <c r="E15" i="11" s="1"/>
  <c r="J14" i="11"/>
  <c r="K14" i="11" s="1"/>
  <c r="G14" i="11"/>
  <c r="H14" i="11" s="1"/>
  <c r="D14" i="11"/>
  <c r="E14" i="11" s="1"/>
  <c r="J13" i="11"/>
  <c r="K13" i="11" s="1"/>
  <c r="G13" i="11"/>
  <c r="H13" i="11" s="1"/>
  <c r="D13" i="11"/>
  <c r="E13" i="11" s="1"/>
  <c r="J9" i="11"/>
  <c r="K9" i="11" s="1"/>
  <c r="G9" i="11"/>
  <c r="H9" i="11" s="1"/>
  <c r="J8" i="11"/>
  <c r="K8" i="11" s="1"/>
  <c r="G8" i="11"/>
  <c r="H8" i="11" s="1"/>
  <c r="J7" i="11"/>
  <c r="K7" i="11" s="1"/>
  <c r="G7" i="11"/>
  <c r="H7" i="11" s="1"/>
  <c r="J6" i="11"/>
  <c r="K6" i="11" s="1"/>
  <c r="G6" i="11"/>
  <c r="H6" i="11" s="1"/>
  <c r="H17" i="11" l="1"/>
  <c r="K17" i="11"/>
  <c r="E17" i="11"/>
</calcChain>
</file>

<file path=xl/sharedStrings.xml><?xml version="1.0" encoding="utf-8"?>
<sst xmlns="http://schemas.openxmlformats.org/spreadsheetml/2006/main" count="38" uniqueCount="25">
  <si>
    <t>Total</t>
  </si>
  <si>
    <t xml:space="preserve">Rosa Agustina </t>
  </si>
  <si>
    <t>IVA</t>
  </si>
  <si>
    <t>Crowne Plaza</t>
  </si>
  <si>
    <t>Neruda</t>
  </si>
  <si>
    <t>Detalles</t>
  </si>
  <si>
    <t>Almuerzos Formales</t>
  </si>
  <si>
    <t>Almuerzos Trabajo</t>
  </si>
  <si>
    <t>Cenas Formales</t>
  </si>
  <si>
    <t>Hotel, Alojamiento y salones</t>
  </si>
  <si>
    <t>Notas:</t>
  </si>
  <si>
    <t>**Valor diario de Salones</t>
  </si>
  <si>
    <t>Capac. Máx. 280 pers x montaje  $550.000  ($550.000*2 Montajes)</t>
  </si>
  <si>
    <r>
      <t xml:space="preserve">*Habitaciones </t>
    </r>
    <r>
      <rPr>
        <sz val="10"/>
        <color indexed="8"/>
        <rFont val="Tahoma"/>
        <family val="2"/>
      </rPr>
      <t>(tarifa Nacionales)
Habitación Triple</t>
    </r>
  </si>
  <si>
    <t>Alojamiento</t>
  </si>
  <si>
    <t>**El valor de los salones que proporciona Rosa Agustina es económico porque está asociado al número de alojamientos que se contratan, $120.000 (USD200). Cuenta con Salón para capacidad de 500 personas y otros más pequeños.</t>
  </si>
  <si>
    <t>Día 1</t>
  </si>
  <si>
    <t>Personas</t>
  </si>
  <si>
    <t>Noches</t>
  </si>
  <si>
    <t>Día 2</t>
  </si>
  <si>
    <t>Día 3</t>
  </si>
  <si>
    <t>CLP</t>
  </si>
  <si>
    <t>USD</t>
  </si>
  <si>
    <t>Rosa Agustina  - alojamiento, alimentación y salón</t>
  </si>
  <si>
    <t>*Valor habitación Rosa Agustina para 3 personas, incluye café, desayuno, almuerzo y cena.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</si>
</sst>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&quot;$&quot;\ * #,##0.00_-;\-&quot;$&quot;\ * #,##0.00_-;_-&quot;$&quot;\ * &quot;-&quot;??_-;_-@_-"/>
    <numFmt numFmtId="165" formatCode="_-* #,##0.00_-;\-* #,##0.00_-;_-* &quot;-&quot;??_-;_-@_-"/>
    <numFmt numFmtId="166" formatCode="_(* #,##0_);_(* \(#,##0\);_(* &quot;-&quot;??_);_(@_)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0"/>
      <color indexed="8"/>
      <name val="Tahoma"/>
      <family val="2"/>
    </font>
    <font>
      <b/>
      <u/>
      <sz val="10"/>
      <name val="Arial"/>
      <family val="2"/>
    </font>
    <font>
      <sz val="10"/>
      <name val="Arial"/>
      <family val="2"/>
    </font>
    <font>
      <b/>
      <i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</cellStyleXfs>
  <cellXfs count="43">
    <xf numFmtId="0" fontId="0" fillId="0" borderId="0" xfId="0"/>
    <xf numFmtId="0" fontId="6" fillId="6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6" xfId="0" applyFont="1" applyFill="1" applyBorder="1"/>
    <xf numFmtId="3" fontId="5" fillId="2" borderId="1" xfId="0" applyNumberFormat="1" applyFont="1" applyFill="1" applyBorder="1" applyAlignment="1">
      <alignment horizontal="center"/>
    </xf>
    <xf numFmtId="3" fontId="5" fillId="5" borderId="1" xfId="0" applyNumberFormat="1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3" fontId="5" fillId="2" borderId="3" xfId="0" applyNumberFormat="1" applyFont="1" applyFill="1" applyBorder="1" applyAlignment="1">
      <alignment horizontal="center"/>
    </xf>
    <xf numFmtId="0" fontId="6" fillId="3" borderId="6" xfId="0" applyFont="1" applyFill="1" applyBorder="1" applyAlignment="1">
      <alignment wrapText="1"/>
    </xf>
    <xf numFmtId="14" fontId="5" fillId="3" borderId="6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3" fontId="0" fillId="0" borderId="0" xfId="0" applyNumberFormat="1"/>
    <xf numFmtId="0" fontId="8" fillId="0" borderId="0" xfId="0" applyFont="1"/>
    <xf numFmtId="0" fontId="3" fillId="0" borderId="2" xfId="0" applyFont="1" applyBorder="1" applyAlignment="1">
      <alignment vertical="center" wrapText="1"/>
    </xf>
    <xf numFmtId="0" fontId="6" fillId="3" borderId="8" xfId="0" applyFont="1" applyFill="1" applyBorder="1"/>
    <xf numFmtId="0" fontId="6" fillId="2" borderId="9" xfId="0" applyFont="1" applyFill="1" applyBorder="1" applyAlignment="1">
      <alignment horizontal="center" vertical="center"/>
    </xf>
    <xf numFmtId="3" fontId="4" fillId="0" borderId="0" xfId="0" applyNumberFormat="1" applyFont="1"/>
    <xf numFmtId="3" fontId="4" fillId="7" borderId="0" xfId="0" applyNumberFormat="1" applyFont="1" applyFill="1"/>
    <xf numFmtId="0" fontId="3" fillId="0" borderId="0" xfId="0" applyFont="1" applyAlignment="1">
      <alignment horizontal="justify" vertical="center" wrapText="1"/>
    </xf>
    <xf numFmtId="0" fontId="6" fillId="8" borderId="4" xfId="0" applyFont="1" applyFill="1" applyBorder="1" applyAlignment="1">
      <alignment horizontal="center" vertical="center"/>
    </xf>
    <xf numFmtId="0" fontId="6" fillId="9" borderId="10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3" fontId="5" fillId="2" borderId="3" xfId="5" applyNumberFormat="1" applyFont="1" applyFill="1" applyBorder="1" applyAlignment="1">
      <alignment horizontal="center"/>
    </xf>
    <xf numFmtId="3" fontId="5" fillId="2" borderId="1" xfId="5" applyNumberFormat="1" applyFont="1" applyFill="1" applyBorder="1" applyAlignment="1">
      <alignment horizontal="center"/>
    </xf>
    <xf numFmtId="3" fontId="5" fillId="2" borderId="1" xfId="5" applyNumberFormat="1" applyFont="1" applyFill="1" applyBorder="1" applyAlignment="1">
      <alignment horizontal="center"/>
    </xf>
    <xf numFmtId="3" fontId="5" fillId="2" borderId="3" xfId="5" applyNumberFormat="1" applyFont="1" applyFill="1" applyBorder="1" applyAlignment="1">
      <alignment horizontal="center"/>
    </xf>
    <xf numFmtId="3" fontId="5" fillId="2" borderId="3" xfId="5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1" xfId="4" applyNumberFormat="1" applyFont="1" applyBorder="1"/>
    <xf numFmtId="0" fontId="4" fillId="0" borderId="1" xfId="0" applyFont="1" applyBorder="1"/>
    <xf numFmtId="166" fontId="4" fillId="0" borderId="1" xfId="0" applyNumberFormat="1" applyFont="1" applyBorder="1"/>
    <xf numFmtId="0" fontId="4" fillId="10" borderId="1" xfId="0" applyFont="1" applyFill="1" applyBorder="1"/>
    <xf numFmtId="166" fontId="4" fillId="10" borderId="1" xfId="4" applyNumberFormat="1" applyFont="1" applyFill="1" applyBorder="1"/>
    <xf numFmtId="166" fontId="0" fillId="0" borderId="1" xfId="4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0" fillId="10" borderId="1" xfId="0" applyFont="1" applyFill="1" applyBorder="1" applyAlignment="1">
      <alignment horizontal="center"/>
    </xf>
  </cellXfs>
  <cellStyles count="6">
    <cellStyle name="%" xfId="1"/>
    <cellStyle name="Comma" xfId="4" builtinId="3"/>
    <cellStyle name="Comma 2" xfId="3"/>
    <cellStyle name="Currency 2" xfId="2"/>
    <cellStyle name="Normal" xfId="0" builtinId="0"/>
    <cellStyle name="Normal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39"/>
  <sheetViews>
    <sheetView tabSelected="1" topLeftCell="A19" workbookViewId="0">
      <selection activeCell="E21" sqref="E21"/>
    </sheetView>
  </sheetViews>
  <sheetFormatPr defaultRowHeight="12.75" x14ac:dyDescent="0.2"/>
  <cols>
    <col min="2" max="2" width="30.28515625" bestFit="1" customWidth="1"/>
    <col min="3" max="3" width="15.85546875" customWidth="1"/>
    <col min="4" max="4" width="13.7109375" customWidth="1"/>
    <col min="5" max="5" width="13.5703125" customWidth="1"/>
    <col min="6" max="6" width="14" bestFit="1" customWidth="1"/>
    <col min="7" max="7" width="7.5703125" bestFit="1" customWidth="1"/>
    <col min="8" max="8" width="10.140625" bestFit="1" customWidth="1"/>
    <col min="12" max="12" width="31.28515625" customWidth="1"/>
  </cols>
  <sheetData>
    <row r="3" spans="1:13" x14ac:dyDescent="0.2">
      <c r="B3" s="11"/>
    </row>
    <row r="4" spans="1:13" ht="13.5" thickBot="1" x14ac:dyDescent="0.25">
      <c r="B4" s="11"/>
    </row>
    <row r="5" spans="1:13" ht="30" customHeight="1" thickBot="1" x14ac:dyDescent="0.25">
      <c r="A5" s="10">
        <v>5</v>
      </c>
      <c r="B5" s="16" t="s">
        <v>9</v>
      </c>
      <c r="C5" s="21" t="s">
        <v>1</v>
      </c>
      <c r="D5" s="22" t="s">
        <v>2</v>
      </c>
      <c r="E5" s="22" t="s">
        <v>0</v>
      </c>
      <c r="F5" s="1" t="s">
        <v>3</v>
      </c>
      <c r="G5" s="1" t="s">
        <v>2</v>
      </c>
      <c r="H5" s="1" t="s">
        <v>0</v>
      </c>
      <c r="I5" s="20" t="s">
        <v>4</v>
      </c>
      <c r="J5" s="20" t="s">
        <v>2</v>
      </c>
      <c r="K5" s="20" t="s">
        <v>0</v>
      </c>
      <c r="L5" s="2" t="s">
        <v>5</v>
      </c>
    </row>
    <row r="6" spans="1:13" ht="24.75" customHeight="1" x14ac:dyDescent="0.2">
      <c r="A6" s="10"/>
      <c r="B6" s="15" t="s">
        <v>6</v>
      </c>
      <c r="C6" s="25">
        <v>16900</v>
      </c>
      <c r="D6" s="24">
        <v>3211</v>
      </c>
      <c r="E6" s="24">
        <v>20111</v>
      </c>
      <c r="F6" s="5">
        <v>28000</v>
      </c>
      <c r="G6" s="5">
        <f>+F6*0.19</f>
        <v>5320</v>
      </c>
      <c r="H6" s="5">
        <f>+F6+G6</f>
        <v>33320</v>
      </c>
      <c r="I6" s="4">
        <v>15500</v>
      </c>
      <c r="J6" s="4">
        <f t="shared" ref="J6:J16" si="0">+I6*0.19</f>
        <v>2945</v>
      </c>
      <c r="K6" s="4">
        <f t="shared" ref="K6:K16" si="1">+I6+J6</f>
        <v>18445</v>
      </c>
      <c r="L6" s="6"/>
    </row>
    <row r="7" spans="1:13" ht="23.25" customHeight="1" x14ac:dyDescent="0.2">
      <c r="A7" s="10"/>
      <c r="B7" s="3" t="s">
        <v>7</v>
      </c>
      <c r="C7" s="25">
        <v>16900</v>
      </c>
      <c r="D7" s="24">
        <v>3211</v>
      </c>
      <c r="E7" s="24">
        <v>20111</v>
      </c>
      <c r="F7" s="5">
        <v>25500</v>
      </c>
      <c r="G7" s="5">
        <f>+F7*0.19</f>
        <v>4845</v>
      </c>
      <c r="H7" s="5">
        <f>+F7+G7</f>
        <v>30345</v>
      </c>
      <c r="I7" s="4">
        <v>15500</v>
      </c>
      <c r="J7" s="4">
        <f t="shared" si="0"/>
        <v>2945</v>
      </c>
      <c r="K7" s="4">
        <f t="shared" si="1"/>
        <v>18445</v>
      </c>
      <c r="L7" s="6"/>
    </row>
    <row r="8" spans="1:13" ht="23.25" customHeight="1" x14ac:dyDescent="0.2">
      <c r="A8" s="10"/>
      <c r="B8" s="3" t="s">
        <v>8</v>
      </c>
      <c r="C8" s="26">
        <v>15900</v>
      </c>
      <c r="D8" s="26">
        <v>3021</v>
      </c>
      <c r="E8" s="26">
        <v>18921</v>
      </c>
      <c r="F8" s="5">
        <v>19000</v>
      </c>
      <c r="G8" s="5">
        <f>+F8*0.19</f>
        <v>3610</v>
      </c>
      <c r="H8" s="5">
        <f>+F8+G8</f>
        <v>22610</v>
      </c>
      <c r="I8" s="4">
        <v>17000</v>
      </c>
      <c r="J8" s="4">
        <f t="shared" si="0"/>
        <v>3230</v>
      </c>
      <c r="K8" s="4">
        <f t="shared" si="1"/>
        <v>20230</v>
      </c>
      <c r="L8" s="6"/>
    </row>
    <row r="9" spans="1:13" ht="25.5" x14ac:dyDescent="0.2">
      <c r="A9" s="10"/>
      <c r="B9" s="8" t="s">
        <v>13</v>
      </c>
      <c r="C9" s="26">
        <v>65000</v>
      </c>
      <c r="D9" s="27">
        <v>12350</v>
      </c>
      <c r="E9" s="27">
        <v>77350</v>
      </c>
      <c r="F9" s="5">
        <v>88000</v>
      </c>
      <c r="G9" s="5">
        <f>+F9*0.19</f>
        <v>16720</v>
      </c>
      <c r="H9" s="5">
        <f>+F9+G9</f>
        <v>104720</v>
      </c>
      <c r="I9" s="4">
        <v>100000</v>
      </c>
      <c r="J9" s="4">
        <f t="shared" si="0"/>
        <v>19000</v>
      </c>
      <c r="K9" s="4">
        <f t="shared" si="1"/>
        <v>119000</v>
      </c>
      <c r="L9" s="6"/>
    </row>
    <row r="10" spans="1:13" ht="21" customHeight="1" x14ac:dyDescent="0.2">
      <c r="A10" s="10"/>
      <c r="B10" s="8"/>
      <c r="C10" s="23"/>
      <c r="D10" s="7"/>
      <c r="E10" s="7"/>
      <c r="F10" s="5"/>
      <c r="G10" s="5"/>
      <c r="H10" s="5"/>
      <c r="I10" s="4"/>
      <c r="J10" s="4"/>
      <c r="K10" s="4"/>
      <c r="L10" s="6"/>
    </row>
    <row r="11" spans="1:13" x14ac:dyDescent="0.2">
      <c r="A11" s="10"/>
      <c r="B11" s="3"/>
      <c r="C11" s="7"/>
      <c r="D11" s="7"/>
      <c r="E11" s="7"/>
      <c r="F11" s="5"/>
      <c r="G11" s="5"/>
      <c r="H11" s="5"/>
      <c r="I11" s="4"/>
      <c r="J11" s="4"/>
      <c r="K11" s="4"/>
      <c r="L11" s="6"/>
    </row>
    <row r="12" spans="1:13" x14ac:dyDescent="0.2">
      <c r="A12" s="10"/>
      <c r="B12" s="8" t="s">
        <v>11</v>
      </c>
      <c r="C12" s="7"/>
      <c r="D12" s="7"/>
      <c r="E12" s="7"/>
      <c r="F12" s="5"/>
      <c r="G12" s="5"/>
      <c r="H12" s="5"/>
      <c r="I12" s="4"/>
      <c r="J12" s="4"/>
      <c r="K12" s="4"/>
      <c r="L12" s="6"/>
    </row>
    <row r="13" spans="1:13" ht="26.25" customHeight="1" x14ac:dyDescent="0.2">
      <c r="A13" s="10"/>
      <c r="B13" s="9">
        <v>42194</v>
      </c>
      <c r="C13" s="7">
        <v>120000</v>
      </c>
      <c r="D13" s="7">
        <f>+C13*0.19</f>
        <v>22800</v>
      </c>
      <c r="E13" s="7">
        <f>+C13+D13</f>
        <v>142800</v>
      </c>
      <c r="F13" s="5">
        <v>1250000</v>
      </c>
      <c r="G13" s="5">
        <f>+F13*0.19</f>
        <v>237500</v>
      </c>
      <c r="H13" s="5">
        <f>+F13+G13</f>
        <v>1487500</v>
      </c>
      <c r="I13" s="4">
        <v>1100000</v>
      </c>
      <c r="J13" s="4">
        <f t="shared" si="0"/>
        <v>209000</v>
      </c>
      <c r="K13" s="4">
        <f t="shared" si="1"/>
        <v>1309000</v>
      </c>
      <c r="L13" s="14" t="s">
        <v>12</v>
      </c>
      <c r="M13" s="14"/>
    </row>
    <row r="14" spans="1:13" x14ac:dyDescent="0.2">
      <c r="A14" s="10"/>
      <c r="B14" s="9">
        <v>42225</v>
      </c>
      <c r="C14" s="7">
        <v>120000</v>
      </c>
      <c r="D14" s="7">
        <f>+C14*0.19</f>
        <v>22800</v>
      </c>
      <c r="E14" s="7">
        <f>+C14+D14</f>
        <v>142800</v>
      </c>
      <c r="F14" s="5">
        <v>4750000</v>
      </c>
      <c r="G14" s="5">
        <f>+F14*0.19</f>
        <v>902500</v>
      </c>
      <c r="H14" s="5">
        <f>+F14+G14</f>
        <v>5652500</v>
      </c>
      <c r="I14" s="4">
        <v>1100000</v>
      </c>
      <c r="J14" s="4">
        <f t="shared" si="0"/>
        <v>209000</v>
      </c>
      <c r="K14" s="4">
        <f t="shared" si="1"/>
        <v>1309000</v>
      </c>
      <c r="L14" s="6"/>
    </row>
    <row r="15" spans="1:13" x14ac:dyDescent="0.2">
      <c r="A15" s="10"/>
      <c r="B15" s="9">
        <v>42256</v>
      </c>
      <c r="C15" s="7">
        <v>120000</v>
      </c>
      <c r="D15" s="7">
        <f>+C15*0.19</f>
        <v>22800</v>
      </c>
      <c r="E15" s="7">
        <f>+C15+D15</f>
        <v>142800</v>
      </c>
      <c r="F15" s="5">
        <v>4750000</v>
      </c>
      <c r="G15" s="5">
        <f>+F15*0.19</f>
        <v>902500</v>
      </c>
      <c r="H15" s="5">
        <f>+F15+G15</f>
        <v>5652500</v>
      </c>
      <c r="I15" s="4">
        <v>1100000</v>
      </c>
      <c r="J15" s="4">
        <f t="shared" si="0"/>
        <v>209000</v>
      </c>
      <c r="K15" s="4">
        <f t="shared" si="1"/>
        <v>1309000</v>
      </c>
      <c r="L15" s="6"/>
    </row>
    <row r="16" spans="1:13" x14ac:dyDescent="0.2">
      <c r="A16" s="10"/>
      <c r="B16" s="9">
        <v>42286</v>
      </c>
      <c r="C16" s="7">
        <v>120000</v>
      </c>
      <c r="D16" s="7">
        <f>+C16*0.19</f>
        <v>22800</v>
      </c>
      <c r="E16" s="7">
        <f>+C16+D16</f>
        <v>142800</v>
      </c>
      <c r="F16" s="5">
        <v>2375000</v>
      </c>
      <c r="G16" s="5">
        <f>+F16*0.19</f>
        <v>451250</v>
      </c>
      <c r="H16" s="5">
        <f>+F16+G16</f>
        <v>2826250</v>
      </c>
      <c r="I16" s="4">
        <v>1100000</v>
      </c>
      <c r="J16" s="4">
        <f t="shared" si="0"/>
        <v>209000</v>
      </c>
      <c r="K16" s="4">
        <f t="shared" si="1"/>
        <v>1309000</v>
      </c>
      <c r="L16" s="6"/>
    </row>
    <row r="17" spans="2:11" ht="15.75" customHeight="1" x14ac:dyDescent="0.2">
      <c r="C17" s="12"/>
      <c r="D17" s="12"/>
      <c r="E17" s="18">
        <f>SUM(E6:E16)</f>
        <v>707693</v>
      </c>
      <c r="F17" s="17"/>
      <c r="G17" s="17"/>
      <c r="H17" s="18">
        <f>SUM(H9:H16)</f>
        <v>15723470</v>
      </c>
      <c r="I17" s="17"/>
      <c r="J17" s="17"/>
      <c r="K17" s="18">
        <f>SUM(K9:K16)</f>
        <v>5355000</v>
      </c>
    </row>
    <row r="18" spans="2:11" x14ac:dyDescent="0.2">
      <c r="B18" s="13" t="s">
        <v>10</v>
      </c>
    </row>
    <row r="19" spans="2:11" ht="25.5" customHeight="1" x14ac:dyDescent="0.2">
      <c r="B19" s="41" t="s">
        <v>24</v>
      </c>
      <c r="C19" s="41"/>
    </row>
    <row r="21" spans="2:11" ht="75" customHeight="1" x14ac:dyDescent="0.2">
      <c r="B21" s="41" t="s">
        <v>15</v>
      </c>
      <c r="C21" s="41"/>
    </row>
    <row r="22" spans="2:11" ht="18.75" customHeight="1" x14ac:dyDescent="0.2">
      <c r="B22" s="19"/>
      <c r="C22" s="19"/>
    </row>
    <row r="25" spans="2:11" ht="21.75" customHeight="1" x14ac:dyDescent="0.2">
      <c r="B25" s="42" t="s">
        <v>23</v>
      </c>
      <c r="C25" s="42"/>
      <c r="D25" s="42"/>
      <c r="E25" s="42"/>
    </row>
    <row r="26" spans="2:11" x14ac:dyDescent="0.2">
      <c r="B26" s="37" t="s">
        <v>16</v>
      </c>
      <c r="C26" s="37"/>
      <c r="D26" s="37"/>
      <c r="E26" s="37"/>
    </row>
    <row r="27" spans="2:11" x14ac:dyDescent="0.2">
      <c r="B27" s="29" t="s">
        <v>17</v>
      </c>
      <c r="C27" s="29" t="s">
        <v>14</v>
      </c>
      <c r="D27" s="29" t="s">
        <v>18</v>
      </c>
      <c r="E27" s="29" t="s">
        <v>0</v>
      </c>
    </row>
    <row r="28" spans="2:11" x14ac:dyDescent="0.2">
      <c r="B28" s="30">
        <v>50</v>
      </c>
      <c r="C28" s="36">
        <v>77350</v>
      </c>
      <c r="D28" s="30">
        <v>4</v>
      </c>
      <c r="E28" s="31">
        <f>+(B28*C28)*D28</f>
        <v>15470000</v>
      </c>
    </row>
    <row r="30" spans="2:11" x14ac:dyDescent="0.2">
      <c r="B30" s="38" t="s">
        <v>19</v>
      </c>
      <c r="C30" s="39"/>
      <c r="D30" s="39"/>
      <c r="E30" s="40"/>
    </row>
    <row r="31" spans="2:11" x14ac:dyDescent="0.2">
      <c r="B31" s="29" t="s">
        <v>17</v>
      </c>
      <c r="C31" s="29" t="s">
        <v>14</v>
      </c>
      <c r="D31" s="29" t="s">
        <v>18</v>
      </c>
      <c r="E31" s="29" t="s">
        <v>0</v>
      </c>
    </row>
    <row r="32" spans="2:11" x14ac:dyDescent="0.2">
      <c r="B32" s="30">
        <v>300</v>
      </c>
      <c r="C32" s="36">
        <v>77350</v>
      </c>
      <c r="D32" s="30">
        <v>3</v>
      </c>
      <c r="E32" s="31">
        <f>+(B32*C32)*D32</f>
        <v>69615000</v>
      </c>
    </row>
    <row r="33" spans="2:5" x14ac:dyDescent="0.2">
      <c r="C33" s="28"/>
      <c r="D33" s="28"/>
    </row>
    <row r="34" spans="2:5" x14ac:dyDescent="0.2">
      <c r="B34" s="38" t="s">
        <v>20</v>
      </c>
      <c r="C34" s="39"/>
      <c r="D34" s="39"/>
      <c r="E34" s="40"/>
    </row>
    <row r="35" spans="2:5" x14ac:dyDescent="0.2">
      <c r="B35" s="29" t="s">
        <v>17</v>
      </c>
      <c r="C35" s="29" t="s">
        <v>14</v>
      </c>
      <c r="D35" s="29" t="s">
        <v>18</v>
      </c>
      <c r="E35" s="29" t="s">
        <v>0</v>
      </c>
    </row>
    <row r="36" spans="2:5" x14ac:dyDescent="0.2">
      <c r="B36" s="30">
        <v>100</v>
      </c>
      <c r="C36" s="36">
        <v>77350</v>
      </c>
      <c r="D36" s="30">
        <v>2</v>
      </c>
      <c r="E36" s="31">
        <f>+(B36*C36)*D36</f>
        <v>15470000</v>
      </c>
    </row>
    <row r="38" spans="2:5" x14ac:dyDescent="0.2">
      <c r="D38" s="32" t="s">
        <v>21</v>
      </c>
      <c r="E38" s="33">
        <f>+E28+E32+E36</f>
        <v>100555000</v>
      </c>
    </row>
    <row r="39" spans="2:5" x14ac:dyDescent="0.2">
      <c r="D39" s="34" t="s">
        <v>22</v>
      </c>
      <c r="E39" s="35">
        <f>+E38/615</f>
        <v>163504.0650406504</v>
      </c>
    </row>
  </sheetData>
  <mergeCells count="6">
    <mergeCell ref="B26:E26"/>
    <mergeCell ref="B30:E30"/>
    <mergeCell ref="B34:E34"/>
    <mergeCell ref="B25:E25"/>
    <mergeCell ref="B19:C19"/>
    <mergeCell ref="B21:C2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39612262</IDBDocs_x0020_Number>
    <TaxCatchAll xmlns="cdc7663a-08f0-4737-9e8c-148ce897a09c">
      <Value>22</Value>
      <Value>1</Value>
    </TaxCatchAll>
    <Phase xmlns="cdc7663a-08f0-4737-9e8c-148ce897a09c" xsi:nil="true"/>
    <SISCOR_x0020_Number xmlns="cdc7663a-08f0-4737-9e8c-148ce897a09c" xsi:nil="true"/>
    <Division_x0020_or_x0020_Unit xmlns="cdc7663a-08f0-4737-9e8c-148ce897a09c">INE/WSA</Division_x0020_or_x0020_Unit>
    <Approval_x0020_Number xmlns="cdc7663a-08f0-4737-9e8c-148ce897a09c" xsi:nil="true"/>
    <Document_x0020_Author xmlns="cdc7663a-08f0-4737-9e8c-148ce897a09c">Ducci, Jorge H.</Document_x0020_Author>
    <Fiscal_x0020_Year_x0020_IDB xmlns="cdc7663a-08f0-4737-9e8c-148ce897a09c">2015</Fiscal_x0020_Year_x0020_IDB>
    <Other_x0020_Author xmlns="cdc7663a-08f0-4737-9e8c-148ce897a09c" xsi:nil="true"/>
    <Project_x0020_Number xmlns="cdc7663a-08f0-4737-9e8c-148ce897a09c">RG-T2597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class="ExternalClassE37DD89C60BC4DCD921E565D57787F7D"&gt;MS EXCELTC-DOCUMENTApproved TC document0N&lt;/div&gt;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Spanish</Document_x0020_Language_x0020_IDB>
    <Identifier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Approved TC document</Disclosure_x0020_Activity>
    <Region xmlns="cdc7663a-08f0-4737-9e8c-148ce897a09c" xsi:nil="true"/>
    <_dlc_DocId xmlns="cdc7663a-08f0-4737-9e8c-148ce897a09c">EZSHARE-695149378-32</_dlc_DocId>
    <Publication_x0020_Type xmlns="cdc7663a-08f0-4737-9e8c-148ce897a09c" xsi:nil="true"/>
    <Issue_x0020_Date xmlns="cdc7663a-08f0-4737-9e8c-148ce897a09c" xsi:nil="true"/>
    <Webtopic xmlns="cdc7663a-08f0-4737-9e8c-148ce897a09c">Water and Sanitation</Webtopic>
    <Publishing_x0020_House xmlns="cdc7663a-08f0-4737-9e8c-148ce897a09c" xsi:nil="true"/>
    <Disclosed xmlns="cdc7663a-08f0-4737-9e8c-148ce897a09c">false</Disclosed>
    <KP_x0020_Topics xmlns="cdc7663a-08f0-4737-9e8c-148ce897a09c" xsi:nil="true"/>
    <Related_x0020_SisCor_x0020_Number xmlns="cdc7663a-08f0-4737-9e8c-148ce897a09c" xsi:nil="true"/>
    <_dlc_DocIdUrl xmlns="cdc7663a-08f0-4737-9e8c-148ce897a09c">
      <Url>https://idbg.sharepoint.com/teams/EZ-RG-TCP/RG-T2597/_layouts/15/DocIdRedir.aspx?ID=EZSHARE-695149378-32</Url>
      <Description>EZSHARE-695149378-32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0C7FBD988CC3034AA568F8528BBB9E2F" ma:contentTypeVersion="2086" ma:contentTypeDescription="A content type to manage public (operations) IDB documents" ma:contentTypeScope="" ma:versionID="c4b571f8eae90c13077bb99bfcfb669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776847c0b8c3b878b0fd2b17eef09c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259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5780E87D-8C8B-4B07-B8F2-1F5B5DA724B1}"/>
</file>

<file path=customXml/itemProps2.xml><?xml version="1.0" encoding="utf-8"?>
<ds:datastoreItem xmlns:ds="http://schemas.openxmlformats.org/officeDocument/2006/customXml" ds:itemID="{8E1CCEE3-3EB3-4F4E-85DD-A73B2EA3C9A5}"/>
</file>

<file path=customXml/itemProps3.xml><?xml version="1.0" encoding="utf-8"?>
<ds:datastoreItem xmlns:ds="http://schemas.openxmlformats.org/officeDocument/2006/customXml" ds:itemID="{E7CDB5FD-C1BB-460B-A907-62401FF3F593}"/>
</file>

<file path=customXml/itemProps4.xml><?xml version="1.0" encoding="utf-8"?>
<ds:datastoreItem xmlns:ds="http://schemas.openxmlformats.org/officeDocument/2006/customXml" ds:itemID="{4A818C5B-BA19-4E69-8549-D0B5F9D61C03}"/>
</file>

<file path=customXml/itemProps5.xml><?xml version="1.0" encoding="utf-8"?>
<ds:datastoreItem xmlns:ds="http://schemas.openxmlformats.org/officeDocument/2006/customXml" ds:itemID="{FFBE4872-33A2-4B33-AE19-956FA3FCB585}"/>
</file>

<file path=customXml/itemProps6.xml><?xml version="1.0" encoding="utf-8"?>
<ds:datastoreItem xmlns:ds="http://schemas.openxmlformats.org/officeDocument/2006/customXml" ds:itemID="{30A69C6C-5FAD-4488-A83C-4108ACA803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cuad comp cotizac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Cuadro Comparativo Presupuestos </dc:title>
  <dc:creator>meroca</dc:creator>
  <cp:lastModifiedBy>Inter-American Development Bank</cp:lastModifiedBy>
  <cp:lastPrinted>2015-04-28T17:00:25Z</cp:lastPrinted>
  <dcterms:created xsi:type="dcterms:W3CDTF">2007-02-02T19:50:30Z</dcterms:created>
  <dcterms:modified xsi:type="dcterms:W3CDTF">2015-04-29T20:47:14Z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0x0101001A458A224826124E8B45B1D613300CFC000C7FBD988CC3034AA568F8528BBB9E2F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20;#Loan Proposal|6ee86b6f-6e46-485b-8bfb-87a1f44622ac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20;#Loan Proposal|6ee86b6f-6e46-485b-8bfb-87a1f44622ac</vt:lpwstr>
  </property>
  <property fmtid="{D5CDD505-2E9C-101B-9397-08002B2CF9AE}" pid="14" name="Sector IDB">
    <vt:lpwstr/>
  </property>
  <property fmtid="{D5CDD505-2E9C-101B-9397-08002B2CF9AE}" pid="15" name="Function Operations IDB">
    <vt:lpwstr>1;#Project Preparation, Planning and Design|29ca0c72-1fc4-435f-a09c-28585cb5eac9</vt:lpwstr>
  </property>
  <property fmtid="{D5CDD505-2E9C-101B-9397-08002B2CF9AE}" pid="16" name="Sub-Sector">
    <vt:lpwstr/>
  </property>
  <property fmtid="{D5CDD505-2E9C-101B-9397-08002B2CF9AE}" pid="17" name="Order">
    <vt:r8>3200</vt:r8>
  </property>
  <property fmtid="{D5CDD505-2E9C-101B-9397-08002B2CF9AE}" pid="18" name="ATI Undisclose Document Workflow">
    <vt:lpwstr/>
  </property>
  <property fmtid="{D5CDD505-2E9C-101B-9397-08002B2CF9AE}" pid="19" name="ATI Disclose Document Workflow v5">
    <vt:lpwstr/>
  </property>
  <property fmtid="{D5CDD505-2E9C-101B-9397-08002B2CF9AE}" pid="20" name="_dlc_DocIdItemGuid">
    <vt:lpwstr>7e7e1b4e-f164-4fa2-a51e-c2fc5d5bf70a</vt:lpwstr>
  </property>
</Properties>
</file>