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dbg-my.sharepoint.com/personal/fannypo_iadb_org/Documents/IDB/LOANS/ME-L1297/DLP/Post Negociacion/"/>
    </mc:Choice>
  </mc:AlternateContent>
  <xr:revisionPtr revIDLastSave="8" documentId="13_ncr:1_{3A12FA14-B20E-46DB-BAF1-C2AFE3B9066A}" xr6:coauthVersionLast="45" xr6:coauthVersionMax="45" xr10:uidLastSave="{75035719-E6FA-4BC6-90E0-07593D8EB860}"/>
  <bookViews>
    <workbookView xWindow="-110" yWindow="-110" windowWidth="19420" windowHeight="10420" xr2:uid="{00000000-000D-0000-FFFF-FFFF00000000}"/>
  </bookViews>
  <sheets>
    <sheet name="PEP" sheetId="1" r:id="rId1"/>
  </sheets>
  <definedNames>
    <definedName name="_ftn1" localSheetId="0">PEP!#REF!</definedName>
    <definedName name="_ftn2" localSheetId="0">PEP!#REF!</definedName>
    <definedName name="_ftn3" localSheetId="0">PEP!#REF!</definedName>
    <definedName name="_ftn4" localSheetId="0">PEP!#REF!</definedName>
    <definedName name="_ftn5" localSheetId="0">PEP!#REF!</definedName>
    <definedName name="_ftn6" localSheetId="0">PEP!#REF!</definedName>
    <definedName name="_ftn7" localSheetId="0">PEP!#REF!</definedName>
    <definedName name="_ftn8" localSheetId="0">PEP!#REF!</definedName>
    <definedName name="_ftnref1" localSheetId="0">PEP!#REF!</definedName>
    <definedName name="_ftnref2" localSheetId="0">PEP!#REF!</definedName>
    <definedName name="_ftnref3" localSheetId="0">PEP!#REF!</definedName>
    <definedName name="_ftnref4" localSheetId="0">PEP!$B$11</definedName>
    <definedName name="_ftnref5" localSheetId="0">PEP!#REF!</definedName>
    <definedName name="_ftnref6" localSheetId="0">PEP!#REF!</definedName>
    <definedName name="_ftnref7" localSheetId="0">PEP!#REF!</definedName>
    <definedName name="_ftnref8" localSheetId="0">PEP!#REF!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8" i="1" l="1"/>
  <c r="D8" i="1"/>
  <c r="H22" i="1" l="1"/>
  <c r="H21" i="1"/>
  <c r="H23" i="1"/>
  <c r="G20" i="1" l="1"/>
  <c r="F20" i="1"/>
  <c r="E20" i="1"/>
  <c r="D20" i="1"/>
  <c r="C20" i="1"/>
  <c r="G16" i="1"/>
  <c r="F16" i="1"/>
  <c r="E16" i="1"/>
  <c r="D16" i="1"/>
  <c r="C16" i="1"/>
  <c r="G15" i="1"/>
  <c r="F15" i="1"/>
  <c r="E15" i="1"/>
  <c r="D15" i="1"/>
  <c r="C15" i="1"/>
  <c r="G14" i="1"/>
  <c r="F14" i="1"/>
  <c r="E14" i="1"/>
  <c r="D14" i="1"/>
  <c r="C14" i="1"/>
  <c r="G13" i="1"/>
  <c r="F13" i="1"/>
  <c r="E13" i="1"/>
  <c r="D13" i="1"/>
  <c r="C13" i="1"/>
  <c r="G10" i="1"/>
  <c r="F10" i="1"/>
  <c r="E10" i="1"/>
  <c r="D10" i="1"/>
  <c r="C10" i="1"/>
  <c r="G9" i="1"/>
  <c r="F9" i="1"/>
  <c r="E9" i="1"/>
  <c r="D9" i="1"/>
  <c r="C9" i="1"/>
  <c r="F8" i="1"/>
  <c r="E8" i="1"/>
  <c r="C8" i="1"/>
  <c r="D7" i="1"/>
  <c r="E7" i="1"/>
  <c r="F7" i="1"/>
  <c r="G7" i="1"/>
  <c r="C7" i="1"/>
  <c r="F23" i="1" l="1"/>
  <c r="C23" i="1"/>
  <c r="C24" i="1" s="1"/>
  <c r="G23" i="1"/>
  <c r="D23" i="1"/>
  <c r="E23" i="1"/>
  <c r="F11" i="1"/>
  <c r="D11" i="1"/>
  <c r="G11" i="1"/>
  <c r="E11" i="1"/>
  <c r="C11" i="1"/>
  <c r="G24" i="1"/>
  <c r="D24" i="1" l="1"/>
  <c r="E24" i="1"/>
  <c r="F24" i="1"/>
  <c r="H24" i="1" l="1"/>
</calcChain>
</file>

<file path=xl/sharedStrings.xml><?xml version="1.0" encoding="utf-8"?>
<sst xmlns="http://schemas.openxmlformats.org/spreadsheetml/2006/main" count="27" uniqueCount="27">
  <si>
    <t>Programa para Promover la Transformación Digital e Inclusión Social en México (ME-L1297)</t>
  </si>
  <si>
    <t xml:space="preserve">PLAN DE EJECUCION PLURIANUAL </t>
  </si>
  <si>
    <t>Componente e Indicadores de Producto</t>
  </si>
  <si>
    <t>Año 1</t>
  </si>
  <si>
    <t>Año 2</t>
  </si>
  <si>
    <t>Año 3</t>
  </si>
  <si>
    <t>Año 4</t>
  </si>
  <si>
    <t>Año 5</t>
  </si>
  <si>
    <t>Total</t>
  </si>
  <si>
    <t xml:space="preserve"> Producto 5: Centros de Inclusión Digital equipados e implementados</t>
  </si>
  <si>
    <t>TOTAL</t>
  </si>
  <si>
    <t>Porcentaje sobre el Total</t>
  </si>
  <si>
    <t>Componente 2. Inclusión digital</t>
  </si>
  <si>
    <t>Componente 3: Desarrollo de soluciones sobre infraestructura digital</t>
  </si>
  <si>
    <t xml:space="preserve"> Producto 7: Plataforma para otorgar certificaciones implementada</t>
  </si>
  <si>
    <t xml:space="preserve"> Producto 3: Diseño, desarrollo e implementación de la infraestructura activa para la priorización de sitios públicos a conectar y conectados</t>
  </si>
  <si>
    <t xml:space="preserve"> Producto 4: Diseño e implementación de acciones de política para la modernización del sector</t>
  </si>
  <si>
    <t xml:space="preserve"> Producto 2: Infraestructura activa y pasiva para el despliegue de la red dorsal de alto desempeño para conectar sitios de la Red Nacional de Educación e Investigación en México (RNEI) y de misión crítica</t>
  </si>
  <si>
    <t xml:space="preserve"> Producto 1: Infraestructura activa consistente en el diseño, arquitectura y especificaciones técnicas de la red dorsal y priorización de sitios </t>
  </si>
  <si>
    <t xml:space="preserve"> Producto 8: Plataforma para el aprendizaje en línea</t>
  </si>
  <si>
    <t xml:space="preserve"> Producto 10: Infraestructura activa para la agregación y publicación de información del sector comunicaciones</t>
  </si>
  <si>
    <t>Producto 13: Modelo de comunicación y gobernanza</t>
  </si>
  <si>
    <t>Componente 1: Infraestructura de telecomunicaciones: Inversiones en redes críticas y de alto desempeño</t>
  </si>
  <si>
    <t xml:space="preserve"> Producto 9: Observatorio Nacional de Tendencias Tecnológicas en Comunicaciones y Tecnologías de la Información implementado </t>
  </si>
  <si>
    <t xml:space="preserve"> Producto 6: Módulos de Inclusión Digital implementados </t>
  </si>
  <si>
    <t>Producto 11. Plataforma integral de planeación y seguimiento estratégico</t>
  </si>
  <si>
    <t>Producto 12. Plan de sostenibilidad y de acción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</si>
</sst>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_-&quot;$&quot;* #,##0.00_-;\-&quot;$&quot;* #,##0.00_-;_-&quot;$&quot;* &quot;-&quot;??_-;_-@_-"/>
    <numFmt numFmtId="166" formatCode="_-* #,##0.00\ _€_-;\-* #,##0.00\ _€_-;_-* &quot;-&quot;??\ _€_-;_-@_-"/>
    <numFmt numFmtId="167" formatCode="0.0%"/>
    <numFmt numFmtId="168" formatCode="_(&quot;$&quot;* #,##0_);_(&quot;$&quot;* \(#,##0\);_(&quot;$&quot;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Arial Narrow"/>
      <family val="2"/>
    </font>
    <font>
      <sz val="1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-0.2499465926084170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rgb="FF8DB3E2"/>
      </right>
      <top style="medium">
        <color rgb="FF8DB3E2"/>
      </top>
      <bottom style="medium">
        <color rgb="FF8DB3E2"/>
      </bottom>
      <diagonal/>
    </border>
    <border>
      <left/>
      <right style="medium">
        <color rgb="FF8DB3E2"/>
      </right>
      <top/>
      <bottom style="medium">
        <color rgb="FF8DB3E2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9">
    <xf numFmtId="0" fontId="0" fillId="0" borderId="0"/>
    <xf numFmtId="43" fontId="1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1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5" fillId="0" borderId="0" xfId="0" applyFont="1" applyBorder="1"/>
    <xf numFmtId="0" fontId="6" fillId="0" borderId="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/>
    <xf numFmtId="0" fontId="5" fillId="4" borderId="2" xfId="0" applyFont="1" applyFill="1" applyBorder="1" applyAlignment="1">
      <alignment vertical="center" wrapText="1"/>
    </xf>
    <xf numFmtId="3" fontId="5" fillId="4" borderId="0" xfId="0" applyNumberFormat="1" applyFont="1" applyFill="1" applyBorder="1" applyAlignment="1">
      <alignment vertical="center" wrapText="1"/>
    </xf>
    <xf numFmtId="3" fontId="5" fillId="4" borderId="3" xfId="0" applyNumberFormat="1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justify" vertical="center" wrapText="1"/>
    </xf>
    <xf numFmtId="0" fontId="6" fillId="0" borderId="0" xfId="0" applyFont="1" applyFill="1" applyBorder="1"/>
    <xf numFmtId="0" fontId="6" fillId="0" borderId="3" xfId="0" applyFont="1" applyFill="1" applyBorder="1"/>
    <xf numFmtId="0" fontId="6" fillId="0" borderId="0" xfId="0" applyFont="1" applyFill="1"/>
    <xf numFmtId="0" fontId="6" fillId="4" borderId="0" xfId="0" applyFont="1" applyFill="1" applyAlignment="1">
      <alignment horizontal="right" vertical="center"/>
    </xf>
    <xf numFmtId="0" fontId="6" fillId="4" borderId="0" xfId="0" applyFont="1" applyFill="1" applyAlignment="1"/>
    <xf numFmtId="0" fontId="6" fillId="0" borderId="2" xfId="0" applyFont="1" applyBorder="1" applyAlignment="1">
      <alignment horizontal="left" vertical="center" wrapText="1"/>
    </xf>
    <xf numFmtId="9" fontId="7" fillId="0" borderId="0" xfId="28" applyFont="1" applyFill="1" applyBorder="1" applyAlignment="1">
      <alignment horizontal="right" vertical="center" wrapText="1"/>
    </xf>
    <xf numFmtId="0" fontId="7" fillId="0" borderId="0" xfId="0" applyFont="1" applyFill="1" applyBorder="1"/>
    <xf numFmtId="3" fontId="7" fillId="0" borderId="3" xfId="0" applyNumberFormat="1" applyFont="1" applyFill="1" applyBorder="1"/>
    <xf numFmtId="0" fontId="5" fillId="5" borderId="4" xfId="0" applyFont="1" applyFill="1" applyBorder="1" applyAlignment="1">
      <alignment horizontal="justify" vertical="center" wrapText="1"/>
    </xf>
    <xf numFmtId="0" fontId="6" fillId="4" borderId="6" xfId="0" applyFont="1" applyFill="1" applyBorder="1"/>
    <xf numFmtId="167" fontId="6" fillId="0" borderId="0" xfId="0" applyNumberFormat="1" applyFont="1" applyBorder="1"/>
    <xf numFmtId="0" fontId="8" fillId="4" borderId="0" xfId="0" applyFont="1" applyFill="1" applyBorder="1"/>
    <xf numFmtId="3" fontId="5" fillId="5" borderId="5" xfId="0" applyNumberFormat="1" applyFont="1" applyFill="1" applyBorder="1" applyAlignment="1">
      <alignment horizontal="center" vertical="center" wrapText="1"/>
    </xf>
    <xf numFmtId="9" fontId="6" fillId="4" borderId="7" xfId="0" applyNumberFormat="1" applyFont="1" applyFill="1" applyBorder="1" applyAlignment="1">
      <alignment horizontal="center"/>
    </xf>
    <xf numFmtId="0" fontId="5" fillId="3" borderId="8" xfId="0" applyFont="1" applyFill="1" applyBorder="1" applyAlignment="1">
      <alignment horizontal="justify" vertical="center" wrapText="1"/>
    </xf>
    <xf numFmtId="168" fontId="5" fillId="3" borderId="9" xfId="27" applyNumberFormat="1" applyFont="1" applyFill="1" applyBorder="1" applyAlignment="1">
      <alignment horizontal="center" vertical="center" wrapText="1"/>
    </xf>
    <xf numFmtId="168" fontId="5" fillId="3" borderId="10" xfId="27" applyNumberFormat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168" fontId="5" fillId="3" borderId="12" xfId="27" applyNumberFormat="1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9" fontId="6" fillId="4" borderId="15" xfId="0" applyNumberFormat="1" applyFont="1" applyFill="1" applyBorder="1" applyAlignment="1">
      <alignment horizontal="center"/>
    </xf>
    <xf numFmtId="3" fontId="5" fillId="5" borderId="1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168" fontId="6" fillId="0" borderId="0" xfId="0" applyNumberFormat="1" applyFont="1" applyFill="1"/>
    <xf numFmtId="0" fontId="10" fillId="0" borderId="0" xfId="0" applyFont="1" applyBorder="1" applyAlignment="1">
      <alignment horizontal="center" vertical="center" wrapText="1"/>
    </xf>
    <xf numFmtId="10" fontId="6" fillId="0" borderId="0" xfId="28" applyNumberFormat="1" applyFont="1" applyBorder="1"/>
    <xf numFmtId="43" fontId="6" fillId="0" borderId="0" xfId="1" applyFont="1" applyBorder="1"/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</cellXfs>
  <cellStyles count="29">
    <cellStyle name="Comma" xfId="1" builtinId="3"/>
    <cellStyle name="Comma [0] 2" xfId="15" xr:uid="{00000000-0005-0000-0000-000001000000}"/>
    <cellStyle name="Comma 10" xfId="20" xr:uid="{00000000-0005-0000-0000-000002000000}"/>
    <cellStyle name="Comma 11" xfId="21" xr:uid="{00000000-0005-0000-0000-000003000000}"/>
    <cellStyle name="Comma 12" xfId="22" xr:uid="{00000000-0005-0000-0000-000004000000}"/>
    <cellStyle name="Comma 13" xfId="24" xr:uid="{00000000-0005-0000-0000-000005000000}"/>
    <cellStyle name="Comma 14" xfId="23" xr:uid="{00000000-0005-0000-0000-000006000000}"/>
    <cellStyle name="Comma 15" xfId="25" xr:uid="{00000000-0005-0000-0000-000007000000}"/>
    <cellStyle name="Comma 16" xfId="26" xr:uid="{00000000-0005-0000-0000-000008000000}"/>
    <cellStyle name="Comma 2" xfId="3" xr:uid="{00000000-0005-0000-0000-000009000000}"/>
    <cellStyle name="Comma 3" xfId="4" xr:uid="{00000000-0005-0000-0000-00000A000000}"/>
    <cellStyle name="Comma 4" xfId="7" xr:uid="{00000000-0005-0000-0000-00000B000000}"/>
    <cellStyle name="Comma 5" xfId="10" xr:uid="{00000000-0005-0000-0000-00000C000000}"/>
    <cellStyle name="Comma 6" xfId="12" xr:uid="{00000000-0005-0000-0000-00000D000000}"/>
    <cellStyle name="Comma 7" xfId="14" xr:uid="{00000000-0005-0000-0000-00000E000000}"/>
    <cellStyle name="Comma 8" xfId="19" xr:uid="{00000000-0005-0000-0000-00000F000000}"/>
    <cellStyle name="Comma 9" xfId="18" xr:uid="{00000000-0005-0000-0000-000010000000}"/>
    <cellStyle name="Currency" xfId="27" builtinId="4"/>
    <cellStyle name="Currency 2" xfId="6" xr:uid="{00000000-0005-0000-0000-000012000000}"/>
    <cellStyle name="Currency 3" xfId="16" xr:uid="{00000000-0005-0000-0000-000013000000}"/>
    <cellStyle name="Millares 2" xfId="8" xr:uid="{00000000-0005-0000-0000-000014000000}"/>
    <cellStyle name="Normal" xfId="0" builtinId="0"/>
    <cellStyle name="Normal 2" xfId="2" xr:uid="{00000000-0005-0000-0000-000016000000}"/>
    <cellStyle name="Normal 3" xfId="9" xr:uid="{00000000-0005-0000-0000-000017000000}"/>
    <cellStyle name="Normal 4" xfId="13" xr:uid="{00000000-0005-0000-0000-000018000000}"/>
    <cellStyle name="Percent" xfId="28" builtinId="5"/>
    <cellStyle name="Percent 2" xfId="5" xr:uid="{00000000-0005-0000-0000-000019000000}"/>
    <cellStyle name="Percent 3" xfId="11" xr:uid="{00000000-0005-0000-0000-00001A000000}"/>
    <cellStyle name="Percent 4" xfId="17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9"/>
  <sheetViews>
    <sheetView tabSelected="1" zoomScale="70" zoomScaleNormal="70" workbookViewId="0">
      <selection activeCell="B10" sqref="B10"/>
    </sheetView>
  </sheetViews>
  <sheetFormatPr defaultColWidth="9.1796875" defaultRowHeight="14" x14ac:dyDescent="0.3"/>
  <cols>
    <col min="1" max="1" width="5.1796875" style="4" customWidth="1"/>
    <col min="2" max="2" width="114.1796875" style="2" customWidth="1"/>
    <col min="3" max="8" width="13.81640625" style="2" bestFit="1" customWidth="1"/>
    <col min="9" max="9" width="12.26953125" style="2" hidden="1" customWidth="1"/>
    <col min="10" max="14" width="12.26953125" style="4" hidden="1" customWidth="1"/>
    <col min="15" max="15" width="12.26953125" style="4" customWidth="1"/>
    <col min="16" max="16" width="9.1796875" style="4"/>
    <col min="17" max="17" width="12.453125" style="4" bestFit="1" customWidth="1"/>
    <col min="18" max="16384" width="9.1796875" style="4"/>
  </cols>
  <sheetData>
    <row r="1" spans="1:17" ht="63" customHeight="1" x14ac:dyDescent="0.3">
      <c r="B1" s="49" t="s">
        <v>0</v>
      </c>
      <c r="C1" s="49"/>
      <c r="D1" s="49"/>
      <c r="E1" s="49"/>
      <c r="F1" s="49"/>
      <c r="G1" s="49"/>
      <c r="H1" s="49"/>
    </row>
    <row r="2" spans="1:17" ht="31.5" customHeight="1" x14ac:dyDescent="0.3">
      <c r="B2" s="48" t="s">
        <v>1</v>
      </c>
      <c r="C2" s="48"/>
      <c r="D2" s="48"/>
      <c r="E2" s="48"/>
      <c r="F2" s="48"/>
      <c r="G2" s="48"/>
      <c r="H2" s="48"/>
    </row>
    <row r="3" spans="1:17" x14ac:dyDescent="0.3">
      <c r="B3" s="1"/>
    </row>
    <row r="4" spans="1:17" ht="29.25" customHeight="1" x14ac:dyDescent="0.3">
      <c r="B4" s="3" t="s">
        <v>2</v>
      </c>
      <c r="C4" s="29" t="s">
        <v>3</v>
      </c>
      <c r="D4" s="29" t="s">
        <v>4</v>
      </c>
      <c r="E4" s="29" t="s">
        <v>5</v>
      </c>
      <c r="F4" s="29" t="s">
        <v>6</v>
      </c>
      <c r="G4" s="29" t="s">
        <v>7</v>
      </c>
      <c r="H4" s="29" t="s">
        <v>8</v>
      </c>
      <c r="I4" s="44"/>
      <c r="J4" s="45"/>
      <c r="K4" s="45"/>
      <c r="L4" s="45"/>
    </row>
    <row r="5" spans="1:17" s="5" customFormat="1" ht="1.5" customHeight="1" x14ac:dyDescent="0.3">
      <c r="B5" s="6"/>
      <c r="C5" s="7"/>
      <c r="D5" s="7"/>
      <c r="E5" s="7"/>
      <c r="F5" s="7"/>
      <c r="G5" s="7"/>
      <c r="H5" s="8"/>
      <c r="I5" s="38"/>
      <c r="J5" s="39"/>
      <c r="K5" s="39"/>
      <c r="L5" s="39"/>
    </row>
    <row r="6" spans="1:17" s="13" customFormat="1" ht="14.5" thickBot="1" x14ac:dyDescent="0.35">
      <c r="A6" s="9"/>
      <c r="B6" s="10" t="s">
        <v>22</v>
      </c>
      <c r="C6" s="11"/>
      <c r="D6" s="11"/>
      <c r="E6" s="11"/>
      <c r="F6" s="11"/>
      <c r="G6" s="11"/>
      <c r="H6" s="12"/>
      <c r="I6" s="46"/>
      <c r="J6" s="47"/>
      <c r="K6" s="47"/>
      <c r="L6" s="47"/>
    </row>
    <row r="7" spans="1:17" s="13" customFormat="1" ht="36.75" customHeight="1" thickBot="1" x14ac:dyDescent="0.35">
      <c r="A7" s="14"/>
      <c r="B7" s="26" t="s">
        <v>18</v>
      </c>
      <c r="C7" s="27">
        <f>+I7/$N7*$H7</f>
        <v>176279.55884870273</v>
      </c>
      <c r="D7" s="27">
        <f t="shared" ref="D7:G7" si="0">+J7/$N7*$H7</f>
        <v>0</v>
      </c>
      <c r="E7" s="27">
        <f t="shared" si="0"/>
        <v>0</v>
      </c>
      <c r="F7" s="27">
        <f t="shared" si="0"/>
        <v>0</v>
      </c>
      <c r="G7" s="27">
        <f t="shared" si="0"/>
        <v>0</v>
      </c>
      <c r="H7" s="28">
        <v>176279.55884870273</v>
      </c>
      <c r="I7" s="31">
        <v>1</v>
      </c>
      <c r="J7" s="31">
        <v>0</v>
      </c>
      <c r="K7" s="31">
        <v>0</v>
      </c>
      <c r="L7" s="31">
        <v>0</v>
      </c>
      <c r="M7" s="31">
        <v>0</v>
      </c>
      <c r="N7" s="32">
        <v>1</v>
      </c>
      <c r="Q7" s="40"/>
    </row>
    <row r="8" spans="1:17" s="13" customFormat="1" ht="45.75" customHeight="1" thickBot="1" x14ac:dyDescent="0.35">
      <c r="A8" s="14"/>
      <c r="B8" s="26" t="s">
        <v>17</v>
      </c>
      <c r="C8" s="27">
        <f t="shared" ref="C8:C20" si="1">+I8/$N8*$H8</f>
        <v>0</v>
      </c>
      <c r="D8" s="27">
        <f>+J8/$N8*$H8</f>
        <v>13504102.1690754</v>
      </c>
      <c r="E8" s="27">
        <f t="shared" ref="E8:E20" si="2">+K8/$N8*$H8</f>
        <v>13504102.1690754</v>
      </c>
      <c r="F8" s="27">
        <f t="shared" ref="F8:F20" si="3">+L8/$N8*$H8</f>
        <v>13504102.1690754</v>
      </c>
      <c r="G8" s="27">
        <f>+M8/$N8*$H8</f>
        <v>13504102.1690754</v>
      </c>
      <c r="H8" s="28">
        <v>54016408.676301599</v>
      </c>
      <c r="I8" s="31">
        <v>0</v>
      </c>
      <c r="J8" s="31">
        <v>325</v>
      </c>
      <c r="K8" s="31">
        <v>325</v>
      </c>
      <c r="L8" s="31">
        <v>325</v>
      </c>
      <c r="M8" s="31">
        <v>325</v>
      </c>
      <c r="N8" s="32">
        <v>1300</v>
      </c>
    </row>
    <row r="9" spans="1:17" s="13" customFormat="1" ht="28.15" customHeight="1" thickBot="1" x14ac:dyDescent="0.35">
      <c r="A9" s="14"/>
      <c r="B9" s="26" t="s">
        <v>15</v>
      </c>
      <c r="C9" s="27">
        <f t="shared" si="1"/>
        <v>265082.04338150786</v>
      </c>
      <c r="D9" s="27">
        <f t="shared" ref="D9:D20" si="4">+J9/$N9*$H9</f>
        <v>0</v>
      </c>
      <c r="E9" s="27">
        <f t="shared" si="2"/>
        <v>0</v>
      </c>
      <c r="F9" s="27">
        <f t="shared" si="3"/>
        <v>0</v>
      </c>
      <c r="G9" s="27">
        <f t="shared" ref="G9:G20" si="5">+M9/$N9*$H9</f>
        <v>0</v>
      </c>
      <c r="H9" s="28">
        <v>265082.04338150786</v>
      </c>
      <c r="I9" s="31">
        <v>1</v>
      </c>
      <c r="J9" s="31">
        <v>0</v>
      </c>
      <c r="K9" s="31">
        <v>0</v>
      </c>
      <c r="L9" s="31">
        <v>0</v>
      </c>
      <c r="M9" s="31">
        <v>0</v>
      </c>
      <c r="N9" s="31">
        <v>1</v>
      </c>
    </row>
    <row r="10" spans="1:17" s="13" customFormat="1" ht="28.15" customHeight="1" thickBot="1" x14ac:dyDescent="0.35">
      <c r="A10" s="14"/>
      <c r="B10" s="26" t="s">
        <v>16</v>
      </c>
      <c r="C10" s="27">
        <f t="shared" si="1"/>
        <v>247409.90715607395</v>
      </c>
      <c r="D10" s="27">
        <f t="shared" si="4"/>
        <v>247409.90715607395</v>
      </c>
      <c r="E10" s="27">
        <f t="shared" si="2"/>
        <v>247409.90715607395</v>
      </c>
      <c r="F10" s="27">
        <f t="shared" si="3"/>
        <v>0</v>
      </c>
      <c r="G10" s="27">
        <f t="shared" si="5"/>
        <v>0</v>
      </c>
      <c r="H10" s="28">
        <v>742229.72146822186</v>
      </c>
      <c r="I10" s="31">
        <v>1</v>
      </c>
      <c r="J10" s="31">
        <v>1</v>
      </c>
      <c r="K10" s="31">
        <v>1</v>
      </c>
      <c r="L10" s="31">
        <v>0</v>
      </c>
      <c r="M10" s="31">
        <v>0</v>
      </c>
      <c r="N10" s="31">
        <v>3</v>
      </c>
    </row>
    <row r="11" spans="1:17" s="5" customFormat="1" ht="14.25" hidden="1" customHeight="1" x14ac:dyDescent="0.3">
      <c r="A11" s="15"/>
      <c r="B11" s="16"/>
      <c r="C11" s="17" t="e">
        <f t="shared" si="1"/>
        <v>#DIV/0!</v>
      </c>
      <c r="D11" s="17" t="e">
        <f t="shared" si="4"/>
        <v>#DIV/0!</v>
      </c>
      <c r="E11" s="17" t="e">
        <f t="shared" si="2"/>
        <v>#DIV/0!</v>
      </c>
      <c r="F11" s="17" t="e">
        <f t="shared" si="3"/>
        <v>#DIV/0!</v>
      </c>
      <c r="G11" s="17" t="e">
        <f t="shared" si="5"/>
        <v>#DIV/0!</v>
      </c>
      <c r="H11" s="17"/>
      <c r="I11" s="38"/>
      <c r="J11" s="39"/>
      <c r="K11" s="39"/>
      <c r="L11" s="39"/>
    </row>
    <row r="12" spans="1:17" s="13" customFormat="1" ht="14.5" thickBot="1" x14ac:dyDescent="0.35">
      <c r="A12" s="9"/>
      <c r="B12" s="10" t="s">
        <v>12</v>
      </c>
      <c r="C12" s="18"/>
      <c r="D12" s="18"/>
      <c r="E12" s="18"/>
      <c r="F12" s="18"/>
      <c r="G12" s="18"/>
      <c r="H12" s="19"/>
      <c r="I12" s="46"/>
      <c r="J12" s="47"/>
      <c r="K12" s="47"/>
      <c r="L12" s="47"/>
    </row>
    <row r="13" spans="1:17" s="13" customFormat="1" ht="41.25" customHeight="1" thickBot="1" x14ac:dyDescent="0.35">
      <c r="A13" s="14"/>
      <c r="B13" s="26" t="s">
        <v>9</v>
      </c>
      <c r="C13" s="27">
        <f t="shared" si="1"/>
        <v>0</v>
      </c>
      <c r="D13" s="27">
        <f t="shared" si="4"/>
        <v>9969336.4490591995</v>
      </c>
      <c r="E13" s="27">
        <f t="shared" si="2"/>
        <v>9969336.4490591995</v>
      </c>
      <c r="F13" s="27">
        <f t="shared" si="3"/>
        <v>9969336.4490591995</v>
      </c>
      <c r="G13" s="27">
        <f t="shared" si="5"/>
        <v>9969336.4490591995</v>
      </c>
      <c r="H13" s="28">
        <v>39877345.796236798</v>
      </c>
      <c r="I13" s="31">
        <v>0</v>
      </c>
      <c r="J13" s="31">
        <v>8</v>
      </c>
      <c r="K13" s="31">
        <v>8</v>
      </c>
      <c r="L13" s="31">
        <v>8</v>
      </c>
      <c r="M13" s="31">
        <v>8</v>
      </c>
      <c r="N13" s="31">
        <v>32</v>
      </c>
      <c r="Q13" s="40"/>
    </row>
    <row r="14" spans="1:17" s="13" customFormat="1" ht="41.25" customHeight="1" thickBot="1" x14ac:dyDescent="0.35">
      <c r="A14" s="14"/>
      <c r="B14" s="26" t="s">
        <v>24</v>
      </c>
      <c r="C14" s="27">
        <f t="shared" si="1"/>
        <v>283674.92530048819</v>
      </c>
      <c r="D14" s="27">
        <f t="shared" si="4"/>
        <v>283674.92530048819</v>
      </c>
      <c r="E14" s="27">
        <f t="shared" si="2"/>
        <v>283674.92530048819</v>
      </c>
      <c r="F14" s="27">
        <f t="shared" si="3"/>
        <v>283674.92530048819</v>
      </c>
      <c r="G14" s="27">
        <f t="shared" si="5"/>
        <v>283674.92530048819</v>
      </c>
      <c r="H14" s="28">
        <v>1418374.626502441</v>
      </c>
      <c r="I14" s="34">
        <v>192</v>
      </c>
      <c r="J14" s="34">
        <v>192</v>
      </c>
      <c r="K14" s="34">
        <v>192</v>
      </c>
      <c r="L14" s="34">
        <v>192</v>
      </c>
      <c r="M14" s="34">
        <v>192</v>
      </c>
      <c r="N14" s="34">
        <v>960</v>
      </c>
    </row>
    <row r="15" spans="1:17" s="13" customFormat="1" ht="41.25" customHeight="1" x14ac:dyDescent="0.3">
      <c r="A15" s="14"/>
      <c r="B15" s="26" t="s">
        <v>14</v>
      </c>
      <c r="C15" s="27">
        <f t="shared" si="1"/>
        <v>0</v>
      </c>
      <c r="D15" s="27">
        <f t="shared" si="4"/>
        <v>484841.70141312823</v>
      </c>
      <c r="E15" s="27">
        <f t="shared" si="2"/>
        <v>0</v>
      </c>
      <c r="F15" s="27">
        <f t="shared" si="3"/>
        <v>0</v>
      </c>
      <c r="G15" s="27">
        <f t="shared" si="5"/>
        <v>0</v>
      </c>
      <c r="H15" s="28">
        <v>484841.70141312823</v>
      </c>
      <c r="I15" s="34">
        <v>0</v>
      </c>
      <c r="J15" s="34">
        <v>1</v>
      </c>
      <c r="K15" s="34">
        <v>0</v>
      </c>
      <c r="L15" s="34">
        <v>0</v>
      </c>
      <c r="M15" s="35">
        <v>0</v>
      </c>
      <c r="N15" s="34">
        <v>1</v>
      </c>
    </row>
    <row r="16" spans="1:17" s="13" customFormat="1" ht="41.25" customHeight="1" thickBot="1" x14ac:dyDescent="0.35">
      <c r="A16" s="14"/>
      <c r="B16" s="26" t="s">
        <v>19</v>
      </c>
      <c r="C16" s="27">
        <f t="shared" si="1"/>
        <v>1419437.8758476453</v>
      </c>
      <c r="D16" s="27">
        <f t="shared" si="4"/>
        <v>0</v>
      </c>
      <c r="E16" s="27">
        <f t="shared" si="2"/>
        <v>0</v>
      </c>
      <c r="F16" s="27">
        <f t="shared" si="3"/>
        <v>0</v>
      </c>
      <c r="G16" s="27">
        <f t="shared" si="5"/>
        <v>0</v>
      </c>
      <c r="H16" s="28">
        <v>1419437.8758476453</v>
      </c>
      <c r="I16" s="33">
        <v>1</v>
      </c>
      <c r="J16" s="33">
        <v>0</v>
      </c>
      <c r="K16" s="33">
        <v>0</v>
      </c>
      <c r="L16" s="33">
        <v>0</v>
      </c>
      <c r="M16" s="33">
        <v>0</v>
      </c>
      <c r="N16" s="33">
        <v>1</v>
      </c>
    </row>
    <row r="17" spans="1:17" s="13" customFormat="1" ht="14.5" thickBot="1" x14ac:dyDescent="0.35">
      <c r="A17" s="9"/>
      <c r="B17" s="10" t="s">
        <v>13</v>
      </c>
      <c r="C17" s="11"/>
      <c r="D17" s="11"/>
      <c r="E17" s="11"/>
      <c r="F17" s="11"/>
      <c r="G17" s="11"/>
      <c r="H17" s="12"/>
      <c r="I17" s="46"/>
      <c r="J17" s="47"/>
      <c r="K17" s="47"/>
      <c r="L17" s="47"/>
    </row>
    <row r="18" spans="1:17" s="13" customFormat="1" ht="41.25" customHeight="1" thickBot="1" x14ac:dyDescent="0.35">
      <c r="A18" s="14"/>
      <c r="B18" s="26" t="s">
        <v>23</v>
      </c>
      <c r="C18" s="27">
        <v>2203963.7008316326</v>
      </c>
      <c r="D18" s="27">
        <v>801441.34575695719</v>
      </c>
      <c r="E18" s="27">
        <v>801441.34575695719</v>
      </c>
      <c r="F18" s="27">
        <v>801441.34575695719</v>
      </c>
      <c r="G18" s="27">
        <v>801441.34575695719</v>
      </c>
      <c r="H18" s="28">
        <v>5409729.0838594623</v>
      </c>
      <c r="I18" s="34">
        <v>1</v>
      </c>
      <c r="J18" s="34">
        <v>0</v>
      </c>
      <c r="K18" s="34">
        <v>0</v>
      </c>
      <c r="L18" s="34">
        <v>0</v>
      </c>
      <c r="M18" s="34">
        <v>0</v>
      </c>
      <c r="N18" s="34">
        <v>1</v>
      </c>
      <c r="Q18" s="40"/>
    </row>
    <row r="19" spans="1:17" s="13" customFormat="1" ht="41.25" customHeight="1" thickBot="1" x14ac:dyDescent="0.35">
      <c r="A19" s="14"/>
      <c r="B19" s="26" t="s">
        <v>20</v>
      </c>
      <c r="C19" s="27">
        <v>3017765.9140767222</v>
      </c>
      <c r="D19" s="27">
        <v>3017765.9140767222</v>
      </c>
      <c r="E19" s="27">
        <v>3017765.9140767222</v>
      </c>
      <c r="F19" s="27">
        <v>3017765.9140767222</v>
      </c>
      <c r="G19" s="27">
        <v>3017765.9140767222</v>
      </c>
      <c r="H19" s="28">
        <v>15088829.570383612</v>
      </c>
      <c r="I19" s="33">
        <v>1</v>
      </c>
      <c r="J19" s="33">
        <v>1</v>
      </c>
      <c r="K19" s="33">
        <v>1</v>
      </c>
      <c r="L19" s="33">
        <v>1</v>
      </c>
      <c r="M19" s="33">
        <v>1</v>
      </c>
      <c r="N19" s="33">
        <v>1</v>
      </c>
    </row>
    <row r="20" spans="1:17" s="13" customFormat="1" ht="41.25" customHeight="1" thickBot="1" x14ac:dyDescent="0.35">
      <c r="A20" s="14"/>
      <c r="B20" s="26" t="s">
        <v>25</v>
      </c>
      <c r="C20" s="27">
        <f t="shared" si="1"/>
        <v>801441.34575695696</v>
      </c>
      <c r="D20" s="27">
        <f t="shared" si="4"/>
        <v>0</v>
      </c>
      <c r="E20" s="27">
        <f t="shared" si="2"/>
        <v>0</v>
      </c>
      <c r="F20" s="27">
        <f t="shared" si="3"/>
        <v>0</v>
      </c>
      <c r="G20" s="30">
        <f t="shared" si="5"/>
        <v>0</v>
      </c>
      <c r="H20" s="28">
        <v>801441.34575695696</v>
      </c>
      <c r="I20" s="33">
        <v>1</v>
      </c>
      <c r="J20" s="33">
        <v>0</v>
      </c>
      <c r="K20" s="33">
        <v>0</v>
      </c>
      <c r="L20" s="33">
        <v>0</v>
      </c>
      <c r="M20" s="33">
        <v>0</v>
      </c>
      <c r="N20" s="33">
        <v>1</v>
      </c>
    </row>
    <row r="21" spans="1:17" s="13" customFormat="1" ht="41.25" customHeight="1" x14ac:dyDescent="0.3">
      <c r="A21" s="14"/>
      <c r="B21" s="26" t="s">
        <v>26</v>
      </c>
      <c r="C21" s="27">
        <v>75000</v>
      </c>
      <c r="D21" s="27">
        <v>75000</v>
      </c>
      <c r="E21" s="27">
        <v>0</v>
      </c>
      <c r="F21" s="27">
        <v>0</v>
      </c>
      <c r="G21" s="27">
        <v>0</v>
      </c>
      <c r="H21" s="28">
        <f>+SUM(C21:G21)</f>
        <v>150000</v>
      </c>
      <c r="I21" s="41"/>
      <c r="J21" s="41"/>
      <c r="K21" s="41"/>
      <c r="L21" s="41"/>
      <c r="M21" s="41"/>
      <c r="N21" s="41"/>
    </row>
    <row r="22" spans="1:17" s="13" customFormat="1" ht="54.75" customHeight="1" x14ac:dyDescent="0.3">
      <c r="A22" s="14"/>
      <c r="B22" s="26" t="s">
        <v>21</v>
      </c>
      <c r="C22" s="27">
        <v>0</v>
      </c>
      <c r="D22" s="27">
        <v>75000</v>
      </c>
      <c r="E22" s="27">
        <v>75000</v>
      </c>
      <c r="F22" s="27">
        <v>0</v>
      </c>
      <c r="G22" s="30">
        <v>0</v>
      </c>
      <c r="H22" s="28">
        <f>+SUM(C22:G22)</f>
        <v>150000</v>
      </c>
      <c r="I22" s="41"/>
      <c r="J22" s="41"/>
      <c r="K22" s="41"/>
      <c r="L22" s="41"/>
      <c r="M22" s="41"/>
      <c r="N22" s="41"/>
    </row>
    <row r="23" spans="1:17" ht="15" customHeight="1" x14ac:dyDescent="0.3">
      <c r="B23" s="20" t="s">
        <v>10</v>
      </c>
      <c r="C23" s="24">
        <f t="shared" ref="C23:H23" si="6">+SUM(C18:C22,C13:C16,C7:C10)</f>
        <v>8490055.2711997293</v>
      </c>
      <c r="D23" s="24">
        <f t="shared" si="6"/>
        <v>28458572.411837965</v>
      </c>
      <c r="E23" s="24">
        <f t="shared" si="6"/>
        <v>27898730.71042484</v>
      </c>
      <c r="F23" s="24">
        <f t="shared" si="6"/>
        <v>27576320.803268768</v>
      </c>
      <c r="G23" s="24">
        <f t="shared" si="6"/>
        <v>27576320.803268768</v>
      </c>
      <c r="H23" s="37">
        <f t="shared" si="6"/>
        <v>120000000.00000007</v>
      </c>
      <c r="I23" s="44"/>
      <c r="J23" s="45"/>
      <c r="K23" s="45"/>
      <c r="L23" s="45"/>
    </row>
    <row r="24" spans="1:17" x14ac:dyDescent="0.3">
      <c r="B24" s="21" t="s">
        <v>11</v>
      </c>
      <c r="C24" s="25">
        <f>C23/$H$23</f>
        <v>7.0750460593331038E-2</v>
      </c>
      <c r="D24" s="25">
        <f t="shared" ref="D24:E24" si="7">D23/$H$23</f>
        <v>0.23715477009864958</v>
      </c>
      <c r="E24" s="25">
        <f t="shared" si="7"/>
        <v>0.23248942258687352</v>
      </c>
      <c r="F24" s="25">
        <f>F23/$H$23</f>
        <v>0.22980267336057292</v>
      </c>
      <c r="G24" s="25">
        <f>G23/$H$23</f>
        <v>0.22980267336057292</v>
      </c>
      <c r="H24" s="36">
        <f>+SUM(C24:G24)</f>
        <v>1</v>
      </c>
      <c r="I24" s="22"/>
    </row>
    <row r="25" spans="1:17" x14ac:dyDescent="0.3">
      <c r="B25" s="23"/>
    </row>
    <row r="26" spans="1:17" x14ac:dyDescent="0.3">
      <c r="B26" s="23"/>
      <c r="D26" s="42"/>
    </row>
    <row r="27" spans="1:17" x14ac:dyDescent="0.3">
      <c r="B27" s="23"/>
      <c r="D27" s="43"/>
    </row>
    <row r="28" spans="1:17" x14ac:dyDescent="0.3">
      <c r="B28" s="23"/>
      <c r="D28" s="43"/>
    </row>
    <row r="29" spans="1:17" x14ac:dyDescent="0.3">
      <c r="B29" s="23"/>
    </row>
  </sheetData>
  <mergeCells count="7">
    <mergeCell ref="I23:L23"/>
    <mergeCell ref="I4:L4"/>
    <mergeCell ref="I6:L6"/>
    <mergeCell ref="B1:H1"/>
    <mergeCell ref="I12:L12"/>
    <mergeCell ref="I17:L17"/>
    <mergeCell ref="B2:H2"/>
  </mergeCells>
  <pageMargins left="0.7" right="0.7" top="0.75" bottom="0.75" header="0.3" footer="0.3"/>
  <pageSetup scale="6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BA7F8FA4F4FD2749881F7C5BFC70C3CC" ma:contentTypeVersion="0" ma:contentTypeDescription="A content type to manage public (operations) IDB documents" ma:contentTypeScope="" ma:versionID="eccc9e41cd34f2317e33c53ed6ae757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8175d51e1797af223cc37070fea6728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IFD/CMF</Division_x0020_or_x0020_Unit>
    <IDBDocs_x0020_Number xmlns="cdc7663a-08f0-4737-9e8c-148ce897a09c" xsi:nil="true"/>
    <_dlc_DocId xmlns="cdc7663a-08f0-4737-9e8c-148ce897a09c">EZSHARE-715046824-19</_dlc_DocId>
    <Document_x0020_Author xmlns="cdc7663a-08f0-4737-9e8c-148ce897a09c">Porras HerreraFanny Eliana</Document_x0020_Author>
    <TaxCatchAll xmlns="cdc7663a-08f0-4737-9e8c-148ce897a09c">
      <Value>233</Value>
      <Value>44</Value>
      <Value>43</Value>
      <Value>109</Value>
      <Value>19</Value>
      <Value>1</Value>
    </TaxCatchAll>
    <Fiscal_x0020_Year_x0020_IDB xmlns="cdc7663a-08f0-4737-9e8c-148ce897a09c">2020</Fiscal_x0020_Year_x0020_IDB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Mexico</TermName>
          <TermId xmlns="http://schemas.microsoft.com/office/infopath/2007/PartnerControls">0eba6470-e7ea-46fd-a959-d4c243acaf26</TermId>
        </TermInfo>
      </Terms>
    </ic46d7e087fd4a108fb86518ca413cc6>
    <Operation_x0020_Type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ME-L1297;</Project_x0020_Number>
    <Package_x0020_Code xmlns="cdc7663a-08f0-4737-9e8c-148ce897a09c" xsi:nil="true"/>
    <Migration_x0020_Info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</Access_x0020_to_x0020_Information_x00a0_Policy>
    <Identifier xmlns="cdc7663a-08f0-4737-9e8c-148ce897a09c" xsi:nil="true"/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INCLUSION</TermName>
          <TermId xmlns="http://schemas.microsoft.com/office/infopath/2007/PartnerControls">c2f14676-e4fa-4804-b3fb-fa0bd62b66c7</TermId>
        </TermInfo>
      </Terms>
    </b2ec7cfb18674cb8803df6b262e8b107>
    <Document_x0020_Language_x0020_IDB xmlns="cdc7663a-08f0-4737-9e8c-148ce897a09c">Spanish</Document_x0020_Language_x0020_IDB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TBD</TermName>
          <TermId xmlns="http://schemas.microsoft.com/office/infopath/2007/PartnerControls">d62f6e05-3e80-4abd-9bb4-5f10b4906ff6</TermId>
        </TermInfo>
      </Terms>
    </g511464f9e53401d84b16fa9b379a574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FINANCIAL MARKETS</TermName>
          <TermId xmlns="http://schemas.microsoft.com/office/infopath/2007/PartnerControls">75500f29-2419-473a-bcd8-84901ddc2aa7</TermId>
        </TermInfo>
      </Terms>
    </nddeef1749674d76abdbe4b239a70bc6>
    <_dlc_DocIdUrl xmlns="cdc7663a-08f0-4737-9e8c-148ce897a09c">
      <Url>https://idbg.sharepoint.com/teams/EZ-ME-LON/ME-L1297/_layouts/15/DocIdRedir.aspx?ID=EZSHARE-715046824-19</Url>
      <Description>EZSHARE-715046824-19</Description>
    </_dlc_DocIdUrl>
    <Phase xmlns="cdc7663a-08f0-4737-9e8c-148ce897a09c" xsi:nil="true"/>
    <Other_x0020_Author xmlns="cdc7663a-08f0-4737-9e8c-148ce897a09c" xsi:nil="true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00E847B-1037-44C7-9779-046FDD83042E}"/>
</file>

<file path=customXml/itemProps2.xml><?xml version="1.0" encoding="utf-8"?>
<ds:datastoreItem xmlns:ds="http://schemas.openxmlformats.org/officeDocument/2006/customXml" ds:itemID="{0D7BFA21-1663-4838-A7D0-7F8309911511}"/>
</file>

<file path=customXml/itemProps3.xml><?xml version="1.0" encoding="utf-8"?>
<ds:datastoreItem xmlns:ds="http://schemas.openxmlformats.org/officeDocument/2006/customXml" ds:itemID="{007B091F-45F2-473D-A376-CEC0711BF1E9}">
  <ds:schemaRefs>
    <ds:schemaRef ds:uri="cdc7663a-08f0-4737-9e8c-148ce897a09c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725D726A-FE30-4EF7-9BFF-A45CEB324B01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E2996EC7-5CEA-491C-81A1-FA73D687501A}">
  <ds:schemaRefs>
    <ds:schemaRef ds:uri="http://schemas.microsoft.com/sharepoint/events"/>
  </ds:schemaRefs>
</ds:datastoreItem>
</file>

<file path=customXml/itemProps6.xml><?xml version="1.0" encoding="utf-8"?>
<ds:datastoreItem xmlns:ds="http://schemas.openxmlformats.org/officeDocument/2006/customXml" ds:itemID="{6AA5C10C-32EF-420B-99F7-19A7E7EA367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PEP</vt:lpstr>
      <vt:lpstr>PEP!_ftnref4</vt:lpstr>
    </vt:vector>
  </TitlesOfParts>
  <Manager/>
  <Company>Inter-American Development Bank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Inter-American Development Bank</dc:creator>
  <cp:keywords>PEP</cp:keywords>
  <dc:description/>
  <cp:lastModifiedBy>Porras Herrera, Fanny Eliana</cp:lastModifiedBy>
  <cp:revision/>
  <dcterms:created xsi:type="dcterms:W3CDTF">2013-10-12T12:36:21Z</dcterms:created>
  <dcterms:modified xsi:type="dcterms:W3CDTF">2020-08-20T17:23:34Z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>233;#PEP|60c8155e-55b4-4298-9a14-cd410f04e10d</vt:lpwstr>
  </property>
  <property fmtid="{D5CDD505-2E9C-101B-9397-08002B2CF9AE}" pid="4" name="TaxKeywordTaxHTField">
    <vt:lpwstr>PEP|60c8155e-55b4-4298-9a14-cd410f04e10d</vt:lpwstr>
  </property>
  <property fmtid="{D5CDD505-2E9C-101B-9397-08002B2CF9AE}" pid="5" name="Series Operations IDB">
    <vt:lpwstr/>
  </property>
  <property fmtid="{D5CDD505-2E9C-101B-9397-08002B2CF9AE}" pid="6" name="Sub-Sector">
    <vt:lpwstr>44;#FINANCIAL INCLUSION|c2f14676-e4fa-4804-b3fb-fa0bd62b66c7</vt:lpwstr>
  </property>
  <property fmtid="{D5CDD505-2E9C-101B-9397-08002B2CF9AE}" pid="7" name="Country">
    <vt:lpwstr>19;#Mexico|0eba6470-e7ea-46fd-a959-d4c243acaf26</vt:lpwstr>
  </property>
  <property fmtid="{D5CDD505-2E9C-101B-9397-08002B2CF9AE}" pid="8" name="_dlc_DocIdItemGuid">
    <vt:lpwstr>24e9bef6-e082-42c8-8346-43f66007744e</vt:lpwstr>
  </property>
  <property fmtid="{D5CDD505-2E9C-101B-9397-08002B2CF9AE}" pid="9" name="Fund IDB">
    <vt:lpwstr>109;#TBD|d62f6e05-3e80-4abd-9bb4-5f10b4906ff6</vt:lpwstr>
  </property>
  <property fmtid="{D5CDD505-2E9C-101B-9397-08002B2CF9AE}" pid="10" name="Disclosed">
    <vt:bool>false</vt:bool>
  </property>
  <property fmtid="{D5CDD505-2E9C-101B-9397-08002B2CF9AE}" pid="11" name="Sector IDB">
    <vt:lpwstr>43;#FINANCIAL MARKETS|75500f29-2419-473a-bcd8-84901ddc2aa7</vt:lpwstr>
  </property>
  <property fmtid="{D5CDD505-2E9C-101B-9397-08002B2CF9AE}" pid="12" name="Function Operations IDB">
    <vt:lpwstr>1;#Project Preparation Planning and Design|29ca0c72-1fc4-435f-a09c-28585cb5eac9</vt:lpwstr>
  </property>
  <property fmtid="{D5CDD505-2E9C-101B-9397-08002B2CF9AE}" pid="13" name="ContentTypeId">
    <vt:lpwstr>0x0101001A458A224826124E8B45B1D613300CFC00BA7F8FA4F4FD2749881F7C5BFC70C3CC</vt:lpwstr>
  </property>
</Properties>
</file>