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1.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5.xml" ContentType="application/vnd.openxmlformats-officedocument.spreadsheetml.worksheet+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228"/>
  <workbookPr codeName="ThisWorkbook" defaultThemeVersion="124226"/>
  <mc:AlternateContent xmlns:mc="http://schemas.openxmlformats.org/markup-compatibility/2006">
    <mc:Choice Requires="x15">
      <x15ac:absPath xmlns:x15ac="http://schemas.microsoft.com/office/spreadsheetml/2010/11/ac" url="C:\Users\ethelm\Desktop\JAL1079\POD cierre QRR\"/>
    </mc:Choice>
  </mc:AlternateContent>
  <xr:revisionPtr revIDLastSave="0" documentId="8_{C6C9F946-7255-4429-8526-91669B5CDDEE}" xr6:coauthVersionLast="34" xr6:coauthVersionMax="34" xr10:uidLastSave="{00000000-0000-0000-0000-000000000000}"/>
  <bookViews>
    <workbookView xWindow="0" yWindow="0" windowWidth="23040" windowHeight="8928" xr2:uid="{00000000-000D-0000-FFFF-FFFF00000000}"/>
  </bookViews>
  <sheets>
    <sheet name="P-Employment" sheetId="3" r:id="rId1"/>
    <sheet name="Q-WageFS" sheetId="1" r:id="rId2"/>
    <sheet name="Q-WageAP" sheetId="5" r:id="rId3"/>
    <sheet name="Labels" sheetId="2" state="hidden" r:id="rId4"/>
    <sheet name="Module1" sheetId="4" state="hidden" r:id="rId5"/>
  </sheets>
  <definedNames>
    <definedName name="Dic">Labels!$B$2:$E$26</definedName>
  </definedNames>
  <calcPr calcId="179017"/>
</workbook>
</file>

<file path=xl/calcChain.xml><?xml version="1.0" encoding="utf-8"?>
<calcChain xmlns="http://schemas.openxmlformats.org/spreadsheetml/2006/main">
  <c r="C26" i="5" l="1"/>
  <c r="C25" i="5"/>
  <c r="C24" i="5"/>
  <c r="C23" i="5"/>
  <c r="E22" i="5"/>
  <c r="C22" i="5"/>
  <c r="C20" i="5"/>
  <c r="C19" i="5"/>
  <c r="C17" i="5"/>
  <c r="C16" i="5"/>
  <c r="C15" i="5"/>
  <c r="G13" i="5"/>
  <c r="C13" i="5"/>
  <c r="G12" i="5"/>
  <c r="C12" i="5"/>
  <c r="G11" i="5"/>
  <c r="C11" i="5"/>
  <c r="F10" i="5"/>
  <c r="C10" i="5"/>
  <c r="C9" i="5"/>
  <c r="G7" i="5"/>
  <c r="C7" i="5"/>
  <c r="G6" i="5"/>
  <c r="C6" i="5"/>
  <c r="C5" i="5"/>
  <c r="G3" i="5"/>
  <c r="C3" i="5"/>
  <c r="C1" i="5"/>
  <c r="E24" i="5" l="1"/>
  <c r="E23" i="5"/>
  <c r="C20" i="3"/>
  <c r="C12" i="3"/>
  <c r="C11" i="3"/>
  <c r="C26" i="3"/>
  <c r="C25" i="3"/>
  <c r="C24" i="3"/>
  <c r="C23" i="3"/>
  <c r="C22" i="3"/>
  <c r="C26" i="1"/>
  <c r="C25" i="1"/>
  <c r="C24" i="1"/>
  <c r="C23" i="1"/>
  <c r="C22" i="1"/>
  <c r="E25" i="5" l="1"/>
  <c r="E26" i="5" s="1"/>
  <c r="E17" i="5" s="1"/>
  <c r="C20" i="1"/>
  <c r="C19" i="3" l="1"/>
  <c r="C19" i="1"/>
  <c r="C13" i="3"/>
  <c r="C17" i="1"/>
  <c r="G13" i="3"/>
  <c r="G13" i="1"/>
  <c r="C13" i="1"/>
  <c r="C7" i="3"/>
  <c r="C6" i="3"/>
  <c r="F10" i="1"/>
  <c r="C6" i="1"/>
  <c r="C10" i="3"/>
  <c r="C12" i="1"/>
  <c r="C9" i="3"/>
  <c r="C16" i="3" l="1"/>
  <c r="G16" i="3"/>
  <c r="E22" i="3" s="1"/>
  <c r="F10" i="3"/>
  <c r="G12" i="3"/>
  <c r="G11" i="3"/>
  <c r="C17" i="3"/>
  <c r="C15" i="3"/>
  <c r="G7" i="3"/>
  <c r="G6" i="3"/>
  <c r="C5" i="3"/>
  <c r="G3" i="3"/>
  <c r="C3" i="3"/>
  <c r="C1" i="3"/>
  <c r="C1" i="1"/>
  <c r="G3" i="1"/>
  <c r="C10" i="1"/>
  <c r="C11" i="1"/>
  <c r="C9" i="1"/>
  <c r="C16" i="1"/>
  <c r="C15" i="1"/>
  <c r="C7" i="1"/>
  <c r="C5" i="1"/>
  <c r="C3" i="1"/>
  <c r="E22" i="1"/>
  <c r="G12" i="1"/>
  <c r="G11" i="1"/>
  <c r="G6" i="1"/>
  <c r="G7" i="1"/>
  <c r="E23" i="3" l="1"/>
  <c r="E24" i="3"/>
  <c r="E24" i="1"/>
  <c r="E23" i="1"/>
  <c r="E25" i="1" l="1"/>
  <c r="E26" i="1" s="1"/>
  <c r="E17" i="1" s="1"/>
  <c r="E25" i="3"/>
  <c r="E26" i="3" s="1"/>
  <c r="E17"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JM</author>
  </authors>
  <commentList>
    <comment ref="C6" authorId="0" shapeId="0" xr:uid="{00000000-0006-0000-0000-000001000000}">
      <text>
        <r>
          <rPr>
            <sz val="10"/>
            <color indexed="81"/>
            <rFont val="Calibri"/>
            <family val="2"/>
          </rPr>
          <t>The probability of correctly concluding that there is an impact. Powers typically used in practice are 80%, 90% and 95%.</t>
        </r>
      </text>
    </comment>
    <comment ref="F6" authorId="0" shapeId="0" xr:uid="{00000000-0006-0000-0000-000002000000}">
      <text>
        <r>
          <rPr>
            <sz val="10"/>
            <color indexed="81"/>
            <rFont val="Calibri"/>
            <family val="2"/>
          </rPr>
          <t>As is generally the case in impact evaluation, this is a one-sided function of the power.</t>
        </r>
      </text>
    </comment>
    <comment ref="C7" authorId="0" shapeId="0" xr:uid="{00000000-0006-0000-0000-000003000000}">
      <text>
        <r>
          <rPr>
            <sz val="10"/>
            <color indexed="81"/>
            <rFont val="Calibri"/>
            <family val="2"/>
          </rPr>
          <t>The probability of correctly concluding that there is no impact. Confidence levels typically used un practice are 90%, 95% and 99%.</t>
        </r>
      </text>
    </comment>
    <comment ref="F7" authorId="0" shapeId="0" xr:uid="{00000000-0006-0000-0000-000004000000}">
      <text>
        <r>
          <rPr>
            <sz val="10"/>
            <color indexed="81"/>
            <rFont val="Calibri"/>
            <family val="2"/>
          </rPr>
          <t>As is generally the case in impact evaluation, this is a two-sided function of the confidence level.</t>
        </r>
      </text>
    </comment>
    <comment ref="C9" authorId="0" shapeId="0" xr:uid="{00000000-0006-0000-0000-000005000000}">
      <text>
        <r>
          <rPr>
            <sz val="10"/>
            <color indexed="81"/>
            <rFont val="Calibri"/>
            <family val="2"/>
          </rPr>
          <t>The sample is supposed to be selected in two stages. Primary Sampling Units (e.g. schools) are selected first, and then a cluster of Secondary Units (e.g. students) is selected in each PSU.</t>
        </r>
      </text>
    </comment>
    <comment ref="C10" authorId="0" shapeId="0" xr:uid="{00000000-0006-0000-0000-000006000000}">
      <text>
        <r>
          <rPr>
            <sz val="10"/>
            <color indexed="81"/>
            <rFont val="Calibri"/>
            <family val="2"/>
          </rPr>
          <t>The number of Secondary Units selected in each PSU (e.g., the number of students selected in each school).</t>
        </r>
      </text>
    </comment>
    <comment ref="C11" authorId="0" shapeId="0" xr:uid="{00000000-0006-0000-0000-000007000000}">
      <text>
        <r>
          <rPr>
            <sz val="10"/>
            <color indexed="81"/>
            <rFont val="Calibri"/>
            <family val="2"/>
          </rPr>
          <t>The number of clusters in the treatment group.</t>
        </r>
      </text>
    </comment>
    <comment ref="C12" authorId="0" shapeId="0" xr:uid="{00000000-0006-0000-0000-000008000000}">
      <text>
        <r>
          <rPr>
            <sz val="10"/>
            <color indexed="81"/>
            <rFont val="Calibri"/>
            <family val="2"/>
          </rPr>
          <t>The number of clusters in the control group.</t>
        </r>
      </text>
    </comment>
    <comment ref="C13" authorId="0" shapeId="0" xr:uid="{00000000-0006-0000-0000-000009000000}">
      <text>
        <r>
          <rPr>
            <sz val="10"/>
            <color indexed="81"/>
            <rFont val="Calibri"/>
            <family val="2"/>
          </rPr>
          <t>The ICC is a measure of how likely are two units in the same cluster to give the same answer, relative to two units chosen completely at random in the population. ICCs typically found in practice range from less than 0.05 (for demographic indicators) to 0.20 or more (for infrastructure indicators).</t>
        </r>
      </text>
    </comment>
    <comment ref="F13" authorId="0" shapeId="0" xr:uid="{00000000-0006-0000-0000-00000A000000}">
      <text>
        <r>
          <rPr>
            <sz val="10"/>
            <color indexed="81"/>
            <rFont val="Calibri"/>
            <family val="2"/>
          </rPr>
          <t>The design effect (Deff) can be interpreted as the ratio between the actual sample size and the size of a Simple Random Sample with the same precision.</t>
        </r>
      </text>
    </comment>
    <comment ref="C17" authorId="0" shapeId="0" xr:uid="{00000000-0006-0000-0000-00000B000000}">
      <text>
        <r>
          <rPr>
            <sz val="10"/>
            <color indexed="81"/>
            <rFont val="Calibri"/>
            <family val="2"/>
          </rPr>
          <t>The Effect Size is the difference between the Prevalence in the Treatment and Control groups, expressed in percent points.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JM</author>
  </authors>
  <commentList>
    <comment ref="C6" authorId="0" shapeId="0" xr:uid="{00000000-0006-0000-0100-000001000000}">
      <text>
        <r>
          <rPr>
            <sz val="10"/>
            <color indexed="81"/>
            <rFont val="Calibri"/>
            <family val="2"/>
          </rPr>
          <t>The probability of correctly concluding that there is an impact. Powers typically used in practice are 80%, 90% and 95%.</t>
        </r>
      </text>
    </comment>
    <comment ref="F6" authorId="0" shapeId="0" xr:uid="{00000000-0006-0000-0100-000002000000}">
      <text>
        <r>
          <rPr>
            <sz val="10"/>
            <color indexed="81"/>
            <rFont val="Calibri"/>
            <family val="2"/>
          </rPr>
          <t>As is generally the case in impact evaluation, this is a one-sided function of the power.</t>
        </r>
      </text>
    </comment>
    <comment ref="C7" authorId="0" shapeId="0" xr:uid="{00000000-0006-0000-0100-000003000000}">
      <text>
        <r>
          <rPr>
            <sz val="10"/>
            <color indexed="81"/>
            <rFont val="Calibri"/>
            <family val="2"/>
          </rPr>
          <t>The probability of correctly concluding that there is no impact. Confidence levels typically used un practice are 90%, 95% and 99%.</t>
        </r>
      </text>
    </comment>
    <comment ref="F7" authorId="0" shapeId="0" xr:uid="{00000000-0006-0000-0100-000004000000}">
      <text>
        <r>
          <rPr>
            <sz val="10"/>
            <color indexed="81"/>
            <rFont val="Calibri"/>
            <family val="2"/>
          </rPr>
          <t>As is generally the case in impact evaluation, this is a two-sided function of the confidence level.</t>
        </r>
      </text>
    </comment>
    <comment ref="C9" authorId="0" shapeId="0" xr:uid="{00000000-0006-0000-0100-000005000000}">
      <text>
        <r>
          <rPr>
            <sz val="10"/>
            <color indexed="81"/>
            <rFont val="Calibri"/>
            <family val="2"/>
          </rPr>
          <t>The sample is supposed to be selected in two stages. Primary Sampling Units (e.g. schools) are selected first, and then a cluster of Secondary Units (e.g. students) is selected in each PSU.</t>
        </r>
      </text>
    </comment>
    <comment ref="C10" authorId="0" shapeId="0" xr:uid="{00000000-0006-0000-0100-000006000000}">
      <text>
        <r>
          <rPr>
            <sz val="10"/>
            <color indexed="81"/>
            <rFont val="Calibri"/>
            <family val="2"/>
          </rPr>
          <t>The number of Secondary Units selected in each PSU (e.g., the number of students selected in each school).</t>
        </r>
      </text>
    </comment>
    <comment ref="C11" authorId="0" shapeId="0" xr:uid="{00000000-0006-0000-0100-000007000000}">
      <text>
        <r>
          <rPr>
            <sz val="10"/>
            <color indexed="81"/>
            <rFont val="Calibri"/>
            <family val="2"/>
          </rPr>
          <t>The number of clusters in the treatment group.</t>
        </r>
      </text>
    </comment>
    <comment ref="C12" authorId="0" shapeId="0" xr:uid="{00000000-0006-0000-0100-000008000000}">
      <text>
        <r>
          <rPr>
            <sz val="10"/>
            <color indexed="81"/>
            <rFont val="Calibri"/>
            <family val="2"/>
          </rPr>
          <t>The number of clusters in the control group.</t>
        </r>
      </text>
    </comment>
    <comment ref="C13" authorId="0" shapeId="0" xr:uid="{00000000-0006-0000-0100-000009000000}">
      <text>
        <r>
          <rPr>
            <sz val="10"/>
            <color indexed="81"/>
            <rFont val="Calibri"/>
            <family val="2"/>
          </rPr>
          <t>The ICC is a measure of how likely are two units in the same cluster to give the same answer, relative to two units chosen completely at random in the population. ICCs typically found in practice range from less than 0.05 (for demographic indicators) to 0.20 or more (for infrastructure indicators).</t>
        </r>
      </text>
    </comment>
    <comment ref="F13" authorId="0" shapeId="0" xr:uid="{00000000-0006-0000-0100-00000A000000}">
      <text>
        <r>
          <rPr>
            <sz val="10"/>
            <color indexed="81"/>
            <rFont val="Calibri"/>
            <family val="2"/>
          </rPr>
          <t>The design effect (Deff) can be interpreted as the ratio between the actual sample size and the size of a Simple Random Sample with the same precision.</t>
        </r>
      </text>
    </comment>
    <comment ref="C16" authorId="0" shapeId="0" xr:uid="{00000000-0006-0000-0100-00000B000000}">
      <text>
        <r>
          <rPr>
            <sz val="10"/>
            <color indexed="81"/>
            <rFont val="Calibri"/>
            <family val="2"/>
          </rPr>
          <t>If σ is unknown, use σ=1, and interpret Δ as a fraction of σ.</t>
        </r>
      </text>
    </comment>
    <comment ref="C17" authorId="0" shapeId="0" xr:uid="{00000000-0006-0000-0100-00000C000000}">
      <text>
        <r>
          <rPr>
            <sz val="10"/>
            <color indexed="81"/>
            <rFont val="Calibri"/>
            <family val="2"/>
          </rPr>
          <t>The Effect Size is the difference between the mean of the indicator in the Treatment and Control groups, expressed in the same units of the Standard Deviation (e.g., dollars, kilos, etc.).</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JM</author>
  </authors>
  <commentList>
    <comment ref="C6" authorId="0" shapeId="0" xr:uid="{00000000-0006-0000-0200-000001000000}">
      <text>
        <r>
          <rPr>
            <sz val="10"/>
            <color indexed="81"/>
            <rFont val="Calibri"/>
            <family val="2"/>
          </rPr>
          <t>The probability of correctly concluding that there is an impact. Powers typically used in practice are 80%, 90% and 95%.</t>
        </r>
      </text>
    </comment>
    <comment ref="F6" authorId="0" shapeId="0" xr:uid="{00000000-0006-0000-0200-000002000000}">
      <text>
        <r>
          <rPr>
            <sz val="10"/>
            <color indexed="81"/>
            <rFont val="Calibri"/>
            <family val="2"/>
          </rPr>
          <t>As is generally the case in impact evaluation, this is a one-sided function of the power.</t>
        </r>
      </text>
    </comment>
    <comment ref="C7" authorId="0" shapeId="0" xr:uid="{00000000-0006-0000-0200-000003000000}">
      <text>
        <r>
          <rPr>
            <sz val="10"/>
            <color indexed="81"/>
            <rFont val="Calibri"/>
            <family val="2"/>
          </rPr>
          <t>The probability of correctly concluding that there is no impact. Confidence levels typically used un practice are 90%, 95% and 99%.</t>
        </r>
      </text>
    </comment>
    <comment ref="F7" authorId="0" shapeId="0" xr:uid="{00000000-0006-0000-0200-000004000000}">
      <text>
        <r>
          <rPr>
            <sz val="10"/>
            <color indexed="81"/>
            <rFont val="Calibri"/>
            <family val="2"/>
          </rPr>
          <t>As is generally the case in impact evaluation, this is a two-sided function of the confidence level.</t>
        </r>
      </text>
    </comment>
    <comment ref="C9" authorId="0" shapeId="0" xr:uid="{00000000-0006-0000-0200-000005000000}">
      <text>
        <r>
          <rPr>
            <sz val="10"/>
            <color indexed="81"/>
            <rFont val="Calibri"/>
            <family val="2"/>
          </rPr>
          <t>The sample is supposed to be selected in two stages. Primary Sampling Units (e.g. schools) are selected first, and then a cluster of Secondary Units (e.g. students) is selected in each PSU.</t>
        </r>
      </text>
    </comment>
    <comment ref="C10" authorId="0" shapeId="0" xr:uid="{00000000-0006-0000-0200-000006000000}">
      <text>
        <r>
          <rPr>
            <sz val="10"/>
            <color indexed="81"/>
            <rFont val="Calibri"/>
            <family val="2"/>
          </rPr>
          <t>The number of Secondary Units selected in each PSU (e.g., the number of students selected in each school).</t>
        </r>
      </text>
    </comment>
    <comment ref="C11" authorId="0" shapeId="0" xr:uid="{00000000-0006-0000-0200-000007000000}">
      <text>
        <r>
          <rPr>
            <sz val="10"/>
            <color indexed="81"/>
            <rFont val="Calibri"/>
            <family val="2"/>
          </rPr>
          <t>The number of clusters in the treatment group.</t>
        </r>
      </text>
    </comment>
    <comment ref="C12" authorId="0" shapeId="0" xr:uid="{00000000-0006-0000-0200-000008000000}">
      <text>
        <r>
          <rPr>
            <sz val="10"/>
            <color indexed="81"/>
            <rFont val="Calibri"/>
            <family val="2"/>
          </rPr>
          <t>The number of clusters in the control group.</t>
        </r>
      </text>
    </comment>
    <comment ref="C13" authorId="0" shapeId="0" xr:uid="{00000000-0006-0000-0200-000009000000}">
      <text>
        <r>
          <rPr>
            <sz val="10"/>
            <color indexed="81"/>
            <rFont val="Calibri"/>
            <family val="2"/>
          </rPr>
          <t>The ICC is a measure of how likely are two units in the same cluster to give the same answer, relative to two units chosen completely at random in the population. ICCs typically found in practice range from less than 0.05 (for demographic indicators) to 0.20 or more (for infrastructure indicators).</t>
        </r>
      </text>
    </comment>
    <comment ref="F13" authorId="0" shapeId="0" xr:uid="{00000000-0006-0000-0200-00000A000000}">
      <text>
        <r>
          <rPr>
            <sz val="10"/>
            <color indexed="81"/>
            <rFont val="Calibri"/>
            <family val="2"/>
          </rPr>
          <t>The design effect (Deff) can be interpreted as the ratio between the actual sample size and the size of a Simple Random Sample with the same precision.</t>
        </r>
      </text>
    </comment>
    <comment ref="C16" authorId="0" shapeId="0" xr:uid="{00000000-0006-0000-0200-00000B000000}">
      <text>
        <r>
          <rPr>
            <sz val="10"/>
            <color indexed="81"/>
            <rFont val="Calibri"/>
            <family val="2"/>
          </rPr>
          <t>If σ is unknown, use σ=1, and interpret Δ as a fraction of σ.</t>
        </r>
      </text>
    </comment>
    <comment ref="C17" authorId="0" shapeId="0" xr:uid="{00000000-0006-0000-0200-00000C000000}">
      <text>
        <r>
          <rPr>
            <sz val="10"/>
            <color indexed="81"/>
            <rFont val="Calibri"/>
            <family val="2"/>
          </rPr>
          <t>The Effect Size is the difference between the mean of the indicator in the Treatment and Control groups, expressed in the same units of the Standard Deviation (e.g., dollars, kilos, etc.).</t>
        </r>
      </text>
    </comment>
  </commentList>
</comments>
</file>

<file path=xl/sharedStrings.xml><?xml version="1.0" encoding="utf-8"?>
<sst xmlns="http://schemas.openxmlformats.org/spreadsheetml/2006/main" count="185" uniqueCount="138">
  <si>
    <t>Características del indicador</t>
  </si>
  <si>
    <t>Media</t>
  </si>
  <si>
    <t>Desviación estándar</t>
  </si>
  <si>
    <r>
      <rPr>
        <sz val="12"/>
        <color theme="1"/>
        <rFont val="Arial Narrow"/>
        <family val="2"/>
      </rPr>
      <t>σ</t>
    </r>
    <r>
      <rPr>
        <sz val="12"/>
        <color theme="1"/>
        <rFont val="Calibri"/>
        <family val="2"/>
      </rPr>
      <t xml:space="preserve"> =</t>
    </r>
  </si>
  <si>
    <t>Caracteristicas de la muestra</t>
  </si>
  <si>
    <t>Tamaño de los conglomerados</t>
  </si>
  <si>
    <t>m =</t>
  </si>
  <si>
    <t>ICC =</t>
  </si>
  <si>
    <t>Correlación Intra-Conglomerados</t>
  </si>
  <si>
    <t>Parámetros de diseño</t>
  </si>
  <si>
    <t>Potencia</t>
  </si>
  <si>
    <t>Nivel de confianza</t>
  </si>
  <si>
    <r>
      <t xml:space="preserve">1 - </t>
    </r>
    <r>
      <rPr>
        <sz val="12"/>
        <color theme="1"/>
        <rFont val="Arial Narrow"/>
        <family val="2"/>
      </rPr>
      <t>β</t>
    </r>
    <r>
      <rPr>
        <sz val="12"/>
        <color theme="1"/>
        <rFont val="Calibri"/>
        <family val="2"/>
        <scheme val="minor"/>
      </rPr>
      <t xml:space="preserve"> =</t>
    </r>
  </si>
  <si>
    <t>Mínimo Efecto Detectable</t>
  </si>
  <si>
    <r>
      <rPr>
        <sz val="12"/>
        <color theme="1"/>
        <rFont val="Arial Narrow"/>
        <family val="2"/>
      </rPr>
      <t>Δ</t>
    </r>
    <r>
      <rPr>
        <sz val="12"/>
        <color theme="1"/>
        <rFont val="Calibri"/>
        <family val="2"/>
      </rPr>
      <t xml:space="preserve"> =</t>
    </r>
  </si>
  <si>
    <t>e de la diferencia</t>
  </si>
  <si>
    <t>)</t>
  </si>
  <si>
    <t>(</t>
  </si>
  <si>
    <t>Conglomerados de control</t>
  </si>
  <si>
    <t>Conglomerados de tratamiento</t>
  </si>
  <si>
    <t>Design parameters</t>
  </si>
  <si>
    <t>Power</t>
  </si>
  <si>
    <t>Confidence level</t>
  </si>
  <si>
    <t>Characteristics of the indicator</t>
  </si>
  <si>
    <t>Mean</t>
  </si>
  <si>
    <t>Standard deviation</t>
  </si>
  <si>
    <t>Minimum Detectable Effect</t>
  </si>
  <si>
    <t>Characteristics of the sample</t>
  </si>
  <si>
    <t>Treatment clusters</t>
  </si>
  <si>
    <t>Control clusters</t>
  </si>
  <si>
    <t>Cluster size</t>
  </si>
  <si>
    <t>Intra-Cluster Correlation</t>
  </si>
  <si>
    <t>Idioma</t>
  </si>
  <si>
    <t>Language</t>
  </si>
  <si>
    <t>English</t>
  </si>
  <si>
    <t>Español</t>
  </si>
  <si>
    <t>Français</t>
  </si>
  <si>
    <t>Langue</t>
  </si>
  <si>
    <t>Caractéristiques de l'indicateur</t>
  </si>
  <si>
    <t>Caractéristiques de l'échantillon</t>
  </si>
  <si>
    <t>Corrélation intra-grappe</t>
  </si>
  <si>
    <t>parâmetros de projeto</t>
  </si>
  <si>
    <t>Características do indicador</t>
  </si>
  <si>
    <t>Características da amostra</t>
  </si>
  <si>
    <t>Linguagem</t>
  </si>
  <si>
    <t>Paramètres de conception</t>
  </si>
  <si>
    <t>Puissance</t>
  </si>
  <si>
    <t>Niveau de confiance</t>
  </si>
  <si>
    <t>Nível de confiança</t>
  </si>
  <si>
    <t>Moyenne</t>
  </si>
  <si>
    <t>Média</t>
  </si>
  <si>
    <t>Desvio padrão</t>
  </si>
  <si>
    <t>Écart-type</t>
  </si>
  <si>
    <t>Efeito Mínimo Detectável</t>
  </si>
  <si>
    <t>Grappes de traitement</t>
  </si>
  <si>
    <t>Conglomerados de tratamento</t>
  </si>
  <si>
    <t>Conglomerados de controle</t>
  </si>
  <si>
    <t>Grappes de contrôle</t>
  </si>
  <si>
    <t>Taille des grappes</t>
  </si>
  <si>
    <t>Tamanho do conglomerado</t>
  </si>
  <si>
    <t>Correlação Intra-Conglomerado</t>
  </si>
  <si>
    <t>Português</t>
  </si>
  <si>
    <t>Effet Minimum Décelable</t>
  </si>
  <si>
    <r>
      <t>k</t>
    </r>
    <r>
      <rPr>
        <vertAlign val="subscript"/>
        <sz val="12"/>
        <color theme="1"/>
        <rFont val="Calibri"/>
        <family val="2"/>
        <scheme val="minor"/>
      </rPr>
      <t>T</t>
    </r>
    <r>
      <rPr>
        <sz val="12"/>
        <color theme="1"/>
        <rFont val="Calibri"/>
        <family val="2"/>
        <scheme val="minor"/>
      </rPr>
      <t xml:space="preserve"> =</t>
    </r>
  </si>
  <si>
    <r>
      <t>k</t>
    </r>
    <r>
      <rPr>
        <vertAlign val="subscript"/>
        <sz val="12"/>
        <color theme="1"/>
        <rFont val="Calibri"/>
        <family val="2"/>
        <scheme val="minor"/>
      </rPr>
      <t>C</t>
    </r>
    <r>
      <rPr>
        <sz val="12"/>
        <color theme="1"/>
        <rFont val="Calibri"/>
        <family val="2"/>
        <scheme val="minor"/>
      </rPr>
      <t xml:space="preserve"> =</t>
    </r>
  </si>
  <si>
    <r>
      <t>(n</t>
    </r>
    <r>
      <rPr>
        <vertAlign val="subscript"/>
        <sz val="12"/>
        <color theme="1"/>
        <rFont val="Calibri"/>
        <family val="2"/>
        <scheme val="minor"/>
      </rPr>
      <t>T</t>
    </r>
    <r>
      <rPr>
        <sz val="12"/>
        <color theme="1"/>
        <rFont val="Calibri"/>
        <family val="2"/>
        <scheme val="minor"/>
      </rPr>
      <t xml:space="preserve"> =</t>
    </r>
  </si>
  <si>
    <r>
      <t>(n</t>
    </r>
    <r>
      <rPr>
        <vertAlign val="subscript"/>
        <sz val="12"/>
        <color theme="1"/>
        <rFont val="Calibri"/>
        <family val="2"/>
        <scheme val="minor"/>
      </rPr>
      <t>C</t>
    </r>
    <r>
      <rPr>
        <sz val="12"/>
        <color theme="1"/>
        <rFont val="Calibri"/>
        <family val="2"/>
        <scheme val="minor"/>
      </rPr>
      <t xml:space="preserve"> =</t>
    </r>
  </si>
  <si>
    <t>For unclustered data, use m=1</t>
  </si>
  <si>
    <t>Para datos no agrupados, use m=1</t>
  </si>
  <si>
    <t>Pour des données non groupées, utilisez m=1</t>
  </si>
  <si>
    <t>Para dados não-agrupados, utilizar m = 1</t>
  </si>
  <si>
    <t>For a prevalence</t>
  </si>
  <si>
    <t>Para una prevalencia</t>
  </si>
  <si>
    <t>Pour une prévalence</t>
  </si>
  <si>
    <t>Para uma prevalência</t>
  </si>
  <si>
    <t>P =</t>
  </si>
  <si>
    <t>Prevalence</t>
  </si>
  <si>
    <r>
      <t>(</t>
    </r>
    <r>
      <rPr>
        <sz val="12"/>
        <color theme="1"/>
        <rFont val="Arial Narrow"/>
        <family val="2"/>
      </rPr>
      <t>σ</t>
    </r>
    <r>
      <rPr>
        <sz val="12"/>
        <color theme="1"/>
        <rFont val="Calibri"/>
        <family val="2"/>
      </rPr>
      <t xml:space="preserve"> =</t>
    </r>
  </si>
  <si>
    <t>Prevalencia</t>
  </si>
  <si>
    <t>Prévalence</t>
  </si>
  <si>
    <t>Prevalência</t>
  </si>
  <si>
    <t>For a quantitative indicator (a continuous variable)</t>
  </si>
  <si>
    <t>Para un indicador cuantitativo (una variable contínua)</t>
  </si>
  <si>
    <t>Pour un indicateur quantitatif (une variable continue)</t>
  </si>
  <si>
    <t>Para um indicador quantitativo (uma variavel contînua)</t>
  </si>
  <si>
    <r>
      <t>(t</t>
    </r>
    <r>
      <rPr>
        <vertAlign val="subscript"/>
        <sz val="12"/>
        <color theme="1"/>
        <rFont val="Calibri"/>
        <family val="2"/>
        <scheme val="minor"/>
      </rPr>
      <t>1-</t>
    </r>
    <r>
      <rPr>
        <vertAlign val="subscript"/>
        <sz val="12"/>
        <color theme="1"/>
        <rFont val="Arial Narrow"/>
        <family val="2"/>
      </rPr>
      <t>β</t>
    </r>
    <r>
      <rPr>
        <sz val="12"/>
        <color theme="1"/>
        <rFont val="Calibri"/>
        <family val="2"/>
        <scheme val="minor"/>
      </rPr>
      <t xml:space="preserve"> =</t>
    </r>
  </si>
  <si>
    <r>
      <t>(t</t>
    </r>
    <r>
      <rPr>
        <vertAlign val="subscript"/>
        <sz val="12"/>
        <color theme="1"/>
        <rFont val="Calibri"/>
        <family val="2"/>
        <scheme val="minor"/>
      </rPr>
      <t>1-</t>
    </r>
    <r>
      <rPr>
        <vertAlign val="subscript"/>
        <sz val="12"/>
        <color theme="1"/>
        <rFont val="Cambria"/>
        <family val="1"/>
      </rPr>
      <t>α/2</t>
    </r>
    <r>
      <rPr>
        <sz val="12"/>
        <color theme="1"/>
        <rFont val="Calibri"/>
        <family val="2"/>
        <scheme val="minor"/>
      </rPr>
      <t xml:space="preserve"> =</t>
    </r>
  </si>
  <si>
    <r>
      <t xml:space="preserve">1 - </t>
    </r>
    <r>
      <rPr>
        <sz val="12"/>
        <color theme="1"/>
        <rFont val="Arial Narrow"/>
        <family val="2"/>
      </rPr>
      <t>α</t>
    </r>
    <r>
      <rPr>
        <sz val="12"/>
        <color theme="1"/>
        <rFont val="Calibri"/>
        <family val="2"/>
      </rPr>
      <t xml:space="preserve"> =</t>
    </r>
  </si>
  <si>
    <r>
      <t>(</t>
    </r>
    <r>
      <rPr>
        <i/>
        <sz val="12"/>
        <color theme="1"/>
        <rFont val="Calibri"/>
        <family val="2"/>
        <scheme val="minor"/>
      </rPr>
      <t>Deff</t>
    </r>
    <r>
      <rPr>
        <sz val="12"/>
        <color theme="1"/>
        <rFont val="Calibri"/>
        <family val="2"/>
        <scheme val="minor"/>
      </rPr>
      <t xml:space="preserve"> =</t>
    </r>
  </si>
  <si>
    <t>Sub Cosa()</t>
  </si>
  <si>
    <t>Dim W As Worksheet</t>
  </si>
  <si>
    <t>Dim C As Comment</t>
  </si>
  <si>
    <t>Dim R As Range</t>
  </si>
  <si>
    <t>For Each W In ThisWorkbook.Worksheets</t>
  </si>
  <si>
    <t xml:space="preserve">  For Each R In W.UsedRange.Cells</t>
  </si>
  <si>
    <t xml:space="preserve">    Set C = R.Comment</t>
  </si>
  <si>
    <t xml:space="preserve">    If Not C Is Nothing Then</t>
  </si>
  <si>
    <t xml:space="preserve">      C.Shape.Left = R.Left + R.Width + 10</t>
  </si>
  <si>
    <t xml:space="preserve">      C.Shape.Top = R.Top</t>
  </si>
  <si>
    <t xml:space="preserve">      C.Shape.TextFrame.Characters.Font.Name = "Calibri"</t>
  </si>
  <si>
    <t xml:space="preserve">      C.Shape.TextFrame.Characters.Font.Size = 10</t>
  </si>
  <si>
    <t xml:space="preserve">      C.Shape.TextFrame.Characters.Font.Bold = False</t>
  </si>
  <si>
    <t xml:space="preserve">    End If</t>
  </si>
  <si>
    <t xml:space="preserve">  Next</t>
  </si>
  <si>
    <t>Next</t>
  </si>
  <si>
    <t>End Sub</t>
  </si>
  <si>
    <t>For a prevalence, click here</t>
  </si>
  <si>
    <t>Para una prevalencia, haga clic aquí</t>
  </si>
  <si>
    <t>Pour une prévalence, cliquez ici</t>
  </si>
  <si>
    <t>Para uma prevalência, clique aqui</t>
  </si>
  <si>
    <t>Para un indicador cuantitativo (una variable contínua), haga click aquí</t>
  </si>
  <si>
    <t>For a quantitative indicator (a continuous variable), click here</t>
  </si>
  <si>
    <t>Pour un indicateur quantitatif (une variable continue), cliquez ici</t>
  </si>
  <si>
    <t>Para um indicador quantitativo (uma variavel contînua), clique aqui</t>
  </si>
  <si>
    <t xml:space="preserve">      C.Shape.Width = 300</t>
  </si>
  <si>
    <t xml:space="preserve">      C.Shape.Height = 15 * (Fix(Len(C.Text) / 70) + 1)</t>
  </si>
  <si>
    <t>Variance</t>
  </si>
  <si>
    <t>e of the difference</t>
  </si>
  <si>
    <t>Varianza</t>
  </si>
  <si>
    <t>e de la différence</t>
  </si>
  <si>
    <t>e da diferença</t>
  </si>
  <si>
    <r>
      <t>e</t>
    </r>
    <r>
      <rPr>
        <vertAlign val="superscript"/>
        <sz val="8"/>
        <color theme="1"/>
        <rFont val="Calibri"/>
        <family val="2"/>
        <scheme val="minor"/>
      </rPr>
      <t>2</t>
    </r>
    <r>
      <rPr>
        <sz val="8"/>
        <color theme="1"/>
        <rFont val="Calibri"/>
        <family val="2"/>
        <scheme val="minor"/>
      </rPr>
      <t xml:space="preserve"> in the treatment group</t>
    </r>
  </si>
  <si>
    <r>
      <t>e</t>
    </r>
    <r>
      <rPr>
        <vertAlign val="superscript"/>
        <sz val="8"/>
        <color theme="1"/>
        <rFont val="Calibri"/>
        <family val="2"/>
        <scheme val="minor"/>
      </rPr>
      <t>2</t>
    </r>
    <r>
      <rPr>
        <sz val="8"/>
        <color theme="1"/>
        <rFont val="Calibri"/>
        <family val="2"/>
        <scheme val="minor"/>
      </rPr>
      <t xml:space="preserve"> en el grupo de tratamiento</t>
    </r>
  </si>
  <si>
    <r>
      <t>e</t>
    </r>
    <r>
      <rPr>
        <vertAlign val="superscript"/>
        <sz val="8"/>
        <color theme="1"/>
        <rFont val="Calibri"/>
        <family val="2"/>
        <scheme val="minor"/>
      </rPr>
      <t>2</t>
    </r>
    <r>
      <rPr>
        <sz val="8"/>
        <color theme="1"/>
        <rFont val="Calibri"/>
        <family val="2"/>
        <scheme val="minor"/>
      </rPr>
      <t xml:space="preserve"> au gruope de traitement</t>
    </r>
  </si>
  <si>
    <r>
      <t>e</t>
    </r>
    <r>
      <rPr>
        <vertAlign val="superscript"/>
        <sz val="8"/>
        <color theme="1"/>
        <rFont val="Calibri"/>
        <family val="2"/>
        <scheme val="minor"/>
      </rPr>
      <t>2</t>
    </r>
    <r>
      <rPr>
        <sz val="8"/>
        <color theme="1"/>
        <rFont val="Calibri"/>
        <family val="2"/>
        <scheme val="minor"/>
      </rPr>
      <t xml:space="preserve"> no grupo de tratamento</t>
    </r>
  </si>
  <si>
    <r>
      <t>e</t>
    </r>
    <r>
      <rPr>
        <vertAlign val="superscript"/>
        <sz val="8"/>
        <color theme="1"/>
        <rFont val="Calibri"/>
        <family val="2"/>
        <scheme val="minor"/>
      </rPr>
      <t>2</t>
    </r>
    <r>
      <rPr>
        <sz val="8"/>
        <color theme="1"/>
        <rFont val="Calibri"/>
        <family val="2"/>
        <scheme val="minor"/>
      </rPr>
      <t xml:space="preserve"> in the control group</t>
    </r>
  </si>
  <si>
    <r>
      <t>e</t>
    </r>
    <r>
      <rPr>
        <vertAlign val="superscript"/>
        <sz val="8"/>
        <color theme="1"/>
        <rFont val="Calibri"/>
        <family val="2"/>
        <scheme val="minor"/>
      </rPr>
      <t>2</t>
    </r>
    <r>
      <rPr>
        <sz val="8"/>
        <color theme="1"/>
        <rFont val="Calibri"/>
        <family val="2"/>
        <scheme val="minor"/>
      </rPr>
      <t xml:space="preserve"> en el grupo de control</t>
    </r>
  </si>
  <si>
    <r>
      <t>e</t>
    </r>
    <r>
      <rPr>
        <vertAlign val="superscript"/>
        <sz val="8"/>
        <color theme="1"/>
        <rFont val="Calibri"/>
        <family val="2"/>
        <scheme val="minor"/>
      </rPr>
      <t>2</t>
    </r>
    <r>
      <rPr>
        <sz val="8"/>
        <color theme="1"/>
        <rFont val="Calibri"/>
        <family val="2"/>
        <scheme val="minor"/>
      </rPr>
      <t xml:space="preserve"> au groupe de contrôle</t>
    </r>
  </si>
  <si>
    <r>
      <t>e</t>
    </r>
    <r>
      <rPr>
        <vertAlign val="superscript"/>
        <sz val="8"/>
        <color theme="1"/>
        <rFont val="Calibri"/>
        <family val="2"/>
        <scheme val="minor"/>
      </rPr>
      <t>2</t>
    </r>
    <r>
      <rPr>
        <sz val="8"/>
        <color theme="1"/>
        <rFont val="Calibri"/>
        <family val="2"/>
        <scheme val="minor"/>
      </rPr>
      <t xml:space="preserve"> no grupo de controle</t>
    </r>
  </si>
  <si>
    <r>
      <t>e</t>
    </r>
    <r>
      <rPr>
        <vertAlign val="superscript"/>
        <sz val="8"/>
        <color theme="1"/>
        <rFont val="Calibri"/>
        <family val="2"/>
        <scheme val="minor"/>
      </rPr>
      <t>2</t>
    </r>
    <r>
      <rPr>
        <sz val="8"/>
        <color theme="1"/>
        <rFont val="Calibri"/>
        <family val="2"/>
        <scheme val="minor"/>
      </rPr>
      <t xml:space="preserve"> of the difference</t>
    </r>
  </si>
  <si>
    <r>
      <t>e</t>
    </r>
    <r>
      <rPr>
        <vertAlign val="superscript"/>
        <sz val="8"/>
        <color theme="1"/>
        <rFont val="Calibri"/>
        <family val="2"/>
        <scheme val="minor"/>
      </rPr>
      <t>2</t>
    </r>
    <r>
      <rPr>
        <sz val="8"/>
        <color theme="1"/>
        <rFont val="Calibri"/>
        <family val="2"/>
        <scheme val="minor"/>
      </rPr>
      <t xml:space="preserve"> de la diferencia</t>
    </r>
  </si>
  <si>
    <r>
      <t>e</t>
    </r>
    <r>
      <rPr>
        <vertAlign val="superscript"/>
        <sz val="8"/>
        <color theme="1"/>
        <rFont val="Calibri"/>
        <family val="2"/>
        <scheme val="minor"/>
      </rPr>
      <t>2</t>
    </r>
    <r>
      <rPr>
        <sz val="8"/>
        <color theme="1"/>
        <rFont val="Calibri"/>
        <family val="2"/>
        <scheme val="minor"/>
      </rPr>
      <t xml:space="preserve"> de la différence</t>
    </r>
  </si>
  <si>
    <r>
      <t>e</t>
    </r>
    <r>
      <rPr>
        <vertAlign val="superscript"/>
        <sz val="8"/>
        <color theme="1"/>
        <rFont val="Calibri"/>
        <family val="2"/>
        <scheme val="minor"/>
      </rPr>
      <t>2</t>
    </r>
    <r>
      <rPr>
        <sz val="8"/>
        <color theme="1"/>
        <rFont val="Calibri"/>
        <family val="2"/>
        <scheme val="minor"/>
      </rPr>
      <t xml:space="preserve"> da diferença</t>
    </r>
  </si>
  <si>
    <t>Variância</t>
  </si>
  <si>
    <t>For an explanation of the formulas, click here</t>
  </si>
  <si>
    <t>Para uma explicação sobre as fórmulas, clique aqui</t>
  </si>
  <si>
    <t>Para una explicación de las fórmulas, haga clic aquí</t>
  </si>
  <si>
    <t>Pour une explication des formules, cliquez ici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</si>
</sst>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15" x14ac:knownFonts="1">
    <font>
      <sz val="8"/>
      <color theme="1"/>
      <name val="Arial Narrow"/>
      <family val="2"/>
    </font>
    <font>
      <sz val="12"/>
      <color theme="1"/>
      <name val="Arial Narrow"/>
      <family val="2"/>
    </font>
    <font>
      <sz val="12"/>
      <color theme="1"/>
      <name val="Calibri"/>
      <family val="2"/>
    </font>
    <font>
      <sz val="12"/>
      <color theme="1"/>
      <name val="Calibri"/>
      <family val="2"/>
      <scheme val="minor"/>
    </font>
    <font>
      <sz val="8"/>
      <color theme="1"/>
      <name val="Calibri"/>
      <family val="2"/>
      <scheme val="minor"/>
    </font>
    <font>
      <vertAlign val="subscript"/>
      <sz val="12"/>
      <color theme="1"/>
      <name val="Calibri"/>
      <family val="2"/>
      <scheme val="minor"/>
    </font>
    <font>
      <b/>
      <sz val="12"/>
      <color theme="1"/>
      <name val="Calibri"/>
      <family val="2"/>
      <scheme val="minor"/>
    </font>
    <font>
      <vertAlign val="subscript"/>
      <sz val="12"/>
      <color theme="1"/>
      <name val="Arial Narrow"/>
      <family val="2"/>
    </font>
    <font>
      <vertAlign val="subscript"/>
      <sz val="12"/>
      <color theme="1"/>
      <name val="Cambria"/>
      <family val="1"/>
    </font>
    <font>
      <i/>
      <sz val="12"/>
      <color theme="1"/>
      <name val="Calibri"/>
      <family val="2"/>
      <scheme val="minor"/>
    </font>
    <font>
      <sz val="10"/>
      <color indexed="81"/>
      <name val="Calibri"/>
      <family val="2"/>
    </font>
    <font>
      <sz val="8"/>
      <color theme="1"/>
      <name val="Courier New"/>
      <family val="3"/>
    </font>
    <font>
      <u/>
      <sz val="8"/>
      <color theme="10"/>
      <name val="Arial Narrow"/>
      <family val="2"/>
    </font>
    <font>
      <u/>
      <sz val="10"/>
      <color theme="10"/>
      <name val="Calibri"/>
      <family val="2"/>
      <scheme val="minor"/>
    </font>
    <font>
      <vertAlign val="superscript"/>
      <sz val="8"/>
      <color theme="1"/>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5">
    <border>
      <left/>
      <right/>
      <top/>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
      <left style="thin">
        <color theme="9" tint="0.39994506668294322"/>
      </left>
      <right style="thin">
        <color theme="9" tint="0.39994506668294322"/>
      </right>
      <top style="thin">
        <color theme="9" tint="0.39994506668294322"/>
      </top>
      <bottom/>
      <diagonal/>
    </border>
    <border>
      <left style="thin">
        <color theme="9" tint="0.39994506668294322"/>
      </left>
      <right style="thin">
        <color theme="9" tint="0.39994506668294322"/>
      </right>
      <top style="thin">
        <color theme="9" tint="0.39994506668294322"/>
      </top>
      <bottom style="thin">
        <color theme="9" tint="0.39991454817346722"/>
      </bottom>
      <diagonal/>
    </border>
    <border>
      <left style="thin">
        <color theme="8" tint="0.39994506668294322"/>
      </left>
      <right style="thin">
        <color theme="8" tint="0.39994506668294322"/>
      </right>
      <top style="thin">
        <color theme="8" tint="0.39994506668294322"/>
      </top>
      <bottom style="thin">
        <color theme="8" tint="0.39994506668294322"/>
      </bottom>
      <diagonal/>
    </border>
  </borders>
  <cellStyleXfs count="2">
    <xf numFmtId="0" fontId="0" fillId="0" borderId="0"/>
    <xf numFmtId="0" fontId="12" fillId="0" borderId="0" applyNumberFormat="0" applyFill="0" applyBorder="0" applyAlignment="0" applyProtection="0"/>
  </cellStyleXfs>
  <cellXfs count="28">
    <xf numFmtId="0" fontId="0" fillId="0" borderId="0" xfId="0"/>
    <xf numFmtId="0" fontId="3" fillId="0" borderId="0" xfId="0" applyFont="1" applyAlignment="1">
      <alignment vertical="center"/>
    </xf>
    <xf numFmtId="0" fontId="2" fillId="0" borderId="0" xfId="0" applyFont="1" applyAlignment="1">
      <alignment horizontal="right" vertical="center"/>
    </xf>
    <xf numFmtId="0" fontId="3" fillId="0" borderId="0" xfId="0" applyFont="1" applyAlignment="1">
      <alignment horizontal="left" vertical="center" indent="1"/>
    </xf>
    <xf numFmtId="0" fontId="3" fillId="0" borderId="0" xfId="0" applyFont="1" applyAlignment="1">
      <alignment horizontal="right" vertical="center"/>
    </xf>
    <xf numFmtId="0" fontId="3" fillId="0" borderId="0" xfId="0" applyFont="1" applyAlignment="1">
      <alignment horizontal="center" vertical="center"/>
    </xf>
    <xf numFmtId="165" fontId="3" fillId="0" borderId="0" xfId="0" applyNumberFormat="1" applyFont="1" applyAlignment="1">
      <alignment horizontal="center" vertical="center"/>
    </xf>
    <xf numFmtId="164" fontId="3" fillId="0" borderId="0" xfId="0" applyNumberFormat="1"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left" vertical="center"/>
    </xf>
    <xf numFmtId="165" fontId="3" fillId="0" borderId="0" xfId="0" applyNumberFormat="1" applyFont="1" applyAlignment="1">
      <alignment horizontal="right" vertical="center"/>
    </xf>
    <xf numFmtId="0" fontId="3" fillId="2" borderId="1" xfId="0" applyFont="1" applyFill="1" applyBorder="1" applyAlignment="1" applyProtection="1">
      <alignment horizontal="center" vertical="center"/>
      <protection locked="0"/>
    </xf>
    <xf numFmtId="164" fontId="3" fillId="2" borderId="3" xfId="0" applyNumberFormat="1"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locked="0"/>
    </xf>
    <xf numFmtId="164" fontId="3" fillId="0" borderId="0" xfId="0" applyNumberFormat="1" applyFont="1" applyFill="1" applyBorder="1" applyAlignment="1" applyProtection="1">
      <alignment horizontal="center" vertical="center"/>
    </xf>
    <xf numFmtId="164" fontId="3" fillId="3" borderId="4" xfId="0" applyNumberFormat="1" applyFont="1" applyFill="1" applyBorder="1" applyAlignment="1">
      <alignment horizontal="center" vertical="center"/>
    </xf>
    <xf numFmtId="3" fontId="3" fillId="2" borderId="1" xfId="0" applyNumberFormat="1" applyFont="1" applyFill="1" applyBorder="1" applyAlignment="1" applyProtection="1">
      <alignment horizontal="center" vertical="center"/>
      <protection locked="0"/>
    </xf>
    <xf numFmtId="3" fontId="3" fillId="0" borderId="0" xfId="0" applyNumberFormat="1" applyFont="1" applyAlignment="1">
      <alignment horizontal="center" vertical="center"/>
    </xf>
    <xf numFmtId="4" fontId="3" fillId="2" borderId="2" xfId="0" applyNumberFormat="1" applyFont="1" applyFill="1" applyBorder="1" applyAlignment="1" applyProtection="1">
      <alignment horizontal="center" vertical="center"/>
      <protection locked="0"/>
    </xf>
    <xf numFmtId="4" fontId="3" fillId="3" borderId="4" xfId="0" applyNumberFormat="1" applyFont="1" applyFill="1" applyBorder="1" applyAlignment="1">
      <alignment horizontal="center" vertical="center"/>
    </xf>
    <xf numFmtId="0" fontId="3" fillId="0" borderId="0" xfId="0" applyFont="1" applyAlignment="1">
      <alignment horizontal="left" vertical="center"/>
    </xf>
    <xf numFmtId="0" fontId="11" fillId="0" borderId="0" xfId="0" applyFont="1"/>
    <xf numFmtId="0" fontId="13" fillId="0" borderId="0" xfId="1" applyFont="1" applyAlignment="1" applyProtection="1">
      <alignment horizontal="center" vertical="center"/>
      <protection locked="0"/>
    </xf>
    <xf numFmtId="0" fontId="0" fillId="0" borderId="0" xfId="0" applyFont="1" applyAlignment="1">
      <alignment horizontal="left"/>
    </xf>
    <xf numFmtId="0" fontId="4" fillId="0" borderId="0" xfId="0" applyFont="1" applyAlignment="1">
      <alignment vertical="center"/>
    </xf>
    <xf numFmtId="0" fontId="13" fillId="0" borderId="0" xfId="1" applyFont="1" applyAlignment="1" applyProtection="1">
      <alignment horizontal="center" vertical="center"/>
      <protection locked="0"/>
    </xf>
    <xf numFmtId="0" fontId="6" fillId="0" borderId="0" xfId="0" applyFont="1" applyAlignment="1">
      <alignment horizontal="center" vertical="center"/>
    </xf>
    <xf numFmtId="0" fontId="13" fillId="0" borderId="0" xfId="1" applyFont="1" applyAlignment="1" applyProtection="1">
      <alignment horizontal="center" vertical="center"/>
      <protection locked="0"/>
    </xf>
  </cellXfs>
  <cellStyles count="2">
    <cellStyle name="Hyperlink" xfId="1" builtinId="8"/>
    <cellStyle name="Normal" xfId="0" builtinId="0"/>
  </cellStyles>
  <dxfs count="7">
    <dxf>
      <font>
        <color theme="0"/>
      </font>
      <fill>
        <patternFill patternType="none">
          <bgColor auto="1"/>
        </patternFill>
      </fill>
      <border>
        <left/>
        <right/>
        <bottom/>
      </border>
    </dxf>
    <dxf>
      <font>
        <color theme="0"/>
      </font>
      <fill>
        <patternFill patternType="none">
          <bgColor auto="1"/>
        </patternFill>
      </fill>
      <border>
        <left/>
        <right/>
        <bottom/>
      </border>
    </dxf>
    <dxf>
      <font>
        <color theme="0"/>
      </font>
      <fill>
        <patternFill patternType="none">
          <bgColor auto="1"/>
        </patternFill>
      </fill>
      <border>
        <left/>
        <right/>
        <bottom/>
      </border>
    </dxf>
    <dxf>
      <font>
        <color theme="0"/>
      </font>
      <fill>
        <patternFill patternType="none">
          <bgColor auto="1"/>
        </patternFill>
      </fill>
      <border>
        <left/>
        <right/>
        <bottom/>
      </border>
    </dxf>
    <dxf>
      <font>
        <color theme="0"/>
      </font>
      <fill>
        <patternFill patternType="none">
          <bgColor auto="1"/>
        </patternFill>
      </fill>
      <border>
        <left/>
        <right/>
        <bottom/>
      </border>
    </dxf>
    <dxf>
      <font>
        <color theme="0"/>
      </font>
      <fill>
        <patternFill patternType="none">
          <bgColor auto="1"/>
        </patternFill>
      </fill>
      <border>
        <left/>
        <right/>
        <bottom/>
      </border>
    </dxf>
    <dxf>
      <font>
        <color theme="0"/>
      </font>
      <fill>
        <patternFill patternType="none">
          <bgColor auto="1"/>
        </patternFill>
      </fill>
      <border>
        <left/>
        <right/>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drawings/drawing1.xml><?xml version="1.0" encoding="utf-8"?>
<xdr:wsDr xmlns:xdr="http://schemas.openxmlformats.org/drawingml/2006/spreadsheetDrawing" xmlns:a="http://schemas.openxmlformats.org/drawingml/2006/main">
  <xdr:oneCellAnchor>
    <xdr:from>
      <xdr:col>7</xdr:col>
      <xdr:colOff>428625</xdr:colOff>
      <xdr:row>9</xdr:row>
      <xdr:rowOff>176212</xdr:rowOff>
    </xdr:from>
    <xdr:ext cx="914400" cy="264560"/>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5953125" y="2052637"/>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US" sz="1100"/>
        </a:p>
      </xdr:txBody>
    </xdr:sp>
    <xdr:clientData/>
  </xdr:oneCellAnchor>
  <xdr:oneCellAnchor>
    <xdr:from>
      <xdr:col>7</xdr:col>
      <xdr:colOff>428625</xdr:colOff>
      <xdr:row>9</xdr:row>
      <xdr:rowOff>176212</xdr:rowOff>
    </xdr:from>
    <xdr:ext cx="914400" cy="264560"/>
    <mc:AlternateContent xmlns:mc="http://schemas.openxmlformats.org/markup-compatibility/2006" xmlns:a14="http://schemas.microsoft.com/office/drawing/2010/main">
      <mc:Choice Requires="a14">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5953125" y="2052637"/>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a:rPr>
                      <m:t>𝐶𝑙𝑢𝑠𝑡𝑒𝑟</m:t>
                    </m:r>
                    <m:r>
                      <a:rPr lang="en-US" sz="1100" b="0" i="1">
                        <a:latin typeface="Cambria Math"/>
                      </a:rPr>
                      <m:t> </m:t>
                    </m:r>
                    <m:r>
                      <a:rPr lang="en-US" sz="1100" b="0" i="1">
                        <a:latin typeface="Cambria Math"/>
                      </a:rPr>
                      <m:t>𝑠𝑖𝑧𝑒</m:t>
                    </m:r>
                    <m:r>
                      <a:rPr lang="en-US" sz="1100" b="0" i="1">
                        <a:latin typeface="Cambria Math"/>
                      </a:rPr>
                      <m:t> </m:t>
                    </m:r>
                    <m:r>
                      <a:rPr lang="en-US" sz="1100" b="0" i="1">
                        <a:latin typeface="Cambria Math"/>
                      </a:rPr>
                      <m:t>𝑖𝑠</m:t>
                    </m:r>
                    <m:r>
                      <a:rPr lang="en-US" sz="1100" b="0" i="1">
                        <a:latin typeface="Cambria Math"/>
                      </a:rPr>
                      <m:t> 1 </m:t>
                    </m:r>
                    <m:r>
                      <a:rPr lang="en-US" sz="1100" b="0" i="1">
                        <a:latin typeface="Cambria Math"/>
                      </a:rPr>
                      <m:t>𝑏𝑒𝑐𝑎𝑢𝑠𝑒</m:t>
                    </m:r>
                    <m:r>
                      <a:rPr lang="en-US" sz="1100" b="0" i="1">
                        <a:latin typeface="Cambria Math"/>
                      </a:rPr>
                      <m:t> </m:t>
                    </m:r>
                    <m:r>
                      <a:rPr lang="en-US" sz="1100" b="0" i="1">
                        <a:latin typeface="Cambria Math"/>
                      </a:rPr>
                      <m:t>𝑡h𝑒</m:t>
                    </m:r>
                    <m:r>
                      <a:rPr lang="en-US" sz="1100" b="0" i="1">
                        <a:latin typeface="Cambria Math"/>
                      </a:rPr>
                      <m:t> </m:t>
                    </m:r>
                    <m:r>
                      <a:rPr lang="en-US" sz="1100" b="0" i="1">
                        <a:latin typeface="Cambria Math"/>
                      </a:rPr>
                      <m:t>𝑝𝑟𝑜𝑔𝑟𝑎𝑚</m:t>
                    </m:r>
                    <m:r>
                      <a:rPr lang="en-US" sz="1100" b="0" i="1">
                        <a:latin typeface="Cambria Math"/>
                      </a:rPr>
                      <m:t> </m:t>
                    </m:r>
                    <m:r>
                      <a:rPr lang="en-US" sz="1100" b="0" i="1">
                        <a:latin typeface="Cambria Math"/>
                      </a:rPr>
                      <m:t>𝑖𝑠</m:t>
                    </m:r>
                    <m:r>
                      <a:rPr lang="en-US" sz="1100" b="0" i="1">
                        <a:latin typeface="Cambria Math"/>
                      </a:rPr>
                      <m:t> </m:t>
                    </m:r>
                    <m:r>
                      <a:rPr lang="en-US" sz="1100" b="0" i="1">
                        <a:latin typeface="Cambria Math"/>
                      </a:rPr>
                      <m:t>𝑎𝑠𝑠𝑖𝑔𝑛𝑒𝑑</m:t>
                    </m:r>
                    <m:r>
                      <a:rPr lang="en-US" sz="1100" b="0" i="1">
                        <a:latin typeface="Cambria Math"/>
                      </a:rPr>
                      <m:t> </m:t>
                    </m:r>
                    <m:r>
                      <a:rPr lang="en-US" sz="1100" b="0" i="1">
                        <a:latin typeface="Cambria Math"/>
                      </a:rPr>
                      <m:t>𝑎𝑡</m:t>
                    </m:r>
                    <m:r>
                      <a:rPr lang="en-US" sz="1100" b="0" i="1">
                        <a:latin typeface="Cambria Math"/>
                      </a:rPr>
                      <m:t> </m:t>
                    </m:r>
                    <m:r>
                      <a:rPr lang="en-US" sz="1100" b="0" i="1">
                        <a:latin typeface="Cambria Math"/>
                      </a:rPr>
                      <m:t>𝑡h𝑒</m:t>
                    </m:r>
                    <m:r>
                      <a:rPr lang="en-US" sz="1100" b="0" i="1">
                        <a:latin typeface="Cambria Math"/>
                      </a:rPr>
                      <m:t> </m:t>
                    </m:r>
                    <m:r>
                      <a:rPr lang="en-US" sz="1100" b="0" i="1">
                        <a:latin typeface="Cambria Math"/>
                      </a:rPr>
                      <m:t>𝑖𝑛𝑑𝑖𝑣𝑖𝑑𝑢𝑎𝑙</m:t>
                    </m:r>
                    <m:r>
                      <a:rPr lang="en-US" sz="1100" b="0" i="1">
                        <a:latin typeface="Cambria Math"/>
                      </a:rPr>
                      <m:t> </m:t>
                    </m:r>
                    <m:r>
                      <a:rPr lang="en-US" sz="1100" b="0" i="1">
                        <a:latin typeface="Cambria Math"/>
                      </a:rPr>
                      <m:t>𝑙𝑒𝑣𝑒𝑙</m:t>
                    </m:r>
                  </m:oMath>
                </m:oMathPara>
              </a14:m>
              <a:endParaRPr lang="en-US" sz="1100"/>
            </a:p>
          </xdr:txBody>
        </xdr:sp>
      </mc:Choice>
      <mc:Fallback xmlns="">
        <xdr:sp macro="" textlink="">
          <xdr:nvSpPr>
            <xdr:cNvPr id="3" name="TextBox 2"/>
            <xdr:cNvSpPr txBox="1"/>
          </xdr:nvSpPr>
          <xdr:spPr>
            <a:xfrm>
              <a:off x="5953125" y="2052637"/>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r>
                <a:rPr lang="en-US" sz="1100" b="0" i="0">
                  <a:latin typeface="Cambria Math"/>
                </a:rPr>
                <a:t>𝐶𝑙𝑢𝑠𝑡𝑒𝑟 𝑠𝑖𝑧𝑒 𝑖𝑠 1 𝑏𝑒𝑐𝑎𝑢𝑠𝑒 𝑡ℎ𝑒 𝑝𝑟𝑜𝑔𝑟𝑎𝑚 𝑖𝑠 𝑎𝑠𝑠𝑖𝑔𝑛𝑒𝑑 𝑎𝑡 𝑡ℎ𝑒 𝑖𝑛𝑑𝑖𝑣𝑖𝑑𝑢𝑎𝑙 𝑙𝑒𝑣𝑒𝑙</a:t>
              </a:r>
              <a:endParaRPr lang="en-US" sz="1100"/>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oneCellAnchor>
    <xdr:from>
      <xdr:col>7</xdr:col>
      <xdr:colOff>428625</xdr:colOff>
      <xdr:row>9</xdr:row>
      <xdr:rowOff>176212</xdr:rowOff>
    </xdr:from>
    <xdr:ext cx="914400"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5953125" y="2052637"/>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en-US" sz="1100"/>
        </a:p>
      </xdr:txBody>
    </xdr:sp>
    <xdr:clientData/>
  </xdr:oneCellAnchor>
  <xdr:oneCellAnchor>
    <xdr:from>
      <xdr:col>7</xdr:col>
      <xdr:colOff>428625</xdr:colOff>
      <xdr:row>9</xdr:row>
      <xdr:rowOff>176212</xdr:rowOff>
    </xdr:from>
    <xdr:ext cx="914400" cy="264560"/>
    <mc:AlternateContent xmlns:mc="http://schemas.openxmlformats.org/markup-compatibility/2006" xmlns:a14="http://schemas.microsoft.com/office/drawing/2010/main">
      <mc:Choice Requires="a14">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5953125" y="2052637"/>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a:rPr>
                      <m:t>𝐶𝑙𝑢𝑠𝑡𝑒𝑟</m:t>
                    </m:r>
                    <m:r>
                      <a:rPr lang="en-US" sz="1100" b="0" i="1">
                        <a:latin typeface="Cambria Math"/>
                      </a:rPr>
                      <m:t> </m:t>
                    </m:r>
                    <m:r>
                      <a:rPr lang="en-US" sz="1100" b="0" i="1">
                        <a:latin typeface="Cambria Math"/>
                      </a:rPr>
                      <m:t>𝑠𝑖𝑧𝑒</m:t>
                    </m:r>
                    <m:r>
                      <a:rPr lang="en-US" sz="1100" b="0" i="1">
                        <a:latin typeface="Cambria Math"/>
                      </a:rPr>
                      <m:t> </m:t>
                    </m:r>
                    <m:r>
                      <a:rPr lang="en-US" sz="1100" b="0" i="1">
                        <a:latin typeface="Cambria Math"/>
                      </a:rPr>
                      <m:t>𝑖𝑠</m:t>
                    </m:r>
                    <m:r>
                      <a:rPr lang="en-US" sz="1100" b="0" i="1">
                        <a:latin typeface="Cambria Math"/>
                      </a:rPr>
                      <m:t> 1 </m:t>
                    </m:r>
                    <m:r>
                      <a:rPr lang="en-US" sz="1100" b="0" i="1">
                        <a:latin typeface="Cambria Math"/>
                      </a:rPr>
                      <m:t>𝑏𝑒𝑐𝑎𝑢𝑠𝑒</m:t>
                    </m:r>
                    <m:r>
                      <a:rPr lang="en-US" sz="1100" b="0" i="1">
                        <a:latin typeface="Cambria Math"/>
                      </a:rPr>
                      <m:t> </m:t>
                    </m:r>
                    <m:r>
                      <a:rPr lang="en-US" sz="1100" b="0" i="1">
                        <a:latin typeface="Cambria Math"/>
                      </a:rPr>
                      <m:t>𝑡h𝑒</m:t>
                    </m:r>
                    <m:r>
                      <a:rPr lang="en-US" sz="1100" b="0" i="1">
                        <a:latin typeface="Cambria Math"/>
                      </a:rPr>
                      <m:t> </m:t>
                    </m:r>
                    <m:r>
                      <a:rPr lang="en-US" sz="1100" b="0" i="1">
                        <a:latin typeface="Cambria Math"/>
                      </a:rPr>
                      <m:t>𝑝𝑟𝑜𝑔𝑟𝑎𝑚</m:t>
                    </m:r>
                    <m:r>
                      <a:rPr lang="en-US" sz="1100" b="0" i="1">
                        <a:latin typeface="Cambria Math"/>
                      </a:rPr>
                      <m:t> </m:t>
                    </m:r>
                    <m:r>
                      <a:rPr lang="en-US" sz="1100" b="0" i="1">
                        <a:latin typeface="Cambria Math"/>
                      </a:rPr>
                      <m:t>𝑖𝑠</m:t>
                    </m:r>
                    <m:r>
                      <a:rPr lang="en-US" sz="1100" b="0" i="1">
                        <a:latin typeface="Cambria Math"/>
                      </a:rPr>
                      <m:t> </m:t>
                    </m:r>
                    <m:r>
                      <a:rPr lang="en-US" sz="1100" b="0" i="1">
                        <a:latin typeface="Cambria Math"/>
                      </a:rPr>
                      <m:t>𝑎𝑠𝑠𝑖𝑔𝑛𝑒𝑑</m:t>
                    </m:r>
                    <m:r>
                      <a:rPr lang="en-US" sz="1100" b="0" i="1">
                        <a:latin typeface="Cambria Math"/>
                      </a:rPr>
                      <m:t> </m:t>
                    </m:r>
                    <m:r>
                      <a:rPr lang="en-US" sz="1100" b="0" i="1">
                        <a:latin typeface="Cambria Math"/>
                      </a:rPr>
                      <m:t>𝑎𝑡</m:t>
                    </m:r>
                    <m:r>
                      <a:rPr lang="en-US" sz="1100" b="0" i="1">
                        <a:latin typeface="Cambria Math"/>
                      </a:rPr>
                      <m:t> </m:t>
                    </m:r>
                    <m:r>
                      <a:rPr lang="en-US" sz="1100" b="0" i="1">
                        <a:latin typeface="Cambria Math"/>
                      </a:rPr>
                      <m:t>𝑡h𝑒</m:t>
                    </m:r>
                    <m:r>
                      <a:rPr lang="en-US" sz="1100" b="0" i="1">
                        <a:latin typeface="Cambria Math"/>
                      </a:rPr>
                      <m:t> </m:t>
                    </m:r>
                    <m:r>
                      <a:rPr lang="en-US" sz="1100" b="0" i="1">
                        <a:latin typeface="Cambria Math"/>
                      </a:rPr>
                      <m:t>𝑖𝑛𝑑𝑖𝑣𝑖𝑑𝑢𝑎𝑙</m:t>
                    </m:r>
                    <m:r>
                      <a:rPr lang="en-US" sz="1100" b="0" i="1">
                        <a:latin typeface="Cambria Math"/>
                      </a:rPr>
                      <m:t> </m:t>
                    </m:r>
                    <m:r>
                      <a:rPr lang="en-US" sz="1100" b="0" i="1">
                        <a:latin typeface="Cambria Math"/>
                      </a:rPr>
                      <m:t>𝑙𝑒𝑣𝑒𝑙</m:t>
                    </m:r>
                  </m:oMath>
                </m:oMathPara>
              </a14:m>
              <a:endParaRPr lang="en-US" sz="1100"/>
            </a:p>
          </xdr:txBody>
        </xdr:sp>
      </mc:Choice>
      <mc:Fallback xmlns="">
        <xdr:sp macro="" textlink="">
          <xdr:nvSpPr>
            <xdr:cNvPr id="3" name="TextBox 2"/>
            <xdr:cNvSpPr txBox="1"/>
          </xdr:nvSpPr>
          <xdr:spPr>
            <a:xfrm>
              <a:off x="5953125" y="2052637"/>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pPr/>
              <a:r>
                <a:rPr lang="en-US" sz="1100" b="0" i="0">
                  <a:latin typeface="Cambria Math"/>
                </a:rPr>
                <a:t>𝐶𝑙𝑢𝑠𝑡𝑒𝑟 𝑠𝑖𝑧𝑒 𝑖𝑠 1 𝑏𝑒𝑐𝑎𝑢𝑠𝑒 𝑡ℎ𝑒 𝑝𝑟𝑜𝑔𝑟𝑎𝑚 𝑖𝑠 𝑎𝑠𝑠𝑖𝑔𝑛𝑒𝑑 𝑎𝑡 𝑡ℎ𝑒 𝑖𝑛𝑑𝑖𝑣𝑖𝑑𝑢𝑎𝑙 𝑙𝑒𝑣𝑒𝑙</a:t>
              </a:r>
              <a:endParaRPr lang="en-US" sz="1100"/>
            </a:p>
          </xdr:txBody>
        </xdr:sp>
      </mc:Fallback>
    </mc:AlternateContent>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http://economics.mit.edu/files/806"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economics.mit.edu/files/806"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economics.mit.edu/files/806"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B1:H26"/>
  <sheetViews>
    <sheetView showGridLines="0" showRowColHeaders="0" tabSelected="1" zoomScaleNormal="100" workbookViewId="0">
      <selection activeCell="C19" sqref="C19:H19"/>
    </sheetView>
  </sheetViews>
  <sheetFormatPr defaultColWidth="9.6640625" defaultRowHeight="15.6" x14ac:dyDescent="0.2"/>
  <cols>
    <col min="1" max="1" width="4" style="1" customWidth="1"/>
    <col min="2" max="2" width="9.6640625" style="5" hidden="1" customWidth="1"/>
    <col min="3" max="3" width="55" style="1" customWidth="1"/>
    <col min="4" max="4" width="10" style="1" customWidth="1"/>
    <col min="5" max="5" width="21" style="5" customWidth="1"/>
    <col min="6" max="6" width="12" style="4" customWidth="1"/>
    <col min="7" max="7" width="14" style="5" customWidth="1"/>
    <col min="8" max="16384" width="9.6640625" style="1"/>
  </cols>
  <sheetData>
    <row r="1" spans="2:8" x14ac:dyDescent="0.2">
      <c r="B1" s="5">
        <v>16</v>
      </c>
      <c r="C1" s="26" t="str">
        <f>INDEX(Dic,B1,E$3)</f>
        <v>For a prevalence</v>
      </c>
      <c r="D1" s="26"/>
      <c r="E1" s="26"/>
      <c r="F1" s="26"/>
      <c r="G1" s="26"/>
      <c r="H1" s="26"/>
    </row>
    <row r="3" spans="2:8" x14ac:dyDescent="0.2">
      <c r="B3" s="5">
        <v>1</v>
      </c>
      <c r="C3" s="1" t="str">
        <f>INDEX(Dic,B3,E$3)</f>
        <v>Language</v>
      </c>
      <c r="E3" s="11">
        <v>1</v>
      </c>
      <c r="F3" s="4" t="s">
        <v>17</v>
      </c>
      <c r="G3" s="5" t="str">
        <f>CHOOSE(E3,"English","Español","Français","Português")</f>
        <v>English</v>
      </c>
      <c r="H3" s="1" t="s">
        <v>16</v>
      </c>
    </row>
    <row r="5" spans="2:8" x14ac:dyDescent="0.2">
      <c r="B5" s="5">
        <v>2</v>
      </c>
      <c r="C5" s="1" t="str">
        <f>INDEX(Dic,B5,E$3)</f>
        <v>Design parameters</v>
      </c>
    </row>
    <row r="6" spans="2:8" ht="18" x14ac:dyDescent="0.2">
      <c r="B6" s="5">
        <v>3</v>
      </c>
      <c r="C6" s="3" t="str">
        <f>INDEX(Dic,B6,E$3)</f>
        <v>Power</v>
      </c>
      <c r="D6" s="4" t="s">
        <v>12</v>
      </c>
      <c r="E6" s="12">
        <v>0.8</v>
      </c>
      <c r="F6" s="7" t="s">
        <v>85</v>
      </c>
      <c r="G6" s="6">
        <f>NORMINV(E6,0,1)</f>
        <v>0.84162123357291474</v>
      </c>
      <c r="H6" s="1" t="s">
        <v>16</v>
      </c>
    </row>
    <row r="7" spans="2:8" ht="18.600000000000001" x14ac:dyDescent="0.2">
      <c r="B7" s="5">
        <v>4</v>
      </c>
      <c r="C7" s="3" t="str">
        <f>INDEX(Dic,B7,E$3)</f>
        <v>Confidence level</v>
      </c>
      <c r="D7" s="2" t="s">
        <v>87</v>
      </c>
      <c r="E7" s="12">
        <v>0.95</v>
      </c>
      <c r="F7" s="7" t="s">
        <v>86</v>
      </c>
      <c r="G7" s="6">
        <f>NORMINV((1+E7)/2,0,1)</f>
        <v>1.9599639845400536</v>
      </c>
      <c r="H7" s="1" t="s">
        <v>16</v>
      </c>
    </row>
    <row r="9" spans="2:8" x14ac:dyDescent="0.2">
      <c r="B9" s="5">
        <v>9</v>
      </c>
      <c r="C9" s="1" t="str">
        <f>INDEX(Dic,B9,E$3)</f>
        <v>Characteristics of the sample</v>
      </c>
    </row>
    <row r="10" spans="2:8" x14ac:dyDescent="0.2">
      <c r="B10" s="5">
        <v>12</v>
      </c>
      <c r="C10" s="3" t="str">
        <f>INDEX(Dic,B10,E$3)</f>
        <v>Cluster size</v>
      </c>
      <c r="D10" s="4" t="s">
        <v>6</v>
      </c>
      <c r="E10" s="16">
        <v>1</v>
      </c>
      <c r="F10" s="3" t="str">
        <f>INDEX(Dic,14,$E$3)</f>
        <v>For unclustered data, use m=1</v>
      </c>
    </row>
    <row r="11" spans="2:8" ht="18" x14ac:dyDescent="0.2">
      <c r="B11" s="5">
        <v>10</v>
      </c>
      <c r="C11" s="3" t="str">
        <f>INDEX(Dic,B11,E$3)</f>
        <v>Treatment clusters</v>
      </c>
      <c r="D11" s="4" t="s">
        <v>63</v>
      </c>
      <c r="E11" s="16">
        <v>1500</v>
      </c>
      <c r="F11" s="4" t="s">
        <v>65</v>
      </c>
      <c r="G11" s="17">
        <f>E11*E10</f>
        <v>1500</v>
      </c>
      <c r="H11" s="1" t="s">
        <v>16</v>
      </c>
    </row>
    <row r="12" spans="2:8" ht="18" x14ac:dyDescent="0.2">
      <c r="B12" s="5">
        <v>11</v>
      </c>
      <c r="C12" s="3" t="str">
        <f>INDEX(Dic,B12,E$3)</f>
        <v>Control clusters</v>
      </c>
      <c r="D12" s="4" t="s">
        <v>64</v>
      </c>
      <c r="E12" s="16">
        <v>1500</v>
      </c>
      <c r="F12" s="4" t="s">
        <v>66</v>
      </c>
      <c r="G12" s="17">
        <f>E12*E10</f>
        <v>1500</v>
      </c>
      <c r="H12" s="1" t="s">
        <v>16</v>
      </c>
    </row>
    <row r="13" spans="2:8" x14ac:dyDescent="0.2">
      <c r="B13" s="5">
        <v>13</v>
      </c>
      <c r="C13" s="3" t="str">
        <f>INDEX(Dic,B13,E$3)</f>
        <v>Intra-Cluster Correlation</v>
      </c>
      <c r="D13" s="4" t="s">
        <v>7</v>
      </c>
      <c r="E13" s="11">
        <v>0.2</v>
      </c>
      <c r="F13" s="4" t="s">
        <v>88</v>
      </c>
      <c r="G13" s="5">
        <f>1+E13*(E10-1)</f>
        <v>1</v>
      </c>
      <c r="H13" s="1" t="s">
        <v>16</v>
      </c>
    </row>
    <row r="15" spans="2:8" x14ac:dyDescent="0.2">
      <c r="B15" s="5">
        <v>5</v>
      </c>
      <c r="C15" s="1" t="str">
        <f>INDEX(Dic,B15,E$3)</f>
        <v>Characteristics of the indicator</v>
      </c>
    </row>
    <row r="16" spans="2:8" x14ac:dyDescent="0.2">
      <c r="B16" s="5">
        <v>17</v>
      </c>
      <c r="C16" s="3" t="str">
        <f>INDEX(Dic,B16,E$3)</f>
        <v>Prevalence</v>
      </c>
      <c r="D16" s="2" t="s">
        <v>75</v>
      </c>
      <c r="E16" s="13">
        <v>0.57999999999999996</v>
      </c>
      <c r="F16" s="2" t="s">
        <v>77</v>
      </c>
      <c r="G16" s="14">
        <f>SQRT(E16*(1-E16))</f>
        <v>0.49355850717012267</v>
      </c>
      <c r="H16" s="1" t="s">
        <v>16</v>
      </c>
    </row>
    <row r="17" spans="2:8" x14ac:dyDescent="0.2">
      <c r="B17" s="5">
        <v>8</v>
      </c>
      <c r="C17" s="3" t="str">
        <f>INDEX(Dic,B17,E$3)</f>
        <v>Minimum Detectable Effect</v>
      </c>
      <c r="D17" s="2" t="s">
        <v>14</v>
      </c>
      <c r="E17" s="15">
        <f>(G6+G7)*E26</f>
        <v>5.049075299217258E-2</v>
      </c>
      <c r="F17" s="10"/>
    </row>
    <row r="18" spans="2:8" x14ac:dyDescent="0.2">
      <c r="C18" s="3"/>
      <c r="D18" s="2"/>
      <c r="F18" s="10"/>
    </row>
    <row r="19" spans="2:8" x14ac:dyDescent="0.2">
      <c r="B19" s="5">
        <v>19</v>
      </c>
      <c r="C19" s="27" t="str">
        <f>INDEX(Dic,B19,E$3)</f>
        <v>For a quantitative indicator (a continuous variable), click here</v>
      </c>
      <c r="D19" s="27"/>
      <c r="E19" s="27"/>
      <c r="F19" s="27"/>
      <c r="G19" s="27"/>
      <c r="H19" s="27"/>
    </row>
    <row r="20" spans="2:8" x14ac:dyDescent="0.2">
      <c r="B20" s="5">
        <v>20</v>
      </c>
      <c r="C20" s="27" t="str">
        <f>INDEX(Dic,B20,E$3)</f>
        <v>For an explanation of the formulas, click here</v>
      </c>
      <c r="D20" s="27"/>
      <c r="E20" s="27"/>
      <c r="F20" s="27"/>
      <c r="G20" s="27"/>
      <c r="H20" s="27"/>
    </row>
    <row r="21" spans="2:8" x14ac:dyDescent="0.2">
      <c r="C21" s="22"/>
      <c r="D21" s="22"/>
      <c r="E21" s="22"/>
      <c r="F21" s="22"/>
      <c r="G21" s="22"/>
      <c r="H21" s="22"/>
    </row>
    <row r="22" spans="2:8" hidden="1" x14ac:dyDescent="0.2">
      <c r="B22" s="5">
        <v>21</v>
      </c>
      <c r="C22" s="3" t="str">
        <f>INDEX(Dic,B22,E$3)</f>
        <v>Variance</v>
      </c>
      <c r="E22" s="5">
        <f>G16^2</f>
        <v>0.24360000000000004</v>
      </c>
    </row>
    <row r="23" spans="2:8" hidden="1" x14ac:dyDescent="0.2">
      <c r="B23" s="5">
        <v>22</v>
      </c>
      <c r="C23" s="3" t="str">
        <f>INDEX(Dic,B23,E$3)</f>
        <v>e2 in the treatment group</v>
      </c>
      <c r="E23" s="5">
        <f>E22/G11*G13</f>
        <v>1.6240000000000002E-4</v>
      </c>
    </row>
    <row r="24" spans="2:8" hidden="1" x14ac:dyDescent="0.2">
      <c r="B24" s="5">
        <v>23</v>
      </c>
      <c r="C24" s="3" t="str">
        <f>INDEX(Dic,B24,E$3)</f>
        <v>e2 in the control group</v>
      </c>
      <c r="E24" s="5">
        <f>E22/G12*G13</f>
        <v>1.6240000000000002E-4</v>
      </c>
    </row>
    <row r="25" spans="2:8" hidden="1" x14ac:dyDescent="0.2">
      <c r="B25" s="5">
        <v>24</v>
      </c>
      <c r="C25" s="3" t="str">
        <f>INDEX(Dic,B25,E$3)</f>
        <v>e2 of the difference</v>
      </c>
      <c r="E25" s="5">
        <f>E23+E24</f>
        <v>3.2480000000000003E-4</v>
      </c>
    </row>
    <row r="26" spans="2:8" hidden="1" x14ac:dyDescent="0.2">
      <c r="B26" s="5">
        <v>25</v>
      </c>
      <c r="C26" s="3" t="str">
        <f>INDEX(Dic,B26,E$3)</f>
        <v>e of the difference</v>
      </c>
      <c r="E26" s="5">
        <f>SQRT(E25)</f>
        <v>1.8022208521710097E-2</v>
      </c>
    </row>
  </sheetData>
  <sheetProtection sheet="1" objects="1" scenarios="1" selectLockedCells="1"/>
  <mergeCells count="3">
    <mergeCell ref="C1:H1"/>
    <mergeCell ref="C19:H19"/>
    <mergeCell ref="C20:H20"/>
  </mergeCells>
  <conditionalFormatting sqref="D13:E13 G13:H13">
    <cfRule type="expression" dxfId="6" priority="3">
      <formula>($E$10=1)</formula>
    </cfRule>
  </conditionalFormatting>
  <conditionalFormatting sqref="C13">
    <cfRule type="expression" dxfId="5" priority="2">
      <formula>($E$10=1)</formula>
    </cfRule>
  </conditionalFormatting>
  <conditionalFormatting sqref="F13">
    <cfRule type="expression" dxfId="4" priority="1">
      <formula>($E$10=1)</formula>
    </cfRule>
  </conditionalFormatting>
  <dataValidations count="6">
    <dataValidation operator="greaterThan" allowBlank="1" showInputMessage="1" showErrorMessage="1" sqref="G16" xr:uid="{00000000-0002-0000-0000-000000000000}"/>
    <dataValidation type="decimal" allowBlank="1" showInputMessage="1" showErrorMessage="1" error="This must be positive and less than 100%." sqref="E16" xr:uid="{00000000-0002-0000-0000-000001000000}">
      <formula1>0.00001</formula1>
      <formula2>0.99999</formula2>
    </dataValidation>
    <dataValidation type="decimal" allowBlank="1" showInputMessage="1" showErrorMessage="1" error="This must be less than 1" sqref="E13" xr:uid="{00000000-0002-0000-0000-000002000000}">
      <formula1>0</formula1>
      <formula2>1</formula2>
    </dataValidation>
    <dataValidation type="whole" allowBlank="1" showInputMessage="1" showErrorMessage="1" error="This must be an integer less than 4" prompt="1: English_x000a_2: Español_x000a_3: Français_x000a_4: Português" sqref="E3" xr:uid="{00000000-0002-0000-0000-000003000000}">
      <formula1>1</formula1>
      <formula2>4</formula2>
    </dataValidation>
    <dataValidation type="decimal" allowBlank="1" showInputMessage="1" showErrorMessage="1" error="This must be positive and less than 100%" sqref="E6:E7" xr:uid="{00000000-0002-0000-0000-000004000000}">
      <formula1>0.00001</formula1>
      <formula2>0.99999</formula2>
    </dataValidation>
    <dataValidation type="whole" operator="greaterThan" allowBlank="1" showInputMessage="1" showErrorMessage="1" error="This must be a positive integer" sqref="E10:E12" xr:uid="{00000000-0002-0000-0000-000005000000}">
      <formula1>0</formula1>
    </dataValidation>
  </dataValidations>
  <hyperlinks>
    <hyperlink ref="C19" location="P!A1" display="P!A1" xr:uid="{00000000-0004-0000-0000-000000000000}"/>
    <hyperlink ref="C19:H19" location="Q!E10" display="Q!E10" xr:uid="{00000000-0004-0000-0000-000001000000}"/>
    <hyperlink ref="C20" location="P!A1" display="P!A1" xr:uid="{00000000-0004-0000-0000-000002000000}"/>
    <hyperlink ref="C20:H20" r:id="rId1" display="http://economics.mit.edu/files/806" xr:uid="{00000000-0004-0000-0000-000003000000}"/>
  </hyperlinks>
  <pageMargins left="0.7" right="0.7" top="0.75" bottom="0.75" header="0.3" footer="0.3"/>
  <ignoredErrors>
    <ignoredError sqref="C19:C20" unlockedFormula="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H31"/>
  <sheetViews>
    <sheetView showGridLines="0" showRowColHeaders="0" zoomScaleNormal="100" workbookViewId="0">
      <selection activeCell="C19" sqref="C19:H19"/>
    </sheetView>
  </sheetViews>
  <sheetFormatPr defaultColWidth="9.6640625" defaultRowHeight="15.6" x14ac:dyDescent="0.2"/>
  <cols>
    <col min="1" max="1" width="4" style="1" customWidth="1"/>
    <col min="2" max="2" width="9.6640625" style="5" hidden="1" customWidth="1"/>
    <col min="3" max="3" width="55" style="1" customWidth="1"/>
    <col min="4" max="4" width="10" style="1" customWidth="1"/>
    <col min="5" max="5" width="21" style="5" customWidth="1"/>
    <col min="6" max="6" width="12" style="4" customWidth="1"/>
    <col min="7" max="7" width="14" style="5" customWidth="1"/>
    <col min="8" max="16384" width="9.6640625" style="1"/>
  </cols>
  <sheetData>
    <row r="1" spans="2:8" x14ac:dyDescent="0.2">
      <c r="B1" s="5">
        <v>15</v>
      </c>
      <c r="C1" s="26" t="str">
        <f>INDEX(Dic,B1,E$3)</f>
        <v>For a quantitative indicator (a continuous variable)</v>
      </c>
      <c r="D1" s="26"/>
      <c r="E1" s="26"/>
      <c r="F1" s="26"/>
      <c r="G1" s="26"/>
      <c r="H1" s="26"/>
    </row>
    <row r="3" spans="2:8" x14ac:dyDescent="0.2">
      <c r="B3" s="5">
        <v>1</v>
      </c>
      <c r="C3" s="1" t="str">
        <f>INDEX(Dic,B3,E$3)</f>
        <v>Language</v>
      </c>
      <c r="E3" s="11">
        <v>1</v>
      </c>
      <c r="F3" s="4" t="s">
        <v>17</v>
      </c>
      <c r="G3" s="5" t="str">
        <f>CHOOSE(E3,"English","Español","Français","Português")</f>
        <v>English</v>
      </c>
      <c r="H3" s="1" t="s">
        <v>16</v>
      </c>
    </row>
    <row r="5" spans="2:8" x14ac:dyDescent="0.2">
      <c r="B5" s="5">
        <v>2</v>
      </c>
      <c r="C5" s="1" t="str">
        <f>INDEX(Dic,B5,E$3)</f>
        <v>Design parameters</v>
      </c>
    </row>
    <row r="6" spans="2:8" ht="18" x14ac:dyDescent="0.2">
      <c r="B6" s="5">
        <v>3</v>
      </c>
      <c r="C6" s="3" t="str">
        <f>INDEX(Dic,B6,E$3)</f>
        <v>Power</v>
      </c>
      <c r="D6" s="4" t="s">
        <v>12</v>
      </c>
      <c r="E6" s="12">
        <v>0.8</v>
      </c>
      <c r="F6" s="7" t="s">
        <v>85</v>
      </c>
      <c r="G6" s="6">
        <f>NORMINV(E6,0,1)</f>
        <v>0.84162123357291474</v>
      </c>
      <c r="H6" s="1" t="s">
        <v>16</v>
      </c>
    </row>
    <row r="7" spans="2:8" ht="18.600000000000001" x14ac:dyDescent="0.2">
      <c r="B7" s="5">
        <v>4</v>
      </c>
      <c r="C7" s="3" t="str">
        <f>INDEX(Dic,B7,E$3)</f>
        <v>Confidence level</v>
      </c>
      <c r="D7" s="2" t="s">
        <v>87</v>
      </c>
      <c r="E7" s="12">
        <v>0.95</v>
      </c>
      <c r="F7" s="7" t="s">
        <v>86</v>
      </c>
      <c r="G7" s="6">
        <f>NORMINV((1+E7)/2,0,1)</f>
        <v>1.9599639845400536</v>
      </c>
      <c r="H7" s="1" t="s">
        <v>16</v>
      </c>
    </row>
    <row r="9" spans="2:8" x14ac:dyDescent="0.2">
      <c r="B9" s="5">
        <v>9</v>
      </c>
      <c r="C9" s="1" t="str">
        <f>INDEX(Dic,B9,E$3)</f>
        <v>Characteristics of the sample</v>
      </c>
    </row>
    <row r="10" spans="2:8" x14ac:dyDescent="0.2">
      <c r="B10" s="5">
        <v>12</v>
      </c>
      <c r="C10" s="3" t="str">
        <f>INDEX(Dic,B10,E$3)</f>
        <v>Cluster size</v>
      </c>
      <c r="D10" s="4" t="s">
        <v>6</v>
      </c>
      <c r="E10" s="16">
        <v>1</v>
      </c>
      <c r="F10" s="3" t="str">
        <f>INDEX(Dic,14,$E$3)</f>
        <v>For unclustered data, use m=1</v>
      </c>
    </row>
    <row r="11" spans="2:8" ht="18" x14ac:dyDescent="0.2">
      <c r="B11" s="5">
        <v>10</v>
      </c>
      <c r="C11" s="3" t="str">
        <f>INDEX(Dic,B11,E$3)</f>
        <v>Treatment clusters</v>
      </c>
      <c r="D11" s="4" t="s">
        <v>63</v>
      </c>
      <c r="E11" s="16">
        <v>1500</v>
      </c>
      <c r="F11" s="4" t="s">
        <v>65</v>
      </c>
      <c r="G11" s="17">
        <f>E11*E10</f>
        <v>1500</v>
      </c>
      <c r="H11" s="1" t="s">
        <v>16</v>
      </c>
    </row>
    <row r="12" spans="2:8" ht="18" x14ac:dyDescent="0.2">
      <c r="B12" s="5">
        <v>11</v>
      </c>
      <c r="C12" s="3" t="str">
        <f>INDEX(Dic,B12,E$3)</f>
        <v>Control clusters</v>
      </c>
      <c r="D12" s="4" t="s">
        <v>64</v>
      </c>
      <c r="E12" s="16">
        <v>1500</v>
      </c>
      <c r="F12" s="4" t="s">
        <v>66</v>
      </c>
      <c r="G12" s="17">
        <f>E12*E10</f>
        <v>1500</v>
      </c>
      <c r="H12" s="1" t="s">
        <v>16</v>
      </c>
    </row>
    <row r="13" spans="2:8" x14ac:dyDescent="0.2">
      <c r="B13" s="5">
        <v>13</v>
      </c>
      <c r="C13" s="3" t="str">
        <f>INDEX(Dic,B13,E$3)</f>
        <v>Intra-Cluster Correlation</v>
      </c>
      <c r="D13" s="4" t="s">
        <v>7</v>
      </c>
      <c r="E13" s="11">
        <v>0.2</v>
      </c>
      <c r="F13" s="4" t="s">
        <v>88</v>
      </c>
      <c r="G13" s="5">
        <f>1+E13*(E10-1)</f>
        <v>1</v>
      </c>
      <c r="H13" s="1" t="s">
        <v>16</v>
      </c>
    </row>
    <row r="15" spans="2:8" x14ac:dyDescent="0.2">
      <c r="B15" s="5">
        <v>5</v>
      </c>
      <c r="C15" s="1" t="str">
        <f>INDEX(Dic,B15,E$3)</f>
        <v>Characteristics of the indicator</v>
      </c>
    </row>
    <row r="16" spans="2:8" x14ac:dyDescent="0.2">
      <c r="B16" s="5">
        <v>7</v>
      </c>
      <c r="C16" s="3" t="str">
        <f>INDEX(Dic,B16,E$3)</f>
        <v>Standard deviation</v>
      </c>
      <c r="D16" s="2" t="s">
        <v>3</v>
      </c>
      <c r="E16" s="18">
        <v>297.16000000000003</v>
      </c>
    </row>
    <row r="17" spans="2:8" x14ac:dyDescent="0.2">
      <c r="B17" s="5">
        <v>8</v>
      </c>
      <c r="C17" s="3" t="str">
        <f>INDEX(Dic,B17,E$3)</f>
        <v>Minimum Detectable Effect</v>
      </c>
      <c r="D17" s="2" t="s">
        <v>14</v>
      </c>
      <c r="E17" s="19">
        <f>(G6+G7)*E26</f>
        <v>30.399298039011196</v>
      </c>
      <c r="F17" s="10"/>
    </row>
    <row r="18" spans="2:8" x14ac:dyDescent="0.2">
      <c r="C18" s="3"/>
      <c r="D18" s="2"/>
      <c r="F18" s="10"/>
    </row>
    <row r="19" spans="2:8" x14ac:dyDescent="0.2">
      <c r="B19" s="5">
        <v>18</v>
      </c>
      <c r="C19" s="27" t="str">
        <f>INDEX(Dic,B19,E$3)</f>
        <v>For a prevalence, click here</v>
      </c>
      <c r="D19" s="27"/>
      <c r="E19" s="27"/>
      <c r="F19" s="27"/>
      <c r="G19" s="27"/>
      <c r="H19" s="27"/>
    </row>
    <row r="20" spans="2:8" x14ac:dyDescent="0.2">
      <c r="B20" s="5">
        <v>20</v>
      </c>
      <c r="C20" s="27" t="str">
        <f>INDEX(Dic,B20,E$3)</f>
        <v>For an explanation of the formulas, click here</v>
      </c>
      <c r="D20" s="27"/>
      <c r="E20" s="27"/>
      <c r="F20" s="27"/>
      <c r="G20" s="27"/>
      <c r="H20" s="27"/>
    </row>
    <row r="21" spans="2:8" x14ac:dyDescent="0.2">
      <c r="C21" s="22"/>
      <c r="D21" s="22"/>
      <c r="E21" s="22"/>
      <c r="F21" s="22"/>
      <c r="G21" s="22"/>
      <c r="H21" s="22"/>
    </row>
    <row r="22" spans="2:8" hidden="1" x14ac:dyDescent="0.2">
      <c r="B22" s="5">
        <v>21</v>
      </c>
      <c r="C22" s="3" t="str">
        <f>INDEX(Dic,B22,E$3)</f>
        <v>Variance</v>
      </c>
      <c r="E22" s="5">
        <f>E16^2</f>
        <v>88304.065600000016</v>
      </c>
    </row>
    <row r="23" spans="2:8" hidden="1" x14ac:dyDescent="0.2">
      <c r="B23" s="5">
        <v>22</v>
      </c>
      <c r="C23" s="3" t="str">
        <f>INDEX(Dic,B23,E$3)</f>
        <v>e2 in the treatment group</v>
      </c>
      <c r="E23" s="5">
        <f>E22/G11*G13</f>
        <v>58.869377066666679</v>
      </c>
    </row>
    <row r="24" spans="2:8" hidden="1" x14ac:dyDescent="0.2">
      <c r="B24" s="5">
        <v>23</v>
      </c>
      <c r="C24" s="3" t="str">
        <f>INDEX(Dic,B24,E$3)</f>
        <v>e2 in the control group</v>
      </c>
      <c r="E24" s="5">
        <f>E22/G12*G13</f>
        <v>58.869377066666679</v>
      </c>
    </row>
    <row r="25" spans="2:8" hidden="1" x14ac:dyDescent="0.2">
      <c r="B25" s="5">
        <v>24</v>
      </c>
      <c r="C25" s="3" t="str">
        <f>INDEX(Dic,B25,E$3)</f>
        <v>e2 of the difference</v>
      </c>
      <c r="E25" s="5">
        <f>E23+E24</f>
        <v>117.73875413333336</v>
      </c>
    </row>
    <row r="26" spans="2:8" hidden="1" x14ac:dyDescent="0.2">
      <c r="B26" s="5">
        <v>25</v>
      </c>
      <c r="C26" s="3" t="str">
        <f>INDEX(Dic,B26,E$3)</f>
        <v>e of the difference</v>
      </c>
      <c r="E26" s="5">
        <f>SQRT(E25)</f>
        <v>10.850749012549011</v>
      </c>
    </row>
    <row r="28" spans="2:8" x14ac:dyDescent="0.2">
      <c r="F28" s="20"/>
    </row>
    <row r="29" spans="2:8" x14ac:dyDescent="0.2">
      <c r="F29" s="20"/>
    </row>
    <row r="30" spans="2:8" x14ac:dyDescent="0.2">
      <c r="F30" s="20"/>
    </row>
    <row r="31" spans="2:8" x14ac:dyDescent="0.2">
      <c r="F31" s="20"/>
    </row>
  </sheetData>
  <sheetProtection sheet="1" objects="1" scenarios="1" selectLockedCells="1"/>
  <mergeCells count="3">
    <mergeCell ref="C1:H1"/>
    <mergeCell ref="C19:H19"/>
    <mergeCell ref="C20:H20"/>
  </mergeCells>
  <conditionalFormatting sqref="C13:D13 F13:H13">
    <cfRule type="expression" dxfId="3" priority="2">
      <formula>($E$10=1)</formula>
    </cfRule>
  </conditionalFormatting>
  <conditionalFormatting sqref="E13">
    <cfRule type="expression" dxfId="2" priority="1">
      <formula>($E$10=1)</formula>
    </cfRule>
  </conditionalFormatting>
  <dataValidations count="5">
    <dataValidation type="whole" allowBlank="1" showInputMessage="1" showErrorMessage="1" error="This must be an integer less than 4" prompt="1: English_x000a_2: Español_x000a_3: Français_x000a_4: Português" sqref="E3" xr:uid="{00000000-0002-0000-0100-000000000000}">
      <formula1>1</formula1>
      <formula2>4</formula2>
    </dataValidation>
    <dataValidation type="decimal" operator="greaterThan" allowBlank="1" showInputMessage="1" showErrorMessage="1" error="This must be positive" sqref="E16" xr:uid="{00000000-0002-0000-0100-000001000000}">
      <formula1>0</formula1>
    </dataValidation>
    <dataValidation type="decimal" allowBlank="1" showInputMessage="1" showErrorMessage="1" error="This must be positive and less than 100%" sqref="E6:E7" xr:uid="{00000000-0002-0000-0100-000002000000}">
      <formula1>0.00001</formula1>
      <formula2>0.99999</formula2>
    </dataValidation>
    <dataValidation type="whole" operator="greaterThan" allowBlank="1" showInputMessage="1" showErrorMessage="1" error="This must be a positive integer" sqref="E10:E12" xr:uid="{00000000-0002-0000-0100-000003000000}">
      <formula1>0</formula1>
    </dataValidation>
    <dataValidation type="decimal" allowBlank="1" showInputMessage="1" showErrorMessage="1" error="This must be less than 1" sqref="E13" xr:uid="{00000000-0002-0000-0100-000004000000}">
      <formula1>0</formula1>
      <formula2>1</formula2>
    </dataValidation>
  </dataValidations>
  <hyperlinks>
    <hyperlink ref="C19" location="P!A1" display="P!A1" xr:uid="{00000000-0004-0000-0100-000000000000}"/>
    <hyperlink ref="C19:H19" location="P!E10" display="P!E10" xr:uid="{00000000-0004-0000-0100-000001000000}"/>
    <hyperlink ref="C20" location="P!A1" display="P!A1" xr:uid="{00000000-0004-0000-0100-000002000000}"/>
    <hyperlink ref="C20:H20" r:id="rId1" display="http://economics.mit.edu/files/806" xr:uid="{00000000-0004-0000-0100-000003000000}"/>
  </hyperlinks>
  <pageMargins left="0.7" right="0.7" top="0.75" bottom="0.75" header="0.3" footer="0.3"/>
  <pageSetup paperSize="0" orientation="portrait" r:id="rId2"/>
  <ignoredErrors>
    <ignoredError sqref="C19:C20" unlockedFormula="1"/>
  </ignoredErrors>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31"/>
  <sheetViews>
    <sheetView showGridLines="0" showRowColHeaders="0" zoomScaleNormal="100" workbookViewId="0">
      <selection activeCell="C19" sqref="C19:H19"/>
    </sheetView>
  </sheetViews>
  <sheetFormatPr defaultColWidth="9.6640625" defaultRowHeight="15.6" x14ac:dyDescent="0.2"/>
  <cols>
    <col min="1" max="1" width="4" style="1" customWidth="1"/>
    <col min="2" max="2" width="9.6640625" style="5" hidden="1" customWidth="1"/>
    <col min="3" max="3" width="55" style="1" customWidth="1"/>
    <col min="4" max="4" width="10" style="1" customWidth="1"/>
    <col min="5" max="5" width="21" style="5" customWidth="1"/>
    <col min="6" max="6" width="12" style="4" customWidth="1"/>
    <col min="7" max="7" width="14" style="5" customWidth="1"/>
    <col min="8" max="16384" width="9.6640625" style="1"/>
  </cols>
  <sheetData>
    <row r="1" spans="2:8" x14ac:dyDescent="0.2">
      <c r="B1" s="5">
        <v>15</v>
      </c>
      <c r="C1" s="26" t="str">
        <f>INDEX(Dic,B1,E$3)</f>
        <v>For a quantitative indicator (a continuous variable)</v>
      </c>
      <c r="D1" s="26"/>
      <c r="E1" s="26"/>
      <c r="F1" s="26"/>
      <c r="G1" s="26"/>
      <c r="H1" s="26"/>
    </row>
    <row r="3" spans="2:8" x14ac:dyDescent="0.2">
      <c r="B3" s="5">
        <v>1</v>
      </c>
      <c r="C3" s="1" t="str">
        <f>INDEX(Dic,B3,E$3)</f>
        <v>Language</v>
      </c>
      <c r="E3" s="11">
        <v>1</v>
      </c>
      <c r="F3" s="4" t="s">
        <v>17</v>
      </c>
      <c r="G3" s="5" t="str">
        <f>CHOOSE(E3,"English","Español","Français","Português")</f>
        <v>English</v>
      </c>
      <c r="H3" s="1" t="s">
        <v>16</v>
      </c>
    </row>
    <row r="5" spans="2:8" x14ac:dyDescent="0.2">
      <c r="B5" s="5">
        <v>2</v>
      </c>
      <c r="C5" s="1" t="str">
        <f>INDEX(Dic,B5,E$3)</f>
        <v>Design parameters</v>
      </c>
    </row>
    <row r="6" spans="2:8" ht="18" x14ac:dyDescent="0.2">
      <c r="B6" s="5">
        <v>3</v>
      </c>
      <c r="C6" s="3" t="str">
        <f>INDEX(Dic,B6,E$3)</f>
        <v>Power</v>
      </c>
      <c r="D6" s="4" t="s">
        <v>12</v>
      </c>
      <c r="E6" s="12">
        <v>0.8</v>
      </c>
      <c r="F6" s="7" t="s">
        <v>85</v>
      </c>
      <c r="G6" s="6">
        <f>NORMINV(E6,0,1)</f>
        <v>0.84162123357291474</v>
      </c>
      <c r="H6" s="1" t="s">
        <v>16</v>
      </c>
    </row>
    <row r="7" spans="2:8" ht="18.600000000000001" x14ac:dyDescent="0.2">
      <c r="B7" s="5">
        <v>4</v>
      </c>
      <c r="C7" s="3" t="str">
        <f>INDEX(Dic,B7,E$3)</f>
        <v>Confidence level</v>
      </c>
      <c r="D7" s="2" t="s">
        <v>87</v>
      </c>
      <c r="E7" s="12">
        <v>0.95</v>
      </c>
      <c r="F7" s="7" t="s">
        <v>86</v>
      </c>
      <c r="G7" s="6">
        <f>NORMINV((1+E7)/2,0,1)</f>
        <v>1.9599639845400536</v>
      </c>
      <c r="H7" s="1" t="s">
        <v>16</v>
      </c>
    </row>
    <row r="9" spans="2:8" x14ac:dyDescent="0.2">
      <c r="B9" s="5">
        <v>9</v>
      </c>
      <c r="C9" s="1" t="str">
        <f>INDEX(Dic,B9,E$3)</f>
        <v>Characteristics of the sample</v>
      </c>
    </row>
    <row r="10" spans="2:8" x14ac:dyDescent="0.2">
      <c r="B10" s="5">
        <v>12</v>
      </c>
      <c r="C10" s="3" t="str">
        <f>INDEX(Dic,B10,E$3)</f>
        <v>Cluster size</v>
      </c>
      <c r="D10" s="4" t="s">
        <v>6</v>
      </c>
      <c r="E10" s="16">
        <v>1</v>
      </c>
      <c r="F10" s="3" t="str">
        <f>INDEX(Dic,14,$E$3)</f>
        <v>For unclustered data, use m=1</v>
      </c>
    </row>
    <row r="11" spans="2:8" ht="18" x14ac:dyDescent="0.2">
      <c r="B11" s="5">
        <v>10</v>
      </c>
      <c r="C11" s="3" t="str">
        <f>INDEX(Dic,B11,E$3)</f>
        <v>Treatment clusters</v>
      </c>
      <c r="D11" s="4" t="s">
        <v>63</v>
      </c>
      <c r="E11" s="16">
        <v>100</v>
      </c>
      <c r="F11" s="4" t="s">
        <v>65</v>
      </c>
      <c r="G11" s="17">
        <f>E11*E10</f>
        <v>100</v>
      </c>
      <c r="H11" s="1" t="s">
        <v>16</v>
      </c>
    </row>
    <row r="12" spans="2:8" ht="18" x14ac:dyDescent="0.2">
      <c r="B12" s="5">
        <v>11</v>
      </c>
      <c r="C12" s="3" t="str">
        <f>INDEX(Dic,B12,E$3)</f>
        <v>Control clusters</v>
      </c>
      <c r="D12" s="4" t="s">
        <v>64</v>
      </c>
      <c r="E12" s="16">
        <v>100</v>
      </c>
      <c r="F12" s="4" t="s">
        <v>66</v>
      </c>
      <c r="G12" s="17">
        <f>E12*E10</f>
        <v>100</v>
      </c>
      <c r="H12" s="1" t="s">
        <v>16</v>
      </c>
    </row>
    <row r="13" spans="2:8" x14ac:dyDescent="0.2">
      <c r="B13" s="5">
        <v>13</v>
      </c>
      <c r="C13" s="3" t="str">
        <f>INDEX(Dic,B13,E$3)</f>
        <v>Intra-Cluster Correlation</v>
      </c>
      <c r="D13" s="4" t="s">
        <v>7</v>
      </c>
      <c r="E13" s="11">
        <v>0.2</v>
      </c>
      <c r="F13" s="4" t="s">
        <v>88</v>
      </c>
      <c r="G13" s="5">
        <f>1+E13*(E10-1)</f>
        <v>1</v>
      </c>
      <c r="H13" s="1" t="s">
        <v>16</v>
      </c>
    </row>
    <row r="15" spans="2:8" x14ac:dyDescent="0.2">
      <c r="B15" s="5">
        <v>5</v>
      </c>
      <c r="C15" s="1" t="str">
        <f>INDEX(Dic,B15,E$3)</f>
        <v>Characteristics of the indicator</v>
      </c>
    </row>
    <row r="16" spans="2:8" x14ac:dyDescent="0.2">
      <c r="B16" s="5">
        <v>7</v>
      </c>
      <c r="C16" s="3" t="str">
        <f>INDEX(Dic,B16,E$3)</f>
        <v>Standard deviation</v>
      </c>
      <c r="D16" s="2" t="s">
        <v>3</v>
      </c>
      <c r="E16" s="18">
        <v>14295.99</v>
      </c>
    </row>
    <row r="17" spans="2:8" x14ac:dyDescent="0.2">
      <c r="B17" s="5">
        <v>8</v>
      </c>
      <c r="C17" s="3" t="str">
        <f>INDEX(Dic,B17,E$3)</f>
        <v>Minimum Detectable Effect</v>
      </c>
      <c r="D17" s="2" t="s">
        <v>14</v>
      </c>
      <c r="E17" s="19">
        <f>(G6+G7)*E26</f>
        <v>5664.128152622613</v>
      </c>
      <c r="F17" s="10"/>
    </row>
    <row r="18" spans="2:8" x14ac:dyDescent="0.2">
      <c r="C18" s="3"/>
      <c r="D18" s="2"/>
      <c r="F18" s="10"/>
    </row>
    <row r="19" spans="2:8" x14ac:dyDescent="0.2">
      <c r="B19" s="5">
        <v>18</v>
      </c>
      <c r="C19" s="27" t="str">
        <f>INDEX(Dic,B19,E$3)</f>
        <v>For a prevalence, click here</v>
      </c>
      <c r="D19" s="27"/>
      <c r="E19" s="27"/>
      <c r="F19" s="27"/>
      <c r="G19" s="27"/>
      <c r="H19" s="27"/>
    </row>
    <row r="20" spans="2:8" x14ac:dyDescent="0.2">
      <c r="B20" s="5">
        <v>20</v>
      </c>
      <c r="C20" s="27" t="str">
        <f>INDEX(Dic,B20,E$3)</f>
        <v>For an explanation of the formulas, click here</v>
      </c>
      <c r="D20" s="27"/>
      <c r="E20" s="27"/>
      <c r="F20" s="27"/>
      <c r="G20" s="27"/>
      <c r="H20" s="27"/>
    </row>
    <row r="21" spans="2:8" x14ac:dyDescent="0.2">
      <c r="C21" s="25"/>
      <c r="D21" s="25"/>
      <c r="E21" s="25"/>
      <c r="F21" s="25"/>
      <c r="G21" s="25"/>
      <c r="H21" s="25"/>
    </row>
    <row r="22" spans="2:8" hidden="1" x14ac:dyDescent="0.2">
      <c r="B22" s="5">
        <v>21</v>
      </c>
      <c r="C22" s="3" t="str">
        <f>INDEX(Dic,B22,E$3)</f>
        <v>Variance</v>
      </c>
      <c r="E22" s="5">
        <f>E16^2</f>
        <v>204375330.0801</v>
      </c>
    </row>
    <row r="23" spans="2:8" hidden="1" x14ac:dyDescent="0.2">
      <c r="B23" s="5">
        <v>22</v>
      </c>
      <c r="C23" s="3" t="str">
        <f>INDEX(Dic,B23,E$3)</f>
        <v>e2 in the treatment group</v>
      </c>
      <c r="E23" s="5">
        <f>E22/G11*G13</f>
        <v>2043753.3008010001</v>
      </c>
    </row>
    <row r="24" spans="2:8" hidden="1" x14ac:dyDescent="0.2">
      <c r="B24" s="5">
        <v>23</v>
      </c>
      <c r="C24" s="3" t="str">
        <f>INDEX(Dic,B24,E$3)</f>
        <v>e2 in the control group</v>
      </c>
      <c r="E24" s="5">
        <f>E22/G12*G13</f>
        <v>2043753.3008010001</v>
      </c>
    </row>
    <row r="25" spans="2:8" hidden="1" x14ac:dyDescent="0.2">
      <c r="B25" s="5">
        <v>24</v>
      </c>
      <c r="C25" s="3" t="str">
        <f>INDEX(Dic,B25,E$3)</f>
        <v>e2 of the difference</v>
      </c>
      <c r="E25" s="5">
        <f>E23+E24</f>
        <v>4087506.6016020002</v>
      </c>
    </row>
    <row r="26" spans="2:8" hidden="1" x14ac:dyDescent="0.2">
      <c r="B26" s="5">
        <v>25</v>
      </c>
      <c r="C26" s="3" t="str">
        <f>INDEX(Dic,B26,E$3)</f>
        <v>e of the difference</v>
      </c>
      <c r="E26" s="5">
        <f>SQRT(E25)</f>
        <v>2021.7582945550143</v>
      </c>
    </row>
    <row r="28" spans="2:8" x14ac:dyDescent="0.2">
      <c r="F28" s="20"/>
    </row>
    <row r="29" spans="2:8" x14ac:dyDescent="0.2">
      <c r="F29" s="20"/>
    </row>
    <row r="30" spans="2:8" x14ac:dyDescent="0.2">
      <c r="F30" s="20"/>
    </row>
    <row r="31" spans="2:8" x14ac:dyDescent="0.2">
      <c r="F31" s="20"/>
    </row>
  </sheetData>
  <sheetProtection sheet="1" objects="1" scenarios="1" selectLockedCells="1"/>
  <mergeCells count="3">
    <mergeCell ref="C1:H1"/>
    <mergeCell ref="C19:H19"/>
    <mergeCell ref="C20:H20"/>
  </mergeCells>
  <conditionalFormatting sqref="C13:D13 F13:H13">
    <cfRule type="expression" dxfId="1" priority="2">
      <formula>($E$10=1)</formula>
    </cfRule>
  </conditionalFormatting>
  <conditionalFormatting sqref="E13">
    <cfRule type="expression" dxfId="0" priority="1">
      <formula>($E$10=1)</formula>
    </cfRule>
  </conditionalFormatting>
  <dataValidations count="5">
    <dataValidation type="decimal" allowBlank="1" showInputMessage="1" showErrorMessage="1" error="This must be less than 1" sqref="E13" xr:uid="{00000000-0002-0000-0200-000000000000}">
      <formula1>0</formula1>
      <formula2>1</formula2>
    </dataValidation>
    <dataValidation type="whole" operator="greaterThan" allowBlank="1" showInputMessage="1" showErrorMessage="1" error="This must be a positive integer" sqref="E10:E12" xr:uid="{00000000-0002-0000-0200-000001000000}">
      <formula1>0</formula1>
    </dataValidation>
    <dataValidation type="decimal" allowBlank="1" showInputMessage="1" showErrorMessage="1" error="This must be positive and less than 100%" sqref="E6:E7" xr:uid="{00000000-0002-0000-0200-000002000000}">
      <formula1>0.00001</formula1>
      <formula2>0.99999</formula2>
    </dataValidation>
    <dataValidation type="decimal" operator="greaterThan" allowBlank="1" showInputMessage="1" showErrorMessage="1" error="This must be positive" sqref="E16" xr:uid="{00000000-0002-0000-0200-000003000000}">
      <formula1>0</formula1>
    </dataValidation>
    <dataValidation type="whole" allowBlank="1" showInputMessage="1" showErrorMessage="1" error="This must be an integer less than 4" prompt="1: English_x000a_2: Español_x000a_3: Français_x000a_4: Português" sqref="E3" xr:uid="{00000000-0002-0000-0200-000004000000}">
      <formula1>1</formula1>
      <formula2>4</formula2>
    </dataValidation>
  </dataValidations>
  <hyperlinks>
    <hyperlink ref="C19" location="P!A1" display="P!A1" xr:uid="{00000000-0004-0000-0200-000000000000}"/>
    <hyperlink ref="C19:H19" location="P!E10" display="P!E10" xr:uid="{00000000-0004-0000-0200-000001000000}"/>
    <hyperlink ref="C20" location="P!A1" display="P!A1" xr:uid="{00000000-0004-0000-0200-000002000000}"/>
    <hyperlink ref="C20:H20" r:id="rId1" display="http://economics.mit.edu/files/806" xr:uid="{00000000-0004-0000-0200-000003000000}"/>
  </hyperlinks>
  <pageMargins left="0.7" right="0.7" top="0.75" bottom="0.75" header="0.3" footer="0.3"/>
  <pageSetup paperSize="0" orientation="portrait" r:id="rId2"/>
  <drawing r:id="rId3"/>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E26"/>
  <sheetViews>
    <sheetView workbookViewId="0">
      <selection activeCell="D21" sqref="D21"/>
    </sheetView>
  </sheetViews>
  <sheetFormatPr defaultColWidth="9.6640625" defaultRowHeight="10.199999999999999" x14ac:dyDescent="0.2"/>
  <cols>
    <col min="1" max="1" width="3.83203125" style="8" bestFit="1" customWidth="1"/>
    <col min="2" max="2" width="31.6640625" style="9" bestFit="1" customWidth="1"/>
    <col min="3" max="3" width="33.83203125" style="9" bestFit="1" customWidth="1"/>
    <col min="4" max="4" width="33.1640625" style="23" bestFit="1" customWidth="1"/>
    <col min="5" max="5" width="32.1640625" style="9" bestFit="1" customWidth="1"/>
    <col min="6" max="16384" width="9.6640625" style="8"/>
  </cols>
  <sheetData>
    <row r="1" spans="1:5" x14ac:dyDescent="0.2">
      <c r="B1" s="9" t="s">
        <v>34</v>
      </c>
      <c r="C1" s="9" t="s">
        <v>35</v>
      </c>
      <c r="D1" s="23" t="s">
        <v>36</v>
      </c>
      <c r="E1" s="9" t="s">
        <v>61</v>
      </c>
    </row>
    <row r="2" spans="1:5" x14ac:dyDescent="0.2">
      <c r="A2" s="8">
        <v>1</v>
      </c>
      <c r="B2" s="9" t="s">
        <v>33</v>
      </c>
      <c r="C2" s="9" t="s">
        <v>32</v>
      </c>
      <c r="D2" s="9" t="s">
        <v>37</v>
      </c>
      <c r="E2" s="9" t="s">
        <v>44</v>
      </c>
    </row>
    <row r="3" spans="1:5" x14ac:dyDescent="0.2">
      <c r="A3" s="8">
        <v>2</v>
      </c>
      <c r="B3" s="9" t="s">
        <v>20</v>
      </c>
      <c r="C3" s="9" t="s">
        <v>9</v>
      </c>
      <c r="D3" s="9" t="s">
        <v>45</v>
      </c>
      <c r="E3" s="9" t="s">
        <v>41</v>
      </c>
    </row>
    <row r="4" spans="1:5" x14ac:dyDescent="0.2">
      <c r="A4" s="8">
        <v>3</v>
      </c>
      <c r="B4" s="9" t="s">
        <v>21</v>
      </c>
      <c r="C4" s="9" t="s">
        <v>10</v>
      </c>
      <c r="D4" s="9" t="s">
        <v>46</v>
      </c>
      <c r="E4" s="9" t="s">
        <v>10</v>
      </c>
    </row>
    <row r="5" spans="1:5" x14ac:dyDescent="0.2">
      <c r="A5" s="8">
        <v>4</v>
      </c>
      <c r="B5" s="9" t="s">
        <v>22</v>
      </c>
      <c r="C5" s="9" t="s">
        <v>11</v>
      </c>
      <c r="D5" s="9" t="s">
        <v>47</v>
      </c>
      <c r="E5" s="9" t="s">
        <v>48</v>
      </c>
    </row>
    <row r="6" spans="1:5" x14ac:dyDescent="0.2">
      <c r="A6" s="8">
        <v>5</v>
      </c>
      <c r="B6" s="9" t="s">
        <v>23</v>
      </c>
      <c r="C6" s="9" t="s">
        <v>0</v>
      </c>
      <c r="D6" s="9" t="s">
        <v>38</v>
      </c>
      <c r="E6" s="9" t="s">
        <v>42</v>
      </c>
    </row>
    <row r="7" spans="1:5" x14ac:dyDescent="0.2">
      <c r="A7" s="8">
        <v>6</v>
      </c>
      <c r="B7" s="9" t="s">
        <v>24</v>
      </c>
      <c r="C7" s="9" t="s">
        <v>1</v>
      </c>
      <c r="D7" s="9" t="s">
        <v>49</v>
      </c>
      <c r="E7" s="9" t="s">
        <v>50</v>
      </c>
    </row>
    <row r="8" spans="1:5" x14ac:dyDescent="0.2">
      <c r="A8" s="8">
        <v>7</v>
      </c>
      <c r="B8" s="9" t="s">
        <v>25</v>
      </c>
      <c r="C8" s="9" t="s">
        <v>2</v>
      </c>
      <c r="D8" s="9" t="s">
        <v>52</v>
      </c>
      <c r="E8" s="9" t="s">
        <v>51</v>
      </c>
    </row>
    <row r="9" spans="1:5" x14ac:dyDescent="0.2">
      <c r="A9" s="8">
        <v>8</v>
      </c>
      <c r="B9" s="9" t="s">
        <v>26</v>
      </c>
      <c r="C9" s="9" t="s">
        <v>13</v>
      </c>
      <c r="D9" s="9" t="s">
        <v>62</v>
      </c>
      <c r="E9" s="9" t="s">
        <v>53</v>
      </c>
    </row>
    <row r="10" spans="1:5" x14ac:dyDescent="0.2">
      <c r="A10" s="8">
        <v>9</v>
      </c>
      <c r="B10" s="9" t="s">
        <v>27</v>
      </c>
      <c r="C10" s="9" t="s">
        <v>4</v>
      </c>
      <c r="D10" s="9" t="s">
        <v>39</v>
      </c>
      <c r="E10" s="9" t="s">
        <v>43</v>
      </c>
    </row>
    <row r="11" spans="1:5" x14ac:dyDescent="0.2">
      <c r="A11" s="8">
        <v>10</v>
      </c>
      <c r="B11" s="9" t="s">
        <v>28</v>
      </c>
      <c r="C11" s="9" t="s">
        <v>19</v>
      </c>
      <c r="D11" s="9" t="s">
        <v>54</v>
      </c>
      <c r="E11" s="9" t="s">
        <v>55</v>
      </c>
    </row>
    <row r="12" spans="1:5" x14ac:dyDescent="0.2">
      <c r="A12" s="8">
        <v>11</v>
      </c>
      <c r="B12" s="9" t="s">
        <v>29</v>
      </c>
      <c r="C12" s="9" t="s">
        <v>18</v>
      </c>
      <c r="D12" s="9" t="s">
        <v>57</v>
      </c>
      <c r="E12" s="9" t="s">
        <v>56</v>
      </c>
    </row>
    <row r="13" spans="1:5" x14ac:dyDescent="0.2">
      <c r="A13" s="8">
        <v>12</v>
      </c>
      <c r="B13" s="9" t="s">
        <v>30</v>
      </c>
      <c r="C13" s="9" t="s">
        <v>5</v>
      </c>
      <c r="D13" s="9" t="s">
        <v>58</v>
      </c>
      <c r="E13" s="9" t="s">
        <v>59</v>
      </c>
    </row>
    <row r="14" spans="1:5" x14ac:dyDescent="0.2">
      <c r="A14" s="8">
        <v>13</v>
      </c>
      <c r="B14" s="9" t="s">
        <v>31</v>
      </c>
      <c r="C14" s="9" t="s">
        <v>8</v>
      </c>
      <c r="D14" s="9" t="s">
        <v>40</v>
      </c>
      <c r="E14" s="9" t="s">
        <v>60</v>
      </c>
    </row>
    <row r="15" spans="1:5" x14ac:dyDescent="0.2">
      <c r="A15" s="8">
        <v>14</v>
      </c>
      <c r="B15" s="9" t="s">
        <v>67</v>
      </c>
      <c r="C15" s="9" t="s">
        <v>68</v>
      </c>
      <c r="D15" s="9" t="s">
        <v>69</v>
      </c>
      <c r="E15" s="9" t="s">
        <v>70</v>
      </c>
    </row>
    <row r="16" spans="1:5" x14ac:dyDescent="0.2">
      <c r="A16" s="8">
        <v>15</v>
      </c>
      <c r="B16" s="9" t="s">
        <v>81</v>
      </c>
      <c r="C16" s="9" t="s">
        <v>82</v>
      </c>
      <c r="D16" s="23" t="s">
        <v>83</v>
      </c>
      <c r="E16" s="9" t="s">
        <v>84</v>
      </c>
    </row>
    <row r="17" spans="1:5" x14ac:dyDescent="0.2">
      <c r="A17" s="8">
        <v>16</v>
      </c>
      <c r="B17" s="9" t="s">
        <v>71</v>
      </c>
      <c r="C17" s="9" t="s">
        <v>72</v>
      </c>
      <c r="D17" s="23" t="s">
        <v>73</v>
      </c>
      <c r="E17" s="9" t="s">
        <v>74</v>
      </c>
    </row>
    <row r="18" spans="1:5" x14ac:dyDescent="0.2">
      <c r="A18" s="8">
        <v>17</v>
      </c>
      <c r="B18" s="9" t="s">
        <v>76</v>
      </c>
      <c r="C18" s="9" t="s">
        <v>78</v>
      </c>
      <c r="D18" s="23" t="s">
        <v>79</v>
      </c>
      <c r="E18" s="9" t="s">
        <v>80</v>
      </c>
    </row>
    <row r="19" spans="1:5" x14ac:dyDescent="0.2">
      <c r="A19" s="8">
        <v>18</v>
      </c>
      <c r="B19" s="9" t="s">
        <v>106</v>
      </c>
      <c r="C19" s="9" t="s">
        <v>107</v>
      </c>
      <c r="D19" s="23" t="s">
        <v>108</v>
      </c>
      <c r="E19" s="9" t="s">
        <v>109</v>
      </c>
    </row>
    <row r="20" spans="1:5" x14ac:dyDescent="0.2">
      <c r="A20" s="8">
        <v>19</v>
      </c>
      <c r="B20" s="9" t="s">
        <v>111</v>
      </c>
      <c r="C20" s="9" t="s">
        <v>110</v>
      </c>
      <c r="D20" s="23" t="s">
        <v>112</v>
      </c>
      <c r="E20" s="9" t="s">
        <v>113</v>
      </c>
    </row>
    <row r="21" spans="1:5" x14ac:dyDescent="0.2">
      <c r="A21" s="8">
        <v>20</v>
      </c>
      <c r="B21" s="9" t="s">
        <v>134</v>
      </c>
      <c r="C21" s="9" t="s">
        <v>136</v>
      </c>
      <c r="D21" s="23" t="s">
        <v>137</v>
      </c>
      <c r="E21" s="9" t="s">
        <v>135</v>
      </c>
    </row>
    <row r="22" spans="1:5" x14ac:dyDescent="0.2">
      <c r="A22" s="8">
        <v>21</v>
      </c>
      <c r="B22" s="24" t="s">
        <v>116</v>
      </c>
      <c r="C22" s="24" t="s">
        <v>118</v>
      </c>
      <c r="D22" s="24" t="s">
        <v>116</v>
      </c>
      <c r="E22" s="24" t="s">
        <v>133</v>
      </c>
    </row>
    <row r="23" spans="1:5" ht="12" x14ac:dyDescent="0.2">
      <c r="A23" s="8">
        <v>22</v>
      </c>
      <c r="B23" s="24" t="s">
        <v>121</v>
      </c>
      <c r="C23" s="24" t="s">
        <v>122</v>
      </c>
      <c r="D23" s="24" t="s">
        <v>123</v>
      </c>
      <c r="E23" s="24" t="s">
        <v>124</v>
      </c>
    </row>
    <row r="24" spans="1:5" ht="12" x14ac:dyDescent="0.2">
      <c r="A24" s="8">
        <v>23</v>
      </c>
      <c r="B24" s="24" t="s">
        <v>125</v>
      </c>
      <c r="C24" s="24" t="s">
        <v>126</v>
      </c>
      <c r="D24" s="24" t="s">
        <v>127</v>
      </c>
      <c r="E24" s="24" t="s">
        <v>128</v>
      </c>
    </row>
    <row r="25" spans="1:5" ht="12" x14ac:dyDescent="0.2">
      <c r="A25" s="8">
        <v>24</v>
      </c>
      <c r="B25" s="24" t="s">
        <v>129</v>
      </c>
      <c r="C25" s="24" t="s">
        <v>130</v>
      </c>
      <c r="D25" s="24" t="s">
        <v>131</v>
      </c>
      <c r="E25" s="24" t="s">
        <v>132</v>
      </c>
    </row>
    <row r="26" spans="1:5" x14ac:dyDescent="0.2">
      <c r="A26" s="8">
        <v>25</v>
      </c>
      <c r="B26" s="24" t="s">
        <v>117</v>
      </c>
      <c r="C26" s="24" t="s">
        <v>15</v>
      </c>
      <c r="D26" s="24" t="s">
        <v>119</v>
      </c>
      <c r="E26" s="24" t="s">
        <v>120</v>
      </c>
    </row>
  </sheetData>
  <pageMargins left="0.7" right="0.7" top="0.75" bottom="0.75" header="0.3" footer="0.3"/>
  <pageSetup paperSize="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A22"/>
  <sheetViews>
    <sheetView workbookViewId="0">
      <selection activeCell="A22" sqref="A1:XFD1048576"/>
    </sheetView>
  </sheetViews>
  <sheetFormatPr defaultColWidth="9.6640625" defaultRowHeight="10.8" x14ac:dyDescent="0.25"/>
  <cols>
    <col min="1" max="1" width="83.1640625" style="21" bestFit="1" customWidth="1"/>
    <col min="2" max="16384" width="9.6640625" style="21"/>
  </cols>
  <sheetData>
    <row r="1" spans="1:1" x14ac:dyDescent="0.25">
      <c r="A1" s="21" t="s">
        <v>89</v>
      </c>
    </row>
    <row r="3" spans="1:1" x14ac:dyDescent="0.25">
      <c r="A3" s="21" t="s">
        <v>90</v>
      </c>
    </row>
    <row r="4" spans="1:1" x14ac:dyDescent="0.25">
      <c r="A4" s="21" t="s">
        <v>91</v>
      </c>
    </row>
    <row r="5" spans="1:1" x14ac:dyDescent="0.25">
      <c r="A5" s="21" t="s">
        <v>92</v>
      </c>
    </row>
    <row r="7" spans="1:1" x14ac:dyDescent="0.25">
      <c r="A7" s="21" t="s">
        <v>93</v>
      </c>
    </row>
    <row r="8" spans="1:1" x14ac:dyDescent="0.25">
      <c r="A8" s="21" t="s">
        <v>94</v>
      </c>
    </row>
    <row r="9" spans="1:1" x14ac:dyDescent="0.25">
      <c r="A9" s="21" t="s">
        <v>95</v>
      </c>
    </row>
    <row r="10" spans="1:1" x14ac:dyDescent="0.25">
      <c r="A10" s="21" t="s">
        <v>96</v>
      </c>
    </row>
    <row r="11" spans="1:1" x14ac:dyDescent="0.25">
      <c r="A11" s="21" t="s">
        <v>97</v>
      </c>
    </row>
    <row r="12" spans="1:1" x14ac:dyDescent="0.25">
      <c r="A12" s="21" t="s">
        <v>98</v>
      </c>
    </row>
    <row r="13" spans="1:1" x14ac:dyDescent="0.25">
      <c r="A13" s="21" t="s">
        <v>114</v>
      </c>
    </row>
    <row r="14" spans="1:1" x14ac:dyDescent="0.25">
      <c r="A14" s="21" t="s">
        <v>115</v>
      </c>
    </row>
    <row r="15" spans="1:1" x14ac:dyDescent="0.25">
      <c r="A15" s="21" t="s">
        <v>99</v>
      </c>
    </row>
    <row r="16" spans="1:1" x14ac:dyDescent="0.25">
      <c r="A16" s="21" t="s">
        <v>100</v>
      </c>
    </row>
    <row r="17" spans="1:1" x14ac:dyDescent="0.25">
      <c r="A17" s="21" t="s">
        <v>101</v>
      </c>
    </row>
    <row r="18" spans="1:1" x14ac:dyDescent="0.25">
      <c r="A18" s="21" t="s">
        <v>102</v>
      </c>
    </row>
    <row r="19" spans="1:1" x14ac:dyDescent="0.25">
      <c r="A19" s="21" t="s">
        <v>103</v>
      </c>
    </row>
    <row r="20" spans="1:1" x14ac:dyDescent="0.25">
      <c r="A20" s="21" t="s">
        <v>104</v>
      </c>
    </row>
    <row r="22" spans="1:1" x14ac:dyDescent="0.25">
      <c r="A22" s="21" t="s">
        <v>105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FBAFE57CD6337645B7AC90E8B4988CEB" ma:contentTypeVersion="250" ma:contentTypeDescription="A content type to manage public (operations) IDB documents" ma:contentTypeScope="" ma:versionID="9ece2a5a5347ddd7197c634b8757f49d">
  <xsd:schema xmlns:xsd="http://www.w3.org/2001/XMLSchema" xmlns:xs="http://www.w3.org/2001/XMLSchema" xmlns:p="http://schemas.microsoft.com/office/2006/metadata/properties" xmlns:ns2="cdc7663a-08f0-4737-9e8c-148ce897a09c" targetNamespace="http://schemas.microsoft.com/office/2006/metadata/properties" ma:root="true" ma:fieldsID="a11e6869531bbbbd60360cb5d0d93500"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JA-L1079"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Jamaica</TermName>
          <TermId xmlns="http://schemas.microsoft.com/office/infopath/2007/PartnerControls">284b90e7-9693-4db7-a23e-8f79c831fe9a</TermId>
        </TermInfo>
      </Terms>
    </ic46d7e087fd4a108fb86518ca413cc6>
    <IDBDocs_x0020_Number xmlns="cdc7663a-08f0-4737-9e8c-148ce897a09c" xsi:nil="true"/>
    <Division_x0020_or_x0020_Unit xmlns="cdc7663a-08f0-4737-9e8c-148ce897a09c">SCL/LMK</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Other_x0020_Author xmlns="cdc7663a-08f0-4737-9e8c-148ce897a09c" xsi:nil="true"/>
    <Migration_x0020_Info xmlns="cdc7663a-08f0-4737-9e8c-148ce897a09c" xsi:nil="true"/>
    <Approval_x0020_Number xmlns="cdc7663a-08f0-4737-9e8c-148ce897a09c">4645/OC-JA;</Approval_x0020_Number>
    <Phase xmlns="cdc7663a-08f0-4737-9e8c-148ce897a09c" xsi:nil="true"/>
    <Document_x0020_Author xmlns="cdc7663a-08f0-4737-9e8c-148ce897a09c">Pavon, Fernando Yitzack</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VOCATIONAL AND WORKFORCE TRAINING</TermName>
          <TermId xmlns="http://schemas.microsoft.com/office/infopath/2007/PartnerControls">8404f753-fb1a-4c37-9f07-9c666bbff14a</TermId>
        </TermInfo>
      </Terms>
    </b2ec7cfb18674cb8803df6b262e8b107>
    <Business_x0020_Area xmlns="cdc7663a-08f0-4737-9e8c-148ce897a09c" xsi:nil="true"/>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59</Value>
      <Value>25</Value>
      <Value>24</Value>
      <Value>2</Value>
      <Value>126</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JA-L1079</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R0002507183</Record_x0020_Number>
    <_dlc_DocId xmlns="cdc7663a-08f0-4737-9e8c-148ce897a09c">EZSHARE-734778097-32</_dlc_DocId>
    <_dlc_DocIdUrl xmlns="cdc7663a-08f0-4737-9e8c-148ce897a09c">
      <Url>https://idbg.sharepoint.com/teams/EZ-JA-LON/JA-L1079/_layouts/15/DocIdRedir.aspx?ID=EZSHARE-734778097-32</Url>
      <Description>EZSHARE-734778097-32</Description>
    </_dlc_DocIdUrl>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Labor and Training;</Webtopic>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3E729F22-9E91-4164-B0E9-971BD4FEE1BB}"/>
</file>

<file path=customXml/itemProps2.xml><?xml version="1.0" encoding="utf-8"?>
<ds:datastoreItem xmlns:ds="http://schemas.openxmlformats.org/officeDocument/2006/customXml" ds:itemID="{C9500DBD-5BD0-41A6-9ABA-AABA8E06BBE0}"/>
</file>

<file path=customXml/itemProps3.xml><?xml version="1.0" encoding="utf-8"?>
<ds:datastoreItem xmlns:ds="http://schemas.openxmlformats.org/officeDocument/2006/customXml" ds:itemID="{7E30BCC4-5580-432C-B470-1525615B3D98}"/>
</file>

<file path=customXml/itemProps4.xml><?xml version="1.0" encoding="utf-8"?>
<ds:datastoreItem xmlns:ds="http://schemas.openxmlformats.org/officeDocument/2006/customXml" ds:itemID="{F5E51572-8E24-4292-852C-3DE481FA9BC7}"/>
</file>

<file path=customXml/itemProps5.xml><?xml version="1.0" encoding="utf-8"?>
<ds:datastoreItem xmlns:ds="http://schemas.openxmlformats.org/officeDocument/2006/customXml" ds:itemID="{CEF72378-E119-42E3-A75B-F25ED43CEDF2}"/>
</file>

<file path=customXml/itemProps6.xml><?xml version="1.0" encoding="utf-8"?>
<ds:datastoreItem xmlns:ds="http://schemas.openxmlformats.org/officeDocument/2006/customXml" ds:itemID="{F92A5C22-D141-4CE9-9634-1735558AE3B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P-Employment</vt:lpstr>
      <vt:lpstr>Q-WageFS</vt:lpstr>
      <vt:lpstr>Q-WageAP</vt:lpstr>
      <vt:lpstr>Labels</vt:lpstr>
      <vt:lpstr>Module1</vt:lpstr>
      <vt:lpstr>Dic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JM</dc:creator>
  <cp:keywords/>
  <cp:lastModifiedBy>Muhlstein, Ethel Rosa</cp:lastModifiedBy>
  <dcterms:created xsi:type="dcterms:W3CDTF">2012-05-22T14:42:31Z</dcterms:created>
  <dcterms:modified xsi:type="dcterms:W3CDTF">2018-07-23T20:01:11Z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126;#VOCATIONAL AND WORKFORCE TRAINING|8404f753-fb1a-4c37-9f07-9c666bbff14a</vt:lpwstr>
  </property>
  <property fmtid="{D5CDD505-2E9C-101B-9397-08002B2CF9AE}" pid="7" name="Fund IDB">
    <vt:lpwstr>24;#ORC|c028a4b2-ad8b-4cf4-9cac-a2ae6a778e23</vt:lpwstr>
  </property>
  <property fmtid="{D5CDD505-2E9C-101B-9397-08002B2CF9AE}" pid="8" name="Country">
    <vt:lpwstr>25;#Jamaica|284b90e7-9693-4db7-a23e-8f79c831fe9a</vt:lpwstr>
  </property>
  <property fmtid="{D5CDD505-2E9C-101B-9397-08002B2CF9AE}" pid="9" name="Sector IDB">
    <vt:lpwstr>59;#SOCIAL INVESTMENT|3f908695-d5b5-49f6-941f-76876b39564f</vt:lpwstr>
  </property>
  <property fmtid="{D5CDD505-2E9C-101B-9397-08002B2CF9AE}" pid="10" name="Function Operations IDB">
    <vt:lpwstr>2;#Project Preparation, Planning and Design|29ca0c72-1fc4-435f-a09c-28585cb5eac9</vt:lpwstr>
  </property>
  <property fmtid="{D5CDD505-2E9C-101B-9397-08002B2CF9AE}" pid="11" name="_dlc_DocIdItemGuid">
    <vt:lpwstr>0391e553-3ebe-4f44-af69-e501b8eb384a</vt:lpwstr>
  </property>
  <property fmtid="{D5CDD505-2E9C-101B-9397-08002B2CF9AE}" pid="12" name="ContentTypeId">
    <vt:lpwstr>0x0101001A458A224826124E8B45B1D613300CFC00FBAFE57CD6337645B7AC90E8B4988CEB</vt:lpwstr>
  </property>
</Properties>
</file>