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PS\Desktop\DOWNLOAD\"/>
    </mc:Choice>
  </mc:AlternateContent>
  <bookViews>
    <workbookView xWindow="0" yWindow="0" windowWidth="20490" windowHeight="730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9" i="1" l="1"/>
  <c r="F47" i="1" l="1"/>
  <c r="F18" i="1"/>
  <c r="F15" i="1" l="1"/>
  <c r="F26" i="1" l="1"/>
  <c r="F53" i="1" l="1"/>
  <c r="F57" i="1" s="1"/>
  <c r="F40" i="1" l="1"/>
  <c r="F35" i="1"/>
  <c r="F63" i="1"/>
  <c r="F65" i="1" l="1"/>
</calcChain>
</file>

<file path=xl/comments1.xml><?xml version="1.0" encoding="utf-8"?>
<comments xmlns="http://schemas.openxmlformats.org/spreadsheetml/2006/main">
  <authors>
    <author>PASSATION</author>
  </authors>
  <commentList>
    <comment ref="C19" authorId="0" shapeId="0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March</t>
        </r>
        <r>
          <rPr>
            <sz val="9"/>
            <color indexed="81"/>
            <rFont val="Calibri"/>
            <family val="2"/>
          </rPr>
          <t>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Calibri"/>
            <family val="2"/>
          </rPr>
          <t>à</t>
        </r>
        <r>
          <rPr>
            <sz val="9"/>
            <color indexed="81"/>
            <rFont val="Tahoma"/>
            <family val="2"/>
          </rPr>
          <t xml:space="preserve"> regrouper avec un march</t>
        </r>
        <r>
          <rPr>
            <sz val="9"/>
            <color indexed="81"/>
            <rFont val="Calibri"/>
            <family val="2"/>
          </rPr>
          <t>é</t>
        </r>
        <r>
          <rPr>
            <sz val="9"/>
            <color indexed="81"/>
            <rFont val="Tahoma"/>
            <family val="2"/>
          </rPr>
          <t xml:space="preserve"> similaire du PITAG</t>
        </r>
      </text>
    </comment>
    <comment ref="C37" authorId="0" shapeId="0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Marché infructueux</t>
        </r>
      </text>
    </comment>
  </commentList>
</comments>
</file>

<file path=xl/sharedStrings.xml><?xml version="1.0" encoding="utf-8"?>
<sst xmlns="http://schemas.openxmlformats.org/spreadsheetml/2006/main" count="274" uniqueCount="141">
  <si>
    <t>Agence d'Exécution</t>
  </si>
  <si>
    <r>
      <t>Minist</t>
    </r>
    <r>
      <rPr>
        <sz val="8"/>
        <color theme="1"/>
        <rFont val="Calibri"/>
        <family val="2"/>
      </rPr>
      <t>è</t>
    </r>
    <r>
      <rPr>
        <i/>
        <sz val="8"/>
        <color theme="1"/>
        <rFont val="Times New Roman"/>
        <family val="1"/>
      </rPr>
      <t>re de l'Agriculture des Ressources Naturelles et du Développement Rural</t>
    </r>
  </si>
  <si>
    <t>Unité d'Exécution</t>
  </si>
  <si>
    <t>Unité d'Exécution du Programme</t>
  </si>
  <si>
    <t>Numéro et nom du programme</t>
  </si>
  <si>
    <t>HA-L1094 - Programme de modernisation des services publics de protection zoo-phytosanitaire</t>
  </si>
  <si>
    <t>Ministère de l'Agriculture, des Ressources Naturelles et du Développement Rural</t>
  </si>
  <si>
    <t xml:space="preserve">Unité d'Exécution du Programme </t>
  </si>
  <si>
    <t>HA-L1094 - Programme de modernisation des services Publics de Protection Zoo-phytosanitaire (SPS)</t>
  </si>
  <si>
    <t>Date préparation</t>
  </si>
  <si>
    <r>
      <t>D</t>
    </r>
    <r>
      <rPr>
        <b/>
        <sz val="8"/>
        <color theme="1"/>
        <rFont val="Calibri"/>
        <family val="2"/>
      </rPr>
      <t>é</t>
    </r>
    <r>
      <rPr>
        <b/>
        <sz val="8"/>
        <color theme="1"/>
        <rFont val="Times New Roman"/>
        <family val="1"/>
      </rPr>
      <t>cembre 2018</t>
    </r>
  </si>
  <si>
    <t>Date révision</t>
  </si>
  <si>
    <t>Janvier 2019</t>
  </si>
  <si>
    <t>Période couverte par le PPM</t>
  </si>
  <si>
    <t>Janvier 2019 à Décembre 219</t>
  </si>
  <si>
    <t>Numéro de référence du marché (1)</t>
  </si>
  <si>
    <t>Composante et Activité</t>
  </si>
  <si>
    <t>Description du marché</t>
  </si>
  <si>
    <t>Méthode de passation de marché (2)</t>
  </si>
  <si>
    <t>Révision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</si>
  <si>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</si>
  <si>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</si>
  <si>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</si>
  <si>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</si>
  <si>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REMARQUES</t>
  </si>
  <si>
    <t>CONTRAINTES</t>
  </si>
  <si>
    <t>Coût estimatif (USD)</t>
  </si>
  <si>
    <t xml:space="preserve"> % BID:</t>
  </si>
  <si>
    <t>% Contrepartie:</t>
  </si>
  <si>
    <t>Publication de l'avis spécifique (Biens - Travaux- SNC) ou de l'Appel à Manifestation d'intérêt  (Firmes de consultation) ou approbation TDR et Grille d'évaluation (consultant individuel)</t>
  </si>
  <si>
    <t>Date de signature du contrat</t>
  </si>
  <si>
    <t>1. BIENS ET SERVICES CONNEXES (B)</t>
  </si>
  <si>
    <t>MARNDR/SPS/B/AOI-___/19</t>
  </si>
  <si>
    <t xml:space="preserve">Composantes III et IV </t>
  </si>
  <si>
    <r>
      <t>Acquisition de g</t>
    </r>
    <r>
      <rPr>
        <sz val="8"/>
        <rFont val="Calibri"/>
        <family val="2"/>
      </rPr>
      <t>é</t>
    </r>
    <r>
      <rPr>
        <sz val="8"/>
        <rFont val="Times New Roman"/>
        <family val="1"/>
      </rPr>
      <t>n</t>
    </r>
    <r>
      <rPr>
        <sz val="8"/>
        <rFont val="Calibri"/>
        <family val="2"/>
      </rPr>
      <t>é</t>
    </r>
    <r>
      <rPr>
        <sz val="8"/>
        <rFont val="Times New Roman"/>
        <family val="1"/>
      </rPr>
      <t>ratrices pour CDPS, LVCQAT et UPS</t>
    </r>
  </si>
  <si>
    <t>AOI</t>
  </si>
  <si>
    <t>Ex Ante</t>
  </si>
  <si>
    <t>Avril 2019</t>
  </si>
  <si>
    <t>En attente</t>
  </si>
  <si>
    <t>Dossier d'appel d'offres en cours de préparation</t>
  </si>
  <si>
    <t>MARNDR/SPS/B/AOI-____/19</t>
  </si>
  <si>
    <t>Composantes I et IV</t>
  </si>
  <si>
    <r>
      <t>Acquisition d'un (1) v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hicule ferm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 xml:space="preserve"> pour UPMP, un (1) minibus et (1) camion r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frig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r</t>
    </r>
    <r>
      <rPr>
        <sz val="8"/>
        <color theme="1"/>
        <rFont val="Calibri"/>
        <family val="2"/>
      </rPr>
      <t>é pour LVCQAT</t>
    </r>
  </si>
  <si>
    <t>Février 2019</t>
  </si>
  <si>
    <t>Juin 2019</t>
  </si>
  <si>
    <t>Composante II</t>
  </si>
  <si>
    <t>Acquisition pieges et attractifs pour mouches des fruits</t>
  </si>
  <si>
    <r>
      <t>F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vrier 2019</t>
    </r>
  </si>
  <si>
    <t>Juillet 2019</t>
  </si>
  <si>
    <t>MARNDR/SPS/B/AOI-__/19</t>
  </si>
  <si>
    <t xml:space="preserve">Composantes I et III </t>
  </si>
  <si>
    <t>Acquisition de mobiliers pour UPS et CDPS</t>
  </si>
  <si>
    <t>En attente des spécifcations techniques</t>
  </si>
  <si>
    <t>MARNDR/SPS/B/CP-___/19</t>
  </si>
  <si>
    <t>Composante III</t>
  </si>
  <si>
    <t>CP</t>
  </si>
  <si>
    <r>
      <t>Acquisition de glaci</t>
    </r>
    <r>
      <rPr>
        <sz val="8"/>
        <color theme="1"/>
        <rFont val="Calibri"/>
        <family val="2"/>
      </rPr>
      <t>è</t>
    </r>
    <r>
      <rPr>
        <sz val="8"/>
        <color theme="1"/>
        <rFont val="Times New Roman"/>
        <family val="1"/>
      </rPr>
      <t>res pour vaccination (relance)</t>
    </r>
  </si>
  <si>
    <t>Octobre 2018</t>
  </si>
  <si>
    <t>Acquisition de 40 téléphones intelligents pour la DPV (Relance)</t>
  </si>
  <si>
    <t>En cours</t>
  </si>
  <si>
    <t>Composante IV</t>
  </si>
  <si>
    <t>Mai 2019</t>
  </si>
  <si>
    <t>SOUS-TOTAL 1</t>
  </si>
  <si>
    <t>1. TRAVAUX (T)</t>
  </si>
  <si>
    <t>MARNDR/SPS/T/AOI-02/18</t>
  </si>
  <si>
    <t>Novembre 2018</t>
  </si>
  <si>
    <r>
      <t>R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habilitation du LVCQAT</t>
    </r>
  </si>
  <si>
    <t>AON</t>
  </si>
  <si>
    <t>Mars 2019</t>
  </si>
  <si>
    <t>SOUS-TOTAL 2</t>
  </si>
  <si>
    <t>3. SERVICES NON CONSULTATIFS (SNC)</t>
  </si>
  <si>
    <t>MARNDR/SPS/SNC/CP-01/18</t>
  </si>
  <si>
    <t>Composante</t>
  </si>
  <si>
    <r>
      <t>Campagne de sensibilisation pour d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ratisation</t>
    </r>
  </si>
  <si>
    <t>Ex-ante</t>
  </si>
  <si>
    <t>SOUS-TOTAL 3</t>
  </si>
  <si>
    <t xml:space="preserve">4. BUREAUX DE SERVICES-CONSEILS  (PI)                                                                                                                                     </t>
  </si>
  <si>
    <t>MARNDR/SPS/SFQC-03/18</t>
  </si>
  <si>
    <t>Dévelopement, implémentation et maintenance du système national d’information sanitaire animale et végétale (SNISAV)</t>
  </si>
  <si>
    <t>SFQC</t>
  </si>
  <si>
    <t>Ex-Ante</t>
  </si>
  <si>
    <t>Avril 2018</t>
  </si>
  <si>
    <t> MARNDR/SPS/PI/SED-______/19</t>
  </si>
  <si>
    <t>Composantes IV et II</t>
  </si>
  <si>
    <t>Assistant technique international en appui au fonctionnement des laboratoires LVCQAT et DPV</t>
  </si>
  <si>
    <t>SED</t>
  </si>
  <si>
    <t>Ex ante</t>
  </si>
  <si>
    <t>CIRAD, Clause 3.10 (d) document 2350-9</t>
  </si>
  <si>
    <t>MARNDR/SPS/SFQC-___/19</t>
  </si>
  <si>
    <t>Supervision des travaux de construction de deux (2) CDPS</t>
  </si>
  <si>
    <t>Août 2018</t>
  </si>
  <si>
    <t>Supervision de la construction du laboratoire de phytopathologie et virologie (incluant traitement des effluents)</t>
  </si>
  <si>
    <t>QC</t>
  </si>
  <si>
    <t>Juin 2018</t>
  </si>
  <si>
    <t>SOUS-TOTAL 4</t>
  </si>
  <si>
    <t xml:space="preserve">5. CONSULTANTS INDIVIDUELS         (CI)                                                                                                                                                              </t>
  </si>
  <si>
    <t>MARNDRN/SPS/CI/QCII-__/19</t>
  </si>
  <si>
    <r>
      <t>Recrutement de six (6) m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decins v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t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rinaires de terrain</t>
    </r>
  </si>
  <si>
    <t>En attente des TDRs</t>
  </si>
  <si>
    <t>L'étendue des prestations a définir</t>
  </si>
  <si>
    <t>MARNDR/SPS/CI/SED-__/19</t>
  </si>
  <si>
    <t>Administration</t>
  </si>
  <si>
    <t>Recrutement d'un (1) comptable</t>
  </si>
  <si>
    <t>Dania Catolin, Clause 5.4 (a) GN-2350</t>
  </si>
  <si>
    <t>MARNDR/SPS/CI/QCIN-__/19</t>
  </si>
  <si>
    <t>Recrutement d'un (1) assistant administratif</t>
  </si>
  <si>
    <t>SOUS-TOTAL 5</t>
  </si>
  <si>
    <t>6. DÉPENSES OPÉRATIONNELLES  (DO)</t>
  </si>
  <si>
    <t>Recrutement d'1 messager</t>
  </si>
  <si>
    <t>Ex-post</t>
  </si>
  <si>
    <t>Recrutement d'un chauffeur</t>
  </si>
  <si>
    <t>Expost</t>
  </si>
  <si>
    <t>SOUS-TOTAL 6</t>
  </si>
  <si>
    <t>TOTAL</t>
  </si>
  <si>
    <r>
      <rPr>
        <b/>
        <sz val="9"/>
        <color theme="1"/>
        <rFont val="Times New Roman"/>
        <family val="1"/>
      </rPr>
      <t xml:space="preserve">(1) LE NUMERO DE REFERENCE </t>
    </r>
    <r>
      <rPr>
        <sz val="9"/>
        <color theme="1"/>
        <rFont val="Times New Roman"/>
        <family val="1"/>
      </rPr>
      <t xml:space="preserve"> doit inclure les informations suivantes : Le numéro de l'opération; l'unité d'exécution; le type de marché (B, T, SNC, PI, CI,DO); la méthode de sélection; la séquence; l'année. </t>
    </r>
  </si>
  <si>
    <r>
      <rPr>
        <b/>
        <sz val="9"/>
        <color theme="1"/>
        <rFont val="Times New Roman"/>
        <family val="1"/>
      </rPr>
      <t>(2) METHODE DE PDM</t>
    </r>
    <r>
      <rPr>
        <sz val="9"/>
        <color theme="1"/>
        <rFont val="Times New Roman"/>
        <family val="1"/>
      </rPr>
      <t>- Biens et Travaux: AOI - Appel d'Offres International;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</si>
  <si>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9"/>
        <color theme="1"/>
        <rFont val="Times New Roman"/>
        <family val="1"/>
      </rPr>
      <t>(3) ENTENTE DIRECTE</t>
    </r>
    <r>
      <rPr>
        <sz val="9"/>
        <color theme="1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</si>
  <si>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9"/>
        <color theme="1"/>
        <rFont val="Times New Roman"/>
        <family val="1"/>
      </rPr>
      <t>(4) STATUT</t>
    </r>
    <r>
      <rPr>
        <sz val="9"/>
        <color theme="1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</si>
  <si>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 MARNDR/SPS/PI/QC-02/18</t>
  </si>
  <si>
    <t>MARNDR/SPS/B/CP-29/18</t>
  </si>
  <si>
    <t>CI</t>
  </si>
  <si>
    <t>Août 2019</t>
  </si>
  <si>
    <r>
      <t>Recrutement d'1 ing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nieur civil pour la supervision de la r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habilitation du LVCQAT</t>
    </r>
  </si>
  <si>
    <r>
      <t xml:space="preserve">Recrutement d'1 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lectricien en appui de la supervision des travaux de r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habilitation du LVCQAT</t>
    </r>
  </si>
  <si>
    <t>Acquisition et installation de panneaux solaires au LVCQAT</t>
  </si>
  <si>
    <r>
      <t>Acquisition de panneaux, poteaux, modules et 20 batteries pour l'entretien des unit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s de froid</t>
    </r>
  </si>
  <si>
    <t>Acquisition de congelateurs pour chambre froide</t>
  </si>
  <si>
    <r>
      <t>Acquisition de 20 lots de mat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riels informatiques pour les CDPS et 1 lot pour UPS</t>
    </r>
  </si>
  <si>
    <t>Construction de trois (3) CDPS (Nord, Grand'Anse et Nippes)</t>
  </si>
  <si>
    <t>MARNDR/SPS/T/AON-_____/19</t>
  </si>
  <si>
    <t>MARNDR/SPS/B/CP-26/18</t>
  </si>
  <si>
    <r>
      <t>Acquisition de mat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riels d'aspersion et accessoires et de produits chimiques pour la lutte contre la fourmi folle</t>
    </r>
  </si>
  <si>
    <r>
      <t>F</t>
    </r>
    <r>
      <rPr>
        <b/>
        <sz val="8"/>
        <color theme="1"/>
        <rFont val="Calibri"/>
        <family val="2"/>
      </rPr>
      <t>é</t>
    </r>
    <r>
      <rPr>
        <b/>
        <sz val="8"/>
        <color theme="1"/>
        <rFont val="Times New Roman"/>
        <family val="1"/>
      </rPr>
      <t>vrier 2019</t>
    </r>
  </si>
  <si>
    <t>Composante I</t>
  </si>
  <si>
    <t>Construction abris incinérateurs (5CDPS)</t>
  </si>
  <si>
    <t>Construction abris incinérateurs LVCQAT</t>
  </si>
  <si>
    <t>Consultant pour le suivi du projet de mise en oeuvre du système national d'information sanitaire animale et végétale (SNISAV)</t>
  </si>
  <si>
    <t>MARNDR/SPS/B/AOI-09/19</t>
  </si>
  <si>
    <r>
      <t>Adjug</t>
    </r>
    <r>
      <rPr>
        <sz val="8"/>
        <color theme="1"/>
        <rFont val="Calibri"/>
        <family val="2"/>
      </rPr>
      <t>é</t>
    </r>
  </si>
  <si>
    <t>Michel Rosio, Clause 5.4 - GN 2350-9</t>
  </si>
  <si>
    <t>Infructueux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</si>
</sst>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409]d\-mmm\-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color theme="1"/>
      <name val="Calibri"/>
      <family val="2"/>
    </font>
    <font>
      <sz val="9"/>
      <color theme="1"/>
      <name val="Times New Roman"/>
      <family val="1"/>
    </font>
    <font>
      <i/>
      <sz val="12"/>
      <color theme="1"/>
      <name val="Times New Roman"/>
      <family val="1"/>
    </font>
    <font>
      <b/>
      <sz val="8"/>
      <color theme="1"/>
      <name val="Calibri"/>
      <family val="2"/>
    </font>
    <font>
      <sz val="10"/>
      <name val="Arial"/>
      <family val="2"/>
    </font>
    <font>
      <b/>
      <sz val="9"/>
      <color theme="1"/>
      <name val="Times New Roman"/>
      <family val="1"/>
    </font>
    <font>
      <sz val="8"/>
      <name val="Times New Roman"/>
      <family val="1"/>
    </font>
    <font>
      <sz val="8"/>
      <name val="Calibri"/>
      <family val="2"/>
    </font>
    <font>
      <sz val="9"/>
      <color rgb="FFFF0000"/>
      <name val="Times New Roman"/>
      <family val="1"/>
    </font>
    <font>
      <b/>
      <i/>
      <sz val="8"/>
      <color theme="1"/>
      <name val="Times New Roman"/>
      <family val="1"/>
    </font>
    <font>
      <i/>
      <sz val="9"/>
      <color theme="1"/>
      <name val="Times New Roman"/>
      <family val="1"/>
    </font>
    <font>
      <b/>
      <i/>
      <sz val="9"/>
      <color theme="1"/>
      <name val="Times New Roman"/>
      <family val="1"/>
    </font>
    <font>
      <sz val="8"/>
      <color rgb="FF222222"/>
      <name val="Times New Roman"/>
      <family val="1"/>
    </font>
    <font>
      <sz val="9"/>
      <color rgb="FF222222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9" fillId="0" borderId="0"/>
  </cellStyleXfs>
  <cellXfs count="217">
    <xf numFmtId="0" fontId="0" fillId="0" borderId="0" xfId="0"/>
    <xf numFmtId="0" fontId="2" fillId="0" borderId="0" xfId="0" applyFont="1" applyFill="1"/>
    <xf numFmtId="0" fontId="3" fillId="0" borderId="1" xfId="0" applyFont="1" applyFill="1" applyBorder="1" applyAlignment="1">
      <alignment horizontal="justify"/>
    </xf>
    <xf numFmtId="0" fontId="2" fillId="0" borderId="0" xfId="0" applyFont="1" applyFill="1" applyAlignment="1">
      <alignment horizontal="center"/>
    </xf>
    <xf numFmtId="0" fontId="6" fillId="0" borderId="0" xfId="0" applyFont="1" applyFill="1"/>
    <xf numFmtId="0" fontId="2" fillId="0" borderId="0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wrapText="1"/>
    </xf>
    <xf numFmtId="0" fontId="3" fillId="0" borderId="5" xfId="0" applyNumberFormat="1" applyFont="1" applyFill="1" applyBorder="1" applyAlignment="1">
      <alignment horizontal="left" vertical="center"/>
    </xf>
    <xf numFmtId="0" fontId="2" fillId="0" borderId="0" xfId="0" applyFont="1" applyFill="1" applyBorder="1"/>
    <xf numFmtId="0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justify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justify" vertical="center"/>
    </xf>
    <xf numFmtId="0" fontId="2" fillId="2" borderId="0" xfId="0" applyFont="1" applyFill="1"/>
    <xf numFmtId="0" fontId="3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6" fillId="2" borderId="0" xfId="0" applyFont="1" applyFill="1"/>
    <xf numFmtId="0" fontId="3" fillId="2" borderId="1" xfId="0" applyFont="1" applyFill="1" applyBorder="1" applyAlignment="1">
      <alignment horizontal="justify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justify"/>
    </xf>
    <xf numFmtId="0" fontId="6" fillId="2" borderId="0" xfId="4" applyFont="1" applyFill="1" applyBorder="1" applyAlignment="1">
      <alignment vertical="center" wrapText="1"/>
    </xf>
    <xf numFmtId="0" fontId="6" fillId="2" borderId="0" xfId="3" applyFont="1" applyFill="1"/>
    <xf numFmtId="0" fontId="2" fillId="3" borderId="1" xfId="3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left" vertical="center" wrapText="1"/>
    </xf>
    <xf numFmtId="0" fontId="10" fillId="2" borderId="1" xfId="3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9" fontId="11" fillId="2" borderId="1" xfId="2" applyFont="1" applyFill="1" applyBorder="1" applyAlignment="1">
      <alignment horizontal="center" vertical="center" wrapText="1"/>
    </xf>
    <xf numFmtId="9" fontId="11" fillId="2" borderId="1" xfId="2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3" fillId="2" borderId="0" xfId="4" applyFont="1" applyFill="1" applyBorder="1" applyAlignment="1">
      <alignment vertical="center" wrapText="1"/>
    </xf>
    <xf numFmtId="0" fontId="13" fillId="2" borderId="0" xfId="3" applyFont="1" applyFill="1"/>
    <xf numFmtId="0" fontId="13" fillId="2" borderId="1" xfId="3" applyFont="1" applyFill="1" applyBorder="1"/>
    <xf numFmtId="0" fontId="13" fillId="2" borderId="0" xfId="0" applyFont="1" applyFill="1"/>
    <xf numFmtId="0" fontId="2" fillId="2" borderId="1" xfId="3" applyFont="1" applyFill="1" applyBorder="1" applyAlignment="1">
      <alignment horizontal="left" vertical="center" wrapText="1"/>
    </xf>
    <xf numFmtId="3" fontId="2" fillId="2" borderId="1" xfId="3" applyNumberFormat="1" applyFont="1" applyFill="1" applyBorder="1" applyAlignment="1">
      <alignment horizontal="center" vertical="center" wrapText="1"/>
    </xf>
    <xf numFmtId="9" fontId="2" fillId="2" borderId="1" xfId="2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10" fillId="2" borderId="0" xfId="3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3" fontId="2" fillId="2" borderId="2" xfId="0" applyNumberFormat="1" applyFont="1" applyFill="1" applyBorder="1" applyAlignment="1">
      <alignment horizontal="center" vertical="center"/>
    </xf>
    <xf numFmtId="9" fontId="2" fillId="2" borderId="1" xfId="2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3" applyFont="1" applyFill="1" applyBorder="1"/>
    <xf numFmtId="3" fontId="2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vertical="center" wrapText="1"/>
    </xf>
    <xf numFmtId="0" fontId="6" fillId="0" borderId="0" xfId="3" applyFont="1" applyFill="1"/>
    <xf numFmtId="0" fontId="6" fillId="0" borderId="1" xfId="3" applyFont="1" applyFill="1" applyBorder="1"/>
    <xf numFmtId="0" fontId="6" fillId="2" borderId="1" xfId="3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NumberFormat="1" applyFont="1" applyFill="1" applyBorder="1" applyAlignment="1">
      <alignment horizontal="center" vertical="center"/>
    </xf>
    <xf numFmtId="43" fontId="14" fillId="4" borderId="2" xfId="1" applyFont="1" applyFill="1" applyBorder="1" applyAlignment="1">
      <alignment vertical="center" wrapText="1"/>
    </xf>
    <xf numFmtId="0" fontId="15" fillId="2" borderId="1" xfId="0" applyFont="1" applyFill="1" applyBorder="1"/>
    <xf numFmtId="0" fontId="15" fillId="2" borderId="0" xfId="4" applyFont="1" applyFill="1" applyBorder="1" applyAlignment="1">
      <alignment vertical="center" wrapText="1"/>
    </xf>
    <xf numFmtId="0" fontId="15" fillId="2" borderId="0" xfId="0" applyFont="1" applyFill="1"/>
    <xf numFmtId="0" fontId="3" fillId="2" borderId="1" xfId="3" applyFont="1" applyFill="1" applyBorder="1" applyAlignment="1">
      <alignment vertical="center" wrapText="1"/>
    </xf>
    <xf numFmtId="0" fontId="3" fillId="2" borderId="1" xfId="3" applyFont="1" applyFill="1" applyBorder="1" applyAlignment="1">
      <alignment horizontal="justify" vertical="center" wrapText="1"/>
    </xf>
    <xf numFmtId="43" fontId="3" fillId="2" borderId="2" xfId="1" applyFont="1" applyFill="1" applyBorder="1" applyAlignment="1">
      <alignment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3" fillId="4" borderId="11" xfId="3" applyFont="1" applyFill="1" applyBorder="1" applyAlignment="1">
      <alignment horizontal="left" vertical="center" wrapText="1"/>
    </xf>
    <xf numFmtId="0" fontId="3" fillId="4" borderId="1" xfId="3" applyFont="1" applyFill="1" applyBorder="1" applyAlignment="1">
      <alignment horizontal="left" vertical="center" wrapText="1"/>
    </xf>
    <xf numFmtId="0" fontId="3" fillId="4" borderId="1" xfId="3" applyFont="1" applyFill="1" applyBorder="1" applyAlignment="1">
      <alignment horizontal="center" vertical="center" wrapText="1"/>
    </xf>
    <xf numFmtId="0" fontId="3" fillId="2" borderId="11" xfId="3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left" vertical="center" wrapText="1"/>
    </xf>
    <xf numFmtId="0" fontId="6" fillId="0" borderId="1" xfId="0" applyFont="1" applyFill="1" applyBorder="1"/>
    <xf numFmtId="0" fontId="2" fillId="2" borderId="1" xfId="0" applyNumberFormat="1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/>
    </xf>
    <xf numFmtId="0" fontId="6" fillId="2" borderId="9" xfId="0" applyFont="1" applyFill="1" applyBorder="1"/>
    <xf numFmtId="0" fontId="6" fillId="0" borderId="9" xfId="0" applyFont="1" applyFill="1" applyBorder="1"/>
    <xf numFmtId="0" fontId="15" fillId="0" borderId="1" xfId="0" applyFont="1" applyFill="1" applyBorder="1"/>
    <xf numFmtId="0" fontId="15" fillId="0" borderId="0" xfId="4" applyFont="1" applyFill="1" applyBorder="1" applyAlignment="1">
      <alignment horizontal="left" vertical="center" wrapText="1"/>
    </xf>
    <xf numFmtId="0" fontId="15" fillId="0" borderId="3" xfId="4" applyFont="1" applyFill="1" applyBorder="1" applyAlignment="1">
      <alignment horizontal="left" vertical="center" wrapText="1"/>
    </xf>
    <xf numFmtId="0" fontId="16" fillId="2" borderId="9" xfId="3" applyFont="1" applyFill="1" applyBorder="1" applyAlignment="1">
      <alignment horizontal="left" vertical="center" wrapText="1"/>
    </xf>
    <xf numFmtId="0" fontId="15" fillId="0" borderId="0" xfId="0" applyFont="1" applyFill="1"/>
    <xf numFmtId="0" fontId="10" fillId="5" borderId="9" xfId="3" applyFont="1" applyFill="1" applyBorder="1" applyAlignment="1">
      <alignment horizontal="left" vertical="center" wrapText="1"/>
    </xf>
    <xf numFmtId="9" fontId="2" fillId="2" borderId="1" xfId="3" applyNumberFormat="1" applyFont="1" applyFill="1" applyBorder="1" applyAlignment="1">
      <alignment horizontal="left" vertical="center" wrapText="1"/>
    </xf>
    <xf numFmtId="9" fontId="2" fillId="2" borderId="1" xfId="3" applyNumberFormat="1" applyFont="1" applyFill="1" applyBorder="1" applyAlignment="1">
      <alignment horizontal="center" vertical="center" wrapText="1"/>
    </xf>
    <xf numFmtId="0" fontId="10" fillId="2" borderId="9" xfId="3" applyFont="1" applyFill="1" applyBorder="1" applyAlignment="1">
      <alignment horizontal="left" vertical="center" wrapText="1"/>
    </xf>
    <xf numFmtId="0" fontId="10" fillId="2" borderId="11" xfId="3" applyFont="1" applyFill="1" applyBorder="1" applyAlignment="1">
      <alignment horizontal="left" vertical="center" wrapText="1"/>
    </xf>
    <xf numFmtId="43" fontId="3" fillId="2" borderId="1" xfId="3" applyNumberFormat="1" applyFont="1" applyFill="1" applyBorder="1" applyAlignment="1">
      <alignment horizontal="left" vertical="center" wrapText="1"/>
    </xf>
    <xf numFmtId="39" fontId="14" fillId="4" borderId="13" xfId="1" applyNumberFormat="1" applyFont="1" applyFill="1" applyBorder="1" applyAlignment="1">
      <alignment vertical="center" wrapText="1"/>
    </xf>
    <xf numFmtId="0" fontId="6" fillId="4" borderId="0" xfId="0" applyFont="1" applyFill="1" applyAlignment="1">
      <alignment horizontal="center"/>
    </xf>
    <xf numFmtId="0" fontId="17" fillId="2" borderId="0" xfId="0" applyFont="1" applyFill="1" applyAlignment="1">
      <alignment vertical="top" wrapText="1"/>
    </xf>
    <xf numFmtId="0" fontId="17" fillId="2" borderId="1" xfId="0" applyFont="1" applyFill="1" applyBorder="1" applyAlignment="1">
      <alignment wrapText="1"/>
    </xf>
    <xf numFmtId="9" fontId="2" fillId="2" borderId="1" xfId="2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wrapText="1"/>
    </xf>
    <xf numFmtId="0" fontId="6" fillId="2" borderId="0" xfId="4" applyFont="1" applyFill="1" applyBorder="1" applyAlignment="1">
      <alignment horizontal="left" vertical="center" wrapText="1"/>
    </xf>
    <xf numFmtId="0" fontId="6" fillId="2" borderId="3" xfId="4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vertical="top" wrapText="1"/>
    </xf>
    <xf numFmtId="0" fontId="14" fillId="4" borderId="1" xfId="3" applyFont="1" applyFill="1" applyBorder="1" applyAlignment="1">
      <alignment vertical="center" wrapText="1"/>
    </xf>
    <xf numFmtId="0" fontId="14" fillId="4" borderId="1" xfId="3" applyFont="1" applyFill="1" applyBorder="1" applyAlignment="1">
      <alignment horizontal="justify" vertical="center" wrapText="1"/>
    </xf>
    <xf numFmtId="0" fontId="4" fillId="4" borderId="1" xfId="0" applyFont="1" applyFill="1" applyBorder="1"/>
    <xf numFmtId="43" fontId="14" fillId="4" borderId="1" xfId="1" applyFont="1" applyFill="1" applyBorder="1" applyAlignment="1">
      <alignment vertical="center" wrapText="1"/>
    </xf>
    <xf numFmtId="0" fontId="15" fillId="2" borderId="0" xfId="4" applyFont="1" applyFill="1" applyBorder="1" applyAlignment="1">
      <alignment horizontal="left" vertical="center" wrapText="1"/>
    </xf>
    <xf numFmtId="0" fontId="15" fillId="2" borderId="3" xfId="4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justify"/>
    </xf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6" fillId="2" borderId="14" xfId="4" applyFont="1" applyFill="1" applyBorder="1" applyAlignment="1">
      <alignment horizontal="left" vertical="center" wrapText="1"/>
    </xf>
    <xf numFmtId="3" fontId="18" fillId="2" borderId="0" xfId="0" applyNumberFormat="1" applyFont="1" applyFill="1" applyAlignment="1">
      <alignment horizontal="center" vertical="center"/>
    </xf>
    <xf numFmtId="0" fontId="4" fillId="4" borderId="1" xfId="3" applyFont="1" applyFill="1" applyBorder="1" applyAlignment="1">
      <alignment horizontal="center" vertical="center" wrapText="1"/>
    </xf>
    <xf numFmtId="0" fontId="4" fillId="4" borderId="1" xfId="3" applyFont="1" applyFill="1" applyBorder="1" applyAlignment="1">
      <alignment vertical="center" wrapText="1"/>
    </xf>
    <xf numFmtId="3" fontId="14" fillId="4" borderId="1" xfId="3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15" fillId="2" borderId="14" xfId="4" applyFont="1" applyFill="1" applyBorder="1" applyAlignment="1">
      <alignment horizontal="left" vertical="center" wrapText="1"/>
    </xf>
    <xf numFmtId="0" fontId="10" fillId="2" borderId="1" xfId="3" applyFont="1" applyFill="1" applyBorder="1" applyAlignment="1">
      <alignment vertical="center" wrapText="1"/>
    </xf>
    <xf numFmtId="0" fontId="6" fillId="2" borderId="1" xfId="3" applyFont="1" applyFill="1" applyBorder="1" applyAlignment="1">
      <alignment vertical="center" wrapText="1"/>
    </xf>
    <xf numFmtId="0" fontId="6" fillId="2" borderId="1" xfId="3" applyFont="1" applyFill="1" applyBorder="1" applyAlignment="1">
      <alignment horizontal="justify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2" borderId="0" xfId="0" applyFont="1" applyFill="1" applyBorder="1"/>
    <xf numFmtId="0" fontId="10" fillId="4" borderId="1" xfId="3" applyFont="1" applyFill="1" applyBorder="1" applyAlignment="1">
      <alignment vertical="center" wrapText="1"/>
    </xf>
    <xf numFmtId="0" fontId="6" fillId="4" borderId="1" xfId="3" applyFont="1" applyFill="1" applyBorder="1" applyAlignment="1">
      <alignment vertical="center" wrapText="1"/>
    </xf>
    <xf numFmtId="0" fontId="6" fillId="4" borderId="1" xfId="3" applyFont="1" applyFill="1" applyBorder="1" applyAlignment="1">
      <alignment horizontal="justify" vertical="center" wrapText="1"/>
    </xf>
    <xf numFmtId="3" fontId="10" fillId="4" borderId="1" xfId="3" applyNumberFormat="1" applyFont="1" applyFill="1" applyBorder="1" applyAlignment="1">
      <alignment horizontal="center" vertical="center" wrapText="1"/>
    </xf>
    <xf numFmtId="0" fontId="6" fillId="4" borderId="1" xfId="3" applyFont="1" applyFill="1" applyBorder="1" applyAlignment="1">
      <alignment horizontal="center" vertical="center" wrapText="1"/>
    </xf>
    <xf numFmtId="0" fontId="6" fillId="4" borderId="1" xfId="0" applyFont="1" applyFill="1" applyBorder="1"/>
    <xf numFmtId="0" fontId="6" fillId="4" borderId="1" xfId="0" applyFont="1" applyFill="1" applyBorder="1" applyAlignment="1">
      <alignment horizontal="center"/>
    </xf>
    <xf numFmtId="0" fontId="6" fillId="2" borderId="1" xfId="3" applyFont="1" applyFill="1" applyBorder="1" applyAlignment="1">
      <alignment horizontal="left" vertical="center" wrapText="1"/>
    </xf>
    <xf numFmtId="0" fontId="6" fillId="0" borderId="0" xfId="4" applyFont="1" applyFill="1" applyBorder="1"/>
    <xf numFmtId="0" fontId="6" fillId="0" borderId="0" xfId="4" applyFont="1" applyFill="1"/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justify" vertical="center" wrapText="1"/>
    </xf>
    <xf numFmtId="0" fontId="6" fillId="0" borderId="1" xfId="3" applyFont="1" applyFill="1" applyBorder="1" applyAlignment="1">
      <alignment horizontal="left" vertical="center" wrapText="1"/>
    </xf>
    <xf numFmtId="0" fontId="6" fillId="0" borderId="0" xfId="4" applyFont="1" applyFill="1" applyBorder="1" applyAlignment="1">
      <alignment horizontal="left" vertical="center" wrapText="1"/>
    </xf>
    <xf numFmtId="0" fontId="6" fillId="0" borderId="3" xfId="4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justify"/>
    </xf>
    <xf numFmtId="0" fontId="6" fillId="0" borderId="0" xfId="0" applyFont="1" applyFill="1" applyAlignment="1">
      <alignment horizontal="center"/>
    </xf>
    <xf numFmtId="0" fontId="6" fillId="0" borderId="4" xfId="4" applyFont="1" applyFill="1" applyBorder="1" applyAlignment="1">
      <alignment horizontal="left" vertical="center" wrapText="1"/>
    </xf>
    <xf numFmtId="43" fontId="6" fillId="0" borderId="0" xfId="1" applyFont="1" applyFill="1"/>
    <xf numFmtId="43" fontId="6" fillId="0" borderId="0" xfId="0" applyNumberFormat="1" applyFont="1" applyFill="1"/>
    <xf numFmtId="0" fontId="6" fillId="0" borderId="1" xfId="4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center" vertical="center"/>
    </xf>
    <xf numFmtId="0" fontId="2" fillId="6" borderId="1" xfId="0" applyNumberFormat="1" applyFont="1" applyFill="1" applyBorder="1" applyAlignment="1">
      <alignment horizontal="justify" vertical="center" wrapText="1"/>
    </xf>
    <xf numFmtId="3" fontId="2" fillId="6" borderId="2" xfId="0" applyNumberFormat="1" applyFont="1" applyFill="1" applyBorder="1" applyAlignment="1">
      <alignment horizontal="center" vertical="center"/>
    </xf>
    <xf numFmtId="9" fontId="2" fillId="6" borderId="1" xfId="0" applyNumberFormat="1" applyFont="1" applyFill="1" applyBorder="1" applyAlignment="1">
      <alignment horizontal="center" vertical="center" wrapText="1"/>
    </xf>
    <xf numFmtId="9" fontId="2" fillId="6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justify" vertical="center" wrapText="1"/>
    </xf>
    <xf numFmtId="43" fontId="6" fillId="2" borderId="0" xfId="1" applyFont="1" applyFill="1"/>
    <xf numFmtId="0" fontId="6" fillId="0" borderId="1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14" fillId="4" borderId="1" xfId="3" applyFont="1" applyFill="1" applyBorder="1" applyAlignment="1">
      <alignment vertical="center" wrapText="1"/>
    </xf>
    <xf numFmtId="0" fontId="3" fillId="4" borderId="1" xfId="3" applyFont="1" applyFill="1" applyBorder="1" applyAlignment="1">
      <alignment horizontal="left" vertical="center" wrapText="1"/>
    </xf>
    <xf numFmtId="0" fontId="14" fillId="4" borderId="1" xfId="3" applyFont="1" applyFill="1" applyBorder="1" applyAlignment="1">
      <alignment horizontal="left" vertical="center" wrapText="1"/>
    </xf>
    <xf numFmtId="0" fontId="6" fillId="2" borderId="1" xfId="3" applyFont="1" applyFill="1" applyBorder="1" applyAlignment="1">
      <alignment horizontal="left" vertical="center" wrapText="1"/>
    </xf>
    <xf numFmtId="0" fontId="10" fillId="5" borderId="9" xfId="3" applyFont="1" applyFill="1" applyBorder="1" applyAlignment="1">
      <alignment horizontal="left" vertical="center" wrapText="1"/>
    </xf>
    <xf numFmtId="0" fontId="10" fillId="5" borderId="12" xfId="3" applyFont="1" applyFill="1" applyBorder="1" applyAlignment="1">
      <alignment horizontal="left" vertical="center" wrapText="1"/>
    </xf>
    <xf numFmtId="0" fontId="14" fillId="4" borderId="13" xfId="3" applyFont="1" applyFill="1" applyBorder="1" applyAlignment="1">
      <alignment horizontal="left" vertical="center" wrapText="1"/>
    </xf>
    <xf numFmtId="0" fontId="14" fillId="4" borderId="14" xfId="3" applyFont="1" applyFill="1" applyBorder="1" applyAlignment="1">
      <alignment horizontal="left" vertical="center" wrapText="1"/>
    </xf>
    <xf numFmtId="0" fontId="14" fillId="4" borderId="15" xfId="3" applyFont="1" applyFill="1" applyBorder="1" applyAlignment="1">
      <alignment horizontal="left" vertical="center" wrapText="1"/>
    </xf>
    <xf numFmtId="0" fontId="3" fillId="4" borderId="2" xfId="3" applyFont="1" applyFill="1" applyBorder="1" applyAlignment="1">
      <alignment horizontal="left" vertical="center" wrapText="1"/>
    </xf>
    <xf numFmtId="0" fontId="3" fillId="4" borderId="3" xfId="3" applyFont="1" applyFill="1" applyBorder="1" applyAlignment="1">
      <alignment horizontal="left" vertical="center" wrapText="1"/>
    </xf>
    <xf numFmtId="0" fontId="3" fillId="4" borderId="4" xfId="3" applyFont="1" applyFill="1" applyBorder="1" applyAlignment="1">
      <alignment horizontal="left" vertical="center" wrapText="1"/>
    </xf>
    <xf numFmtId="0" fontId="14" fillId="4" borderId="2" xfId="3" applyFont="1" applyFill="1" applyBorder="1" applyAlignment="1">
      <alignment vertical="center" wrapText="1"/>
    </xf>
    <xf numFmtId="0" fontId="14" fillId="4" borderId="3" xfId="3" applyFont="1" applyFill="1" applyBorder="1" applyAlignment="1">
      <alignment vertical="center" wrapText="1"/>
    </xf>
    <xf numFmtId="0" fontId="14" fillId="4" borderId="4" xfId="3" applyFont="1" applyFill="1" applyBorder="1" applyAlignment="1">
      <alignment vertical="center" wrapText="1"/>
    </xf>
    <xf numFmtId="0" fontId="3" fillId="4" borderId="10" xfId="3" applyFont="1" applyFill="1" applyBorder="1" applyAlignment="1">
      <alignment horizontal="left" vertical="center" wrapText="1"/>
    </xf>
    <xf numFmtId="0" fontId="3" fillId="4" borderId="11" xfId="3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3" borderId="6" xfId="3" applyFont="1" applyFill="1" applyBorder="1" applyAlignment="1">
      <alignment horizontal="center" vertical="center" wrapText="1"/>
    </xf>
    <xf numFmtId="0" fontId="2" fillId="3" borderId="8" xfId="3" applyFont="1" applyFill="1" applyBorder="1" applyAlignment="1">
      <alignment horizontal="center" vertical="center" wrapText="1"/>
    </xf>
    <xf numFmtId="0" fontId="2" fillId="3" borderId="7" xfId="3" applyFont="1" applyFill="1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 wrapText="1"/>
    </xf>
    <xf numFmtId="0" fontId="2" fillId="3" borderId="2" xfId="3" applyFont="1" applyFill="1" applyBorder="1" applyAlignment="1">
      <alignment horizontal="right" vertical="center" wrapText="1"/>
    </xf>
    <xf numFmtId="0" fontId="2" fillId="3" borderId="3" xfId="3" applyFont="1" applyFill="1" applyBorder="1" applyAlignment="1">
      <alignment horizontal="right" vertical="center" wrapText="1"/>
    </xf>
    <xf numFmtId="0" fontId="2" fillId="3" borderId="4" xfId="3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2" fillId="3" borderId="2" xfId="3" applyFont="1" applyFill="1" applyBorder="1" applyAlignment="1">
      <alignment horizontal="center" vertical="center" wrapText="1"/>
    </xf>
    <xf numFmtId="0" fontId="2" fillId="3" borderId="4" xfId="3" applyFont="1" applyFill="1" applyBorder="1" applyAlignment="1">
      <alignment horizontal="center" vertical="center" wrapText="1"/>
    </xf>
    <xf numFmtId="0" fontId="6" fillId="2" borderId="7" xfId="3" applyFont="1" applyFill="1" applyBorder="1" applyAlignment="1">
      <alignment horizontal="center" vertical="center" wrapText="1"/>
    </xf>
    <xf numFmtId="0" fontId="6" fillId="2" borderId="9" xfId="3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</cellXfs>
  <cellStyles count="5">
    <cellStyle name="Comma" xfId="1" builtinId="3"/>
    <cellStyle name="Normal" xfId="0" builtinId="0"/>
    <cellStyle name="Normal 2" xfId="3"/>
    <cellStyle name="Normal 3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88"/>
  <sheetViews>
    <sheetView tabSelected="1" topLeftCell="A9" workbookViewId="0">
      <selection activeCell="F65" sqref="F65"/>
    </sheetView>
  </sheetViews>
  <sheetFormatPr defaultColWidth="9.140625" defaultRowHeight="12" x14ac:dyDescent="0.2"/>
  <cols>
    <col min="1" max="1" width="9.7109375" style="4" customWidth="1"/>
    <col min="2" max="2" width="12.7109375" style="4" customWidth="1"/>
    <col min="3" max="3" width="22" style="153" customWidth="1"/>
    <col min="4" max="4" width="9.5703125" style="4" customWidth="1"/>
    <col min="5" max="5" width="9.42578125" style="4" customWidth="1"/>
    <col min="6" max="6" width="12.5703125" style="4" customWidth="1"/>
    <col min="7" max="7" width="6.85546875" style="4" customWidth="1"/>
    <col min="8" max="8" width="6.140625" style="154" customWidth="1"/>
    <col min="9" max="9" width="18.140625" style="154" customWidth="1"/>
    <col min="10" max="10" width="14" style="4" customWidth="1"/>
    <col min="11" max="11" width="14.140625" style="4" customWidth="1"/>
    <col min="12" max="12" width="11.7109375" style="154" customWidth="1"/>
    <col min="13" max="13" width="12.42578125" style="4" hidden="1" customWidth="1"/>
    <col min="14" max="14" width="0.140625" style="4" hidden="1" customWidth="1"/>
    <col min="15" max="15" width="57.42578125" style="4" hidden="1" customWidth="1"/>
    <col min="16" max="16" width="13.140625" style="4" hidden="1" customWidth="1"/>
    <col min="17" max="17" width="0" style="4" hidden="1" customWidth="1"/>
    <col min="18" max="16384" width="9.140625" style="4"/>
  </cols>
  <sheetData>
    <row r="1" spans="1:17" hidden="1" x14ac:dyDescent="0.2">
      <c r="A1" s="1"/>
      <c r="B1" s="1"/>
      <c r="C1" s="2" t="s">
        <v>0</v>
      </c>
      <c r="D1" s="212" t="s">
        <v>1</v>
      </c>
      <c r="E1" s="213"/>
      <c r="F1" s="213"/>
      <c r="G1" s="213"/>
      <c r="H1" s="3"/>
      <c r="I1" s="3"/>
      <c r="J1" s="1"/>
      <c r="K1" s="1"/>
      <c r="L1" s="3"/>
    </row>
    <row r="2" spans="1:17" hidden="1" x14ac:dyDescent="0.2">
      <c r="A2" s="1"/>
      <c r="B2" s="1"/>
      <c r="C2" s="2" t="s">
        <v>2</v>
      </c>
      <c r="D2" s="214" t="s">
        <v>3</v>
      </c>
      <c r="E2" s="215"/>
      <c r="F2" s="215"/>
      <c r="G2" s="216"/>
      <c r="H2" s="5"/>
      <c r="I2" s="5"/>
      <c r="J2" s="6"/>
      <c r="K2" s="6"/>
      <c r="L2" s="3"/>
    </row>
    <row r="3" spans="1:17" ht="21.75" hidden="1" x14ac:dyDescent="0.2">
      <c r="A3" s="1"/>
      <c r="B3" s="1"/>
      <c r="C3" s="7" t="s">
        <v>4</v>
      </c>
      <c r="D3" s="212" t="s">
        <v>5</v>
      </c>
      <c r="E3" s="213"/>
      <c r="F3" s="213"/>
      <c r="G3" s="213"/>
      <c r="H3" s="5"/>
      <c r="I3" s="5"/>
      <c r="J3" s="5"/>
      <c r="K3" s="1"/>
      <c r="L3" s="3"/>
    </row>
    <row r="4" spans="1:17" hidden="1" x14ac:dyDescent="0.2">
      <c r="A4" s="1"/>
      <c r="B4" s="1"/>
      <c r="C4" s="7" t="s">
        <v>0</v>
      </c>
      <c r="D4" s="204" t="s">
        <v>6</v>
      </c>
      <c r="E4" s="205"/>
      <c r="F4" s="205"/>
      <c r="G4" s="205"/>
      <c r="H4" s="205"/>
      <c r="I4" s="206"/>
      <c r="J4" s="8"/>
      <c r="K4" s="9"/>
      <c r="L4" s="10"/>
      <c r="M4" s="11"/>
      <c r="N4" s="11"/>
      <c r="O4" s="11"/>
      <c r="P4" s="11"/>
    </row>
    <row r="5" spans="1:17" hidden="1" x14ac:dyDescent="0.2">
      <c r="A5" s="1"/>
      <c r="B5" s="1"/>
      <c r="C5" s="7" t="s">
        <v>2</v>
      </c>
      <c r="D5" s="204" t="s">
        <v>7</v>
      </c>
      <c r="E5" s="205"/>
      <c r="F5" s="205"/>
      <c r="G5" s="205"/>
      <c r="H5" s="205"/>
      <c r="I5" s="206"/>
      <c r="J5" s="12"/>
      <c r="K5" s="13"/>
      <c r="L5" s="14"/>
      <c r="M5" s="11"/>
      <c r="N5" s="11"/>
      <c r="O5" s="11"/>
      <c r="P5" s="11"/>
    </row>
    <row r="6" spans="1:17" ht="22.5" x14ac:dyDescent="0.25">
      <c r="A6" s="10"/>
      <c r="B6" s="10"/>
      <c r="C6" s="15" t="s">
        <v>4</v>
      </c>
      <c r="D6" s="204" t="s">
        <v>8</v>
      </c>
      <c r="E6" s="205"/>
      <c r="F6" s="205"/>
      <c r="G6" s="205"/>
      <c r="H6" s="205"/>
      <c r="I6" s="206"/>
      <c r="J6" s="16"/>
      <c r="K6" s="9"/>
      <c r="L6" s="17"/>
      <c r="M6" s="190"/>
      <c r="N6" s="190"/>
      <c r="O6" s="190"/>
      <c r="P6" s="190"/>
      <c r="Q6" s="18"/>
    </row>
    <row r="7" spans="1:17" s="24" customFormat="1" ht="15.75" x14ac:dyDescent="0.25">
      <c r="A7" s="19"/>
      <c r="B7" s="19"/>
      <c r="C7" s="20" t="s">
        <v>9</v>
      </c>
      <c r="D7" s="191" t="s">
        <v>10</v>
      </c>
      <c r="E7" s="192"/>
      <c r="F7" s="192"/>
      <c r="G7" s="192"/>
      <c r="H7" s="192"/>
      <c r="I7" s="193"/>
      <c r="J7" s="19"/>
      <c r="K7" s="21"/>
      <c r="L7" s="22"/>
      <c r="M7" s="23"/>
      <c r="N7" s="23"/>
      <c r="O7" s="23"/>
      <c r="P7" s="23"/>
      <c r="Q7" s="23"/>
    </row>
    <row r="8" spans="1:17" s="24" customFormat="1" ht="15.75" x14ac:dyDescent="0.25">
      <c r="A8" s="19"/>
      <c r="B8" s="19"/>
      <c r="C8" s="20" t="s">
        <v>11</v>
      </c>
      <c r="D8" s="191" t="s">
        <v>132</v>
      </c>
      <c r="E8" s="192"/>
      <c r="F8" s="192"/>
      <c r="G8" s="192"/>
      <c r="H8" s="192"/>
      <c r="I8" s="193"/>
      <c r="J8" s="21"/>
      <c r="K8" s="21"/>
      <c r="L8" s="22"/>
      <c r="M8" s="23"/>
      <c r="N8" s="23"/>
      <c r="O8" s="23"/>
      <c r="P8" s="23"/>
      <c r="Q8" s="23"/>
    </row>
    <row r="9" spans="1:17" s="24" customFormat="1" ht="21.75" x14ac:dyDescent="0.2">
      <c r="A9" s="21"/>
      <c r="B9" s="21"/>
      <c r="C9" s="25" t="s">
        <v>13</v>
      </c>
      <c r="D9" s="194" t="s">
        <v>14</v>
      </c>
      <c r="E9" s="195"/>
      <c r="F9" s="195"/>
      <c r="G9" s="195"/>
      <c r="H9" s="195"/>
      <c r="I9" s="196"/>
      <c r="J9" s="21"/>
      <c r="K9" s="21"/>
      <c r="L9" s="26"/>
    </row>
    <row r="10" spans="1:17" s="24" customFormat="1" ht="13.5" customHeight="1" x14ac:dyDescent="0.2">
      <c r="A10" s="21"/>
      <c r="B10" s="21"/>
      <c r="C10" s="27"/>
      <c r="D10" s="21"/>
      <c r="E10" s="21"/>
      <c r="F10" s="21"/>
      <c r="G10" s="21"/>
      <c r="H10" s="26"/>
      <c r="I10" s="26"/>
      <c r="J10" s="21"/>
      <c r="K10" s="21"/>
      <c r="L10" s="26"/>
    </row>
    <row r="11" spans="1:17" s="24" customFormat="1" ht="24" customHeight="1" x14ac:dyDescent="0.2">
      <c r="A11" s="197" t="s">
        <v>15</v>
      </c>
      <c r="B11" s="199" t="s">
        <v>16</v>
      </c>
      <c r="C11" s="199" t="s">
        <v>17</v>
      </c>
      <c r="D11" s="199" t="s">
        <v>18</v>
      </c>
      <c r="E11" s="199" t="s">
        <v>19</v>
      </c>
      <c r="F11" s="201" t="s">
        <v>20</v>
      </c>
      <c r="G11" s="202"/>
      <c r="H11" s="203"/>
      <c r="I11" s="207" t="s">
        <v>21</v>
      </c>
      <c r="J11" s="208"/>
      <c r="K11" s="199" t="s">
        <v>22</v>
      </c>
      <c r="L11" s="199" t="s">
        <v>23</v>
      </c>
      <c r="M11" s="209" t="s">
        <v>24</v>
      </c>
      <c r="N11" s="28"/>
      <c r="O11" s="29"/>
      <c r="P11" s="211" t="s">
        <v>25</v>
      </c>
      <c r="Q11" s="29"/>
    </row>
    <row r="12" spans="1:17" s="24" customFormat="1" ht="101.25" x14ac:dyDescent="0.2">
      <c r="A12" s="198"/>
      <c r="B12" s="200"/>
      <c r="C12" s="200"/>
      <c r="D12" s="200"/>
      <c r="E12" s="200"/>
      <c r="F12" s="30" t="s">
        <v>26</v>
      </c>
      <c r="G12" s="30" t="s">
        <v>27</v>
      </c>
      <c r="H12" s="30" t="s">
        <v>28</v>
      </c>
      <c r="I12" s="30" t="s">
        <v>29</v>
      </c>
      <c r="J12" s="30" t="s">
        <v>30</v>
      </c>
      <c r="K12" s="200"/>
      <c r="L12" s="200"/>
      <c r="M12" s="210"/>
      <c r="N12" s="28"/>
      <c r="O12" s="29"/>
      <c r="P12" s="211"/>
      <c r="Q12" s="29"/>
    </row>
    <row r="13" spans="1:17" s="24" customFormat="1" ht="19.5" customHeight="1" x14ac:dyDescent="0.2">
      <c r="A13" s="182" t="s">
        <v>31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4"/>
      <c r="M13" s="31"/>
      <c r="N13" s="31"/>
      <c r="O13" s="31"/>
      <c r="P13" s="32"/>
      <c r="Q13" s="29"/>
    </row>
    <row r="14" spans="1:17" s="24" customFormat="1" ht="30.75" customHeight="1" x14ac:dyDescent="0.2">
      <c r="A14" s="33" t="s">
        <v>32</v>
      </c>
      <c r="B14" s="47" t="s">
        <v>60</v>
      </c>
      <c r="C14" s="47" t="s">
        <v>124</v>
      </c>
      <c r="D14" s="50" t="s">
        <v>35</v>
      </c>
      <c r="E14" s="50" t="s">
        <v>36</v>
      </c>
      <c r="F14" s="48">
        <v>325000</v>
      </c>
      <c r="G14" s="49">
        <v>1</v>
      </c>
      <c r="H14" s="54">
        <v>0</v>
      </c>
      <c r="I14" s="50" t="s">
        <v>68</v>
      </c>
      <c r="J14" s="50" t="s">
        <v>48</v>
      </c>
      <c r="K14" s="47"/>
      <c r="L14" s="50" t="s">
        <v>38</v>
      </c>
      <c r="M14" s="31"/>
      <c r="N14" s="51"/>
      <c r="O14" s="51"/>
      <c r="P14" s="32"/>
      <c r="Q14" s="29"/>
    </row>
    <row r="15" spans="1:17" s="24" customFormat="1" ht="33.75" x14ac:dyDescent="0.2">
      <c r="A15" s="33" t="s">
        <v>32</v>
      </c>
      <c r="B15" s="35" t="s">
        <v>54</v>
      </c>
      <c r="C15" s="52" t="s">
        <v>127</v>
      </c>
      <c r="D15" s="35" t="s">
        <v>35</v>
      </c>
      <c r="E15" s="36" t="s">
        <v>36</v>
      </c>
      <c r="F15" s="53">
        <f>120000+60000</f>
        <v>180000</v>
      </c>
      <c r="G15" s="49">
        <v>1</v>
      </c>
      <c r="H15" s="54">
        <v>0</v>
      </c>
      <c r="I15" s="55" t="s">
        <v>37</v>
      </c>
      <c r="J15" s="55" t="s">
        <v>121</v>
      </c>
      <c r="K15" s="56"/>
      <c r="L15" s="33" t="s">
        <v>38</v>
      </c>
      <c r="M15" s="57"/>
      <c r="N15" s="28"/>
      <c r="O15" s="29"/>
      <c r="P15" s="57"/>
      <c r="Q15" s="29"/>
    </row>
    <row r="16" spans="1:17" s="24" customFormat="1" ht="46.5" customHeight="1" x14ac:dyDescent="0.2">
      <c r="A16" s="47" t="s">
        <v>32</v>
      </c>
      <c r="B16" s="47" t="s">
        <v>54</v>
      </c>
      <c r="C16" s="47" t="s">
        <v>125</v>
      </c>
      <c r="D16" s="35" t="s">
        <v>35</v>
      </c>
      <c r="E16" s="35" t="s">
        <v>36</v>
      </c>
      <c r="F16" s="48">
        <v>159000</v>
      </c>
      <c r="G16" s="49">
        <v>1</v>
      </c>
      <c r="H16" s="54">
        <v>0</v>
      </c>
      <c r="I16" s="50" t="s">
        <v>68</v>
      </c>
      <c r="J16" s="50" t="s">
        <v>48</v>
      </c>
      <c r="K16" s="47"/>
      <c r="L16" s="50" t="s">
        <v>38</v>
      </c>
      <c r="M16" s="31"/>
      <c r="N16" s="51"/>
      <c r="O16" s="51"/>
      <c r="P16" s="32"/>
      <c r="Q16" s="29"/>
    </row>
    <row r="17" spans="1:19" s="46" customFormat="1" ht="36.75" customHeight="1" x14ac:dyDescent="0.2">
      <c r="A17" s="33" t="s">
        <v>32</v>
      </c>
      <c r="B17" s="33" t="s">
        <v>33</v>
      </c>
      <c r="C17" s="34" t="s">
        <v>34</v>
      </c>
      <c r="D17" s="35" t="s">
        <v>35</v>
      </c>
      <c r="E17" s="36" t="s">
        <v>36</v>
      </c>
      <c r="F17" s="37">
        <v>167000</v>
      </c>
      <c r="G17" s="38">
        <v>1</v>
      </c>
      <c r="H17" s="39">
        <v>0</v>
      </c>
      <c r="I17" s="40" t="s">
        <v>68</v>
      </c>
      <c r="J17" s="40" t="s">
        <v>48</v>
      </c>
      <c r="K17" s="41"/>
      <c r="L17" s="33" t="s">
        <v>38</v>
      </c>
      <c r="M17" s="42" t="s">
        <v>39</v>
      </c>
      <c r="N17" s="43"/>
      <c r="O17" s="44"/>
      <c r="P17" s="45"/>
      <c r="Q17" s="44"/>
    </row>
    <row r="18" spans="1:19" ht="45" x14ac:dyDescent="0.2">
      <c r="A18" s="33" t="s">
        <v>40</v>
      </c>
      <c r="B18" s="35" t="s">
        <v>45</v>
      </c>
      <c r="C18" s="160" t="s">
        <v>131</v>
      </c>
      <c r="D18" s="159" t="s">
        <v>35</v>
      </c>
      <c r="E18" s="36" t="s">
        <v>36</v>
      </c>
      <c r="F18" s="58">
        <f>60000+90000</f>
        <v>150000</v>
      </c>
      <c r="G18" s="49">
        <v>1</v>
      </c>
      <c r="H18" s="54">
        <v>0</v>
      </c>
      <c r="I18" s="55" t="s">
        <v>47</v>
      </c>
      <c r="J18" s="55" t="s">
        <v>61</v>
      </c>
      <c r="K18" s="56"/>
      <c r="L18" s="33" t="s">
        <v>59</v>
      </c>
      <c r="M18" s="59"/>
      <c r="N18" s="60"/>
      <c r="O18" s="61"/>
      <c r="P18" s="62"/>
      <c r="Q18" s="61"/>
    </row>
    <row r="19" spans="1:19" s="24" customFormat="1" ht="42" customHeight="1" x14ac:dyDescent="0.2">
      <c r="A19" s="33" t="s">
        <v>40</v>
      </c>
      <c r="B19" s="33" t="s">
        <v>41</v>
      </c>
      <c r="C19" s="47" t="s">
        <v>42</v>
      </c>
      <c r="D19" s="35" t="s">
        <v>35</v>
      </c>
      <c r="E19" s="35" t="s">
        <v>36</v>
      </c>
      <c r="F19" s="48">
        <f>40000+80000+26500</f>
        <v>146500</v>
      </c>
      <c r="G19" s="49">
        <v>1</v>
      </c>
      <c r="H19" s="49">
        <v>0</v>
      </c>
      <c r="I19" s="40" t="s">
        <v>68</v>
      </c>
      <c r="J19" s="50" t="s">
        <v>44</v>
      </c>
      <c r="K19" s="33"/>
      <c r="L19" s="50" t="s">
        <v>38</v>
      </c>
      <c r="M19" s="31"/>
      <c r="N19" s="51"/>
      <c r="O19" s="51"/>
      <c r="P19" s="32"/>
      <c r="Q19" s="29"/>
      <c r="S19" s="169"/>
    </row>
    <row r="20" spans="1:19" s="24" customFormat="1" ht="33.75" x14ac:dyDescent="0.2">
      <c r="A20" s="33" t="s">
        <v>137</v>
      </c>
      <c r="B20" s="35" t="s">
        <v>45</v>
      </c>
      <c r="C20" s="52" t="s">
        <v>46</v>
      </c>
      <c r="D20" s="35" t="s">
        <v>35</v>
      </c>
      <c r="E20" s="36" t="s">
        <v>36</v>
      </c>
      <c r="F20" s="53">
        <v>125089</v>
      </c>
      <c r="G20" s="49">
        <v>1</v>
      </c>
      <c r="H20" s="54">
        <v>0</v>
      </c>
      <c r="I20" s="55" t="s">
        <v>47</v>
      </c>
      <c r="J20" s="55" t="s">
        <v>61</v>
      </c>
      <c r="K20" s="56"/>
      <c r="L20" s="33" t="s">
        <v>59</v>
      </c>
      <c r="M20" s="57"/>
      <c r="N20" s="28"/>
      <c r="O20" s="29"/>
      <c r="P20" s="57"/>
      <c r="Q20" s="29"/>
    </row>
    <row r="21" spans="1:19" ht="36" x14ac:dyDescent="0.2">
      <c r="A21" s="33" t="s">
        <v>49</v>
      </c>
      <c r="B21" s="33" t="s">
        <v>50</v>
      </c>
      <c r="C21" s="52" t="s">
        <v>51</v>
      </c>
      <c r="D21" s="35" t="s">
        <v>35</v>
      </c>
      <c r="E21" s="35" t="s">
        <v>36</v>
      </c>
      <c r="F21" s="58">
        <v>120000</v>
      </c>
      <c r="G21" s="49">
        <v>1</v>
      </c>
      <c r="H21" s="54">
        <v>0</v>
      </c>
      <c r="I21" s="55" t="s">
        <v>68</v>
      </c>
      <c r="J21" s="55" t="s">
        <v>121</v>
      </c>
      <c r="K21" s="56"/>
      <c r="L21" s="33" t="s">
        <v>38</v>
      </c>
      <c r="M21" s="59" t="s">
        <v>52</v>
      </c>
      <c r="N21" s="60"/>
      <c r="O21" s="61"/>
      <c r="P21" s="62"/>
      <c r="Q21" s="61"/>
    </row>
    <row r="22" spans="1:19" s="24" customFormat="1" ht="33.75" x14ac:dyDescent="0.2">
      <c r="A22" s="33" t="s">
        <v>130</v>
      </c>
      <c r="B22" s="35" t="s">
        <v>54</v>
      </c>
      <c r="C22" s="52" t="s">
        <v>56</v>
      </c>
      <c r="D22" s="35" t="s">
        <v>55</v>
      </c>
      <c r="E22" s="35" t="s">
        <v>36</v>
      </c>
      <c r="F22" s="53">
        <v>50000</v>
      </c>
      <c r="G22" s="49">
        <v>1</v>
      </c>
      <c r="H22" s="54">
        <v>0</v>
      </c>
      <c r="I22" s="55" t="s">
        <v>57</v>
      </c>
      <c r="J22" s="55" t="s">
        <v>47</v>
      </c>
      <c r="K22" s="56"/>
      <c r="L22" s="33" t="s">
        <v>59</v>
      </c>
      <c r="M22" s="57"/>
      <c r="N22" s="28"/>
      <c r="O22" s="29"/>
      <c r="P22" s="57"/>
      <c r="Q22" s="29"/>
    </row>
    <row r="23" spans="1:19" s="24" customFormat="1" ht="33.75" x14ac:dyDescent="0.2">
      <c r="A23" s="33" t="s">
        <v>53</v>
      </c>
      <c r="B23" s="35" t="s">
        <v>54</v>
      </c>
      <c r="C23" s="52" t="s">
        <v>126</v>
      </c>
      <c r="D23" s="35" t="s">
        <v>55</v>
      </c>
      <c r="E23" s="35" t="s">
        <v>36</v>
      </c>
      <c r="F23" s="53">
        <v>23673</v>
      </c>
      <c r="G23" s="49">
        <v>1</v>
      </c>
      <c r="H23" s="54">
        <v>0</v>
      </c>
      <c r="I23" s="55" t="s">
        <v>68</v>
      </c>
      <c r="J23" s="55" t="s">
        <v>61</v>
      </c>
      <c r="K23" s="56"/>
      <c r="L23" s="33" t="s">
        <v>38</v>
      </c>
      <c r="M23" s="57"/>
      <c r="N23" s="28"/>
      <c r="O23" s="29"/>
      <c r="P23" s="57"/>
      <c r="Q23" s="29"/>
    </row>
    <row r="24" spans="1:19" s="24" customFormat="1" ht="33.75" x14ac:dyDescent="0.2">
      <c r="A24" s="33" t="s">
        <v>119</v>
      </c>
      <c r="B24" s="35" t="s">
        <v>45</v>
      </c>
      <c r="C24" s="52" t="s">
        <v>58</v>
      </c>
      <c r="D24" s="35" t="s">
        <v>55</v>
      </c>
      <c r="E24" s="36" t="s">
        <v>36</v>
      </c>
      <c r="F24" s="58">
        <v>10000</v>
      </c>
      <c r="G24" s="49">
        <v>1</v>
      </c>
      <c r="H24" s="54">
        <v>0</v>
      </c>
      <c r="I24" s="55" t="s">
        <v>12</v>
      </c>
      <c r="J24" s="55" t="s">
        <v>68</v>
      </c>
      <c r="K24" s="56"/>
      <c r="L24" s="33" t="s">
        <v>59</v>
      </c>
      <c r="M24" s="63"/>
      <c r="N24" s="28"/>
      <c r="O24" s="29"/>
      <c r="P24" s="57"/>
      <c r="Q24" s="29"/>
    </row>
    <row r="25" spans="1:19" s="24" customFormat="1" x14ac:dyDescent="0.2">
      <c r="A25" s="65"/>
      <c r="B25" s="66"/>
      <c r="C25" s="67"/>
      <c r="D25" s="66"/>
      <c r="E25" s="68"/>
      <c r="F25" s="53"/>
      <c r="G25" s="49"/>
      <c r="H25" s="54"/>
      <c r="I25" s="55"/>
      <c r="J25" s="55"/>
      <c r="K25" s="56"/>
      <c r="L25" s="33"/>
      <c r="M25" s="63"/>
      <c r="N25" s="28"/>
      <c r="O25" s="29"/>
      <c r="P25" s="57"/>
      <c r="Q25" s="29"/>
    </row>
    <row r="26" spans="1:19" s="72" customFormat="1" x14ac:dyDescent="0.2">
      <c r="A26" s="185" t="s">
        <v>62</v>
      </c>
      <c r="B26" s="186"/>
      <c r="C26" s="186"/>
      <c r="D26" s="186"/>
      <c r="E26" s="187"/>
      <c r="F26" s="69">
        <f>SUM(F14:F25)</f>
        <v>1456262</v>
      </c>
      <c r="G26" s="173"/>
      <c r="H26" s="173"/>
      <c r="I26" s="173"/>
      <c r="J26" s="173"/>
      <c r="K26" s="173"/>
      <c r="L26" s="173"/>
      <c r="M26" s="70"/>
      <c r="N26" s="71"/>
      <c r="P26" s="70"/>
    </row>
    <row r="27" spans="1:19" s="24" customFormat="1" x14ac:dyDescent="0.2">
      <c r="A27" s="73"/>
      <c r="B27" s="73"/>
      <c r="C27" s="74"/>
      <c r="D27" s="73"/>
      <c r="E27" s="73"/>
      <c r="F27" s="75"/>
      <c r="G27" s="73"/>
      <c r="H27" s="76"/>
      <c r="I27" s="76"/>
      <c r="J27" s="73"/>
      <c r="K27" s="73"/>
      <c r="L27" s="76"/>
      <c r="M27" s="77"/>
      <c r="N27" s="28"/>
      <c r="P27" s="77"/>
    </row>
    <row r="28" spans="1:19" s="24" customFormat="1" x14ac:dyDescent="0.2">
      <c r="A28" s="188" t="s">
        <v>63</v>
      </c>
      <c r="B28" s="189"/>
      <c r="C28" s="189"/>
      <c r="D28" s="189"/>
      <c r="E28" s="78"/>
      <c r="F28" s="78"/>
      <c r="G28" s="79"/>
      <c r="H28" s="80"/>
      <c r="I28" s="80"/>
      <c r="J28" s="174"/>
      <c r="K28" s="174"/>
      <c r="L28" s="174"/>
      <c r="M28" s="77"/>
      <c r="N28" s="28"/>
      <c r="P28" s="77"/>
    </row>
    <row r="29" spans="1:19" x14ac:dyDescent="0.2">
      <c r="A29" s="81"/>
      <c r="B29" s="81"/>
      <c r="C29" s="81"/>
      <c r="D29" s="81"/>
      <c r="E29" s="81"/>
      <c r="F29" s="81"/>
      <c r="G29" s="82"/>
      <c r="H29" s="76"/>
      <c r="I29" s="76"/>
      <c r="J29" s="82"/>
      <c r="K29" s="82"/>
      <c r="L29" s="76"/>
      <c r="M29" s="83"/>
      <c r="N29" s="60"/>
      <c r="P29" s="83"/>
    </row>
    <row r="30" spans="1:19" s="24" customFormat="1" ht="33.75" x14ac:dyDescent="0.2">
      <c r="A30" s="33" t="s">
        <v>64</v>
      </c>
      <c r="B30" s="35" t="s">
        <v>45</v>
      </c>
      <c r="C30" s="84" t="s">
        <v>128</v>
      </c>
      <c r="D30" s="35" t="s">
        <v>35</v>
      </c>
      <c r="E30" s="35" t="s">
        <v>36</v>
      </c>
      <c r="F30" s="53">
        <v>2100000</v>
      </c>
      <c r="G30" s="85">
        <v>1</v>
      </c>
      <c r="H30" s="86">
        <v>0</v>
      </c>
      <c r="I30" s="55" t="s">
        <v>65</v>
      </c>
      <c r="J30" s="55" t="s">
        <v>37</v>
      </c>
      <c r="K30" s="33"/>
      <c r="L30" s="33" t="s">
        <v>59</v>
      </c>
      <c r="M30" s="77"/>
      <c r="N30" s="28"/>
      <c r="P30" s="87"/>
    </row>
    <row r="31" spans="1:19" ht="33.75" x14ac:dyDescent="0.2">
      <c r="A31" s="33" t="s">
        <v>129</v>
      </c>
      <c r="B31" s="35" t="s">
        <v>60</v>
      </c>
      <c r="C31" s="84" t="s">
        <v>66</v>
      </c>
      <c r="D31" s="35" t="s">
        <v>67</v>
      </c>
      <c r="E31" s="35" t="s">
        <v>36</v>
      </c>
      <c r="F31" s="53">
        <v>420000</v>
      </c>
      <c r="G31" s="85">
        <v>1</v>
      </c>
      <c r="H31" s="86">
        <v>0</v>
      </c>
      <c r="I31" s="55" t="s">
        <v>47</v>
      </c>
      <c r="J31" s="55" t="s">
        <v>61</v>
      </c>
      <c r="K31" s="33"/>
      <c r="L31" s="33" t="s">
        <v>38</v>
      </c>
      <c r="M31" s="83"/>
      <c r="N31" s="60"/>
      <c r="P31" s="88"/>
    </row>
    <row r="32" spans="1:19" s="24" customFormat="1" ht="22.5" hidden="1" x14ac:dyDescent="0.2">
      <c r="A32" s="161"/>
      <c r="B32" s="162"/>
      <c r="C32" s="163" t="s">
        <v>134</v>
      </c>
      <c r="D32" s="162"/>
      <c r="E32" s="162"/>
      <c r="F32" s="164">
        <v>100000</v>
      </c>
      <c r="G32" s="165"/>
      <c r="H32" s="166"/>
      <c r="I32" s="167"/>
      <c r="J32" s="167"/>
      <c r="K32" s="161"/>
      <c r="L32" s="161"/>
      <c r="M32" s="77"/>
      <c r="N32" s="28"/>
      <c r="P32" s="87"/>
    </row>
    <row r="33" spans="1:16" s="24" customFormat="1" ht="22.5" hidden="1" x14ac:dyDescent="0.2">
      <c r="A33" s="161"/>
      <c r="B33" s="162"/>
      <c r="C33" s="163" t="s">
        <v>135</v>
      </c>
      <c r="D33" s="162"/>
      <c r="E33" s="162"/>
      <c r="F33" s="164">
        <v>20000</v>
      </c>
      <c r="G33" s="165"/>
      <c r="H33" s="166"/>
      <c r="I33" s="167"/>
      <c r="J33" s="167"/>
      <c r="K33" s="161"/>
      <c r="L33" s="161"/>
      <c r="M33" s="77"/>
      <c r="N33" s="28"/>
      <c r="P33" s="87"/>
    </row>
    <row r="34" spans="1:16" s="24" customFormat="1" x14ac:dyDescent="0.2">
      <c r="A34" s="33"/>
      <c r="B34" s="35"/>
      <c r="C34" s="84"/>
      <c r="D34" s="35"/>
      <c r="E34" s="35"/>
      <c r="F34" s="58"/>
      <c r="G34" s="85"/>
      <c r="H34" s="86"/>
      <c r="I34" s="55"/>
      <c r="J34" s="55"/>
      <c r="K34" s="33"/>
      <c r="L34" s="33"/>
      <c r="M34" s="77"/>
      <c r="N34" s="28"/>
      <c r="P34" s="87"/>
    </row>
    <row r="35" spans="1:16" s="93" customFormat="1" x14ac:dyDescent="0.2">
      <c r="A35" s="185" t="s">
        <v>69</v>
      </c>
      <c r="B35" s="186"/>
      <c r="C35" s="186"/>
      <c r="D35" s="186"/>
      <c r="E35" s="187"/>
      <c r="F35" s="69">
        <f>SUM(F30:F34)</f>
        <v>2640000</v>
      </c>
      <c r="G35" s="173"/>
      <c r="H35" s="173"/>
      <c r="I35" s="173"/>
      <c r="J35" s="173"/>
      <c r="K35" s="173"/>
      <c r="L35" s="173"/>
      <c r="M35" s="89"/>
      <c r="N35" s="90"/>
      <c r="O35" s="91"/>
      <c r="P35" s="92"/>
    </row>
    <row r="36" spans="1:16" x14ac:dyDescent="0.2">
      <c r="A36" s="188" t="s">
        <v>70</v>
      </c>
      <c r="B36" s="189"/>
      <c r="C36" s="189"/>
      <c r="D36" s="189"/>
      <c r="E36" s="78"/>
      <c r="F36" s="78"/>
      <c r="G36" s="79"/>
      <c r="H36" s="80"/>
      <c r="I36" s="80"/>
      <c r="J36" s="174"/>
      <c r="K36" s="174"/>
      <c r="L36" s="174"/>
      <c r="M36" s="177"/>
      <c r="N36" s="177"/>
      <c r="O36" s="178"/>
      <c r="P36" s="94"/>
    </row>
    <row r="37" spans="1:16" s="24" customFormat="1" ht="33.75" x14ac:dyDescent="0.2">
      <c r="A37" s="47" t="s">
        <v>71</v>
      </c>
      <c r="B37" s="47" t="s">
        <v>72</v>
      </c>
      <c r="C37" s="47" t="s">
        <v>73</v>
      </c>
      <c r="D37" s="50" t="s">
        <v>55</v>
      </c>
      <c r="E37" s="47" t="s">
        <v>74</v>
      </c>
      <c r="F37" s="53"/>
      <c r="G37" s="95">
        <v>1</v>
      </c>
      <c r="H37" s="96">
        <v>0</v>
      </c>
      <c r="I37" s="50" t="s">
        <v>57</v>
      </c>
      <c r="J37" s="50" t="s">
        <v>47</v>
      </c>
      <c r="K37" s="47"/>
      <c r="L37" s="50" t="s">
        <v>140</v>
      </c>
      <c r="M37" s="97"/>
      <c r="N37" s="51"/>
      <c r="O37" s="98"/>
      <c r="P37" s="97"/>
    </row>
    <row r="38" spans="1:16" s="24" customFormat="1" ht="33.75" x14ac:dyDescent="0.2">
      <c r="A38" s="47" t="s">
        <v>71</v>
      </c>
      <c r="B38" s="47" t="s">
        <v>72</v>
      </c>
      <c r="C38" s="47" t="s">
        <v>73</v>
      </c>
      <c r="D38" s="50" t="s">
        <v>55</v>
      </c>
      <c r="E38" s="47" t="s">
        <v>74</v>
      </c>
      <c r="F38" s="53">
        <v>10000</v>
      </c>
      <c r="G38" s="95">
        <v>1</v>
      </c>
      <c r="H38" s="96">
        <v>0</v>
      </c>
      <c r="I38" s="50" t="s">
        <v>68</v>
      </c>
      <c r="J38" s="50" t="s">
        <v>61</v>
      </c>
      <c r="K38" s="47"/>
      <c r="L38" s="50" t="s">
        <v>38</v>
      </c>
      <c r="M38" s="97"/>
      <c r="N38" s="51"/>
      <c r="O38" s="98"/>
      <c r="P38" s="97"/>
    </row>
    <row r="39" spans="1:16" s="24" customFormat="1" x14ac:dyDescent="0.2">
      <c r="A39" s="82"/>
      <c r="B39" s="82"/>
      <c r="C39" s="82"/>
      <c r="D39" s="82"/>
      <c r="E39" s="82"/>
      <c r="F39" s="99"/>
      <c r="G39" s="82"/>
      <c r="H39" s="76"/>
      <c r="I39" s="76"/>
      <c r="J39" s="82"/>
      <c r="K39" s="82"/>
      <c r="L39" s="76"/>
      <c r="M39" s="97"/>
      <c r="N39" s="51"/>
      <c r="O39" s="98"/>
      <c r="P39" s="97"/>
    </row>
    <row r="40" spans="1:16" s="93" customFormat="1" x14ac:dyDescent="0.2">
      <c r="A40" s="179" t="s">
        <v>75</v>
      </c>
      <c r="B40" s="180"/>
      <c r="C40" s="180"/>
      <c r="D40" s="180"/>
      <c r="E40" s="181"/>
      <c r="F40" s="100">
        <f>SUM(F37:F39)</f>
        <v>10000</v>
      </c>
      <c r="G40" s="173"/>
      <c r="H40" s="173"/>
      <c r="I40" s="173"/>
      <c r="J40" s="173"/>
      <c r="K40" s="173"/>
      <c r="L40" s="173"/>
      <c r="M40" s="89"/>
      <c r="N40" s="90"/>
      <c r="O40" s="91"/>
      <c r="P40" s="89"/>
    </row>
    <row r="41" spans="1:16" x14ac:dyDescent="0.2">
      <c r="A41" s="174" t="s">
        <v>76</v>
      </c>
      <c r="B41" s="174"/>
      <c r="C41" s="174"/>
      <c r="D41" s="174"/>
      <c r="E41" s="174"/>
      <c r="F41" s="79"/>
      <c r="G41" s="79"/>
      <c r="H41" s="80"/>
      <c r="I41" s="101"/>
      <c r="J41" s="174"/>
      <c r="K41" s="174"/>
      <c r="L41" s="174"/>
      <c r="M41" s="83"/>
      <c r="N41" s="60"/>
      <c r="P41" s="83"/>
    </row>
    <row r="42" spans="1:16" s="24" customFormat="1" ht="45" x14ac:dyDescent="0.2">
      <c r="A42" s="103" t="s">
        <v>82</v>
      </c>
      <c r="B42" s="33" t="s">
        <v>83</v>
      </c>
      <c r="C42" s="52" t="s">
        <v>84</v>
      </c>
      <c r="D42" s="50" t="s">
        <v>85</v>
      </c>
      <c r="E42" s="35" t="s">
        <v>86</v>
      </c>
      <c r="F42" s="58">
        <v>500000</v>
      </c>
      <c r="G42" s="104">
        <v>1</v>
      </c>
      <c r="H42" s="49">
        <v>0</v>
      </c>
      <c r="I42" s="55" t="s">
        <v>47</v>
      </c>
      <c r="J42" s="55" t="s">
        <v>68</v>
      </c>
      <c r="K42" s="56" t="s">
        <v>87</v>
      </c>
      <c r="L42" s="33" t="s">
        <v>38</v>
      </c>
      <c r="M42" s="105"/>
      <c r="N42" s="106"/>
      <c r="O42" s="107"/>
      <c r="P42" s="105"/>
    </row>
    <row r="43" spans="1:16" s="24" customFormat="1" ht="67.5" x14ac:dyDescent="0.2">
      <c r="A43" s="47" t="s">
        <v>77</v>
      </c>
      <c r="B43" s="35" t="s">
        <v>45</v>
      </c>
      <c r="C43" s="102" t="s">
        <v>78</v>
      </c>
      <c r="D43" s="50" t="s">
        <v>79</v>
      </c>
      <c r="E43" s="47" t="s">
        <v>80</v>
      </c>
      <c r="F43" s="58">
        <v>400000</v>
      </c>
      <c r="G43" s="85">
        <v>1</v>
      </c>
      <c r="H43" s="85">
        <v>0</v>
      </c>
      <c r="I43" s="50" t="s">
        <v>81</v>
      </c>
      <c r="J43" s="50" t="s">
        <v>68</v>
      </c>
      <c r="K43" s="47"/>
      <c r="L43" s="50" t="s">
        <v>59</v>
      </c>
      <c r="M43" s="77"/>
      <c r="N43" s="28"/>
      <c r="P43" s="77"/>
    </row>
    <row r="44" spans="1:16" s="24" customFormat="1" ht="33.75" x14ac:dyDescent="0.2">
      <c r="A44" s="47" t="s">
        <v>88</v>
      </c>
      <c r="B44" s="35" t="s">
        <v>45</v>
      </c>
      <c r="C44" s="108" t="s">
        <v>89</v>
      </c>
      <c r="D44" s="50" t="s">
        <v>79</v>
      </c>
      <c r="E44" s="47" t="s">
        <v>80</v>
      </c>
      <c r="F44" s="58">
        <v>120000</v>
      </c>
      <c r="G44" s="85">
        <v>1</v>
      </c>
      <c r="H44" s="85">
        <v>0</v>
      </c>
      <c r="I44" s="50" t="s">
        <v>90</v>
      </c>
      <c r="J44" s="50" t="s">
        <v>37</v>
      </c>
      <c r="K44" s="47"/>
      <c r="L44" s="50" t="s">
        <v>59</v>
      </c>
      <c r="M44" s="77"/>
      <c r="N44" s="28"/>
      <c r="P44" s="77"/>
    </row>
    <row r="45" spans="1:16" s="24" customFormat="1" ht="56.25" x14ac:dyDescent="0.2">
      <c r="A45" s="103" t="s">
        <v>118</v>
      </c>
      <c r="B45" s="33" t="s">
        <v>54</v>
      </c>
      <c r="C45" s="52" t="s">
        <v>91</v>
      </c>
      <c r="D45" s="50" t="s">
        <v>92</v>
      </c>
      <c r="E45" s="35" t="s">
        <v>86</v>
      </c>
      <c r="F45" s="58">
        <v>27000</v>
      </c>
      <c r="G45" s="104">
        <v>1</v>
      </c>
      <c r="H45" s="49">
        <v>0</v>
      </c>
      <c r="I45" s="55" t="s">
        <v>93</v>
      </c>
      <c r="J45" s="55" t="s">
        <v>12</v>
      </c>
      <c r="K45" s="56"/>
      <c r="L45" s="33" t="s">
        <v>138</v>
      </c>
      <c r="M45" s="77"/>
      <c r="N45" s="28"/>
      <c r="P45" s="77"/>
    </row>
    <row r="46" spans="1:16" s="24" customFormat="1" x14ac:dyDescent="0.2">
      <c r="A46" s="47"/>
      <c r="B46" s="35"/>
      <c r="D46" s="47"/>
      <c r="E46" s="47"/>
      <c r="F46" s="58"/>
      <c r="G46" s="85"/>
      <c r="H46" s="85"/>
      <c r="I46" s="50"/>
      <c r="J46" s="47"/>
      <c r="K46" s="47"/>
      <c r="L46" s="50"/>
      <c r="M46" s="77"/>
      <c r="N46" s="28"/>
      <c r="P46" s="77"/>
    </row>
    <row r="47" spans="1:16" s="72" customFormat="1" ht="22.5" x14ac:dyDescent="0.2">
      <c r="A47" s="109" t="s">
        <v>94</v>
      </c>
      <c r="B47" s="109"/>
      <c r="C47" s="110"/>
      <c r="D47" s="111"/>
      <c r="E47" s="109"/>
      <c r="F47" s="112">
        <f>SUM(F42:F46)</f>
        <v>1047000</v>
      </c>
      <c r="G47" s="173"/>
      <c r="H47" s="173"/>
      <c r="I47" s="173"/>
      <c r="J47" s="173"/>
      <c r="K47" s="173"/>
      <c r="L47" s="173"/>
      <c r="M47" s="70"/>
      <c r="N47" s="113"/>
      <c r="O47" s="114"/>
      <c r="P47" s="70"/>
    </row>
    <row r="48" spans="1:16" s="24" customFormat="1" x14ac:dyDescent="0.2">
      <c r="A48" s="115"/>
      <c r="B48" s="115"/>
      <c r="C48" s="116"/>
      <c r="D48" s="82"/>
      <c r="E48" s="21"/>
      <c r="F48" s="117"/>
      <c r="G48" s="104"/>
      <c r="H48" s="49"/>
      <c r="I48" s="118"/>
      <c r="J48" s="115"/>
      <c r="K48" s="115"/>
      <c r="L48" s="118"/>
      <c r="M48" s="77"/>
      <c r="N48" s="106"/>
      <c r="O48" s="107"/>
      <c r="P48" s="77"/>
    </row>
    <row r="49" spans="1:16" s="24" customFormat="1" x14ac:dyDescent="0.2">
      <c r="A49" s="174" t="s">
        <v>95</v>
      </c>
      <c r="B49" s="174"/>
      <c r="C49" s="174"/>
      <c r="D49" s="79"/>
      <c r="E49" s="79"/>
      <c r="F49" s="79"/>
      <c r="G49" s="79"/>
      <c r="H49" s="79"/>
      <c r="I49" s="80"/>
      <c r="J49" s="79"/>
      <c r="K49" s="79"/>
      <c r="L49" s="80"/>
      <c r="M49" s="31"/>
      <c r="N49" s="31"/>
      <c r="O49" s="31"/>
      <c r="P49" s="31"/>
    </row>
    <row r="50" spans="1:16" s="24" customFormat="1" ht="56.25" x14ac:dyDescent="0.2">
      <c r="A50" s="103" t="s">
        <v>100</v>
      </c>
      <c r="B50" s="33" t="s">
        <v>133</v>
      </c>
      <c r="C50" s="168" t="s">
        <v>136</v>
      </c>
      <c r="D50" s="50" t="s">
        <v>85</v>
      </c>
      <c r="E50" s="35" t="s">
        <v>86</v>
      </c>
      <c r="F50" s="58">
        <v>60000</v>
      </c>
      <c r="G50" s="104">
        <v>1</v>
      </c>
      <c r="H50" s="49">
        <v>0</v>
      </c>
      <c r="I50" s="55" t="s">
        <v>68</v>
      </c>
      <c r="J50" s="55" t="s">
        <v>37</v>
      </c>
      <c r="K50" s="56" t="s">
        <v>139</v>
      </c>
      <c r="L50" s="33" t="s">
        <v>38</v>
      </c>
      <c r="M50" s="77"/>
      <c r="N50" s="28"/>
      <c r="P50" s="77"/>
    </row>
    <row r="51" spans="1:16" s="24" customFormat="1" ht="36" x14ac:dyDescent="0.2">
      <c r="A51" s="33" t="s">
        <v>96</v>
      </c>
      <c r="B51" s="119" t="s">
        <v>54</v>
      </c>
      <c r="C51" s="64" t="s">
        <v>97</v>
      </c>
      <c r="D51" s="159" t="s">
        <v>120</v>
      </c>
      <c r="E51" s="35" t="s">
        <v>86</v>
      </c>
      <c r="F51" s="58">
        <v>47000</v>
      </c>
      <c r="G51" s="104">
        <v>1</v>
      </c>
      <c r="H51" s="49">
        <v>0</v>
      </c>
      <c r="I51" s="55" t="s">
        <v>68</v>
      </c>
      <c r="J51" s="55" t="s">
        <v>61</v>
      </c>
      <c r="K51" s="33"/>
      <c r="L51" s="33" t="s">
        <v>38</v>
      </c>
      <c r="M51" s="105" t="s">
        <v>98</v>
      </c>
      <c r="N51" s="106"/>
      <c r="O51" s="107"/>
      <c r="P51" s="105" t="s">
        <v>99</v>
      </c>
    </row>
    <row r="52" spans="1:16" s="24" customFormat="1" ht="33.75" x14ac:dyDescent="0.2">
      <c r="A52" s="33" t="s">
        <v>96</v>
      </c>
      <c r="B52" s="119" t="s">
        <v>60</v>
      </c>
      <c r="C52" s="64" t="s">
        <v>122</v>
      </c>
      <c r="D52" s="159" t="s">
        <v>120</v>
      </c>
      <c r="E52" s="35" t="s">
        <v>86</v>
      </c>
      <c r="F52" s="58">
        <v>20000</v>
      </c>
      <c r="G52" s="104">
        <v>1</v>
      </c>
      <c r="H52" s="49">
        <v>0</v>
      </c>
      <c r="I52" s="55" t="s">
        <v>43</v>
      </c>
      <c r="J52" s="55" t="s">
        <v>37</v>
      </c>
      <c r="K52" s="33"/>
      <c r="L52" s="33" t="s">
        <v>38</v>
      </c>
      <c r="M52" s="105"/>
      <c r="N52" s="106"/>
      <c r="O52" s="107"/>
      <c r="P52" s="105"/>
    </row>
    <row r="53" spans="1:16" s="24" customFormat="1" ht="33.75" x14ac:dyDescent="0.2">
      <c r="A53" s="33" t="s">
        <v>100</v>
      </c>
      <c r="B53" s="119" t="s">
        <v>101</v>
      </c>
      <c r="C53" s="52" t="s">
        <v>102</v>
      </c>
      <c r="D53" s="121" t="s">
        <v>85</v>
      </c>
      <c r="E53" s="35" t="s">
        <v>86</v>
      </c>
      <c r="F53" s="58">
        <f>(110000*9+82500)/77.5</f>
        <v>13838.709677419354</v>
      </c>
      <c r="G53" s="104">
        <v>1</v>
      </c>
      <c r="H53" s="49">
        <v>0</v>
      </c>
      <c r="I53" s="55" t="s">
        <v>47</v>
      </c>
      <c r="J53" s="55" t="s">
        <v>68</v>
      </c>
      <c r="K53" s="33" t="s">
        <v>103</v>
      </c>
      <c r="L53" s="33" t="s">
        <v>138</v>
      </c>
      <c r="M53" s="105"/>
      <c r="N53" s="106"/>
      <c r="O53" s="107"/>
      <c r="P53" s="105"/>
    </row>
    <row r="54" spans="1:16" s="24" customFormat="1" ht="45" x14ac:dyDescent="0.2">
      <c r="A54" s="33" t="s">
        <v>100</v>
      </c>
      <c r="B54" s="119" t="s">
        <v>60</v>
      </c>
      <c r="C54" s="52" t="s">
        <v>123</v>
      </c>
      <c r="D54" s="159" t="s">
        <v>120</v>
      </c>
      <c r="E54" s="35" t="s">
        <v>86</v>
      </c>
      <c r="F54" s="58">
        <v>12000</v>
      </c>
      <c r="G54" s="104">
        <v>1</v>
      </c>
      <c r="H54" s="49">
        <v>0</v>
      </c>
      <c r="I54" s="55" t="s">
        <v>43</v>
      </c>
      <c r="J54" s="55" t="s">
        <v>61</v>
      </c>
      <c r="K54" s="33"/>
      <c r="L54" s="33" t="s">
        <v>38</v>
      </c>
      <c r="M54" s="105"/>
      <c r="N54" s="106"/>
      <c r="O54" s="107"/>
      <c r="P54" s="105"/>
    </row>
    <row r="55" spans="1:16" s="24" customFormat="1" ht="33.75" x14ac:dyDescent="0.2">
      <c r="A55" s="33" t="s">
        <v>104</v>
      </c>
      <c r="B55" s="119" t="s">
        <v>101</v>
      </c>
      <c r="C55" s="52" t="s">
        <v>105</v>
      </c>
      <c r="D55" s="159" t="s">
        <v>120</v>
      </c>
      <c r="E55" s="35" t="s">
        <v>86</v>
      </c>
      <c r="F55" s="58">
        <v>5844</v>
      </c>
      <c r="G55" s="104">
        <v>1</v>
      </c>
      <c r="H55" s="49">
        <v>0</v>
      </c>
      <c r="I55" s="55" t="s">
        <v>68</v>
      </c>
      <c r="J55" s="55" t="s">
        <v>61</v>
      </c>
      <c r="K55" s="33"/>
      <c r="L55" s="33" t="s">
        <v>38</v>
      </c>
      <c r="M55" s="105"/>
      <c r="N55" s="106"/>
      <c r="O55" s="107"/>
      <c r="P55" s="105"/>
    </row>
    <row r="56" spans="1:16" s="24" customFormat="1" x14ac:dyDescent="0.2">
      <c r="A56" s="103"/>
      <c r="B56" s="33"/>
      <c r="C56" s="108"/>
      <c r="D56" s="35"/>
      <c r="E56" s="35"/>
      <c r="F56" s="58"/>
      <c r="G56" s="85"/>
      <c r="H56" s="86"/>
      <c r="I56" s="55"/>
      <c r="J56" s="55"/>
      <c r="K56" s="56"/>
      <c r="L56" s="33"/>
      <c r="M56" s="105"/>
      <c r="N56" s="106"/>
      <c r="O56" s="107"/>
      <c r="P56" s="105"/>
    </row>
    <row r="57" spans="1:16" s="72" customFormat="1" ht="22.5" x14ac:dyDescent="0.2">
      <c r="A57" s="109" t="s">
        <v>106</v>
      </c>
      <c r="B57" s="109"/>
      <c r="C57" s="110"/>
      <c r="D57" s="109"/>
      <c r="E57" s="109"/>
      <c r="F57" s="112">
        <f>SUM(F50:F56)</f>
        <v>158682.70967741936</v>
      </c>
      <c r="G57" s="173"/>
      <c r="H57" s="173"/>
      <c r="I57" s="173"/>
      <c r="J57" s="173"/>
      <c r="K57" s="173"/>
      <c r="L57" s="173"/>
      <c r="M57" s="70"/>
      <c r="N57" s="113"/>
      <c r="O57" s="114"/>
      <c r="P57" s="70"/>
    </row>
    <row r="58" spans="1:16" s="24" customFormat="1" x14ac:dyDescent="0.2">
      <c r="A58" s="115"/>
      <c r="B58" s="115"/>
      <c r="C58" s="116"/>
      <c r="D58" s="58"/>
      <c r="E58" s="115"/>
      <c r="F58" s="115"/>
      <c r="G58" s="115"/>
      <c r="H58" s="118"/>
      <c r="I58" s="118"/>
      <c r="J58" s="115"/>
      <c r="K58" s="115"/>
      <c r="L58" s="118"/>
      <c r="M58" s="77"/>
      <c r="N58" s="106"/>
      <c r="O58" s="107"/>
      <c r="P58" s="77"/>
    </row>
    <row r="59" spans="1:16" s="24" customFormat="1" x14ac:dyDescent="0.2">
      <c r="A59" s="174" t="s">
        <v>107</v>
      </c>
      <c r="B59" s="174"/>
      <c r="C59" s="174"/>
      <c r="D59" s="174"/>
      <c r="E59" s="79"/>
      <c r="F59" s="79"/>
      <c r="G59" s="79"/>
      <c r="H59" s="80"/>
      <c r="I59" s="80"/>
      <c r="J59" s="79"/>
      <c r="K59" s="79"/>
      <c r="L59" s="80"/>
      <c r="M59" s="77"/>
      <c r="N59" s="106"/>
      <c r="O59" s="107"/>
      <c r="P59" s="77"/>
    </row>
    <row r="60" spans="1:16" s="24" customFormat="1" x14ac:dyDescent="0.2">
      <c r="A60" s="50">
        <v>1</v>
      </c>
      <c r="B60" s="121" t="s">
        <v>101</v>
      </c>
      <c r="C60" s="84" t="s">
        <v>108</v>
      </c>
      <c r="D60" s="120" t="s">
        <v>85</v>
      </c>
      <c r="E60" s="58" t="s">
        <v>109</v>
      </c>
      <c r="F60" s="58">
        <v>1753</v>
      </c>
      <c r="G60" s="49">
        <v>1</v>
      </c>
      <c r="H60" s="49">
        <v>0</v>
      </c>
      <c r="I60" s="50" t="s">
        <v>12</v>
      </c>
      <c r="J60" s="47" t="s">
        <v>68</v>
      </c>
      <c r="K60" s="122"/>
      <c r="L60" s="33" t="s">
        <v>59</v>
      </c>
      <c r="M60" s="77"/>
      <c r="N60" s="106"/>
      <c r="O60" s="123"/>
      <c r="P60" s="77"/>
    </row>
    <row r="61" spans="1:16" s="24" customFormat="1" x14ac:dyDescent="0.2">
      <c r="A61" s="50">
        <v>2</v>
      </c>
      <c r="B61" s="121" t="s">
        <v>101</v>
      </c>
      <c r="C61" s="108" t="s">
        <v>110</v>
      </c>
      <c r="D61" s="121" t="s">
        <v>85</v>
      </c>
      <c r="E61" s="50" t="s">
        <v>111</v>
      </c>
      <c r="F61" s="124">
        <v>3550</v>
      </c>
      <c r="G61" s="85">
        <v>1</v>
      </c>
      <c r="H61" s="85">
        <v>0</v>
      </c>
      <c r="I61" s="50" t="s">
        <v>12</v>
      </c>
      <c r="J61" s="47" t="s">
        <v>68</v>
      </c>
      <c r="K61" s="47"/>
      <c r="L61" s="33" t="s">
        <v>59</v>
      </c>
      <c r="M61" s="77"/>
      <c r="N61" s="28"/>
      <c r="P61" s="77"/>
    </row>
    <row r="62" spans="1:16" s="24" customFormat="1" x14ac:dyDescent="0.2">
      <c r="A62" s="50"/>
      <c r="B62" s="121"/>
      <c r="C62" s="84"/>
      <c r="D62" s="35"/>
      <c r="E62" s="58"/>
      <c r="F62" s="58"/>
      <c r="G62" s="104"/>
      <c r="H62" s="49"/>
      <c r="I62" s="121"/>
      <c r="J62" s="121"/>
      <c r="K62" s="122"/>
      <c r="L62" s="118"/>
      <c r="M62" s="77"/>
      <c r="N62" s="106"/>
      <c r="O62" s="123"/>
      <c r="P62" s="77"/>
    </row>
    <row r="63" spans="1:16" s="72" customFormat="1" x14ac:dyDescent="0.2">
      <c r="A63" s="175" t="s">
        <v>112</v>
      </c>
      <c r="B63" s="175"/>
      <c r="C63" s="175"/>
      <c r="D63" s="125"/>
      <c r="E63" s="126"/>
      <c r="F63" s="127">
        <f>SUM(F60:F62)</f>
        <v>5303</v>
      </c>
      <c r="G63" s="126"/>
      <c r="H63" s="125"/>
      <c r="I63" s="125"/>
      <c r="J63" s="126"/>
      <c r="K63" s="111"/>
      <c r="L63" s="128"/>
      <c r="M63" s="70"/>
      <c r="N63" s="113"/>
      <c r="O63" s="129"/>
      <c r="P63" s="70"/>
    </row>
    <row r="64" spans="1:16" s="135" customFormat="1" x14ac:dyDescent="0.2">
      <c r="A64" s="130"/>
      <c r="B64" s="131"/>
      <c r="C64" s="132"/>
      <c r="D64" s="131"/>
      <c r="E64" s="131"/>
      <c r="F64" s="131"/>
      <c r="G64" s="131"/>
      <c r="H64" s="133"/>
      <c r="I64" s="133"/>
      <c r="J64" s="131"/>
      <c r="K64" s="77"/>
      <c r="L64" s="134"/>
      <c r="M64" s="77"/>
      <c r="N64" s="106"/>
      <c r="O64" s="106"/>
      <c r="P64" s="77"/>
    </row>
    <row r="65" spans="1:16" s="135" customFormat="1" x14ac:dyDescent="0.2">
      <c r="A65" s="136" t="s">
        <v>113</v>
      </c>
      <c r="B65" s="137"/>
      <c r="C65" s="138"/>
      <c r="D65" s="137"/>
      <c r="E65" s="137"/>
      <c r="F65" s="139">
        <f>SUM(F63,F57,F47,F40,F35,F26)</f>
        <v>5317247.7096774196</v>
      </c>
      <c r="G65" s="137"/>
      <c r="H65" s="140"/>
      <c r="I65" s="140"/>
      <c r="J65" s="137"/>
      <c r="K65" s="141"/>
      <c r="L65" s="142"/>
      <c r="M65" s="77"/>
      <c r="N65" s="106"/>
      <c r="O65" s="106"/>
      <c r="P65" s="77"/>
    </row>
    <row r="66" spans="1:16" s="24" customFormat="1" x14ac:dyDescent="0.2">
      <c r="A66" s="176" t="s">
        <v>114</v>
      </c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77"/>
      <c r="N66" s="106"/>
      <c r="O66" s="106"/>
      <c r="P66" s="77"/>
    </row>
    <row r="67" spans="1:16" s="24" customFormat="1" x14ac:dyDescent="0.2">
      <c r="A67" s="133"/>
      <c r="B67" s="133"/>
      <c r="C67" s="132"/>
      <c r="D67" s="143"/>
      <c r="E67" s="133"/>
      <c r="F67" s="133"/>
      <c r="G67" s="133"/>
      <c r="H67" s="133"/>
      <c r="I67" s="133"/>
      <c r="J67" s="133"/>
      <c r="K67" s="133"/>
      <c r="L67" s="133"/>
      <c r="M67" s="77"/>
      <c r="N67" s="106"/>
      <c r="O67" s="106"/>
      <c r="P67" s="77"/>
    </row>
    <row r="68" spans="1:16" x14ac:dyDescent="0.2">
      <c r="A68" s="170" t="s">
        <v>115</v>
      </c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83"/>
      <c r="N68" s="144"/>
      <c r="O68" s="145"/>
      <c r="P68" s="83"/>
    </row>
    <row r="69" spans="1:16" x14ac:dyDescent="0.2">
      <c r="A69" s="146"/>
      <c r="B69" s="146"/>
      <c r="C69" s="147"/>
      <c r="D69" s="148"/>
      <c r="E69" s="146"/>
      <c r="F69" s="146"/>
      <c r="G69" s="146"/>
      <c r="H69" s="146"/>
      <c r="I69" s="146"/>
      <c r="J69" s="146"/>
      <c r="K69" s="146"/>
      <c r="L69" s="146"/>
      <c r="M69" s="83"/>
      <c r="N69" s="149"/>
      <c r="O69" s="150"/>
      <c r="P69" s="83"/>
    </row>
    <row r="70" spans="1:16" x14ac:dyDescent="0.2">
      <c r="A70" s="170" t="s">
        <v>116</v>
      </c>
      <c r="B70" s="170"/>
      <c r="C70" s="170"/>
      <c r="D70" s="170"/>
      <c r="E70" s="170"/>
      <c r="F70" s="170"/>
      <c r="G70" s="170"/>
      <c r="H70" s="170"/>
      <c r="I70" s="170"/>
      <c r="J70" s="170"/>
      <c r="K70" s="170"/>
      <c r="L70" s="170"/>
      <c r="M70" s="83"/>
      <c r="N70" s="149"/>
      <c r="O70" s="150"/>
      <c r="P70" s="83"/>
    </row>
    <row r="71" spans="1:16" x14ac:dyDescent="0.2">
      <c r="A71" s="151"/>
      <c r="B71" s="151"/>
      <c r="C71" s="147"/>
      <c r="D71" s="148"/>
      <c r="E71" s="151"/>
      <c r="F71" s="151"/>
      <c r="G71" s="151"/>
      <c r="H71" s="146"/>
      <c r="I71" s="146"/>
      <c r="J71" s="83"/>
      <c r="K71" s="83"/>
      <c r="L71" s="152"/>
      <c r="M71" s="83"/>
      <c r="N71" s="149"/>
      <c r="O71" s="150"/>
      <c r="P71" s="83"/>
    </row>
    <row r="72" spans="1:16" x14ac:dyDescent="0.2">
      <c r="A72" s="171" t="s">
        <v>117</v>
      </c>
      <c r="B72" s="172"/>
      <c r="C72" s="172"/>
      <c r="D72" s="172"/>
      <c r="E72" s="172"/>
      <c r="F72" s="172"/>
      <c r="G72" s="172"/>
      <c r="H72" s="172"/>
      <c r="I72" s="172"/>
      <c r="J72" s="172"/>
      <c r="K72" s="172"/>
      <c r="L72" s="172"/>
      <c r="M72" s="83"/>
      <c r="N72" s="149"/>
      <c r="O72" s="150"/>
      <c r="P72" s="83"/>
    </row>
    <row r="73" spans="1:16" x14ac:dyDescent="0.2">
      <c r="N73" s="149"/>
      <c r="O73" s="155"/>
    </row>
    <row r="74" spans="1:16" x14ac:dyDescent="0.2">
      <c r="N74" s="60"/>
      <c r="O74" s="155"/>
    </row>
    <row r="75" spans="1:16" x14ac:dyDescent="0.2">
      <c r="N75" s="60"/>
      <c r="O75" s="155"/>
    </row>
    <row r="76" spans="1:16" x14ac:dyDescent="0.2">
      <c r="N76" s="149"/>
      <c r="O76" s="155"/>
    </row>
    <row r="77" spans="1:16" x14ac:dyDescent="0.2">
      <c r="N77" s="60"/>
      <c r="O77" s="155"/>
    </row>
    <row r="78" spans="1:16" x14ac:dyDescent="0.2">
      <c r="N78" s="149"/>
      <c r="O78" s="155"/>
    </row>
    <row r="79" spans="1:16" x14ac:dyDescent="0.2">
      <c r="N79" s="149"/>
      <c r="O79" s="155"/>
    </row>
    <row r="80" spans="1:16" x14ac:dyDescent="0.2">
      <c r="N80" s="144"/>
      <c r="O80" s="145"/>
    </row>
    <row r="81" spans="3:15" x14ac:dyDescent="0.2">
      <c r="J81" s="156"/>
      <c r="N81" s="11"/>
    </row>
    <row r="82" spans="3:15" x14ac:dyDescent="0.2">
      <c r="J82" s="156"/>
      <c r="N82" s="149"/>
      <c r="O82" s="145"/>
    </row>
    <row r="83" spans="3:15" x14ac:dyDescent="0.2">
      <c r="J83" s="157"/>
      <c r="N83" s="149"/>
      <c r="O83" s="145"/>
    </row>
    <row r="84" spans="3:15" x14ac:dyDescent="0.2">
      <c r="J84" s="157"/>
    </row>
    <row r="85" spans="3:15" x14ac:dyDescent="0.2">
      <c r="N85" s="158"/>
      <c r="O85" s="145"/>
    </row>
    <row r="86" spans="3:15" x14ac:dyDescent="0.2">
      <c r="J86" s="157"/>
      <c r="N86" s="158"/>
      <c r="O86" s="145"/>
    </row>
    <row r="87" spans="3:15" x14ac:dyDescent="0.2">
      <c r="J87" s="157"/>
      <c r="N87" s="158"/>
      <c r="O87" s="145"/>
    </row>
    <row r="88" spans="3:15" x14ac:dyDescent="0.2">
      <c r="C88" s="4"/>
      <c r="N88" s="158"/>
      <c r="O88" s="145"/>
    </row>
  </sheetData>
  <mergeCells count="44">
    <mergeCell ref="D1:G1"/>
    <mergeCell ref="D2:G2"/>
    <mergeCell ref="D3:G3"/>
    <mergeCell ref="D4:I4"/>
    <mergeCell ref="D5:I5"/>
    <mergeCell ref="M6:P6"/>
    <mergeCell ref="D7:I7"/>
    <mergeCell ref="D8:I8"/>
    <mergeCell ref="D9:I9"/>
    <mergeCell ref="A11:A12"/>
    <mergeCell ref="B11:B12"/>
    <mergeCell ref="C11:C12"/>
    <mergeCell ref="D11:D12"/>
    <mergeCell ref="E11:E12"/>
    <mergeCell ref="F11:H11"/>
    <mergeCell ref="D6:I6"/>
    <mergeCell ref="I11:J11"/>
    <mergeCell ref="K11:K12"/>
    <mergeCell ref="L11:L12"/>
    <mergeCell ref="M11:M12"/>
    <mergeCell ref="P11:P12"/>
    <mergeCell ref="M36:O36"/>
    <mergeCell ref="A40:E40"/>
    <mergeCell ref="G40:L40"/>
    <mergeCell ref="A13:L13"/>
    <mergeCell ref="A68:L68"/>
    <mergeCell ref="A41:E41"/>
    <mergeCell ref="J41:L41"/>
    <mergeCell ref="A26:E26"/>
    <mergeCell ref="G26:L26"/>
    <mergeCell ref="A28:D28"/>
    <mergeCell ref="J28:L28"/>
    <mergeCell ref="A35:E35"/>
    <mergeCell ref="G35:L35"/>
    <mergeCell ref="A36:D36"/>
    <mergeCell ref="J36:L36"/>
    <mergeCell ref="A70:L70"/>
    <mergeCell ref="A72:L72"/>
    <mergeCell ref="G47:L47"/>
    <mergeCell ref="A49:C49"/>
    <mergeCell ref="G57:L57"/>
    <mergeCell ref="A59:D59"/>
    <mergeCell ref="A63:C63"/>
    <mergeCell ref="A66:L66"/>
  </mergeCells>
  <dataValidations count="4">
    <dataValidation type="list" allowBlank="1" showInputMessage="1" showErrorMessage="1" sqref="D22:D23">
      <formula1>$N$69:$N$85</formula1>
    </dataValidation>
    <dataValidation type="list" allowBlank="1" showInputMessage="1" showErrorMessage="1" sqref="D56 D49">
      <formula1>$N$91:$N$94</formula1>
    </dataValidation>
    <dataValidation type="list" allowBlank="1" showInputMessage="1" showErrorMessage="1" sqref="D57:D58">
      <formula1>$N$24:$N$41</formula1>
    </dataValidation>
    <dataValidation type="list" allowBlank="1" showInputMessage="1" showErrorMessage="1" sqref="D24:D25 D15 D20:D21">
      <formula1>$N$47:$N$59</formula1>
    </dataValidation>
  </dataValidations>
  <pageMargins left="0.7" right="0.7" top="0.75" bottom="0.75" header="0.3" footer="0.3"/>
  <pageSetup scale="7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PASSATION</dc:creator>
  <cp:lastModifiedBy>UPS</cp:lastModifiedBy>
  <cp:lastPrinted>2019-02-28T17:26:37Z</cp:lastPrinted>
  <dcterms:created xsi:type="dcterms:W3CDTF">2019-01-10T22:13:28Z</dcterms:created>
  <dcterms:modified xsi:type="dcterms:W3CDTF">2019-03-12T15:24:15Z</dcterms:modified>
</cp:coreProperties>
</file>