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29"/>
  <workbookPr defaultThemeVersion="124226"/>
  <xr:revisionPtr revIDLastSave="0" documentId="8_{D27A003D-3083-4480-A7A2-4C3D40B657AE}" xr6:coauthVersionLast="28" xr6:coauthVersionMax="28" xr10:uidLastSave="{00000000-0000-0000-0000-000000000000}"/>
  <bookViews>
    <workbookView xWindow="0" yWindow="0" windowWidth="28800" windowHeight="11910" tabRatio="656" activeTab="1" xr2:uid="{00000000-000D-0000-FFFF-FFFF00000000}"/>
  </bookViews>
  <sheets>
    <sheet name="Instruções" sheetId="4" r:id="rId1"/>
    <sheet name="Detalhes Plano de Aquisiçõe" sheetId="11" r:id="rId2"/>
    <sheet name="Sheet1" sheetId="5" state="hidden" r:id="rId3"/>
    <sheet name="Folha de Comentários" sheetId="6" r:id="rId4"/>
  </sheets>
  <definedNames>
    <definedName name="_xlnm._FilterDatabase" localSheetId="1" hidden="1">'Detalhes Plano de Aquisiçõe'!$A$102:$Q$102</definedName>
    <definedName name="capacitacao" localSheetId="1">'Detalhes Plano de Aquisiçõe'!#REF!</definedName>
    <definedName name="capacitacao">#REF!</definedName>
    <definedName name="_xlnm.Print_Area" localSheetId="1">'Detalhes Plano de Aquisiçõe'!$A$1:$Q$143</definedName>
  </definedNames>
  <calcPr calcId="171027"/>
</workbook>
</file>

<file path=xl/calcChain.xml><?xml version="1.0" encoding="utf-8"?>
<calcChain xmlns="http://schemas.openxmlformats.org/spreadsheetml/2006/main">
  <c r="H122" i="11" l="1"/>
  <c r="H139" i="11" s="1"/>
  <c r="H115" i="11"/>
  <c r="H138" i="11" s="1"/>
  <c r="H107" i="11"/>
  <c r="H101" i="11"/>
  <c r="H88" i="11"/>
  <c r="H102" i="11" s="1"/>
  <c r="H137" i="11" s="1"/>
  <c r="H84" i="11"/>
  <c r="H69" i="11"/>
  <c r="H75" i="11" s="1"/>
  <c r="H136" i="11" s="1"/>
  <c r="H47" i="11"/>
  <c r="H135" i="11" s="1"/>
  <c r="H46" i="11"/>
  <c r="H18" i="11"/>
  <c r="H134" i="11" s="1"/>
  <c r="H17" i="11"/>
  <c r="H141" i="11" l="1"/>
  <c r="H123" i="11"/>
</calcChain>
</file>

<file path=xl/sharedStrings.xml><?xml version="1.0" encoding="utf-8"?>
<sst xmlns="http://schemas.openxmlformats.org/spreadsheetml/2006/main" count="933" uniqueCount="413">
  <si>
    <t>OBRAS</t>
  </si>
  <si>
    <t>Previsto</t>
  </si>
  <si>
    <t>Ex-Post</t>
  </si>
  <si>
    <t>Ex-Ante</t>
  </si>
  <si>
    <t>Sistema Nacional</t>
  </si>
  <si>
    <t>Licitação Pública Internacional por Lotes </t>
  </si>
  <si>
    <t>Processo Cancelado</t>
  </si>
  <si>
    <t>Assinatura do Contrato</t>
  </si>
  <si>
    <t>BENS</t>
  </si>
  <si>
    <t>SERVIÇOS QUE NÃO SÃO DE CONSULTORIA</t>
  </si>
  <si>
    <t>CONSULTORIAS FIRMAS</t>
  </si>
  <si>
    <t>Licitação Pública Internacional sem Pré-qualificação</t>
  </si>
  <si>
    <t>Seleção Baseada na Qualificação do Consultor (SQC)</t>
  </si>
  <si>
    <t>Status</t>
  </si>
  <si>
    <t>Consultoria Individual</t>
  </si>
  <si>
    <t>Contrato em Execução</t>
  </si>
  <si>
    <t>Comentários - para Sistema Nacional incluir método de Seleção</t>
  </si>
  <si>
    <t>Publicação  Manifestação de Interesse</t>
  </si>
  <si>
    <t>BRASIL</t>
  </si>
  <si>
    <t xml:space="preserve">PLANO DE AQUISIÇÕES (PA) - 18 MESES </t>
  </si>
  <si>
    <t>Selecionar no menu suspenso</t>
  </si>
  <si>
    <t>Categoria</t>
  </si>
  <si>
    <t>Objeto</t>
  </si>
  <si>
    <t>Datas Estimadas</t>
  </si>
  <si>
    <t>Objeto*</t>
  </si>
  <si>
    <t>Datas Estimadas*</t>
  </si>
  <si>
    <t>Publicação do Anúncio/Convite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</si>
  <si>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</si>
  <si>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</si>
  <si>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</si>
  <si>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</si>
  <si>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</si>
  <si>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</si>
  <si>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</si>
  <si>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</si>
  <si>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</si>
  <si>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Nova Licitação</t>
  </si>
  <si>
    <t>Pregão Presencial</t>
  </si>
  <si>
    <t>Exemplos</t>
  </si>
  <si>
    <t>Seleção Baseada na Qualidade e Custo (SBQC)</t>
  </si>
  <si>
    <t>Seleção Baseada no Menor Custo (SBMC) </t>
  </si>
  <si>
    <t>Licitação Limitada Internacional  (LLI)</t>
  </si>
  <si>
    <t>Quantidade de Lotes</t>
  </si>
  <si>
    <t>Descrição Adicional</t>
  </si>
  <si>
    <t>Número do Processo</t>
  </si>
  <si>
    <t>Montante Estimado % Contrapartida</t>
  </si>
  <si>
    <t>Montante Estimado % BID</t>
  </si>
  <si>
    <t>Método de Revisão (Selecionar uma das opções)*</t>
  </si>
  <si>
    <t>Número PRISM</t>
  </si>
  <si>
    <t>Método de Revisão (Selecionar uma das opções)</t>
  </si>
  <si>
    <t>Categoria de Investimento</t>
  </si>
  <si>
    <t>Recusa de Propostas</t>
  </si>
  <si>
    <t>Consultoria Firmas</t>
  </si>
  <si>
    <t>Licitação Pública Internacional em 2 Etapas </t>
  </si>
  <si>
    <t>Bens, Obras e Serviços</t>
  </si>
  <si>
    <t xml:space="preserve">Métodos </t>
  </si>
  <si>
    <t>Processo em Curso</t>
  </si>
  <si>
    <t>Pregão Eletrônico/Ata</t>
  </si>
  <si>
    <t xml:space="preserve">Instruções Gerais </t>
  </si>
  <si>
    <t>Processos com 100% de contrapartida</t>
  </si>
  <si>
    <t>Colocar o Nº de componente associado</t>
  </si>
  <si>
    <t xml:space="preserve">Instruções 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</si>
  <si>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</si>
  <si>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Selecionar no Menu Suspenso</t>
  </si>
  <si>
    <t>Contrato Concluido</t>
  </si>
  <si>
    <t>Declaração de Aquisição Deserta</t>
  </si>
  <si>
    <t>Consultoria Firmas e Capacitacão</t>
  </si>
  <si>
    <t>Comparação de Qualificações (3 CV)</t>
  </si>
  <si>
    <t>Pregão Eletrônico</t>
  </si>
  <si>
    <t>Ata de Registro de Preços</t>
  </si>
  <si>
    <t>Tomada de Preços</t>
  </si>
  <si>
    <t>Carta Convite</t>
  </si>
  <si>
    <t>Comentários - para Sistema Nacional incluir Método de Seleção</t>
  </si>
  <si>
    <t>Seleção Baseada na Qualidade (SBQ)</t>
  </si>
  <si>
    <t>Seleção Baseada nas Qualificações do Consultor (SQC)</t>
  </si>
  <si>
    <t>Seleção Baseada em Orçamento Fixo (SBOF)</t>
  </si>
  <si>
    <t>Licitação Pública Internacional com Pré-qualificação</t>
  </si>
  <si>
    <t>Consultorias Individuais</t>
  </si>
  <si>
    <t xml:space="preserve">Comparação de Qualificações (3 CV) </t>
  </si>
  <si>
    <t>Contratação Direta</t>
  </si>
  <si>
    <t>Montante Estimado em US$ X 1000</t>
  </si>
  <si>
    <t>CONTRATO DE EMPRÉSTIMO: [indicar]</t>
  </si>
  <si>
    <r>
      <t>Data:</t>
    </r>
    <r>
      <rPr>
        <b/>
        <sz val="12"/>
        <color indexed="10"/>
        <rFont val="Times New Roman"/>
        <family val="1"/>
      </rPr>
      <t>[indicar]</t>
    </r>
  </si>
  <si>
    <r>
      <t xml:space="preserve">Atualização Nº: </t>
    </r>
    <r>
      <rPr>
        <b/>
        <sz val="12"/>
        <color indexed="10"/>
        <rFont val="Times New Roman"/>
        <family val="1"/>
      </rPr>
      <t>[indicar]</t>
    </r>
  </si>
  <si>
    <r>
      <t xml:space="preserve">Atualizado por: </t>
    </r>
    <r>
      <rPr>
        <b/>
        <sz val="12"/>
        <color indexed="10"/>
        <rFont val="Times New Roman"/>
        <family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</si>
  <si>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</si>
  <si>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</si>
  <si>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</si>
  <si>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</si>
  <si>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</si>
  <si>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</si>
  <si>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</si>
  <si>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</si>
  <si>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</si>
  <si>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</si>
  <si>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</si>
  <si>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</si>
  <si>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</si>
  <si>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</si>
  <si>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</si>
  <si>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</si>
  <si>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</si>
  <si>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</si>
  <si>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</si>
  <si>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</si>
  <si>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</si>
  <si>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</si>
  <si>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</si>
  <si>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</si>
  <si>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</si>
  <si>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</si>
  <si>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</si>
  <si>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</si>
  <si>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</si>
  <si>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</si>
  <si>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(i) Colocar "Sistema Nacional" na coluna " Método" e  na coluna " Método de  Revisão". (ii) Indicar  "Contrapartida' e o método utilizado na coluna "Comentário"</t>
  </si>
  <si>
    <t>Categoria/ Componente</t>
  </si>
  <si>
    <t>Objeto da licitação</t>
  </si>
  <si>
    <t>Revisão/Supervisão</t>
  </si>
  <si>
    <t>Licitação  Limitada Internacional(LLI)</t>
  </si>
  <si>
    <t>Concorrencia Publica Nacional</t>
  </si>
  <si>
    <t>Metodos de Licitação N+A16acional</t>
  </si>
  <si>
    <t>1.1</t>
  </si>
  <si>
    <t>3.1</t>
  </si>
  <si>
    <r>
      <t xml:space="preserve">Método 
</t>
    </r>
    <r>
      <rPr>
        <i/>
        <sz val="12"/>
        <color indexed="9"/>
        <rFont val="Calibri"/>
        <family val="2"/>
      </rPr>
      <t>(Selecionar uma das Opções)</t>
    </r>
    <r>
      <rPr>
        <sz val="12"/>
        <color indexed="9"/>
        <rFont val="Calibri"/>
        <family val="2"/>
      </rPr>
      <t>*</t>
    </r>
  </si>
  <si>
    <t>TOTAL</t>
  </si>
  <si>
    <t>Contrato de Empréstimo: 3051/OC-BR</t>
  </si>
  <si>
    <t>Notas:</t>
  </si>
  <si>
    <t>(1)</t>
  </si>
  <si>
    <t>(2)</t>
  </si>
  <si>
    <t>(3)</t>
  </si>
  <si>
    <t>(4)</t>
  </si>
  <si>
    <r>
      <rPr>
        <b/>
        <sz val="12"/>
        <color indexed="8"/>
        <rFont val="Calibri"/>
        <family val="2"/>
      </rPr>
      <t>Adjudicações:</t>
    </r>
    <r>
      <rPr>
        <sz val="12"/>
        <color indexed="8"/>
        <rFont val="Calibri"/>
        <family val="2"/>
      </rPr>
      <t xml:space="preserve"> Indicar em cinza as adjudicações realizadas.</t>
    </r>
  </si>
  <si>
    <r>
      <rPr>
        <b/>
        <sz val="12"/>
        <color indexed="8"/>
        <rFont val="Calibri"/>
        <family val="2"/>
      </rPr>
      <t>Alterações:</t>
    </r>
    <r>
      <rPr>
        <sz val="12"/>
        <color indexed="8"/>
        <rFont val="Calibri"/>
        <family val="2"/>
      </rPr>
      <t xml:space="preserve"> Indicar em vermelho as alterações feitas nas aquisições já constantes do PA.</t>
    </r>
  </si>
  <si>
    <r>
      <rPr>
        <b/>
        <sz val="12"/>
        <color indexed="8"/>
        <rFont val="Calibri"/>
        <family val="2"/>
      </rPr>
      <t>Inclusões:</t>
    </r>
    <r>
      <rPr>
        <sz val="12"/>
        <color indexed="8"/>
        <rFont val="Calibri"/>
        <family val="2"/>
      </rPr>
      <t xml:space="preserve"> Indicar em azul as aquisições agora incluídas no PA.</t>
    </r>
  </si>
  <si>
    <r>
      <rPr>
        <b/>
        <sz val="12"/>
        <color indexed="8"/>
        <rFont val="Calibri"/>
        <family val="2"/>
      </rPr>
      <t>Cancelamentos:</t>
    </r>
    <r>
      <rPr>
        <sz val="12"/>
        <color indexed="8"/>
        <rFont val="Calibri"/>
        <family val="2"/>
      </rPr>
      <t xml:space="preserve"> Indicar em verde os cancelamentos das aquisições constantes do PA.</t>
    </r>
  </si>
  <si>
    <t>-</t>
  </si>
  <si>
    <t>2.1</t>
  </si>
  <si>
    <t>4.6 Implantação de Sistema Informatização de almoxarifado nas unidades hospitalares</t>
  </si>
  <si>
    <t>Será executado pelo Instituto de Saúde e Gestão Hospitalar - ISGH</t>
  </si>
  <si>
    <t>4.3 Contratação de consultoria especializada em Gestão para Resultados na SESA</t>
  </si>
  <si>
    <t>Processo de continuidade do Instituto Publix</t>
  </si>
  <si>
    <t>Taxa de câmbio de referência (US$ = R$ 3,00)</t>
  </si>
  <si>
    <t>3.4</t>
  </si>
  <si>
    <t>PLANO DE AQUISIÇÕES (PA) DO PROGRAMA</t>
  </si>
  <si>
    <t>Atualização Nº: 1</t>
  </si>
  <si>
    <t>Aprovado em ___/___/2018 - CBR-________</t>
  </si>
  <si>
    <t xml:space="preserve">Atualizado em: Missão Análise </t>
  </si>
  <si>
    <t>Categoria de Investimento/
Componente</t>
  </si>
  <si>
    <t>Unidade Executora
Produto</t>
  </si>
  <si>
    <t>1.3.1</t>
  </si>
  <si>
    <t>1.3.2</t>
  </si>
  <si>
    <t>Atividade</t>
  </si>
  <si>
    <t>Descrição adicional:</t>
  </si>
  <si>
    <t>Método de Aquisição
(Selecionar uma das opções):</t>
  </si>
  <si>
    <t xml:space="preserve">Montante Estimado </t>
  </si>
  <si>
    <t>Categoria de Investimento:</t>
  </si>
  <si>
    <t>Método de Revisão (Selecionar uma das opções):</t>
  </si>
  <si>
    <t>Datas</t>
  </si>
  <si>
    <t>Numero PRISM</t>
  </si>
  <si>
    <t>Número de Processo:</t>
  </si>
  <si>
    <t>Montante Estimado em US$:</t>
  </si>
  <si>
    <t>Montante Estimado % BID:</t>
  </si>
  <si>
    <t>Montante Estimado % Contrapartida:</t>
  </si>
  <si>
    <t xml:space="preserve"> Publicação  Manifestação de Interesse</t>
  </si>
  <si>
    <t>5. CAPACITAÇÃO</t>
  </si>
  <si>
    <t>Inscrição/ CD/ CP</t>
  </si>
  <si>
    <t>1.5.1</t>
  </si>
  <si>
    <t>1.5.2</t>
  </si>
  <si>
    <t>2.3.1</t>
  </si>
  <si>
    <t xml:space="preserve">Avaliação Intermediária </t>
  </si>
  <si>
    <t>Avaliação Final</t>
  </si>
  <si>
    <t>GP</t>
  </si>
  <si>
    <t>CONSULTORIAS INDIVIDUAIS</t>
  </si>
  <si>
    <t xml:space="preserve">Montante Estimado em US$ </t>
  </si>
  <si>
    <t>Não Objeção aos  TDR da Atividade</t>
  </si>
  <si>
    <t>Assinatura Contrato</t>
  </si>
  <si>
    <t>CI</t>
  </si>
  <si>
    <t>Reforma da sede SEFAZ (Bloco II)</t>
  </si>
  <si>
    <t>Reforma do Auditório SGI</t>
  </si>
  <si>
    <t>P1.3</t>
  </si>
  <si>
    <t xml:space="preserve">PROFISCO II - MS  </t>
  </si>
  <si>
    <t>Projeto Nº: BR-L1511</t>
  </si>
  <si>
    <t>2.3.2</t>
  </si>
  <si>
    <t>Reforma e infraestrutura de pátio dos Posto Fiscais - Grande porte</t>
  </si>
  <si>
    <t>P2.5</t>
  </si>
  <si>
    <t>1.2</t>
  </si>
  <si>
    <t xml:space="preserve">Programa de Formação de Lideranças </t>
  </si>
  <si>
    <t xml:space="preserve">Publicações </t>
  </si>
  <si>
    <t>1.4</t>
  </si>
  <si>
    <t>1.6.1</t>
  </si>
  <si>
    <t>1.6.2</t>
  </si>
  <si>
    <t>Treinamento Especializado em Gestão do Gasto Público</t>
  </si>
  <si>
    <t>Monitoramento e avaliação</t>
  </si>
  <si>
    <t>P1.1</t>
  </si>
  <si>
    <t>P1.2</t>
  </si>
  <si>
    <t>P1.4</t>
  </si>
  <si>
    <t>P1.6</t>
  </si>
  <si>
    <t>P2.1</t>
  </si>
  <si>
    <t>P2.3</t>
  </si>
  <si>
    <t>P3.1</t>
  </si>
  <si>
    <t>P3.2</t>
  </si>
  <si>
    <t>P3.3</t>
  </si>
  <si>
    <t>P3.4</t>
  </si>
  <si>
    <t>Aquisição de Licenças Gerente – SE Suite</t>
  </si>
  <si>
    <t>Aquisição de Mobiliários e equipamentos de apoio</t>
  </si>
  <si>
    <t>Aquisição de Equipamentos eletro-eletrônicos</t>
  </si>
  <si>
    <t>Aquisição de Equipamentos para sala multimidia</t>
  </si>
  <si>
    <t>Atualização de versão de sotware e aquisição de licenças de ferramentas ITIL</t>
  </si>
  <si>
    <t>Aquisição de ativos de redes e segurança</t>
  </si>
  <si>
    <t>Aquisições de equipamentos e licenças de softwares para backup e restore</t>
  </si>
  <si>
    <t>Aquisição de licenças de gestão de identidade, integração de sistemas, portal, automação de processos e monitoria de aplicações</t>
  </si>
  <si>
    <t>Reestruturação do centro de operações de rede (NOC)</t>
  </si>
  <si>
    <t xml:space="preserve">P1.5
</t>
  </si>
  <si>
    <t>Aquisição de Ferramenta para tratamento de dados estruturados, semi estruturados e não estruturados (HADOOP)</t>
  </si>
  <si>
    <t>Aquisição de Ferramenta para tratamento de dados cognitivos</t>
  </si>
  <si>
    <t>Aquisição de Licença de ferramenta de visualização de dados (Tableau)</t>
  </si>
  <si>
    <t>Aquisição de Licença de ferramenta de análise de dados (ACL)</t>
  </si>
  <si>
    <t>Aquisição de Ferramenta de modelagem de dados</t>
  </si>
  <si>
    <t xml:space="preserve">P2.3
</t>
  </si>
  <si>
    <t>Aquisição de Licença de ferramenta de análise preditiva/estatística de dados (SPSS)</t>
  </si>
  <si>
    <t>Aquisição de Balança para pesagem de veículos (120 ton. – 45 m X 3 m)</t>
  </si>
  <si>
    <t>5 Reformas</t>
  </si>
  <si>
    <t xml:space="preserve">4 Reformas </t>
  </si>
  <si>
    <t>Aquisição de servidores, storages, softwares correlatos</t>
  </si>
  <si>
    <t>Aquisição equipamentos OCRs</t>
  </si>
  <si>
    <t>Aprimoramento do Serviço de Informação ao Cidadão (e-SIC)</t>
  </si>
  <si>
    <t>2.2.1, 2.2.2 e 2.2.3</t>
  </si>
  <si>
    <t>P2.2</t>
  </si>
  <si>
    <t>2.5</t>
  </si>
  <si>
    <t>Adequação site Sefaz</t>
  </si>
  <si>
    <t>Sistema de folha de pagamento e sistema de contabilidade</t>
  </si>
  <si>
    <t>Implantação de Data Analytics</t>
  </si>
  <si>
    <t>Censo Previdenciário</t>
  </si>
  <si>
    <t>Planejamento Estratégico do Governo e da SEFAZ</t>
  </si>
  <si>
    <t>Consultoria especializada em serviços de governança de dados</t>
  </si>
  <si>
    <t>Consultoria para implantação de plataforma de construção de soluções tecnológicas (gestão de identidade, integração de sistemas, portal, automação de processos e monitoria de aplicações, recursos e serviços)</t>
  </si>
  <si>
    <t>Consultoria para customização das ferramentas de monitoramento e criação de dashboards</t>
  </si>
  <si>
    <t>P1.5</t>
  </si>
  <si>
    <t>2.6</t>
  </si>
  <si>
    <t>P2.6</t>
  </si>
  <si>
    <t>Customização e integração de sistemas (SE Suite)</t>
  </si>
  <si>
    <t xml:space="preserve">Seleção e Contratação de Consultoria para Metodologia de gerenciamento de projetos, processos e gestão de risco e redesenho de processos. </t>
  </si>
  <si>
    <t xml:space="preserve">Seleção e Contratação de Consultoria para elaboração de Plano de Comunicação da Estratégia </t>
  </si>
  <si>
    <t>Seleção e Contratação de Consultoria para Normatização das rotinas de auditoria</t>
  </si>
  <si>
    <t xml:space="preserve">Seleção e Contratação de Consultoria para Gestão estratégica de pessoas; Dimensionamento da força de trabalho; Metodologia de Gestão do Conhecimento e Plano de Capacitação </t>
  </si>
  <si>
    <t>1.3.1 e 1.3.2</t>
  </si>
  <si>
    <t>Aquisição de Licenciamento e Direito de Uso do Módulo do eSocial e Mensageria, com suporte técnico</t>
  </si>
  <si>
    <t>Seleção e Contratação de Consultoria especializada em governança e segurança de TI</t>
  </si>
  <si>
    <t>Seleção e Contratação de Consultoria  para implantação de tecnologias de infraestrutura</t>
  </si>
  <si>
    <t>Seleção e Contratação de Consultoria para Avaliação do Programa de Educação Fiscal</t>
  </si>
  <si>
    <t>Seleção e Contratação de Consultoria para elaboração de Plano de comunicação e difusão da Educação Fiscal</t>
  </si>
  <si>
    <t>Seleção e Contratação de Consultoria para elaboração de Plano de educação fiscal</t>
  </si>
  <si>
    <t>Seleção e Contratação de Consultoria para Desenvolvimento de instrumentos de pesquisa de satisfação</t>
  </si>
  <si>
    <t>Seleção e Contratação de Consultoria para Estudo economico com levantamento do gasto tributário com benefícios fiscais e seu impacto no curto e médio prazo; Elaboração de metodologia de cálculo dos benefícios fiscais concedidos e Estudo de controle para verificação da metodologia de cálculo e levantamento de impacto econômico</t>
  </si>
  <si>
    <t>Seleção e Contratação de Consultoria para Implantação de metodologia de planejamento, orçamento, finanças, contabilidade e patrimônio com manuais de procedimentos</t>
  </si>
  <si>
    <t>1.6.2, 2.5</t>
  </si>
  <si>
    <t>Solução de TI para Area Tributária, incluindo cadastro, simplificação de obrigações e integração ao portal unico de comercio exterior</t>
  </si>
  <si>
    <t>Implantação do novo Sistema de Planejamento e Finanças e Integração com sistemas corporativos do Estado</t>
  </si>
  <si>
    <t>Implantação do novo Sistema de Avaliação de Bens Imóveis do Estado</t>
  </si>
  <si>
    <t>Consolidação de base de dados de informações previdenciárias (ETL); Integração com outros sistemas e Sistema de gestão do Regime Próprio da Previdência Social (RPPS) implantado</t>
  </si>
  <si>
    <t>Varios</t>
  </si>
  <si>
    <t>Plano fortalecimento Auditoria</t>
  </si>
  <si>
    <t>Cursos de Extensão/MBA em Gestão e análise de risco</t>
  </si>
  <si>
    <t>1.1 e 1.3.1</t>
  </si>
  <si>
    <t>Cursos de pequena duração in company de até US$ 20 mil</t>
  </si>
  <si>
    <t>3.3</t>
  </si>
  <si>
    <t>3.5</t>
  </si>
  <si>
    <t>2.3.3</t>
  </si>
  <si>
    <t>Desenvolvimento e aprimoramento de sistemas de fiscalização de trânsito de mercadorias</t>
  </si>
  <si>
    <t>Reforma e infraestrutura de pátio dos Posto Fiscais - Médio porte</t>
  </si>
  <si>
    <t>2.4</t>
  </si>
  <si>
    <t>Sistema de gestão do catálogo de serviços</t>
  </si>
  <si>
    <t>Aprimoramento dos sistemas de cobrança, arrecadação e restituição</t>
  </si>
  <si>
    <t>Aquisição de Certificado digital</t>
  </si>
  <si>
    <t>Desenvolvimento e customização de sistemas para RH</t>
  </si>
  <si>
    <t>Desenvolvimento de sistema de gestão de benefícios e incentivos fiscais e portal web</t>
  </si>
  <si>
    <t>Desenvolvimento de sistema integrado de planejamento, execução, controle e avaliação da ação fiscal.</t>
  </si>
  <si>
    <t>Desenvolvimento de sistema para a Inteligência Fiscal</t>
  </si>
  <si>
    <t>Seleção e Contratação de Consultoria para desenvolvimento de ferramentas web de interação com a sociedade e aprimoramento do Portal da Transparência</t>
  </si>
  <si>
    <t>Desenvolvimento de sistema de gestão e busca avançada da legislação tributária</t>
  </si>
  <si>
    <t>Vários</t>
  </si>
  <si>
    <t>Desenvolvimento de sistema de gestão do atendimento</t>
  </si>
  <si>
    <t>Consultoria para certificação ISO 9001 e ISO 31000</t>
  </si>
  <si>
    <t>1.3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</si>
  <si>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</si>
  <si>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</si>
  <si>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</si>
  <si>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</si>
  <si>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</si>
  <si>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</si>
  <si>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</si>
  <si>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</si>
  <si>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</si>
  <si>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6.1</t>
  </si>
  <si>
    <t>6.2</t>
  </si>
  <si>
    <t>6.3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</si>
  <si>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</si>
  <si>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</si>
  <si>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</si>
  <si>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</si>
  <si>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</si>
  <si>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</si>
  <si>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</si>
  <si>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</si>
  <si>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</si>
  <si>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</si>
  <si>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</si>
  <si>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</si>
  <si>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</si>
  <si>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</si>
  <si>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</si>
  <si>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4.17</t>
  </si>
  <si>
    <t>4.18</t>
  </si>
  <si>
    <t>4.19</t>
  </si>
  <si>
    <t>4.20</t>
  </si>
  <si>
    <t>4.21</t>
  </si>
  <si>
    <t>Seleção e Contratação de Consultoria para Saneamento e Padronização de Itens do Catálogo de Materiais e Serviços</t>
  </si>
  <si>
    <t>1.1; 1.2; 1.3.1; 1.4; 1.6.1; 1.6.2; 2.1.1; 2.3.1; 3.1; 3.3</t>
  </si>
  <si>
    <t>Treinamento na área de Compras e Gestão de Contratos</t>
  </si>
  <si>
    <t>2.3.1;2.4;2.6</t>
  </si>
  <si>
    <t>2º Trim. / 2019</t>
  </si>
  <si>
    <t>1º Trim. / 2019</t>
  </si>
  <si>
    <t>1º Trim. / 2020</t>
  </si>
  <si>
    <t>4º Trim. / 2019</t>
  </si>
  <si>
    <t>4º Trim. / 2018</t>
  </si>
  <si>
    <t>3º Trim. / 2019</t>
  </si>
  <si>
    <t>Aquisição de equipamentos para implantação do site backup</t>
  </si>
  <si>
    <t>Aquisição de sala segura</t>
  </si>
  <si>
    <t>2º Trim. / 2020</t>
  </si>
  <si>
    <t>3º Trim. / 2020</t>
  </si>
  <si>
    <t>Aquisição de equipamentos e materiais para Postos Fiscais</t>
  </si>
  <si>
    <t>4º Trim. / 2020</t>
  </si>
  <si>
    <t>Seleção e Contratação de Consultoria para avaliação do modelo de Gestão Estratégica de Compras</t>
  </si>
  <si>
    <t>Seleção e Contratação de Consultoria Especializada em Gestão da Qualidade do Gasto Público</t>
  </si>
  <si>
    <t>2º Trim. / 2021</t>
  </si>
  <si>
    <t>2º Trim. / 2022</t>
  </si>
  <si>
    <t>3º Trim. / 2021</t>
  </si>
  <si>
    <t>Desenvolvimento de Sistema de Gestão da Qualidade do Gasto Público</t>
  </si>
  <si>
    <t>4º Trim. / 2021</t>
  </si>
  <si>
    <t>1º Trim. / 2023</t>
  </si>
  <si>
    <t>Integração do sistema UniversalRH com sistemas corporativos</t>
  </si>
  <si>
    <t>Construção de aplicativo multifuncional para acesso a serviços de transparência; Desenvolvimento de sistema mobile</t>
  </si>
  <si>
    <t>Implantação do Sistema de Gestão e Fiscalização de Contratos e Convênios</t>
  </si>
  <si>
    <t>Seleção e Contratação de Consultoria para elaboração dos projetos de engenharia para Sala Segura, site backup e definição de estratégias de contingência</t>
  </si>
  <si>
    <t>1.6.1;1.6.2</t>
  </si>
  <si>
    <t>Seleção e Contratação de Consultoria para definição do modelo de gestão da fiscalização, cobrança e contencioso administrativo</t>
  </si>
  <si>
    <t xml:space="preserve">Apoio à Elaboração e revisão de termos de referência, Especificações Técnicas - Especialistas Técnicos </t>
  </si>
  <si>
    <t>Passagens e diárias</t>
  </si>
  <si>
    <t>Aquisição de Licenças Oracle</t>
  </si>
  <si>
    <t xml:space="preserve">Cursos, treinamentos e seminários para desenvolvimento das Competências da Gestão Fiscal  </t>
  </si>
  <si>
    <t>1.6.1; 2.1; 2.3.2; 2.4; 2.5 e GP</t>
  </si>
  <si>
    <t>Aquisição de Equipamentos de informática (desktop, monitor, notebook, tablet, projetor e leitor óptico)</t>
  </si>
  <si>
    <t xml:space="preserve">Avaliação independente de sistemas de TI </t>
  </si>
  <si>
    <t>2.2</t>
  </si>
  <si>
    <t>2.3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</si>
  <si>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</si>
  <si>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</si>
  <si>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</si>
  <si>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</si>
  <si>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</si>
  <si>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</si>
  <si>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</si>
  <si>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</si>
  <si>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</si>
  <si>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</si>
  <si>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</si>
  <si>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</si>
  <si>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</si>
  <si>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</si>
  <si>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</si>
  <si>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</si>
  <si>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</si>
  <si>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</si>
  <si>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</si>
  <si>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3.2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</si>
  <si>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</si>
  <si>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</si>
  <si>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</si>
  <si>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</si>
  <si>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</si>
  <si>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</si>
  <si>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</si>
  <si>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</si>
  <si>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</si>
  <si>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</si>
  <si>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</si>
  <si>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</si>
  <si>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</si>
  <si>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</si>
  <si>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</si>
  <si>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</si>
  <si>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</si>
  <si>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</si>
  <si>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</si>
  <si>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4.16</t>
  </si>
  <si>
    <t>4.22</t>
  </si>
  <si>
    <t>4.23</t>
  </si>
  <si>
    <t>P1.1; P1.2; P1.3; P1.4; P1.6; P2.1; P2.3; P3.1; P3.3</t>
  </si>
  <si>
    <t>P1.1;P1.3</t>
  </si>
  <si>
    <t>P1.6;P2.1;P2.3;P2.4;P2.5;GP</t>
  </si>
  <si>
    <t>P1.6;P2.5</t>
  </si>
  <si>
    <t>P2.3;P2.4;P2.6</t>
  </si>
  <si>
    <t>Obras</t>
  </si>
  <si>
    <t>Bens</t>
  </si>
  <si>
    <t>NAO Consultoria</t>
  </si>
  <si>
    <t>Consultoria</t>
  </si>
  <si>
    <t>Capacitação</t>
  </si>
  <si>
    <t>Cons Individual</t>
  </si>
  <si>
    <t>PA</t>
  </si>
  <si>
    <t>Imprevistos</t>
  </si>
  <si>
    <t>TOTAL GERAL*</t>
  </si>
  <si>
    <t>* Montante de Imprevistos: US$ 1,665,452.00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</si>
</sst>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-* #,##0_-;\-* #,##0_-;_-* &quot;-&quot;??_-;_-@_-"/>
    <numFmt numFmtId="167" formatCode="#,##0.0"/>
    <numFmt numFmtId="168" formatCode="[$-416]mmm\-yy;@"/>
    <numFmt numFmtId="169" formatCode="0.0"/>
    <numFmt numFmtId="170" formatCode="_(* #,##0.00_);_(* \(#,##0.00\);_(* \-??_);_(@_)"/>
    <numFmt numFmtId="171" formatCode="_-&quot;R$ &quot;* #,##0.00_-;&quot;-R$ &quot;* #,##0.00_-;_-&quot;R$ &quot;* \-??_-;_-@_-"/>
    <numFmt numFmtId="172" formatCode="_-* #,##0.0_-;\-* #,##0.0_-;_-* &quot;-&quot;?_-;_-@_-"/>
    <numFmt numFmtId="173" formatCode="0.0%"/>
  </numFmts>
  <fonts count="6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color indexed="9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i/>
      <sz val="12"/>
      <color indexed="9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11"/>
      <color indexed="63"/>
      <name val="Corbe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0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 tint="-0.34998626667073579"/>
      <name val="Calibri"/>
      <family val="2"/>
      <scheme val="minor"/>
    </font>
    <font>
      <sz val="12"/>
      <color theme="0" tint="-0.249977111117893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2"/>
      <color rgb="FF00B05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theme="2" tint="-0.499984740745262"/>
      <name val="Calibri"/>
      <family val="2"/>
      <scheme val="minor"/>
    </font>
    <font>
      <sz val="12"/>
      <color theme="4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indexed="8"/>
      <name val="Calibri"/>
      <family val="2"/>
      <scheme val="minor"/>
    </font>
    <font>
      <sz val="10"/>
      <name val="Arial"/>
      <family val="2"/>
      <charset val="1"/>
    </font>
    <font>
      <b/>
      <sz val="18"/>
      <color indexed="56"/>
      <name val="Cambria"/>
      <family val="2"/>
      <charset val="1"/>
    </font>
    <font>
      <sz val="1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85">
    <xf numFmtId="0" fontId="0" fillId="0" borderId="0"/>
    <xf numFmtId="0" fontId="4" fillId="2" borderId="0" applyNumberFormat="0" applyBorder="0" applyAlignment="0" applyProtection="0"/>
    <xf numFmtId="0" fontId="1" fillId="2" borderId="0" applyNumberFormat="0" applyBorder="0" applyAlignment="0" applyProtection="0"/>
    <xf numFmtId="0" fontId="4" fillId="3" borderId="0" applyNumberFormat="0" applyBorder="0" applyAlignment="0" applyProtection="0"/>
    <xf numFmtId="0" fontId="1" fillId="3" borderId="0" applyNumberFormat="0" applyBorder="0" applyAlignment="0" applyProtection="0"/>
    <xf numFmtId="0" fontId="4" fillId="4" borderId="0" applyNumberFormat="0" applyBorder="0" applyAlignment="0" applyProtection="0"/>
    <xf numFmtId="0" fontId="1" fillId="4" borderId="0" applyNumberFormat="0" applyBorder="0" applyAlignment="0" applyProtection="0"/>
    <xf numFmtId="0" fontId="4" fillId="5" borderId="0" applyNumberFormat="0" applyBorder="0" applyAlignment="0" applyProtection="0"/>
    <xf numFmtId="0" fontId="1" fillId="5" borderId="0" applyNumberFormat="0" applyBorder="0" applyAlignment="0" applyProtection="0"/>
    <xf numFmtId="0" fontId="4" fillId="6" borderId="0" applyNumberFormat="0" applyBorder="0" applyAlignment="0" applyProtection="0"/>
    <xf numFmtId="0" fontId="1" fillId="6" borderId="0" applyNumberFormat="0" applyBorder="0" applyAlignment="0" applyProtection="0"/>
    <xf numFmtId="0" fontId="4" fillId="7" borderId="0" applyNumberFormat="0" applyBorder="0" applyAlignment="0" applyProtection="0"/>
    <xf numFmtId="0" fontId="1" fillId="7" borderId="0" applyNumberFormat="0" applyBorder="0" applyAlignment="0" applyProtection="0"/>
    <xf numFmtId="0" fontId="4" fillId="8" borderId="0" applyNumberFormat="0" applyBorder="0" applyAlignment="0" applyProtection="0"/>
    <xf numFmtId="0" fontId="1" fillId="8" borderId="0" applyNumberFormat="0" applyBorder="0" applyAlignment="0" applyProtection="0"/>
    <xf numFmtId="0" fontId="4" fillId="9" borderId="0" applyNumberFormat="0" applyBorder="0" applyAlignment="0" applyProtection="0"/>
    <xf numFmtId="0" fontId="1" fillId="9" borderId="0" applyNumberFormat="0" applyBorder="0" applyAlignment="0" applyProtection="0"/>
    <xf numFmtId="0" fontId="4" fillId="10" borderId="0" applyNumberFormat="0" applyBorder="0" applyAlignment="0" applyProtection="0"/>
    <xf numFmtId="0" fontId="1" fillId="10" borderId="0" applyNumberFormat="0" applyBorder="0" applyAlignment="0" applyProtection="0"/>
    <xf numFmtId="0" fontId="4" fillId="5" borderId="0" applyNumberFormat="0" applyBorder="0" applyAlignment="0" applyProtection="0"/>
    <xf numFmtId="0" fontId="1" fillId="5" borderId="0" applyNumberFormat="0" applyBorder="0" applyAlignment="0" applyProtection="0"/>
    <xf numFmtId="0" fontId="4" fillId="8" borderId="0" applyNumberFormat="0" applyBorder="0" applyAlignment="0" applyProtection="0"/>
    <xf numFmtId="0" fontId="1" fillId="8" borderId="0" applyNumberFormat="0" applyBorder="0" applyAlignment="0" applyProtection="0"/>
    <xf numFmtId="0" fontId="4" fillId="11" borderId="0" applyNumberFormat="0" applyBorder="0" applyAlignment="0" applyProtection="0"/>
    <xf numFmtId="0" fontId="1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165" fontId="29" fillId="0" borderId="0" applyFont="0" applyFill="0" applyBorder="0" applyAlignment="0" applyProtection="0"/>
    <xf numFmtId="0" fontId="28" fillId="0" borderId="0">
      <alignment vertical="center"/>
    </xf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1" applyNumberFormat="0" applyAlignment="0" applyProtection="0"/>
    <xf numFmtId="0" fontId="15" fillId="0" borderId="6" applyNumberFormat="0" applyFill="0" applyAlignment="0" applyProtection="0"/>
    <xf numFmtId="164" fontId="2" fillId="0" borderId="0" applyFont="0" applyFill="0" applyBorder="0" applyAlignment="0" applyProtection="0"/>
    <xf numFmtId="0" fontId="16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23" borderId="7" applyNumberFormat="0" applyFont="0" applyAlignment="0" applyProtection="0"/>
    <xf numFmtId="0" fontId="2" fillId="23" borderId="7" applyNumberFormat="0" applyFont="0" applyAlignment="0" applyProtection="0"/>
    <xf numFmtId="0" fontId="17" fillId="20" borderId="8" applyNumberFormat="0" applyAlignment="0" applyProtection="0"/>
    <xf numFmtId="9" fontId="2" fillId="0" borderId="0" applyFont="0" applyFill="0" applyBorder="0" applyAlignment="0" applyProtection="0"/>
    <xf numFmtId="43" fontId="2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170" fontId="2" fillId="0" borderId="0" applyFill="0" applyBorder="0" applyAlignment="0" applyProtection="0"/>
    <xf numFmtId="43" fontId="2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61" fillId="0" borderId="0"/>
    <xf numFmtId="171" fontId="61" fillId="0" borderId="0" applyFill="0" applyBorder="0" applyProtection="0"/>
    <xf numFmtId="9" fontId="61" fillId="0" borderId="0" applyFill="0" applyBorder="0" applyProtection="0"/>
    <xf numFmtId="0" fontId="62" fillId="0" borderId="0" applyNumberFormat="0" applyFill="0" applyBorder="0" applyProtection="0"/>
    <xf numFmtId="170" fontId="61" fillId="0" borderId="0" applyFill="0" applyBorder="0" applyProtection="0"/>
    <xf numFmtId="0" fontId="63" fillId="0" borderId="0"/>
    <xf numFmtId="9" fontId="2" fillId="0" borderId="0" applyFill="0" applyBorder="0" applyAlignment="0" applyProtection="0"/>
    <xf numFmtId="0" fontId="18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Fill="1"/>
    <xf numFmtId="0" fontId="31" fillId="0" borderId="0" xfId="0" applyFont="1" applyAlignment="1">
      <alignment horizontal="justify" vertical="center"/>
    </xf>
    <xf numFmtId="0" fontId="32" fillId="0" borderId="0" xfId="59" applyFont="1" applyFill="1" applyBorder="1" applyAlignment="1">
      <alignment vertical="center" wrapText="1"/>
    </xf>
    <xf numFmtId="10" fontId="32" fillId="0" borderId="0" xfId="59" applyNumberFormat="1" applyFont="1" applyFill="1" applyBorder="1" applyAlignment="1">
      <alignment vertical="center" wrapText="1"/>
    </xf>
    <xf numFmtId="0" fontId="31" fillId="0" borderId="0" xfId="0" applyFont="1"/>
    <xf numFmtId="4" fontId="31" fillId="0" borderId="0" xfId="0" applyNumberFormat="1" applyFont="1"/>
    <xf numFmtId="10" fontId="31" fillId="0" borderId="0" xfId="0" applyNumberFormat="1" applyFont="1"/>
    <xf numFmtId="0" fontId="31" fillId="0" borderId="0" xfId="0" applyFont="1" applyAlignment="1"/>
    <xf numFmtId="0" fontId="33" fillId="0" borderId="0" xfId="0" applyFont="1" applyAlignment="1">
      <alignment vertical="center"/>
    </xf>
    <xf numFmtId="4" fontId="31" fillId="0" borderId="0" xfId="0" applyNumberFormat="1" applyFont="1" applyAlignment="1"/>
    <xf numFmtId="10" fontId="31" fillId="0" borderId="0" xfId="0" applyNumberFormat="1" applyFont="1" applyAlignment="1"/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14" fontId="23" fillId="0" borderId="0" xfId="0" applyNumberFormat="1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23" fillId="0" borderId="0" xfId="59" applyFont="1" applyFill="1" applyBorder="1" applyAlignment="1">
      <alignment vertical="center" wrapText="1"/>
    </xf>
    <xf numFmtId="0" fontId="22" fillId="0" borderId="0" xfId="59" applyFont="1"/>
    <xf numFmtId="0" fontId="23" fillId="0" borderId="0" xfId="59" applyFont="1" applyFill="1" applyBorder="1" applyAlignment="1">
      <alignment horizontal="left" vertical="center" wrapText="1"/>
    </xf>
    <xf numFmtId="0" fontId="22" fillId="0" borderId="10" xfId="59" applyFont="1" applyBorder="1"/>
    <xf numFmtId="0" fontId="31" fillId="0" borderId="10" xfId="0" applyFont="1" applyBorder="1"/>
    <xf numFmtId="0" fontId="0" fillId="0" borderId="0" xfId="0"/>
    <xf numFmtId="0" fontId="36" fillId="0" borderId="0" xfId="60" applyFont="1" applyFill="1" applyBorder="1" applyAlignment="1">
      <alignment horizontal="left" vertical="center" wrapText="1"/>
    </xf>
    <xf numFmtId="0" fontId="36" fillId="0" borderId="11" xfId="60" applyFont="1" applyFill="1" applyBorder="1" applyAlignment="1">
      <alignment horizontal="left" vertical="center" wrapText="1"/>
    </xf>
    <xf numFmtId="0" fontId="37" fillId="0" borderId="0" xfId="0" applyFont="1"/>
    <xf numFmtId="0" fontId="37" fillId="0" borderId="11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37" fillId="0" borderId="0" xfId="0" applyFont="1" applyFill="1"/>
    <xf numFmtId="0" fontId="38" fillId="0" borderId="0" xfId="65" applyFont="1" applyFill="1" applyBorder="1" applyAlignment="1">
      <alignment vertical="center" wrapText="1"/>
    </xf>
    <xf numFmtId="0" fontId="32" fillId="0" borderId="12" xfId="65" applyFont="1" applyFill="1" applyBorder="1" applyAlignment="1">
      <alignment vertical="center" wrapText="1"/>
    </xf>
    <xf numFmtId="0" fontId="30" fillId="0" borderId="0" xfId="0" applyFont="1"/>
    <xf numFmtId="0" fontId="39" fillId="25" borderId="13" xfId="60" applyFont="1" applyFill="1" applyBorder="1" applyAlignment="1">
      <alignment horizontal="left" vertical="center" wrapText="1"/>
    </xf>
    <xf numFmtId="0" fontId="39" fillId="25" borderId="14" xfId="60" applyFont="1" applyFill="1" applyBorder="1" applyAlignment="1">
      <alignment horizontal="left" vertical="center" wrapText="1"/>
    </xf>
    <xf numFmtId="0" fontId="40" fillId="25" borderId="15" xfId="0" applyFont="1" applyFill="1" applyBorder="1" applyAlignment="1">
      <alignment horizontal="center" vertical="center"/>
    </xf>
    <xf numFmtId="0" fontId="39" fillId="25" borderId="16" xfId="60" applyFont="1" applyFill="1" applyBorder="1" applyAlignment="1">
      <alignment horizontal="left" vertical="center" wrapText="1"/>
    </xf>
    <xf numFmtId="0" fontId="39" fillId="25" borderId="17" xfId="60" applyFont="1" applyFill="1" applyBorder="1" applyAlignment="1">
      <alignment horizontal="left" vertical="center" wrapText="1"/>
    </xf>
    <xf numFmtId="0" fontId="30" fillId="0" borderId="18" xfId="0" applyFont="1" applyFill="1" applyBorder="1" applyAlignment="1">
      <alignment horizontal="left" vertical="center" wrapText="1"/>
    </xf>
    <xf numFmtId="0" fontId="32" fillId="0" borderId="19" xfId="65" applyFont="1" applyFill="1" applyBorder="1" applyAlignment="1">
      <alignment vertical="center" wrapText="1"/>
    </xf>
    <xf numFmtId="0" fontId="32" fillId="0" borderId="20" xfId="65" applyFont="1" applyFill="1" applyBorder="1" applyAlignment="1">
      <alignment vertical="center" wrapText="1"/>
    </xf>
    <xf numFmtId="0" fontId="32" fillId="0" borderId="18" xfId="0" applyFont="1" applyBorder="1"/>
    <xf numFmtId="0" fontId="40" fillId="0" borderId="0" xfId="0" applyFont="1" applyFill="1" applyBorder="1" applyAlignment="1">
      <alignment horizontal="center" vertical="center" wrapText="1"/>
    </xf>
    <xf numFmtId="0" fontId="32" fillId="0" borderId="21" xfId="65" applyFont="1" applyFill="1" applyBorder="1" applyAlignment="1">
      <alignment vertical="center" wrapText="1"/>
    </xf>
    <xf numFmtId="0" fontId="32" fillId="0" borderId="0" xfId="59" applyFont="1" applyFill="1" applyBorder="1" applyAlignment="1">
      <alignment horizontal="center" vertical="center" wrapText="1"/>
    </xf>
    <xf numFmtId="166" fontId="41" fillId="0" borderId="0" xfId="40" applyNumberFormat="1" applyFont="1" applyFill="1" applyBorder="1" applyAlignment="1">
      <alignment vertical="center" wrapText="1"/>
    </xf>
    <xf numFmtId="0" fontId="22" fillId="0" borderId="12" xfId="59" applyFont="1" applyBorder="1"/>
    <xf numFmtId="0" fontId="33" fillId="0" borderId="12" xfId="0" applyFont="1" applyBorder="1" applyAlignment="1">
      <alignment vertical="center" wrapText="1"/>
    </xf>
    <xf numFmtId="0" fontId="31" fillId="0" borderId="12" xfId="0" applyFont="1" applyBorder="1" applyAlignment="1">
      <alignment vertical="center" wrapText="1"/>
    </xf>
    <xf numFmtId="0" fontId="32" fillId="0" borderId="18" xfId="65" applyFont="1" applyFill="1" applyBorder="1" applyAlignment="1">
      <alignment vertical="center" wrapText="1"/>
    </xf>
    <xf numFmtId="0" fontId="30" fillId="0" borderId="22" xfId="0" applyFont="1" applyFill="1" applyBorder="1" applyAlignment="1">
      <alignment horizontal="left" vertical="center" wrapText="1"/>
    </xf>
    <xf numFmtId="0" fontId="30" fillId="0" borderId="19" xfId="0" applyFont="1" applyFill="1" applyBorder="1" applyAlignment="1">
      <alignment horizontal="left" vertical="center" wrapText="1"/>
    </xf>
    <xf numFmtId="0" fontId="30" fillId="0" borderId="23" xfId="0" applyFont="1" applyFill="1" applyBorder="1" applyAlignment="1">
      <alignment horizontal="left" vertical="center" wrapText="1"/>
    </xf>
    <xf numFmtId="0" fontId="41" fillId="0" borderId="0" xfId="59" applyFont="1" applyFill="1" applyBorder="1" applyAlignment="1">
      <alignment horizontal="center" vertical="center" wrapText="1"/>
    </xf>
    <xf numFmtId="49" fontId="42" fillId="0" borderId="12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vertical="center"/>
    </xf>
    <xf numFmtId="166" fontId="30" fillId="0" borderId="0" xfId="40" applyNumberFormat="1" applyFont="1" applyAlignment="1">
      <alignment vertical="center"/>
    </xf>
    <xf numFmtId="10" fontId="30" fillId="0" borderId="0" xfId="0" applyNumberFormat="1" applyFont="1" applyAlignment="1">
      <alignment vertical="center"/>
    </xf>
    <xf numFmtId="0" fontId="43" fillId="0" borderId="0" xfId="50" applyNumberFormat="1" applyFont="1" applyFill="1" applyBorder="1" applyAlignment="1" applyProtection="1">
      <alignment horizontal="center" vertical="center" wrapText="1"/>
      <protection locked="0"/>
    </xf>
    <xf numFmtId="0" fontId="43" fillId="0" borderId="0" xfId="0" applyFont="1" applyFill="1" applyBorder="1" applyAlignment="1">
      <alignment horizontal="left" vertical="center" wrapText="1"/>
    </xf>
    <xf numFmtId="3" fontId="43" fillId="0" borderId="0" xfId="50" applyNumberFormat="1" applyFont="1" applyFill="1" applyBorder="1" applyAlignment="1" applyProtection="1">
      <alignment horizontal="center" vertical="center" wrapText="1"/>
      <protection locked="0"/>
    </xf>
    <xf numFmtId="0" fontId="43" fillId="0" borderId="0" xfId="0" applyFont="1" applyFill="1" applyBorder="1" applyAlignment="1">
      <alignment horizontal="center" vertical="center" wrapText="1"/>
    </xf>
    <xf numFmtId="0" fontId="43" fillId="0" borderId="0" xfId="59" applyFont="1" applyFill="1" applyBorder="1" applyAlignment="1">
      <alignment horizontal="center" vertical="center" wrapText="1"/>
    </xf>
    <xf numFmtId="9" fontId="43" fillId="0" borderId="0" xfId="70" applyFont="1" applyFill="1" applyBorder="1" applyAlignment="1">
      <alignment horizontal="center" vertical="center" wrapText="1"/>
    </xf>
    <xf numFmtId="17" fontId="43" fillId="0" borderId="0" xfId="0" applyNumberFormat="1" applyFont="1" applyFill="1" applyBorder="1" applyAlignment="1">
      <alignment horizontal="center" vertical="center" wrapText="1"/>
    </xf>
    <xf numFmtId="14" fontId="43" fillId="0" borderId="0" xfId="61" applyNumberFormat="1" applyFont="1" applyFill="1" applyBorder="1" applyAlignment="1" applyProtection="1">
      <alignment horizontal="center" vertical="center" wrapText="1"/>
    </xf>
    <xf numFmtId="10" fontId="39" fillId="24" borderId="12" xfId="59" applyNumberFormat="1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166" fontId="30" fillId="0" borderId="0" xfId="40" applyNumberFormat="1" applyFont="1" applyAlignment="1">
      <alignment vertical="center" wrapText="1"/>
    </xf>
    <xf numFmtId="10" fontId="30" fillId="0" borderId="0" xfId="0" applyNumberFormat="1" applyFont="1" applyAlignment="1">
      <alignment vertical="center" wrapText="1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166" fontId="41" fillId="0" borderId="0" xfId="40" applyNumberFormat="1" applyFont="1" applyAlignment="1">
      <alignment horizontal="right" vertical="center" wrapText="1"/>
    </xf>
    <xf numFmtId="4" fontId="44" fillId="0" borderId="0" xfId="0" applyNumberFormat="1" applyFont="1" applyAlignment="1">
      <alignment vertical="center" wrapText="1"/>
    </xf>
    <xf numFmtId="0" fontId="42" fillId="0" borderId="0" xfId="0" applyFont="1" applyAlignment="1">
      <alignment horizontal="center" vertical="center" wrapText="1"/>
    </xf>
    <xf numFmtId="0" fontId="42" fillId="0" borderId="0" xfId="0" applyFont="1" applyAlignment="1">
      <alignment vertical="center" wrapText="1"/>
    </xf>
    <xf numFmtId="0" fontId="42" fillId="0" borderId="0" xfId="0" applyFont="1" applyFill="1" applyBorder="1" applyAlignment="1">
      <alignment vertical="center" wrapText="1"/>
    </xf>
    <xf numFmtId="166" fontId="42" fillId="0" borderId="0" xfId="40" applyNumberFormat="1" applyFont="1" applyAlignment="1">
      <alignment vertical="center" wrapText="1"/>
    </xf>
    <xf numFmtId="10" fontId="42" fillId="0" borderId="0" xfId="0" applyNumberFormat="1" applyFont="1" applyAlignment="1">
      <alignment vertical="center" wrapText="1"/>
    </xf>
    <xf numFmtId="4" fontId="39" fillId="24" borderId="12" xfId="59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horizontal="justify" vertical="center"/>
    </xf>
    <xf numFmtId="0" fontId="47" fillId="0" borderId="0" xfId="0" applyFont="1" applyAlignment="1">
      <alignment horizontal="left" vertical="center"/>
    </xf>
    <xf numFmtId="0" fontId="48" fillId="0" borderId="0" xfId="0" applyFont="1" applyAlignment="1">
      <alignment horizontal="justify" vertical="center"/>
    </xf>
    <xf numFmtId="0" fontId="49" fillId="0" borderId="0" xfId="0" applyFont="1" applyAlignment="1">
      <alignment vertical="center"/>
    </xf>
    <xf numFmtId="0" fontId="50" fillId="0" borderId="0" xfId="0" applyFont="1" applyAlignment="1">
      <alignment horizontal="left" vertical="center"/>
    </xf>
    <xf numFmtId="0" fontId="30" fillId="0" borderId="0" xfId="0" applyFont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vertical="center" wrapText="1"/>
    </xf>
    <xf numFmtId="0" fontId="43" fillId="0" borderId="0" xfId="0" applyFont="1" applyFill="1" applyBorder="1" applyAlignment="1">
      <alignment vertical="center" wrapText="1"/>
    </xf>
    <xf numFmtId="0" fontId="47" fillId="0" borderId="0" xfId="0" applyFont="1" applyFill="1" applyAlignment="1">
      <alignment horizontal="left" vertical="center"/>
    </xf>
    <xf numFmtId="0" fontId="47" fillId="0" borderId="0" xfId="0" applyFont="1" applyBorder="1" applyAlignment="1">
      <alignment horizontal="left" vertical="center"/>
    </xf>
    <xf numFmtId="0" fontId="49" fillId="0" borderId="0" xfId="0" applyFont="1" applyBorder="1" applyAlignment="1">
      <alignment vertical="center"/>
    </xf>
    <xf numFmtId="0" fontId="47" fillId="0" borderId="0" xfId="0" applyFont="1" applyFill="1" applyBorder="1" applyAlignment="1">
      <alignment horizontal="left" vertical="center"/>
    </xf>
    <xf numFmtId="0" fontId="30" fillId="0" borderId="0" xfId="0" applyFont="1" applyFill="1" applyAlignment="1">
      <alignment vertical="center"/>
    </xf>
    <xf numFmtId="0" fontId="50" fillId="0" borderId="0" xfId="0" applyFont="1" applyFill="1" applyBorder="1" applyAlignment="1">
      <alignment horizontal="left" vertical="center"/>
    </xf>
    <xf numFmtId="0" fontId="30" fillId="0" borderId="10" xfId="0" applyFont="1" applyBorder="1" applyAlignment="1">
      <alignment horizontal="center" vertical="center"/>
    </xf>
    <xf numFmtId="0" fontId="53" fillId="0" borderId="10" xfId="0" applyFont="1" applyFill="1" applyBorder="1" applyAlignment="1">
      <alignment horizontal="left" vertical="center"/>
    </xf>
    <xf numFmtId="0" fontId="30" fillId="0" borderId="10" xfId="0" applyFont="1" applyFill="1" applyBorder="1" applyAlignment="1">
      <alignment vertical="center"/>
    </xf>
    <xf numFmtId="4" fontId="36" fillId="24" borderId="12" xfId="60" applyNumberFormat="1" applyFont="1" applyFill="1" applyBorder="1" applyAlignment="1">
      <alignment horizontal="center" vertical="center" wrapText="1"/>
    </xf>
    <xf numFmtId="0" fontId="38" fillId="0" borderId="0" xfId="60" applyFont="1" applyFill="1" applyBorder="1" applyAlignment="1">
      <alignment vertical="center" wrapText="1"/>
    </xf>
    <xf numFmtId="4" fontId="38" fillId="0" borderId="0" xfId="60" applyNumberFormat="1" applyFont="1" applyFill="1" applyBorder="1" applyAlignment="1">
      <alignment vertical="center" wrapText="1"/>
    </xf>
    <xf numFmtId="10" fontId="38" fillId="0" borderId="0" xfId="60" applyNumberFormat="1" applyFont="1" applyFill="1" applyBorder="1" applyAlignment="1">
      <alignment vertical="center" wrapText="1"/>
    </xf>
    <xf numFmtId="0" fontId="38" fillId="0" borderId="0" xfId="60" applyFont="1" applyFill="1" applyBorder="1" applyAlignment="1">
      <alignment horizontal="center" vertical="center" wrapText="1"/>
    </xf>
    <xf numFmtId="10" fontId="38" fillId="0" borderId="0" xfId="60" applyNumberFormat="1" applyFont="1" applyFill="1" applyBorder="1" applyAlignment="1">
      <alignment horizontal="center" vertical="center" wrapText="1"/>
    </xf>
    <xf numFmtId="10" fontId="36" fillId="24" borderId="12" xfId="6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 wrapText="1"/>
    </xf>
    <xf numFmtId="0" fontId="0" fillId="0" borderId="0" xfId="0"/>
    <xf numFmtId="166" fontId="39" fillId="24" borderId="12" xfId="40" applyNumberFormat="1" applyFont="1" applyFill="1" applyBorder="1" applyAlignment="1">
      <alignment horizontal="center" vertical="center" wrapText="1"/>
    </xf>
    <xf numFmtId="166" fontId="42" fillId="0" borderId="0" xfId="40" applyNumberFormat="1" applyFont="1" applyFill="1" applyBorder="1" applyAlignment="1">
      <alignment vertical="center" wrapText="1"/>
    </xf>
    <xf numFmtId="4" fontId="39" fillId="24" borderId="12" xfId="60" applyNumberFormat="1" applyFont="1" applyFill="1" applyBorder="1" applyAlignment="1">
      <alignment horizontal="center" vertical="center" wrapText="1"/>
    </xf>
    <xf numFmtId="10" fontId="39" fillId="24" borderId="12" xfId="60" applyNumberFormat="1" applyFont="1" applyFill="1" applyBorder="1" applyAlignment="1">
      <alignment horizontal="center" vertical="center" wrapText="1"/>
    </xf>
    <xf numFmtId="166" fontId="55" fillId="0" borderId="0" xfId="59" applyNumberFormat="1" applyFont="1" applyFill="1" applyBorder="1" applyAlignment="1">
      <alignment vertical="center" wrapText="1"/>
    </xf>
    <xf numFmtId="0" fontId="32" fillId="0" borderId="12" xfId="0" applyFont="1" applyFill="1" applyBorder="1" applyAlignment="1">
      <alignment vertical="center" wrapText="1"/>
    </xf>
    <xf numFmtId="166" fontId="32" fillId="0" borderId="12" xfId="40" applyNumberFormat="1" applyFont="1" applyFill="1" applyBorder="1" applyAlignment="1">
      <alignment vertical="center" wrapText="1"/>
    </xf>
    <xf numFmtId="0" fontId="32" fillId="0" borderId="12" xfId="0" applyFont="1" applyFill="1" applyBorder="1" applyAlignment="1">
      <alignment horizontal="justify" vertical="center" wrapText="1"/>
    </xf>
    <xf numFmtId="0" fontId="32" fillId="0" borderId="12" xfId="0" applyFont="1" applyFill="1" applyBorder="1" applyAlignment="1">
      <alignment horizontal="center" vertical="center" wrapText="1"/>
    </xf>
    <xf numFmtId="9" fontId="32" fillId="0" borderId="12" xfId="0" applyNumberFormat="1" applyFont="1" applyFill="1" applyBorder="1" applyAlignment="1">
      <alignment horizontal="center" vertical="center" wrapText="1"/>
    </xf>
    <xf numFmtId="0" fontId="32" fillId="0" borderId="12" xfId="40" applyNumberFormat="1" applyFont="1" applyFill="1" applyBorder="1" applyAlignment="1">
      <alignment horizontal="center" vertical="center" wrapText="1"/>
    </xf>
    <xf numFmtId="17" fontId="32" fillId="0" borderId="12" xfId="0" applyNumberFormat="1" applyFont="1" applyFill="1" applyBorder="1" applyAlignment="1">
      <alignment horizontal="center" vertical="center" wrapText="1"/>
    </xf>
    <xf numFmtId="17" fontId="30" fillId="0" borderId="12" xfId="0" applyNumberFormat="1" applyFont="1" applyFill="1" applyBorder="1" applyAlignment="1">
      <alignment horizontal="center" vertical="center" wrapText="1"/>
    </xf>
    <xf numFmtId="0" fontId="30" fillId="0" borderId="12" xfId="0" applyFont="1" applyFill="1" applyBorder="1" applyAlignment="1">
      <alignment horizontal="justify" vertical="center" wrapText="1"/>
    </xf>
    <xf numFmtId="0" fontId="30" fillId="0" borderId="12" xfId="0" applyFont="1" applyFill="1" applyBorder="1" applyAlignment="1">
      <alignment horizontal="center" vertical="center" wrapText="1"/>
    </xf>
    <xf numFmtId="172" fontId="30" fillId="0" borderId="0" xfId="0" applyNumberFormat="1" applyFont="1" applyAlignment="1">
      <alignment vertical="center" wrapText="1"/>
    </xf>
    <xf numFmtId="166" fontId="32" fillId="0" borderId="12" xfId="40" applyNumberFormat="1" applyFont="1" applyFill="1" applyBorder="1" applyAlignment="1">
      <alignment horizontal="center" vertical="center" wrapText="1"/>
    </xf>
    <xf numFmtId="9" fontId="32" fillId="0" borderId="12" xfId="61" applyNumberFormat="1" applyFont="1" applyFill="1" applyBorder="1" applyAlignment="1" applyProtection="1">
      <alignment horizontal="center" vertical="center" wrapText="1"/>
      <protection locked="0"/>
    </xf>
    <xf numFmtId="3" fontId="32" fillId="0" borderId="12" xfId="50" applyNumberFormat="1" applyFont="1" applyFill="1" applyBorder="1" applyAlignment="1">
      <alignment horizontal="right" vertical="center" wrapText="1"/>
    </xf>
    <xf numFmtId="169" fontId="32" fillId="0" borderId="12" xfId="0" applyNumberFormat="1" applyFont="1" applyFill="1" applyBorder="1" applyAlignment="1">
      <alignment horizontal="center" vertical="center" wrapText="1"/>
    </xf>
    <xf numFmtId="167" fontId="32" fillId="0" borderId="12" xfId="0" applyNumberFormat="1" applyFont="1" applyFill="1" applyBorder="1" applyAlignment="1">
      <alignment horizontal="center" vertical="center"/>
    </xf>
    <xf numFmtId="3" fontId="32" fillId="0" borderId="12" xfId="0" applyNumberFormat="1" applyFont="1" applyFill="1" applyBorder="1" applyAlignment="1">
      <alignment horizontal="left" vertical="center" wrapText="1"/>
    </xf>
    <xf numFmtId="0" fontId="45" fillId="0" borderId="12" xfId="0" applyFont="1" applyFill="1" applyBorder="1" applyAlignment="1">
      <alignment horizontal="center" vertical="center" wrapText="1"/>
    </xf>
    <xf numFmtId="0" fontId="52" fillId="0" borderId="12" xfId="0" applyFont="1" applyFill="1" applyBorder="1" applyAlignment="1">
      <alignment horizontal="center" vertical="center" wrapText="1"/>
    </xf>
    <xf numFmtId="3" fontId="30" fillId="0" borderId="12" xfId="0" applyNumberFormat="1" applyFont="1" applyFill="1" applyBorder="1" applyAlignment="1">
      <alignment horizontal="left" vertical="center" wrapText="1"/>
    </xf>
    <xf numFmtId="3" fontId="32" fillId="0" borderId="12" xfId="0" applyNumberFormat="1" applyFont="1" applyFill="1" applyBorder="1" applyAlignment="1">
      <alignment horizontal="center" vertical="center"/>
    </xf>
    <xf numFmtId="3" fontId="32" fillId="0" borderId="12" xfId="74" applyNumberFormat="1" applyFont="1" applyFill="1" applyBorder="1" applyAlignment="1" applyProtection="1">
      <alignment horizontal="center" vertical="center"/>
    </xf>
    <xf numFmtId="3" fontId="32" fillId="0" borderId="12" xfId="60" applyNumberFormat="1" applyFont="1" applyFill="1" applyBorder="1" applyAlignment="1">
      <alignment horizontal="left" vertical="center" wrapText="1"/>
    </xf>
    <xf numFmtId="165" fontId="42" fillId="0" borderId="0" xfId="0" applyNumberFormat="1" applyFont="1" applyAlignment="1">
      <alignment vertical="center" wrapText="1"/>
    </xf>
    <xf numFmtId="165" fontId="0" fillId="0" borderId="0" xfId="40" applyNumberFormat="1" applyFont="1"/>
    <xf numFmtId="165" fontId="30" fillId="0" borderId="0" xfId="0" applyNumberFormat="1" applyFont="1" applyFill="1" applyBorder="1" applyAlignment="1">
      <alignment vertical="center" wrapText="1"/>
    </xf>
    <xf numFmtId="165" fontId="30" fillId="0" borderId="0" xfId="0" applyNumberFormat="1" applyFont="1" applyAlignment="1">
      <alignment vertical="center" wrapText="1"/>
    </xf>
    <xf numFmtId="166" fontId="30" fillId="0" borderId="12" xfId="0" applyNumberFormat="1" applyFont="1" applyFill="1" applyBorder="1" applyAlignment="1">
      <alignment horizontal="center" vertical="center" wrapText="1"/>
    </xf>
    <xf numFmtId="166" fontId="41" fillId="0" borderId="12" xfId="40" applyNumberFormat="1" applyFont="1" applyFill="1" applyBorder="1" applyAlignment="1">
      <alignment vertical="center" wrapText="1"/>
    </xf>
    <xf numFmtId="166" fontId="54" fillId="0" borderId="12" xfId="0" applyNumberFormat="1" applyFont="1" applyFill="1" applyBorder="1" applyAlignment="1">
      <alignment horizontal="center" vertical="center" wrapText="1"/>
    </xf>
    <xf numFmtId="17" fontId="52" fillId="0" borderId="12" xfId="0" applyNumberFormat="1" applyFont="1" applyFill="1" applyBorder="1" applyAlignment="1">
      <alignment horizontal="center" vertical="center" wrapText="1"/>
    </xf>
    <xf numFmtId="0" fontId="32" fillId="0" borderId="12" xfId="0" applyNumberFormat="1" applyFont="1" applyFill="1" applyBorder="1" applyAlignment="1">
      <alignment horizontal="center" vertical="center" wrapText="1"/>
    </xf>
    <xf numFmtId="49" fontId="32" fillId="0" borderId="12" xfId="61" applyNumberFormat="1" applyFont="1" applyFill="1" applyBorder="1" applyAlignment="1" applyProtection="1">
      <alignment horizontal="center" vertical="center" wrapText="1"/>
      <protection locked="0"/>
    </xf>
    <xf numFmtId="0" fontId="51" fillId="0" borderId="12" xfId="0" applyFont="1" applyFill="1" applyBorder="1" applyAlignment="1">
      <alignment horizontal="center" vertical="center" wrapText="1"/>
    </xf>
    <xf numFmtId="17" fontId="51" fillId="0" borderId="12" xfId="0" applyNumberFormat="1" applyFont="1" applyFill="1" applyBorder="1" applyAlignment="1">
      <alignment horizontal="center" vertical="center" wrapText="1"/>
    </xf>
    <xf numFmtId="166" fontId="51" fillId="0" borderId="12" xfId="0" applyNumberFormat="1" applyFont="1" applyFill="1" applyBorder="1" applyAlignment="1">
      <alignment horizontal="center" vertical="center" wrapText="1"/>
    </xf>
    <xf numFmtId="3" fontId="32" fillId="0" borderId="12" xfId="74" applyNumberFormat="1" applyFont="1" applyFill="1" applyBorder="1" applyAlignment="1" applyProtection="1">
      <alignment horizontal="center" vertical="center" wrapText="1"/>
    </xf>
    <xf numFmtId="3" fontId="30" fillId="0" borderId="12" xfId="74" applyNumberFormat="1" applyFont="1" applyFill="1" applyBorder="1" applyAlignment="1" applyProtection="1">
      <alignment horizontal="center" vertical="center"/>
    </xf>
    <xf numFmtId="3" fontId="32" fillId="0" borderId="12" xfId="40" applyNumberFormat="1" applyFont="1" applyFill="1" applyBorder="1" applyAlignment="1" applyProtection="1">
      <alignment horizontal="center" vertical="center"/>
    </xf>
    <xf numFmtId="167" fontId="32" fillId="0" borderId="12" xfId="74" applyNumberFormat="1" applyFont="1" applyFill="1" applyBorder="1" applyAlignment="1" applyProtection="1">
      <alignment horizontal="center" vertical="center"/>
    </xf>
    <xf numFmtId="17" fontId="56" fillId="0" borderId="12" xfId="0" applyNumberFormat="1" applyFont="1" applyFill="1" applyBorder="1" applyAlignment="1">
      <alignment horizontal="center" vertical="center" wrapText="1"/>
    </xf>
    <xf numFmtId="3" fontId="30" fillId="0" borderId="12" xfId="60" applyNumberFormat="1" applyFont="1" applyFill="1" applyBorder="1" applyAlignment="1">
      <alignment horizontal="left" vertical="center" wrapText="1"/>
    </xf>
    <xf numFmtId="3" fontId="32" fillId="0" borderId="12" xfId="0" applyNumberFormat="1" applyFont="1" applyFill="1" applyBorder="1" applyAlignment="1">
      <alignment horizontal="center" vertical="center" wrapText="1"/>
    </xf>
    <xf numFmtId="0" fontId="32" fillId="0" borderId="12" xfId="0" applyFont="1" applyFill="1" applyBorder="1" applyAlignment="1">
      <alignment horizontal="left" vertical="center" wrapText="1"/>
    </xf>
    <xf numFmtId="165" fontId="32" fillId="0" borderId="12" xfId="40" applyNumberFormat="1" applyFont="1" applyFill="1" applyBorder="1" applyAlignment="1">
      <alignment vertical="center" wrapText="1"/>
    </xf>
    <xf numFmtId="166" fontId="42" fillId="0" borderId="0" xfId="0" applyNumberFormat="1" applyFont="1" applyAlignment="1">
      <alignment vertical="center" wrapText="1"/>
    </xf>
    <xf numFmtId="0" fontId="30" fillId="0" borderId="12" xfId="60" applyFont="1" applyFill="1" applyBorder="1" applyAlignment="1">
      <alignment horizontal="center" vertical="center" wrapText="1"/>
    </xf>
    <xf numFmtId="0" fontId="45" fillId="0" borderId="12" xfId="60" applyFont="1" applyFill="1" applyBorder="1" applyAlignment="1">
      <alignment vertical="center" wrapText="1"/>
    </xf>
    <xf numFmtId="0" fontId="32" fillId="0" borderId="12" xfId="60" applyFont="1" applyFill="1" applyBorder="1" applyAlignment="1">
      <alignment vertical="center" wrapText="1"/>
    </xf>
    <xf numFmtId="0" fontId="36" fillId="24" borderId="12" xfId="60" applyFont="1" applyFill="1" applyBorder="1" applyAlignment="1">
      <alignment horizontal="center" vertical="center" wrapText="1"/>
    </xf>
    <xf numFmtId="0" fontId="39" fillId="24" borderId="12" xfId="59" applyFont="1" applyFill="1" applyBorder="1" applyAlignment="1">
      <alignment horizontal="center" vertical="center" wrapText="1"/>
    </xf>
    <xf numFmtId="0" fontId="39" fillId="24" borderId="12" xfId="60" applyFont="1" applyFill="1" applyBorder="1" applyAlignment="1">
      <alignment horizontal="center" vertical="center" wrapText="1"/>
    </xf>
    <xf numFmtId="168" fontId="32" fillId="0" borderId="12" xfId="0" applyNumberFormat="1" applyFont="1" applyFill="1" applyBorder="1" applyAlignment="1">
      <alignment horizontal="center" vertical="center" wrapText="1"/>
    </xf>
    <xf numFmtId="43" fontId="32" fillId="0" borderId="12" xfId="0" applyNumberFormat="1" applyFont="1" applyFill="1" applyBorder="1" applyAlignment="1">
      <alignment horizontal="center" vertical="center" wrapText="1"/>
    </xf>
    <xf numFmtId="10" fontId="32" fillId="0" borderId="12" xfId="0" applyNumberFormat="1" applyFont="1" applyFill="1" applyBorder="1" applyAlignment="1">
      <alignment horizontal="center" vertical="center" wrapText="1"/>
    </xf>
    <xf numFmtId="173" fontId="32" fillId="0" borderId="12" xfId="0" applyNumberFormat="1" applyFont="1" applyFill="1" applyBorder="1" applyAlignment="1">
      <alignment horizontal="center" vertical="center" wrapText="1"/>
    </xf>
    <xf numFmtId="0" fontId="32" fillId="0" borderId="12" xfId="60" applyFont="1" applyFill="1" applyBorder="1" applyAlignment="1">
      <alignment horizontal="center" vertical="top" wrapText="1"/>
    </xf>
    <xf numFmtId="166" fontId="30" fillId="0" borderId="12" xfId="40" applyNumberFormat="1" applyFont="1" applyFill="1" applyBorder="1"/>
    <xf numFmtId="0" fontId="32" fillId="0" borderId="12" xfId="60" applyFont="1" applyFill="1" applyBorder="1" applyAlignment="1">
      <alignment horizontal="center" vertical="center" wrapText="1"/>
    </xf>
    <xf numFmtId="166" fontId="30" fillId="0" borderId="0" xfId="0" applyNumberFormat="1" applyFont="1" applyAlignment="1">
      <alignment vertical="center"/>
    </xf>
    <xf numFmtId="43" fontId="30" fillId="0" borderId="0" xfId="0" applyNumberFormat="1" applyFont="1" applyAlignment="1">
      <alignment vertical="center"/>
    </xf>
    <xf numFmtId="0" fontId="30" fillId="0" borderId="12" xfId="0" applyFont="1" applyBorder="1" applyAlignment="1">
      <alignment horizontal="center" vertical="center"/>
    </xf>
    <xf numFmtId="166" fontId="30" fillId="0" borderId="12" xfId="40" applyNumberFormat="1" applyFont="1" applyBorder="1" applyAlignment="1">
      <alignment vertical="center"/>
    </xf>
    <xf numFmtId="165" fontId="30" fillId="0" borderId="12" xfId="40" applyFont="1" applyBorder="1" applyAlignment="1">
      <alignment vertical="center"/>
    </xf>
    <xf numFmtId="165" fontId="41" fillId="0" borderId="0" xfId="40" applyFont="1" applyAlignment="1">
      <alignment vertical="center"/>
    </xf>
    <xf numFmtId="0" fontId="40" fillId="26" borderId="26" xfId="0" applyFont="1" applyFill="1" applyBorder="1" applyAlignment="1">
      <alignment horizontal="center" vertical="center" wrapText="1"/>
    </xf>
    <xf numFmtId="0" fontId="57" fillId="26" borderId="0" xfId="0" applyFont="1" applyFill="1" applyAlignment="1">
      <alignment horizontal="left"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1" xfId="0" applyFont="1" applyBorder="1" applyAlignment="1">
      <alignment horizontal="center" vertical="center" wrapText="1"/>
    </xf>
    <xf numFmtId="0" fontId="40" fillId="25" borderId="13" xfId="0" applyFont="1" applyFill="1" applyBorder="1" applyAlignment="1">
      <alignment horizontal="center" vertical="center"/>
    </xf>
    <xf numFmtId="0" fontId="40" fillId="25" borderId="16" xfId="0" applyFont="1" applyFill="1" applyBorder="1" applyAlignment="1">
      <alignment horizontal="center" vertical="center"/>
    </xf>
    <xf numFmtId="0" fontId="40" fillId="25" borderId="29" xfId="0" applyFont="1" applyFill="1" applyBorder="1" applyAlignment="1">
      <alignment horizontal="center" vertical="center"/>
    </xf>
    <xf numFmtId="0" fontId="40" fillId="25" borderId="13" xfId="0" applyFont="1" applyFill="1" applyBorder="1" applyAlignment="1">
      <alignment horizontal="left" vertical="center" wrapText="1"/>
    </xf>
    <xf numFmtId="0" fontId="40" fillId="25" borderId="16" xfId="0" applyFont="1" applyFill="1" applyBorder="1" applyAlignment="1">
      <alignment horizontal="left" vertical="center" wrapText="1"/>
    </xf>
    <xf numFmtId="0" fontId="40" fillId="25" borderId="29" xfId="0" applyFont="1" applyFill="1" applyBorder="1" applyAlignment="1">
      <alignment horizontal="left" vertical="center" wrapText="1"/>
    </xf>
    <xf numFmtId="0" fontId="40" fillId="25" borderId="27" xfId="0" applyFont="1" applyFill="1" applyBorder="1" applyAlignment="1">
      <alignment horizontal="center" vertical="center"/>
    </xf>
    <xf numFmtId="0" fontId="40" fillId="25" borderId="28" xfId="0" applyFont="1" applyFill="1" applyBorder="1" applyAlignment="1">
      <alignment horizontal="center" vertical="center"/>
    </xf>
    <xf numFmtId="0" fontId="40" fillId="25" borderId="21" xfId="0" applyFont="1" applyFill="1" applyBorder="1" applyAlignment="1">
      <alignment horizontal="center" vertical="center"/>
    </xf>
    <xf numFmtId="0" fontId="41" fillId="0" borderId="28" xfId="65" applyFont="1" applyFill="1" applyBorder="1" applyAlignment="1">
      <alignment horizontal="center" vertical="center" wrapText="1"/>
    </xf>
    <xf numFmtId="0" fontId="41" fillId="0" borderId="21" xfId="65" applyFont="1" applyFill="1" applyBorder="1" applyAlignment="1">
      <alignment horizontal="center" vertical="center" wrapText="1"/>
    </xf>
    <xf numFmtId="0" fontId="39" fillId="24" borderId="12" xfId="59" applyFont="1" applyFill="1" applyBorder="1" applyAlignment="1">
      <alignment horizontal="center" vertical="center" wrapText="1"/>
    </xf>
    <xf numFmtId="0" fontId="40" fillId="27" borderId="27" xfId="0" applyFont="1" applyFill="1" applyBorder="1" applyAlignment="1">
      <alignment horizontal="center" vertical="center"/>
    </xf>
    <xf numFmtId="0" fontId="40" fillId="27" borderId="28" xfId="0" applyFont="1" applyFill="1" applyBorder="1" applyAlignment="1">
      <alignment horizontal="center" vertical="center"/>
    </xf>
    <xf numFmtId="0" fontId="40" fillId="27" borderId="21" xfId="0" applyFont="1" applyFill="1" applyBorder="1" applyAlignment="1">
      <alignment horizontal="center" vertical="center"/>
    </xf>
    <xf numFmtId="0" fontId="58" fillId="24" borderId="12" xfId="59" applyFont="1" applyFill="1" applyBorder="1" applyAlignment="1">
      <alignment horizontal="left" vertical="center" wrapText="1"/>
    </xf>
    <xf numFmtId="0" fontId="40" fillId="24" borderId="12" xfId="59" applyFont="1" applyFill="1" applyBorder="1" applyAlignment="1">
      <alignment horizontal="center" vertical="center" wrapText="1"/>
    </xf>
    <xf numFmtId="0" fontId="59" fillId="27" borderId="27" xfId="0" applyFont="1" applyFill="1" applyBorder="1" applyAlignment="1">
      <alignment horizontal="center" vertical="center" wrapText="1"/>
    </xf>
    <xf numFmtId="0" fontId="59" fillId="27" borderId="28" xfId="0" applyFont="1" applyFill="1" applyBorder="1" applyAlignment="1">
      <alignment horizontal="center" vertical="center" wrapText="1"/>
    </xf>
    <xf numFmtId="0" fontId="59" fillId="27" borderId="21" xfId="0" applyFont="1" applyFill="1" applyBorder="1" applyAlignment="1">
      <alignment horizontal="center" vertical="center" wrapText="1"/>
    </xf>
    <xf numFmtId="9" fontId="32" fillId="0" borderId="12" xfId="61" applyNumberFormat="1" applyFont="1" applyFill="1" applyBorder="1" applyAlignment="1" applyProtection="1">
      <alignment horizontal="center" vertical="center" wrapText="1"/>
      <protection locked="0"/>
    </xf>
    <xf numFmtId="17" fontId="32" fillId="0" borderId="12" xfId="0" applyNumberFormat="1" applyFont="1" applyFill="1" applyBorder="1" applyAlignment="1">
      <alignment horizontal="center" vertical="center" wrapText="1"/>
    </xf>
    <xf numFmtId="0" fontId="58" fillId="24" borderId="12" xfId="60" applyFont="1" applyFill="1" applyBorder="1" applyAlignment="1">
      <alignment horizontal="left" vertical="center" wrapText="1"/>
    </xf>
    <xf numFmtId="0" fontId="36" fillId="24" borderId="12" xfId="60" applyFont="1" applyFill="1" applyBorder="1" applyAlignment="1">
      <alignment horizontal="center" vertical="center" wrapText="1"/>
    </xf>
    <xf numFmtId="0" fontId="36" fillId="24" borderId="12" xfId="60" applyFont="1" applyFill="1" applyBorder="1" applyAlignment="1">
      <alignment horizontal="center" vertical="center"/>
    </xf>
    <xf numFmtId="0" fontId="39" fillId="24" borderId="12" xfId="60" applyFont="1" applyFill="1" applyBorder="1" applyAlignment="1">
      <alignment horizontal="center" vertical="center" wrapText="1"/>
    </xf>
    <xf numFmtId="0" fontId="39" fillId="24" borderId="24" xfId="60" applyFont="1" applyFill="1" applyBorder="1" applyAlignment="1">
      <alignment horizontal="center" vertical="center" wrapText="1"/>
    </xf>
    <xf numFmtId="0" fontId="39" fillId="24" borderId="12" xfId="60" applyFont="1" applyFill="1" applyBorder="1" applyAlignment="1">
      <alignment horizontal="center" vertical="center"/>
    </xf>
    <xf numFmtId="0" fontId="59" fillId="27" borderId="27" xfId="0" applyFont="1" applyFill="1" applyBorder="1" applyAlignment="1">
      <alignment horizontal="center" vertical="center"/>
    </xf>
    <xf numFmtId="0" fontId="59" fillId="27" borderId="28" xfId="0" applyFont="1" applyFill="1" applyBorder="1" applyAlignment="1">
      <alignment horizontal="center" vertical="center"/>
    </xf>
    <xf numFmtId="0" fontId="59" fillId="27" borderId="21" xfId="0" applyFont="1" applyFill="1" applyBorder="1" applyAlignment="1">
      <alignment horizontal="center" vertical="center"/>
    </xf>
    <xf numFmtId="0" fontId="58" fillId="24" borderId="24" xfId="60" applyFont="1" applyFill="1" applyBorder="1" applyAlignment="1">
      <alignment horizontal="left" vertical="center" wrapText="1"/>
    </xf>
    <xf numFmtId="0" fontId="40" fillId="28" borderId="12" xfId="0" applyFont="1" applyFill="1" applyBorder="1" applyAlignment="1">
      <alignment horizontal="center" vertical="center" wrapText="1"/>
    </xf>
    <xf numFmtId="0" fontId="32" fillId="0" borderId="12" xfId="65" applyFont="1" applyFill="1" applyBorder="1" applyAlignment="1">
      <alignment horizontal="center" vertical="center" wrapText="1"/>
    </xf>
    <xf numFmtId="0" fontId="32" fillId="0" borderId="12" xfId="65" applyFont="1" applyFill="1" applyBorder="1" applyAlignment="1">
      <alignment horizontal="left" vertical="center" wrapText="1"/>
    </xf>
    <xf numFmtId="0" fontId="40" fillId="28" borderId="33" xfId="0" applyFont="1" applyFill="1" applyBorder="1" applyAlignment="1">
      <alignment horizontal="center" vertical="center" wrapText="1"/>
    </xf>
    <xf numFmtId="0" fontId="40" fillId="28" borderId="0" xfId="0" applyFont="1" applyFill="1" applyBorder="1" applyAlignment="1">
      <alignment horizontal="center" vertical="center" wrapText="1"/>
    </xf>
    <xf numFmtId="0" fontId="60" fillId="0" borderId="24" xfId="0" applyFont="1" applyFill="1" applyBorder="1" applyAlignment="1">
      <alignment horizontal="left" vertical="center" wrapText="1"/>
    </xf>
    <xf numFmtId="0" fontId="60" fillId="0" borderId="30" xfId="0" applyFont="1" applyFill="1" applyBorder="1" applyAlignment="1">
      <alignment horizontal="left" vertical="center" wrapText="1"/>
    </xf>
    <xf numFmtId="0" fontId="60" fillId="0" borderId="25" xfId="0" applyFont="1" applyFill="1" applyBorder="1" applyAlignment="1">
      <alignment horizontal="left"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166" fontId="30" fillId="0" borderId="0" xfId="40" applyNumberFormat="1" applyFont="1" applyAlignment="1">
      <alignment vertical="center"/>
    </xf>
    <xf numFmtId="0" fontId="0" fillId="0" borderId="0" xfId="0" applyAlignment="1">
      <alignment vertical="center"/>
    </xf>
    <xf numFmtId="0" fontId="30" fillId="0" borderId="12" xfId="0" applyFont="1" applyBorder="1" applyAlignment="1">
      <alignment horizontal="center" vertical="center" wrapText="1"/>
    </xf>
    <xf numFmtId="0" fontId="42" fillId="29" borderId="12" xfId="0" applyFont="1" applyFill="1" applyBorder="1" applyAlignment="1">
      <alignment horizontal="center" vertical="center"/>
    </xf>
    <xf numFmtId="0" fontId="31" fillId="0" borderId="31" xfId="0" applyFont="1" applyBorder="1" applyAlignment="1">
      <alignment horizontal="justify" vertical="center" wrapText="1"/>
    </xf>
    <xf numFmtId="0" fontId="31" fillId="0" borderId="32" xfId="0" applyFont="1" applyBorder="1" applyAlignment="1">
      <alignment horizontal="justify" vertical="center" wrapText="1"/>
    </xf>
    <xf numFmtId="0" fontId="23" fillId="0" borderId="0" xfId="59" applyFont="1" applyFill="1" applyBorder="1" applyAlignment="1">
      <alignment horizontal="center" vertical="center" wrapText="1"/>
    </xf>
    <xf numFmtId="0" fontId="33" fillId="0" borderId="31" xfId="0" applyFont="1" applyBorder="1" applyAlignment="1">
      <alignment horizontal="center" vertical="center" wrapText="1"/>
    </xf>
    <xf numFmtId="0" fontId="33" fillId="0" borderId="32" xfId="0" applyFont="1" applyBorder="1" applyAlignment="1">
      <alignment horizontal="center" vertical="center" wrapText="1"/>
    </xf>
    <xf numFmtId="0" fontId="33" fillId="0" borderId="31" xfId="0" applyFont="1" applyBorder="1" applyAlignment="1">
      <alignment horizontal="justify" vertical="center" wrapText="1"/>
    </xf>
    <xf numFmtId="0" fontId="33" fillId="0" borderId="32" xfId="0" applyFont="1" applyBorder="1" applyAlignment="1">
      <alignment horizontal="justify" vertical="center" wrapText="1"/>
    </xf>
  </cellXfs>
  <cellStyles count="85">
    <cellStyle name="20% - Accent1 2" xfId="1" xr:uid="{00000000-0005-0000-0000-000000000000}"/>
    <cellStyle name="20% - Accent1 2 2" xfId="2" xr:uid="{00000000-0005-0000-0000-000001000000}"/>
    <cellStyle name="20% - Accent2 2" xfId="3" xr:uid="{00000000-0005-0000-0000-000002000000}"/>
    <cellStyle name="20% - Accent2 2 2" xfId="4" xr:uid="{00000000-0005-0000-0000-000003000000}"/>
    <cellStyle name="20% - Accent3 2" xfId="5" xr:uid="{00000000-0005-0000-0000-000004000000}"/>
    <cellStyle name="20% - Accent3 2 2" xfId="6" xr:uid="{00000000-0005-0000-0000-000005000000}"/>
    <cellStyle name="20% - Accent4 2" xfId="7" xr:uid="{00000000-0005-0000-0000-000006000000}"/>
    <cellStyle name="20% - Accent4 2 2" xfId="8" xr:uid="{00000000-0005-0000-0000-000007000000}"/>
    <cellStyle name="20% - Accent5 2" xfId="9" xr:uid="{00000000-0005-0000-0000-000008000000}"/>
    <cellStyle name="20% - Accent5 2 2" xfId="10" xr:uid="{00000000-0005-0000-0000-000009000000}"/>
    <cellStyle name="20% - Accent6 2" xfId="11" xr:uid="{00000000-0005-0000-0000-00000A000000}"/>
    <cellStyle name="20% - Accent6 2 2" xfId="12" xr:uid="{00000000-0005-0000-0000-00000B000000}"/>
    <cellStyle name="40% - Accent1 2" xfId="13" xr:uid="{00000000-0005-0000-0000-00000C000000}"/>
    <cellStyle name="40% - Accent1 2 2" xfId="14" xr:uid="{00000000-0005-0000-0000-00000D000000}"/>
    <cellStyle name="40% - Accent2 2" xfId="15" xr:uid="{00000000-0005-0000-0000-00000E000000}"/>
    <cellStyle name="40% - Accent2 2 2" xfId="16" xr:uid="{00000000-0005-0000-0000-00000F000000}"/>
    <cellStyle name="40% - Accent3 2" xfId="17" xr:uid="{00000000-0005-0000-0000-000010000000}"/>
    <cellStyle name="40% - Accent3 2 2" xfId="18" xr:uid="{00000000-0005-0000-0000-000011000000}"/>
    <cellStyle name="40% - Accent4 2" xfId="19" xr:uid="{00000000-0005-0000-0000-000012000000}"/>
    <cellStyle name="40% - Accent4 2 2" xfId="20" xr:uid="{00000000-0005-0000-0000-000013000000}"/>
    <cellStyle name="40% - Accent5 2" xfId="21" xr:uid="{00000000-0005-0000-0000-000014000000}"/>
    <cellStyle name="40% - Accent5 2 2" xfId="22" xr:uid="{00000000-0005-0000-0000-000015000000}"/>
    <cellStyle name="40% - Accent6 2" xfId="23" xr:uid="{00000000-0005-0000-0000-000016000000}"/>
    <cellStyle name="40% - Accent6 2 2" xfId="24" xr:uid="{00000000-0005-0000-0000-000017000000}"/>
    <cellStyle name="60% - Accent1 2" xfId="25" xr:uid="{00000000-0005-0000-0000-000018000000}"/>
    <cellStyle name="60% - Accent2 2" xfId="26" xr:uid="{00000000-0005-0000-0000-000019000000}"/>
    <cellStyle name="60% - Accent3 2" xfId="27" xr:uid="{00000000-0005-0000-0000-00001A000000}"/>
    <cellStyle name="60% - Accent4 2" xfId="28" xr:uid="{00000000-0005-0000-0000-00001B000000}"/>
    <cellStyle name="60% - Accent5 2" xfId="29" xr:uid="{00000000-0005-0000-0000-00001C000000}"/>
    <cellStyle name="60% - Accent6 2" xfId="30" xr:uid="{00000000-0005-0000-0000-00001D000000}"/>
    <cellStyle name="Accent1 2" xfId="31" xr:uid="{00000000-0005-0000-0000-00001E000000}"/>
    <cellStyle name="Accent2 2" xfId="32" xr:uid="{00000000-0005-0000-0000-00001F000000}"/>
    <cellStyle name="Accent3 2" xfId="33" xr:uid="{00000000-0005-0000-0000-000020000000}"/>
    <cellStyle name="Accent4 2" xfId="34" xr:uid="{00000000-0005-0000-0000-000021000000}"/>
    <cellStyle name="Accent5 2" xfId="35" xr:uid="{00000000-0005-0000-0000-000022000000}"/>
    <cellStyle name="Accent6 2" xfId="36" xr:uid="{00000000-0005-0000-0000-000023000000}"/>
    <cellStyle name="Bad 2" xfId="37" xr:uid="{00000000-0005-0000-0000-000024000000}"/>
    <cellStyle name="Calculation 2" xfId="38" xr:uid="{00000000-0005-0000-0000-000025000000}"/>
    <cellStyle name="Check Cell 2" xfId="39" xr:uid="{00000000-0005-0000-0000-000026000000}"/>
    <cellStyle name="Comma" xfId="40" builtinId="3"/>
    <cellStyle name="Excel Built-in Normal" xfId="41" xr:uid="{00000000-0005-0000-0000-000027000000}"/>
    <cellStyle name="Explanatory Text 2" xfId="42" xr:uid="{00000000-0005-0000-0000-000028000000}"/>
    <cellStyle name="Good 2" xfId="43" xr:uid="{00000000-0005-0000-0000-000029000000}"/>
    <cellStyle name="Heading 1 2" xfId="44" xr:uid="{00000000-0005-0000-0000-00002A000000}"/>
    <cellStyle name="Heading 2 2" xfId="45" xr:uid="{00000000-0005-0000-0000-00002B000000}"/>
    <cellStyle name="Heading 3 2" xfId="46" xr:uid="{00000000-0005-0000-0000-00002C000000}"/>
    <cellStyle name="Heading 4 2" xfId="47" xr:uid="{00000000-0005-0000-0000-00002D000000}"/>
    <cellStyle name="Input 2" xfId="48" xr:uid="{00000000-0005-0000-0000-00002E000000}"/>
    <cellStyle name="Linked Cell 2" xfId="49" xr:uid="{00000000-0005-0000-0000-00002F000000}"/>
    <cellStyle name="Moeda 2" xfId="50" xr:uid="{00000000-0005-0000-0000-000030000000}"/>
    <cellStyle name="Moeda 3" xfId="78" xr:uid="{00000000-0005-0000-0000-000031000000}"/>
    <cellStyle name="Neutral 2" xfId="51" xr:uid="{00000000-0005-0000-0000-000032000000}"/>
    <cellStyle name="Normal" xfId="0" builtinId="0"/>
    <cellStyle name="Normal 12" xfId="52" xr:uid="{00000000-0005-0000-0000-000034000000}"/>
    <cellStyle name="Normal 13" xfId="53" xr:uid="{00000000-0005-0000-0000-000035000000}"/>
    <cellStyle name="Normal 14" xfId="54" xr:uid="{00000000-0005-0000-0000-000036000000}"/>
    <cellStyle name="Normal 16" xfId="55" xr:uid="{00000000-0005-0000-0000-000037000000}"/>
    <cellStyle name="Normal 17" xfId="56" xr:uid="{00000000-0005-0000-0000-000038000000}"/>
    <cellStyle name="Normal 18" xfId="57" xr:uid="{00000000-0005-0000-0000-000039000000}"/>
    <cellStyle name="Normal 19" xfId="58" xr:uid="{00000000-0005-0000-0000-00003A000000}"/>
    <cellStyle name="Normal 2" xfId="59" xr:uid="{00000000-0005-0000-0000-00003B000000}"/>
    <cellStyle name="Normal 2 2" xfId="60" xr:uid="{00000000-0005-0000-0000-00003C000000}"/>
    <cellStyle name="Normal 2 2 2" xfId="61" xr:uid="{00000000-0005-0000-0000-00003D000000}"/>
    <cellStyle name="Normal 2 3" xfId="82" xr:uid="{00000000-0005-0000-0000-00003E000000}"/>
    <cellStyle name="Normal 20" xfId="62" xr:uid="{00000000-0005-0000-0000-00003F000000}"/>
    <cellStyle name="Normal 21" xfId="63" xr:uid="{00000000-0005-0000-0000-000040000000}"/>
    <cellStyle name="Normal 23" xfId="64" xr:uid="{00000000-0005-0000-0000-000041000000}"/>
    <cellStyle name="Normal 3" xfId="65" xr:uid="{00000000-0005-0000-0000-000042000000}"/>
    <cellStyle name="Normal 4" xfId="77" xr:uid="{00000000-0005-0000-0000-000043000000}"/>
    <cellStyle name="Normal 9" xfId="66" xr:uid="{00000000-0005-0000-0000-000044000000}"/>
    <cellStyle name="Note 2" xfId="67" xr:uid="{00000000-0005-0000-0000-000045000000}"/>
    <cellStyle name="Note 2 2" xfId="68" xr:uid="{00000000-0005-0000-0000-000046000000}"/>
    <cellStyle name="Output 2" xfId="69" xr:uid="{00000000-0005-0000-0000-000047000000}"/>
    <cellStyle name="Porcentagem 2" xfId="70" xr:uid="{00000000-0005-0000-0000-000048000000}"/>
    <cellStyle name="Porcentagem 2 2" xfId="83" xr:uid="{00000000-0005-0000-0000-000049000000}"/>
    <cellStyle name="Porcentagem 3" xfId="79" xr:uid="{00000000-0005-0000-0000-00004A000000}"/>
    <cellStyle name="Separador de milhares 2 2" xfId="71" xr:uid="{00000000-0005-0000-0000-00004B000000}"/>
    <cellStyle name="Title 2" xfId="72" xr:uid="{00000000-0005-0000-0000-00004C000000}"/>
    <cellStyle name="Título 5" xfId="80" xr:uid="{00000000-0005-0000-0000-00004D000000}"/>
    <cellStyle name="Título 5 2" xfId="84" xr:uid="{00000000-0005-0000-0000-00004E000000}"/>
    <cellStyle name="Total 2" xfId="73" xr:uid="{00000000-0005-0000-0000-00004F000000}"/>
    <cellStyle name="Vírgula 2" xfId="74" xr:uid="{00000000-0005-0000-0000-000051000000}"/>
    <cellStyle name="Vírgula 2 2" xfId="75" xr:uid="{00000000-0005-0000-0000-000052000000}"/>
    <cellStyle name="Vírgula 3" xfId="81" xr:uid="{00000000-0005-0000-0000-000053000000}"/>
    <cellStyle name="Warning Text 2" xfId="76" xr:uid="{00000000-0005-0000-0000-00005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#'A-IN&#205;CIO'!A1"/><Relationship Id="rId4" Type="http://schemas.openxmlformats.org/officeDocument/2006/relationships/image" Target="cid:image003.png@01D0779C.E4C95E30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'A-IN&#205;CIO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238125</xdr:colOff>
      <xdr:row>5</xdr:row>
      <xdr:rowOff>66675</xdr:rowOff>
    </xdr:from>
    <xdr:to>
      <xdr:col>11</xdr:col>
      <xdr:colOff>457200</xdr:colOff>
      <xdr:row>7</xdr:row>
      <xdr:rowOff>123825</xdr:rowOff>
    </xdr:to>
    <xdr:pic>
      <xdr:nvPicPr>
        <xdr:cNvPr id="5000" name="Imagem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881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12575" y="1066800"/>
          <a:ext cx="10668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428625</xdr:colOff>
      <xdr:row>5</xdr:row>
      <xdr:rowOff>76200</xdr:rowOff>
    </xdr:from>
    <xdr:to>
      <xdr:col>12</xdr:col>
      <xdr:colOff>609600</xdr:colOff>
      <xdr:row>7</xdr:row>
      <xdr:rowOff>161925</xdr:rowOff>
    </xdr:to>
    <xdr:pic>
      <xdr:nvPicPr>
        <xdr:cNvPr id="5001" name="Imagem 3">
          <a:extLst>
            <a:ext uri="{FF2B5EF4-FFF2-40B4-BE49-F238E27FC236}">
              <a16:creationId xmlns:a16="http://schemas.microsoft.com/office/drawing/2014/main" id="{00000000-0008-0000-0200-0000891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55725" y="1076325"/>
          <a:ext cx="1809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1200150</xdr:colOff>
      <xdr:row>4</xdr:row>
      <xdr:rowOff>114300</xdr:rowOff>
    </xdr:to>
    <xdr:pic>
      <xdr:nvPicPr>
        <xdr:cNvPr id="5002" name="Picture 3" descr="cid:image003.png@01D0779C.E4C95E30">
          <a:extLst>
            <a:ext uri="{FF2B5EF4-FFF2-40B4-BE49-F238E27FC236}">
              <a16:creationId xmlns:a16="http://schemas.microsoft.com/office/drawing/2014/main" id="{00000000-0008-0000-0200-00008A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"/>
          <a:ext cx="120015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238125</xdr:colOff>
      <xdr:row>1</xdr:row>
      <xdr:rowOff>66675</xdr:rowOff>
    </xdr:from>
    <xdr:to>
      <xdr:col>11</xdr:col>
      <xdr:colOff>457200</xdr:colOff>
      <xdr:row>3</xdr:row>
      <xdr:rowOff>123825</xdr:rowOff>
    </xdr:to>
    <xdr:pic>
      <xdr:nvPicPr>
        <xdr:cNvPr id="5422" name="Imagem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2E1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12575" y="266700"/>
          <a:ext cx="10668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1"/>
  <sheetViews>
    <sheetView topLeftCell="A37" zoomScale="85" zoomScaleNormal="85" workbookViewId="0">
      <selection activeCell="B58" sqref="B58"/>
    </sheetView>
  </sheetViews>
  <sheetFormatPr defaultRowHeight="15" x14ac:dyDescent="0.2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1" customFormat="1" ht="15" customHeight="1" x14ac:dyDescent="0.25">
      <c r="A1" s="26"/>
      <c r="B1" s="26"/>
      <c r="C1" s="26"/>
    </row>
    <row r="2" spans="1:3" s="1" customFormat="1" ht="15" customHeight="1" x14ac:dyDescent="0.25">
      <c r="A2" s="26"/>
      <c r="B2" s="26"/>
      <c r="C2" s="26"/>
    </row>
    <row r="3" spans="1:3" s="1" customFormat="1" ht="15" customHeight="1" x14ac:dyDescent="0.25">
      <c r="A3" s="26"/>
      <c r="B3" s="26"/>
      <c r="C3" s="26"/>
    </row>
    <row r="4" spans="1:3" s="1" customFormat="1" ht="67.5" customHeight="1" x14ac:dyDescent="0.25">
      <c r="A4" s="183" t="s">
        <v>62</v>
      </c>
      <c r="B4" s="183"/>
      <c r="C4" s="183"/>
    </row>
    <row r="5" spans="1:3" s="1" customFormat="1" x14ac:dyDescent="0.25">
      <c r="A5" s="26"/>
      <c r="B5" s="26"/>
      <c r="C5" s="26"/>
    </row>
    <row r="6" spans="1:3" s="1" customFormat="1" ht="15.75" thickBot="1" x14ac:dyDescent="0.3">
      <c r="A6" s="26"/>
      <c r="B6" s="26"/>
      <c r="C6" s="26"/>
    </row>
    <row r="7" spans="1:3" ht="16.5" thickBot="1" x14ac:dyDescent="0.3">
      <c r="A7" s="29"/>
      <c r="B7" s="38" t="s">
        <v>58</v>
      </c>
      <c r="C7" s="29"/>
    </row>
    <row r="8" spans="1:3" ht="63" x14ac:dyDescent="0.25">
      <c r="A8" s="36" t="s">
        <v>57</v>
      </c>
      <c r="B8" s="54" t="s">
        <v>114</v>
      </c>
      <c r="C8" s="29"/>
    </row>
    <row r="9" spans="1:3" ht="47.25" x14ac:dyDescent="0.25">
      <c r="A9" s="37" t="s">
        <v>59</v>
      </c>
      <c r="B9" s="55" t="s">
        <v>115</v>
      </c>
      <c r="C9" s="29"/>
    </row>
    <row r="10" spans="1:3" s="1" customFormat="1" x14ac:dyDescent="0.25">
      <c r="A10" s="28"/>
      <c r="B10" s="30"/>
      <c r="C10" s="29"/>
    </row>
    <row r="11" spans="1:3" s="1" customFormat="1" ht="15.75" thickBot="1" x14ac:dyDescent="0.3">
      <c r="A11" s="27"/>
      <c r="B11" s="31"/>
      <c r="C11" s="29"/>
    </row>
    <row r="12" spans="1:3" s="2" customFormat="1" ht="16.5" thickBot="1" x14ac:dyDescent="0.3">
      <c r="A12" s="35"/>
      <c r="B12" s="38" t="s">
        <v>61</v>
      </c>
      <c r="C12" s="32"/>
    </row>
    <row r="13" spans="1:3" ht="31.5" x14ac:dyDescent="0.25">
      <c r="A13" s="39" t="s">
        <v>116</v>
      </c>
      <c r="B13" s="53" t="s">
        <v>60</v>
      </c>
      <c r="C13" s="29"/>
    </row>
    <row r="14" spans="1:3" ht="16.5" thickBot="1" x14ac:dyDescent="0.3">
      <c r="A14" s="40" t="s">
        <v>22</v>
      </c>
      <c r="B14" s="41" t="s">
        <v>117</v>
      </c>
      <c r="C14" s="29"/>
    </row>
    <row r="15" spans="1:3" ht="16.5" thickBot="1" x14ac:dyDescent="0.3">
      <c r="A15" s="35"/>
      <c r="B15" s="35"/>
      <c r="C15" s="29"/>
    </row>
    <row r="16" spans="1:3" ht="16.5" thickBot="1" x14ac:dyDescent="0.3">
      <c r="A16" s="35"/>
      <c r="B16" s="38" t="s">
        <v>63</v>
      </c>
      <c r="C16" s="29"/>
    </row>
    <row r="17" spans="1:3" ht="15.75" x14ac:dyDescent="0.25">
      <c r="A17" s="187" t="s">
        <v>118</v>
      </c>
      <c r="B17" s="42" t="s">
        <v>4</v>
      </c>
      <c r="C17" s="29"/>
    </row>
    <row r="18" spans="1:3" ht="15.75" customHeight="1" x14ac:dyDescent="0.25">
      <c r="A18" s="188"/>
      <c r="B18" s="43" t="s">
        <v>2</v>
      </c>
      <c r="C18" s="29"/>
    </row>
    <row r="19" spans="1:3" ht="16.5" thickBot="1" x14ac:dyDescent="0.3">
      <c r="A19" s="189"/>
      <c r="B19" s="44" t="s">
        <v>3</v>
      </c>
      <c r="C19" s="29"/>
    </row>
    <row r="20" spans="1:3" ht="16.5" thickBot="1" x14ac:dyDescent="0.3">
      <c r="A20" s="35"/>
      <c r="B20" s="35"/>
      <c r="C20" s="29"/>
    </row>
    <row r="21" spans="1:3" ht="16.5" thickBot="1" x14ac:dyDescent="0.3">
      <c r="A21" s="45"/>
      <c r="B21" s="38" t="s">
        <v>63</v>
      </c>
      <c r="C21" s="29"/>
    </row>
    <row r="22" spans="1:3" ht="15.75" x14ac:dyDescent="0.25">
      <c r="A22" s="190" t="s">
        <v>13</v>
      </c>
      <c r="B22" s="42" t="s">
        <v>1</v>
      </c>
      <c r="C22" s="29"/>
    </row>
    <row r="23" spans="1:3" ht="15.75" x14ac:dyDescent="0.25">
      <c r="A23" s="191"/>
      <c r="B23" s="43" t="s">
        <v>56</v>
      </c>
      <c r="C23" s="29"/>
    </row>
    <row r="24" spans="1:3" ht="15.75" x14ac:dyDescent="0.25">
      <c r="A24" s="191"/>
      <c r="B24" s="43" t="s">
        <v>36</v>
      </c>
      <c r="C24" s="29"/>
    </row>
    <row r="25" spans="1:3" ht="15.75" x14ac:dyDescent="0.25">
      <c r="A25" s="191"/>
      <c r="B25" s="43" t="s">
        <v>6</v>
      </c>
      <c r="C25" s="29"/>
    </row>
    <row r="26" spans="1:3" s="1" customFormat="1" ht="15.75" x14ac:dyDescent="0.25">
      <c r="A26" s="191"/>
      <c r="B26" s="43" t="s">
        <v>65</v>
      </c>
      <c r="C26" s="29"/>
    </row>
    <row r="27" spans="1:3" s="1" customFormat="1" ht="15.75" x14ac:dyDescent="0.25">
      <c r="A27" s="191"/>
      <c r="B27" s="43" t="s">
        <v>51</v>
      </c>
      <c r="C27" s="29"/>
    </row>
    <row r="28" spans="1:3" ht="15" customHeight="1" x14ac:dyDescent="0.25">
      <c r="A28" s="191"/>
      <c r="B28" s="43" t="s">
        <v>15</v>
      </c>
      <c r="C28" s="29"/>
    </row>
    <row r="29" spans="1:3" ht="16.5" thickBot="1" x14ac:dyDescent="0.3">
      <c r="A29" s="192"/>
      <c r="B29" s="52" t="s">
        <v>64</v>
      </c>
      <c r="C29" s="29"/>
    </row>
    <row r="30" spans="1:3" ht="15.75" thickBot="1" x14ac:dyDescent="0.3">
      <c r="A30" s="29"/>
      <c r="B30" s="29"/>
      <c r="C30" s="29"/>
    </row>
    <row r="31" spans="1:3" ht="16.5" thickBot="1" x14ac:dyDescent="0.3">
      <c r="A31" s="35"/>
      <c r="B31" s="38" t="s">
        <v>21</v>
      </c>
      <c r="C31" s="38" t="s">
        <v>20</v>
      </c>
    </row>
    <row r="32" spans="1:3" ht="15.75" x14ac:dyDescent="0.25">
      <c r="A32" s="193" t="s">
        <v>55</v>
      </c>
      <c r="B32" s="196" t="s">
        <v>66</v>
      </c>
      <c r="C32" s="46" t="s">
        <v>27</v>
      </c>
    </row>
    <row r="33" spans="1:3" ht="15.75" x14ac:dyDescent="0.25">
      <c r="A33" s="194"/>
      <c r="B33" s="196"/>
      <c r="C33" s="34" t="s">
        <v>28</v>
      </c>
    </row>
    <row r="34" spans="1:3" ht="15.75" x14ac:dyDescent="0.25">
      <c r="A34" s="194"/>
      <c r="B34" s="196"/>
      <c r="C34" s="34" t="s">
        <v>12</v>
      </c>
    </row>
    <row r="35" spans="1:3" ht="15.75" x14ac:dyDescent="0.25">
      <c r="A35" s="194"/>
      <c r="B35" s="196"/>
      <c r="C35" s="34" t="s">
        <v>29</v>
      </c>
    </row>
    <row r="36" spans="1:3" ht="15.75" x14ac:dyDescent="0.25">
      <c r="A36" s="194"/>
      <c r="B36" s="196"/>
      <c r="C36" s="34" t="s">
        <v>32</v>
      </c>
    </row>
    <row r="37" spans="1:3" ht="15.75" x14ac:dyDescent="0.25">
      <c r="A37" s="194"/>
      <c r="B37" s="196"/>
      <c r="C37" s="34" t="s">
        <v>30</v>
      </c>
    </row>
    <row r="38" spans="1:3" ht="15.75" x14ac:dyDescent="0.25">
      <c r="A38" s="194"/>
      <c r="B38" s="197"/>
      <c r="C38" s="34" t="s">
        <v>31</v>
      </c>
    </row>
    <row r="39" spans="1:3" ht="15.75" x14ac:dyDescent="0.25">
      <c r="A39" s="194"/>
      <c r="B39" s="184" t="s">
        <v>54</v>
      </c>
      <c r="C39" s="34" t="s">
        <v>33</v>
      </c>
    </row>
    <row r="40" spans="1:3" ht="15.75" x14ac:dyDescent="0.25">
      <c r="A40" s="194"/>
      <c r="B40" s="185"/>
      <c r="C40" s="34" t="s">
        <v>34</v>
      </c>
    </row>
    <row r="41" spans="1:3" ht="15.75" x14ac:dyDescent="0.25">
      <c r="A41" s="194"/>
      <c r="B41" s="185"/>
      <c r="C41" s="34" t="s">
        <v>35</v>
      </c>
    </row>
    <row r="42" spans="1:3" ht="15.75" x14ac:dyDescent="0.25">
      <c r="A42" s="194"/>
      <c r="B42" s="185"/>
      <c r="C42" s="34" t="s">
        <v>29</v>
      </c>
    </row>
    <row r="43" spans="1:3" ht="15.75" x14ac:dyDescent="0.25">
      <c r="A43" s="194"/>
      <c r="B43" s="185"/>
      <c r="C43" s="34" t="s">
        <v>32</v>
      </c>
    </row>
    <row r="44" spans="1:3" ht="15.75" x14ac:dyDescent="0.25">
      <c r="A44" s="194"/>
      <c r="B44" s="185"/>
      <c r="C44" s="34" t="s">
        <v>119</v>
      </c>
    </row>
    <row r="45" spans="1:3" ht="15.75" x14ac:dyDescent="0.25">
      <c r="A45" s="194"/>
      <c r="B45" s="185"/>
      <c r="C45" s="34" t="s">
        <v>76</v>
      </c>
    </row>
    <row r="46" spans="1:3" ht="15.75" x14ac:dyDescent="0.25">
      <c r="A46" s="194"/>
      <c r="B46" s="185"/>
      <c r="C46" s="34" t="s">
        <v>53</v>
      </c>
    </row>
    <row r="47" spans="1:3" ht="15.75" x14ac:dyDescent="0.25">
      <c r="A47" s="194"/>
      <c r="B47" s="185"/>
      <c r="C47" s="34" t="s">
        <v>5</v>
      </c>
    </row>
    <row r="48" spans="1:3" ht="15.75" x14ac:dyDescent="0.25">
      <c r="A48" s="194"/>
      <c r="B48" s="186"/>
      <c r="C48" s="34" t="s">
        <v>11</v>
      </c>
    </row>
    <row r="49" spans="1:3" ht="15.75" x14ac:dyDescent="0.25">
      <c r="A49" s="194"/>
      <c r="B49" s="184" t="s">
        <v>14</v>
      </c>
      <c r="C49" s="34" t="s">
        <v>67</v>
      </c>
    </row>
    <row r="50" spans="1:3" ht="15.75" x14ac:dyDescent="0.25">
      <c r="A50" s="194"/>
      <c r="B50" s="185"/>
      <c r="C50" s="34" t="s">
        <v>29</v>
      </c>
    </row>
    <row r="51" spans="1:3" ht="15.75" x14ac:dyDescent="0.25">
      <c r="A51" s="195"/>
      <c r="B51" s="186"/>
      <c r="C51" s="34" t="s">
        <v>32</v>
      </c>
    </row>
    <row r="52" spans="1:3" s="1" customFormat="1" x14ac:dyDescent="0.25">
      <c r="A52" s="26"/>
      <c r="B52" s="26"/>
      <c r="C52" s="33"/>
    </row>
    <row r="53" spans="1:3" s="1" customFormat="1" ht="16.5" thickBot="1" x14ac:dyDescent="0.3">
      <c r="A53" s="35"/>
      <c r="B53" s="35"/>
      <c r="C53" s="33"/>
    </row>
    <row r="54" spans="1:3" ht="16.5" thickBot="1" x14ac:dyDescent="0.3">
      <c r="A54" s="35"/>
      <c r="B54" s="38" t="s">
        <v>38</v>
      </c>
      <c r="C54" s="26"/>
    </row>
    <row r="55" spans="1:3" ht="15.6" customHeight="1" x14ac:dyDescent="0.25">
      <c r="A55" s="182" t="s">
        <v>121</v>
      </c>
      <c r="B55" s="46" t="s">
        <v>37</v>
      </c>
      <c r="C55" s="26"/>
    </row>
    <row r="56" spans="1:3" ht="15.75" x14ac:dyDescent="0.25">
      <c r="A56" s="182"/>
      <c r="B56" s="34" t="s">
        <v>68</v>
      </c>
      <c r="C56" s="26"/>
    </row>
    <row r="57" spans="1:3" ht="15.75" x14ac:dyDescent="0.25">
      <c r="A57" s="182"/>
      <c r="B57" s="34" t="s">
        <v>69</v>
      </c>
      <c r="C57" s="26"/>
    </row>
    <row r="58" spans="1:3" ht="15.75" x14ac:dyDescent="0.25">
      <c r="A58" s="182"/>
      <c r="B58" s="34" t="s">
        <v>120</v>
      </c>
      <c r="C58" s="26"/>
    </row>
    <row r="59" spans="1:3" ht="15.75" x14ac:dyDescent="0.25">
      <c r="A59" s="182"/>
      <c r="B59" s="34" t="s">
        <v>70</v>
      </c>
      <c r="C59" s="26"/>
    </row>
    <row r="60" spans="1:3" ht="15.75" x14ac:dyDescent="0.25">
      <c r="A60" s="182"/>
      <c r="B60" s="34" t="s">
        <v>71</v>
      </c>
      <c r="C60" s="26"/>
    </row>
    <row r="61" spans="1:3" ht="15.75" x14ac:dyDescent="0.25">
      <c r="A61" s="182"/>
      <c r="B61" s="34" t="s">
        <v>79</v>
      </c>
      <c r="C61" s="26"/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46"/>
  <sheetViews>
    <sheetView showGridLines="0" tabSelected="1" zoomScale="55" zoomScaleNormal="55" zoomScaleSheetLayoutView="70" workbookViewId="0">
      <pane ySplit="9" topLeftCell="A10" activePane="bottomLeft" state="frozen"/>
      <selection pane="bottomLeft" activeCell="J8" sqref="J8"/>
    </sheetView>
  </sheetViews>
  <sheetFormatPr defaultColWidth="8.7109375" defaultRowHeight="15.75" x14ac:dyDescent="0.25"/>
  <cols>
    <col min="1" max="1" width="5.5703125" style="72" bestFit="1" customWidth="1"/>
    <col min="2" max="2" width="12.140625" style="110" customWidth="1"/>
    <col min="3" max="3" width="69.5703125" style="110" customWidth="1"/>
    <col min="4" max="4" width="14.7109375" style="110" customWidth="1"/>
    <col min="5" max="5" width="24.85546875" style="110" customWidth="1"/>
    <col min="6" max="6" width="15.5703125" style="110" customWidth="1"/>
    <col min="7" max="7" width="21.7109375" style="72" bestFit="1" customWidth="1"/>
    <col min="8" max="8" width="33.85546875" style="73" bestFit="1" customWidth="1"/>
    <col min="9" max="9" width="19.28515625" style="74" customWidth="1"/>
    <col min="10" max="10" width="19.7109375" style="74" customWidth="1"/>
    <col min="11" max="11" width="16.140625" style="72" customWidth="1"/>
    <col min="12" max="12" width="19.140625" style="110" customWidth="1"/>
    <col min="13" max="13" width="18.7109375" style="110" customWidth="1"/>
    <col min="14" max="14" width="16.85546875" style="110" customWidth="1"/>
    <col min="15" max="15" width="39.7109375" style="110" customWidth="1"/>
    <col min="16" max="16" width="18.85546875" style="72" customWidth="1"/>
    <col min="17" max="17" width="18.5703125" style="72" customWidth="1"/>
    <col min="18" max="18" width="17.42578125" style="92" customWidth="1"/>
    <col min="19" max="16384" width="8.7109375" style="92"/>
  </cols>
  <sheetData>
    <row r="1" spans="1:17" s="91" customFormat="1" ht="21" x14ac:dyDescent="0.25">
      <c r="A1" s="58"/>
      <c r="B1" s="85" t="s">
        <v>18</v>
      </c>
      <c r="C1" s="88"/>
      <c r="D1" s="59"/>
      <c r="E1" s="59"/>
      <c r="F1" s="59"/>
      <c r="G1" s="58"/>
      <c r="H1" s="60"/>
      <c r="I1" s="61"/>
      <c r="J1" s="61"/>
      <c r="K1" s="58"/>
      <c r="L1" s="59"/>
      <c r="M1" s="59"/>
      <c r="N1" s="59"/>
      <c r="O1" s="59"/>
      <c r="P1" s="58"/>
      <c r="Q1" s="58"/>
    </row>
    <row r="2" spans="1:17" s="91" customFormat="1" ht="21" x14ac:dyDescent="0.25">
      <c r="A2" s="58"/>
      <c r="B2" s="86" t="s">
        <v>181</v>
      </c>
      <c r="C2" s="88"/>
      <c r="D2" s="59"/>
      <c r="E2" s="59"/>
      <c r="F2" s="59"/>
      <c r="O2" s="59"/>
      <c r="P2" s="58"/>
      <c r="Q2" s="58"/>
    </row>
    <row r="3" spans="1:17" s="91" customFormat="1" ht="21" x14ac:dyDescent="0.25">
      <c r="A3" s="58"/>
      <c r="B3" s="86" t="s">
        <v>182</v>
      </c>
      <c r="C3" s="88"/>
      <c r="D3" s="59"/>
      <c r="E3" s="59"/>
      <c r="F3" s="59"/>
      <c r="O3" s="59"/>
      <c r="P3" s="58"/>
      <c r="Q3" s="58"/>
    </row>
    <row r="4" spans="1:17" s="91" customFormat="1" ht="21" x14ac:dyDescent="0.25">
      <c r="A4" s="58"/>
      <c r="B4" s="94" t="s">
        <v>144</v>
      </c>
      <c r="C4" s="89"/>
      <c r="D4" s="59"/>
      <c r="E4" s="59"/>
      <c r="F4" s="59"/>
      <c r="O4" s="59"/>
      <c r="P4" s="58"/>
      <c r="Q4" s="58"/>
    </row>
    <row r="5" spans="1:17" s="91" customFormat="1" ht="21" x14ac:dyDescent="0.25">
      <c r="A5" s="58"/>
      <c r="B5" s="87"/>
      <c r="C5" s="88"/>
      <c r="D5" s="59"/>
      <c r="E5" s="59"/>
      <c r="F5" s="59"/>
      <c r="O5" s="59"/>
      <c r="P5" s="58"/>
      <c r="Q5" s="58"/>
    </row>
    <row r="6" spans="1:17" s="91" customFormat="1" ht="21" x14ac:dyDescent="0.25">
      <c r="A6" s="58"/>
      <c r="B6" s="86" t="s">
        <v>147</v>
      </c>
      <c r="C6" s="88"/>
      <c r="D6" s="59"/>
      <c r="E6" s="59"/>
      <c r="F6" s="59"/>
      <c r="O6" s="59"/>
      <c r="P6" s="58"/>
      <c r="Q6" s="58"/>
    </row>
    <row r="7" spans="1:17" s="91" customFormat="1" ht="21" x14ac:dyDescent="0.25">
      <c r="A7" s="58"/>
      <c r="B7" s="95" t="s">
        <v>145</v>
      </c>
      <c r="C7" s="96"/>
      <c r="D7" s="90"/>
      <c r="E7" s="59"/>
      <c r="F7" s="59"/>
      <c r="O7" s="59"/>
      <c r="P7" s="58"/>
      <c r="Q7" s="58"/>
    </row>
    <row r="8" spans="1:17" s="91" customFormat="1" ht="21" x14ac:dyDescent="0.25">
      <c r="A8" s="58"/>
      <c r="B8" s="97" t="s">
        <v>142</v>
      </c>
      <c r="C8" s="99"/>
      <c r="E8" s="98"/>
      <c r="F8" s="59"/>
      <c r="O8" s="59"/>
      <c r="P8" s="58"/>
      <c r="Q8" s="58"/>
    </row>
    <row r="9" spans="1:17" s="91" customFormat="1" ht="21" x14ac:dyDescent="0.25">
      <c r="A9" s="58"/>
      <c r="B9" s="86" t="s">
        <v>146</v>
      </c>
      <c r="C9" s="99"/>
      <c r="E9" s="98"/>
      <c r="F9" s="59"/>
      <c r="I9" s="61"/>
      <c r="J9" s="176"/>
      <c r="K9" s="58"/>
      <c r="L9" s="59"/>
      <c r="M9" s="59"/>
      <c r="N9" s="59"/>
      <c r="O9" s="59"/>
      <c r="P9" s="58"/>
      <c r="Q9" s="58"/>
    </row>
    <row r="10" spans="1:17" s="91" customFormat="1" x14ac:dyDescent="0.25">
      <c r="A10" s="100"/>
      <c r="B10" s="101"/>
      <c r="C10" s="102"/>
      <c r="D10" s="102"/>
      <c r="E10" s="102"/>
      <c r="F10" s="59"/>
      <c r="G10" s="58"/>
      <c r="H10" s="60"/>
      <c r="I10" s="61"/>
      <c r="J10" s="61"/>
      <c r="K10" s="58"/>
      <c r="L10" s="59"/>
      <c r="M10" s="59"/>
      <c r="N10" s="59"/>
      <c r="O10" s="59"/>
      <c r="P10" s="58"/>
      <c r="Q10" s="58"/>
    </row>
    <row r="11" spans="1:17" x14ac:dyDescent="0.25">
      <c r="A11" s="199">
        <v>1</v>
      </c>
      <c r="B11" s="202" t="s">
        <v>0</v>
      </c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</row>
    <row r="12" spans="1:17" x14ac:dyDescent="0.25">
      <c r="A12" s="200"/>
      <c r="B12" s="198" t="s">
        <v>149</v>
      </c>
      <c r="C12" s="198" t="s">
        <v>24</v>
      </c>
      <c r="D12" s="198" t="s">
        <v>43</v>
      </c>
      <c r="E12" s="198" t="s">
        <v>124</v>
      </c>
      <c r="F12" s="198" t="s">
        <v>42</v>
      </c>
      <c r="G12" s="198" t="s">
        <v>44</v>
      </c>
      <c r="H12" s="198"/>
      <c r="I12" s="198"/>
      <c r="J12" s="198"/>
      <c r="K12" s="203" t="s">
        <v>148</v>
      </c>
      <c r="L12" s="198" t="s">
        <v>47</v>
      </c>
      <c r="M12" s="198" t="s">
        <v>25</v>
      </c>
      <c r="N12" s="198"/>
      <c r="O12" s="198" t="s">
        <v>16</v>
      </c>
      <c r="P12" s="198" t="s">
        <v>48</v>
      </c>
      <c r="Q12" s="198" t="s">
        <v>13</v>
      </c>
    </row>
    <row r="13" spans="1:17" ht="31.5" x14ac:dyDescent="0.25">
      <c r="A13" s="201"/>
      <c r="B13" s="198"/>
      <c r="C13" s="198"/>
      <c r="D13" s="198"/>
      <c r="E13" s="198"/>
      <c r="F13" s="198"/>
      <c r="G13" s="198"/>
      <c r="H13" s="112" t="s">
        <v>80</v>
      </c>
      <c r="I13" s="70" t="s">
        <v>46</v>
      </c>
      <c r="J13" s="70" t="s">
        <v>45</v>
      </c>
      <c r="K13" s="203"/>
      <c r="L13" s="198"/>
      <c r="M13" s="167" t="s">
        <v>26</v>
      </c>
      <c r="N13" s="167" t="s">
        <v>7</v>
      </c>
      <c r="O13" s="198"/>
      <c r="P13" s="198"/>
      <c r="Q13" s="198"/>
    </row>
    <row r="14" spans="1:17" ht="31.5" x14ac:dyDescent="0.25">
      <c r="A14" s="120" t="s">
        <v>122</v>
      </c>
      <c r="B14" s="128" t="s">
        <v>122</v>
      </c>
      <c r="C14" s="118" t="s">
        <v>178</v>
      </c>
      <c r="D14" s="120" t="s">
        <v>136</v>
      </c>
      <c r="E14" s="120" t="s">
        <v>34</v>
      </c>
      <c r="F14" s="120"/>
      <c r="G14" s="148"/>
      <c r="H14" s="118">
        <v>500000</v>
      </c>
      <c r="I14" s="121">
        <v>1</v>
      </c>
      <c r="J14" s="121">
        <v>0</v>
      </c>
      <c r="K14" s="122" t="s">
        <v>194</v>
      </c>
      <c r="L14" s="120" t="s">
        <v>2</v>
      </c>
      <c r="M14" s="169" t="s">
        <v>321</v>
      </c>
      <c r="N14" s="169"/>
      <c r="O14" s="148"/>
      <c r="P14" s="123"/>
      <c r="Q14" s="120"/>
    </row>
    <row r="15" spans="1:17" ht="31.5" x14ac:dyDescent="0.25">
      <c r="A15" s="120" t="s">
        <v>186</v>
      </c>
      <c r="B15" s="128" t="s">
        <v>122</v>
      </c>
      <c r="C15" s="118" t="s">
        <v>179</v>
      </c>
      <c r="D15" s="120" t="s">
        <v>136</v>
      </c>
      <c r="E15" s="120" t="s">
        <v>35</v>
      </c>
      <c r="F15" s="120"/>
      <c r="G15" s="148"/>
      <c r="H15" s="118">
        <v>100000</v>
      </c>
      <c r="I15" s="121">
        <v>1</v>
      </c>
      <c r="J15" s="121">
        <v>0</v>
      </c>
      <c r="K15" s="122" t="s">
        <v>194</v>
      </c>
      <c r="L15" s="120" t="s">
        <v>2</v>
      </c>
      <c r="M15" s="169" t="s">
        <v>321</v>
      </c>
      <c r="N15" s="169"/>
      <c r="O15" s="148"/>
      <c r="P15" s="123"/>
      <c r="Q15" s="120"/>
    </row>
    <row r="16" spans="1:17" ht="31.5" x14ac:dyDescent="0.25">
      <c r="A16" s="120" t="s">
        <v>284</v>
      </c>
      <c r="B16" s="128" t="s">
        <v>183</v>
      </c>
      <c r="C16" s="118" t="s">
        <v>270</v>
      </c>
      <c r="D16" s="120" t="s">
        <v>136</v>
      </c>
      <c r="E16" s="120" t="s">
        <v>35</v>
      </c>
      <c r="F16" s="120" t="s">
        <v>222</v>
      </c>
      <c r="G16" s="148"/>
      <c r="H16" s="118">
        <v>1060000</v>
      </c>
      <c r="I16" s="121">
        <v>1</v>
      </c>
      <c r="J16" s="121">
        <v>0</v>
      </c>
      <c r="K16" s="122" t="s">
        <v>199</v>
      </c>
      <c r="L16" s="120" t="s">
        <v>2</v>
      </c>
      <c r="M16" s="169" t="s">
        <v>335</v>
      </c>
      <c r="N16" s="169"/>
      <c r="O16" s="148"/>
      <c r="P16" s="123"/>
      <c r="Q16" s="120"/>
    </row>
    <row r="17" spans="1:17" ht="31.5" x14ac:dyDescent="0.25">
      <c r="A17" s="120" t="s">
        <v>189</v>
      </c>
      <c r="B17" s="128" t="s">
        <v>183</v>
      </c>
      <c r="C17" s="118" t="s">
        <v>184</v>
      </c>
      <c r="D17" s="120" t="s">
        <v>136</v>
      </c>
      <c r="E17" s="120" t="s">
        <v>34</v>
      </c>
      <c r="F17" s="120" t="s">
        <v>223</v>
      </c>
      <c r="G17" s="170"/>
      <c r="H17" s="118">
        <f>3330000+100000</f>
        <v>3430000</v>
      </c>
      <c r="I17" s="121">
        <v>1</v>
      </c>
      <c r="J17" s="121">
        <v>0</v>
      </c>
      <c r="K17" s="122" t="s">
        <v>199</v>
      </c>
      <c r="L17" s="120" t="s">
        <v>2</v>
      </c>
      <c r="M17" s="169" t="s">
        <v>335</v>
      </c>
      <c r="N17" s="169"/>
      <c r="O17" s="148"/>
      <c r="P17" s="123"/>
      <c r="Q17" s="120"/>
    </row>
    <row r="18" spans="1:17" x14ac:dyDescent="0.25">
      <c r="A18" s="75"/>
      <c r="G18" s="79" t="s">
        <v>125</v>
      </c>
      <c r="H18" s="82">
        <f>SUM(H14:H17)</f>
        <v>5090000</v>
      </c>
    </row>
    <row r="19" spans="1:17" x14ac:dyDescent="0.25">
      <c r="A19" s="199">
        <v>2</v>
      </c>
      <c r="B19" s="202" t="s">
        <v>8</v>
      </c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</row>
    <row r="20" spans="1:17" x14ac:dyDescent="0.25">
      <c r="A20" s="200"/>
      <c r="B20" s="198" t="s">
        <v>149</v>
      </c>
      <c r="C20" s="198" t="s">
        <v>22</v>
      </c>
      <c r="D20" s="198" t="s">
        <v>43</v>
      </c>
      <c r="E20" s="198" t="s">
        <v>124</v>
      </c>
      <c r="F20" s="198" t="s">
        <v>42</v>
      </c>
      <c r="G20" s="198" t="s">
        <v>44</v>
      </c>
      <c r="H20" s="198"/>
      <c r="I20" s="198"/>
      <c r="J20" s="198"/>
      <c r="K20" s="198" t="s">
        <v>50</v>
      </c>
      <c r="L20" s="198" t="s">
        <v>49</v>
      </c>
      <c r="M20" s="198" t="s">
        <v>23</v>
      </c>
      <c r="N20" s="198"/>
      <c r="O20" s="198" t="s">
        <v>72</v>
      </c>
      <c r="P20" s="198" t="s">
        <v>48</v>
      </c>
      <c r="Q20" s="198" t="s">
        <v>13</v>
      </c>
    </row>
    <row r="21" spans="1:17" ht="31.5" x14ac:dyDescent="0.25">
      <c r="A21" s="201"/>
      <c r="B21" s="198"/>
      <c r="C21" s="198"/>
      <c r="D21" s="198"/>
      <c r="E21" s="198"/>
      <c r="F21" s="198"/>
      <c r="G21" s="198"/>
      <c r="H21" s="112" t="s">
        <v>80</v>
      </c>
      <c r="I21" s="70" t="s">
        <v>46</v>
      </c>
      <c r="J21" s="70" t="s">
        <v>45</v>
      </c>
      <c r="K21" s="198"/>
      <c r="L21" s="198"/>
      <c r="M21" s="167" t="s">
        <v>26</v>
      </c>
      <c r="N21" s="167" t="s">
        <v>7</v>
      </c>
      <c r="O21" s="198"/>
      <c r="P21" s="198"/>
      <c r="Q21" s="198"/>
    </row>
    <row r="22" spans="1:17" s="71" customFormat="1" x14ac:dyDescent="0.25">
      <c r="A22" s="120" t="s">
        <v>137</v>
      </c>
      <c r="B22" s="128" t="s">
        <v>122</v>
      </c>
      <c r="C22" s="119" t="s">
        <v>204</v>
      </c>
      <c r="D22" s="120"/>
      <c r="E22" s="120" t="s">
        <v>32</v>
      </c>
      <c r="F22" s="126"/>
      <c r="G22" s="126"/>
      <c r="H22" s="118">
        <v>160000</v>
      </c>
      <c r="I22" s="171">
        <v>0.97750000000000004</v>
      </c>
      <c r="J22" s="171">
        <v>2.2499999999999999E-2</v>
      </c>
      <c r="K22" s="122" t="s">
        <v>194</v>
      </c>
      <c r="L22" s="120" t="s">
        <v>2</v>
      </c>
      <c r="M22" s="123" t="s">
        <v>325</v>
      </c>
      <c r="N22" s="123"/>
      <c r="O22" s="124"/>
      <c r="P22" s="123"/>
      <c r="Q22" s="120"/>
    </row>
    <row r="23" spans="1:17" s="71" customFormat="1" x14ac:dyDescent="0.25">
      <c r="A23" s="120" t="s">
        <v>354</v>
      </c>
      <c r="B23" s="128" t="s">
        <v>122</v>
      </c>
      <c r="C23" s="119" t="s">
        <v>205</v>
      </c>
      <c r="D23" s="120"/>
      <c r="E23" s="120" t="s">
        <v>32</v>
      </c>
      <c r="F23" s="126" t="s">
        <v>281</v>
      </c>
      <c r="G23" s="144"/>
      <c r="H23" s="118">
        <v>1345000</v>
      </c>
      <c r="I23" s="121">
        <v>0.5</v>
      </c>
      <c r="J23" s="172">
        <v>0.5</v>
      </c>
      <c r="K23" s="122" t="s">
        <v>194</v>
      </c>
      <c r="L23" s="120" t="s">
        <v>2</v>
      </c>
      <c r="M23" s="169" t="s">
        <v>330</v>
      </c>
      <c r="N23" s="123"/>
      <c r="O23" s="124"/>
      <c r="P23" s="123"/>
      <c r="Q23" s="120"/>
    </row>
    <row r="24" spans="1:17" s="71" customFormat="1" x14ac:dyDescent="0.25">
      <c r="A24" s="120" t="s">
        <v>355</v>
      </c>
      <c r="B24" s="128" t="s">
        <v>122</v>
      </c>
      <c r="C24" s="119" t="s">
        <v>206</v>
      </c>
      <c r="D24" s="120"/>
      <c r="E24" s="120" t="s">
        <v>32</v>
      </c>
      <c r="F24" s="126" t="s">
        <v>281</v>
      </c>
      <c r="G24" s="144"/>
      <c r="H24" s="118">
        <v>605000</v>
      </c>
      <c r="I24" s="121">
        <v>1</v>
      </c>
      <c r="J24" s="121">
        <v>0</v>
      </c>
      <c r="K24" s="122" t="s">
        <v>194</v>
      </c>
      <c r="L24" s="120" t="s">
        <v>2</v>
      </c>
      <c r="M24" s="169" t="s">
        <v>330</v>
      </c>
      <c r="N24" s="123"/>
      <c r="O24" s="124"/>
      <c r="P24" s="123"/>
      <c r="Q24" s="120"/>
    </row>
    <row r="25" spans="1:17" s="71" customFormat="1" x14ac:dyDescent="0.25">
      <c r="A25" s="120" t="s">
        <v>271</v>
      </c>
      <c r="B25" s="128" t="s">
        <v>150</v>
      </c>
      <c r="C25" s="119" t="s">
        <v>207</v>
      </c>
      <c r="D25" s="120"/>
      <c r="E25" s="120" t="s">
        <v>32</v>
      </c>
      <c r="F25" s="126" t="s">
        <v>281</v>
      </c>
      <c r="G25" s="126"/>
      <c r="H25" s="118">
        <v>19500</v>
      </c>
      <c r="I25" s="121">
        <v>0</v>
      </c>
      <c r="J25" s="121">
        <v>1</v>
      </c>
      <c r="K25" s="122" t="s">
        <v>180</v>
      </c>
      <c r="L25" s="120" t="s">
        <v>2</v>
      </c>
      <c r="M25" s="123" t="s">
        <v>323</v>
      </c>
      <c r="N25" s="123"/>
      <c r="O25" s="124"/>
      <c r="P25" s="123"/>
      <c r="Q25" s="120"/>
    </row>
    <row r="26" spans="1:17" s="71" customFormat="1" ht="31.5" x14ac:dyDescent="0.25">
      <c r="A26" s="120" t="s">
        <v>229</v>
      </c>
      <c r="B26" s="155" t="s">
        <v>189</v>
      </c>
      <c r="C26" s="119" t="s">
        <v>247</v>
      </c>
      <c r="D26" s="120"/>
      <c r="E26" s="120" t="s">
        <v>32</v>
      </c>
      <c r="F26" s="126" t="s">
        <v>281</v>
      </c>
      <c r="G26" s="126"/>
      <c r="H26" s="118">
        <v>176000</v>
      </c>
      <c r="I26" s="121">
        <v>1</v>
      </c>
      <c r="J26" s="121">
        <v>0</v>
      </c>
      <c r="K26" s="122" t="s">
        <v>196</v>
      </c>
      <c r="L26" s="120" t="s">
        <v>2</v>
      </c>
      <c r="M26" s="169" t="s">
        <v>323</v>
      </c>
      <c r="N26" s="123"/>
      <c r="O26" s="124"/>
      <c r="P26" s="123"/>
      <c r="Q26" s="120"/>
    </row>
    <row r="27" spans="1:17" s="71" customFormat="1" x14ac:dyDescent="0.25">
      <c r="A27" s="120" t="s">
        <v>239</v>
      </c>
      <c r="B27" s="155" t="s">
        <v>189</v>
      </c>
      <c r="C27" s="119" t="s">
        <v>349</v>
      </c>
      <c r="D27" s="120"/>
      <c r="E27" s="120" t="s">
        <v>32</v>
      </c>
      <c r="F27" s="126"/>
      <c r="G27" s="126"/>
      <c r="H27" s="118">
        <v>300000</v>
      </c>
      <c r="I27" s="121">
        <v>1</v>
      </c>
      <c r="J27" s="121">
        <v>0</v>
      </c>
      <c r="K27" s="122" t="s">
        <v>196</v>
      </c>
      <c r="L27" s="120" t="s">
        <v>2</v>
      </c>
      <c r="M27" s="123" t="s">
        <v>324</v>
      </c>
      <c r="N27" s="123"/>
      <c r="O27" s="124"/>
      <c r="P27" s="123"/>
      <c r="Q27" s="120"/>
    </row>
    <row r="28" spans="1:17" s="71" customFormat="1" ht="31.5" x14ac:dyDescent="0.25">
      <c r="A28" s="120" t="s">
        <v>356</v>
      </c>
      <c r="B28" s="138" t="s">
        <v>167</v>
      </c>
      <c r="C28" s="125" t="s">
        <v>208</v>
      </c>
      <c r="D28" s="120"/>
      <c r="E28" s="120" t="s">
        <v>32</v>
      </c>
      <c r="F28" s="126" t="s">
        <v>281</v>
      </c>
      <c r="G28" s="126"/>
      <c r="H28" s="118">
        <v>167000</v>
      </c>
      <c r="I28" s="121">
        <v>1</v>
      </c>
      <c r="J28" s="121">
        <v>0</v>
      </c>
      <c r="K28" s="122" t="s">
        <v>238</v>
      </c>
      <c r="L28" s="120" t="s">
        <v>2</v>
      </c>
      <c r="M28" s="123" t="s">
        <v>324</v>
      </c>
      <c r="N28" s="123"/>
      <c r="O28" s="124"/>
      <c r="P28" s="123"/>
      <c r="Q28" s="120"/>
    </row>
    <row r="29" spans="1:17" s="71" customFormat="1" ht="31.5" x14ac:dyDescent="0.25">
      <c r="A29" s="120" t="s">
        <v>357</v>
      </c>
      <c r="B29" s="138" t="s">
        <v>168</v>
      </c>
      <c r="C29" s="125" t="s">
        <v>352</v>
      </c>
      <c r="D29" s="120"/>
      <c r="E29" s="120" t="s">
        <v>32</v>
      </c>
      <c r="F29" s="126" t="s">
        <v>281</v>
      </c>
      <c r="G29" s="126"/>
      <c r="H29" s="118">
        <v>3700000</v>
      </c>
      <c r="I29" s="121">
        <v>1</v>
      </c>
      <c r="J29" s="121">
        <v>0</v>
      </c>
      <c r="K29" s="122" t="s">
        <v>238</v>
      </c>
      <c r="L29" s="120" t="s">
        <v>2</v>
      </c>
      <c r="M29" s="123" t="s">
        <v>325</v>
      </c>
      <c r="N29" s="123"/>
      <c r="O29" s="124"/>
      <c r="P29" s="123"/>
      <c r="Q29" s="120"/>
    </row>
    <row r="30" spans="1:17" s="71" customFormat="1" x14ac:dyDescent="0.25">
      <c r="A30" s="120" t="s">
        <v>358</v>
      </c>
      <c r="B30" s="138" t="s">
        <v>168</v>
      </c>
      <c r="C30" s="125" t="s">
        <v>328</v>
      </c>
      <c r="D30" s="120"/>
      <c r="E30" s="120" t="s">
        <v>32</v>
      </c>
      <c r="F30" s="126"/>
      <c r="G30" s="126"/>
      <c r="H30" s="118">
        <v>4850000</v>
      </c>
      <c r="I30" s="121">
        <v>0.5</v>
      </c>
      <c r="J30" s="121">
        <v>0.5</v>
      </c>
      <c r="K30" s="122" t="s">
        <v>238</v>
      </c>
      <c r="L30" s="120" t="s">
        <v>2</v>
      </c>
      <c r="M30" s="123" t="s">
        <v>326</v>
      </c>
      <c r="N30" s="123"/>
      <c r="O30" s="124"/>
      <c r="P30" s="123"/>
      <c r="Q30" s="120"/>
    </row>
    <row r="31" spans="1:17" s="71" customFormat="1" x14ac:dyDescent="0.25">
      <c r="A31" s="120" t="s">
        <v>359</v>
      </c>
      <c r="B31" s="138" t="s">
        <v>168</v>
      </c>
      <c r="C31" s="125" t="s">
        <v>327</v>
      </c>
      <c r="D31" s="120"/>
      <c r="E31" s="120" t="s">
        <v>32</v>
      </c>
      <c r="F31" s="126" t="s">
        <v>281</v>
      </c>
      <c r="G31" s="126"/>
      <c r="H31" s="118">
        <v>340000</v>
      </c>
      <c r="I31" s="121">
        <v>1</v>
      </c>
      <c r="J31" s="121">
        <v>0</v>
      </c>
      <c r="K31" s="122" t="s">
        <v>238</v>
      </c>
      <c r="L31" s="120" t="s">
        <v>2</v>
      </c>
      <c r="M31" s="123" t="s">
        <v>326</v>
      </c>
      <c r="N31" s="123"/>
      <c r="O31" s="124"/>
      <c r="P31" s="123"/>
      <c r="Q31" s="120"/>
    </row>
    <row r="32" spans="1:17" s="71" customFormat="1" ht="31.5" x14ac:dyDescent="0.25">
      <c r="A32" s="120" t="s">
        <v>360</v>
      </c>
      <c r="B32" s="138" t="s">
        <v>168</v>
      </c>
      <c r="C32" s="125" t="s">
        <v>224</v>
      </c>
      <c r="D32" s="120"/>
      <c r="E32" s="120" t="s">
        <v>32</v>
      </c>
      <c r="F32" s="126" t="s">
        <v>281</v>
      </c>
      <c r="G32" s="144"/>
      <c r="H32" s="118">
        <v>4700000</v>
      </c>
      <c r="I32" s="121">
        <v>1</v>
      </c>
      <c r="J32" s="121">
        <v>0</v>
      </c>
      <c r="K32" s="122" t="s">
        <v>213</v>
      </c>
      <c r="L32" s="120" t="s">
        <v>2</v>
      </c>
      <c r="M32" s="123" t="s">
        <v>322</v>
      </c>
      <c r="N32" s="123"/>
      <c r="O32" s="124"/>
      <c r="P32" s="123"/>
      <c r="Q32" s="120"/>
    </row>
    <row r="33" spans="1:17" s="71" customFormat="1" ht="31.5" x14ac:dyDescent="0.25">
      <c r="A33" s="120" t="s">
        <v>361</v>
      </c>
      <c r="B33" s="138" t="s">
        <v>168</v>
      </c>
      <c r="C33" s="125" t="s">
        <v>209</v>
      </c>
      <c r="D33" s="120"/>
      <c r="E33" s="120" t="s">
        <v>32</v>
      </c>
      <c r="F33" s="126" t="s">
        <v>281</v>
      </c>
      <c r="G33" s="126"/>
      <c r="H33" s="118">
        <v>470000</v>
      </c>
      <c r="I33" s="121">
        <v>1</v>
      </c>
      <c r="J33" s="121">
        <v>0</v>
      </c>
      <c r="K33" s="122" t="s">
        <v>213</v>
      </c>
      <c r="L33" s="120" t="s">
        <v>2</v>
      </c>
      <c r="M33" s="123" t="s">
        <v>322</v>
      </c>
      <c r="N33" s="123"/>
      <c r="O33" s="124"/>
      <c r="P33" s="123"/>
      <c r="Q33" s="120"/>
    </row>
    <row r="34" spans="1:17" s="71" customFormat="1" ht="31.5" x14ac:dyDescent="0.25">
      <c r="A34" s="120" t="s">
        <v>362</v>
      </c>
      <c r="B34" s="138" t="s">
        <v>168</v>
      </c>
      <c r="C34" s="125" t="s">
        <v>210</v>
      </c>
      <c r="D34" s="120"/>
      <c r="E34" s="120" t="s">
        <v>32</v>
      </c>
      <c r="F34" s="126" t="s">
        <v>281</v>
      </c>
      <c r="G34" s="126"/>
      <c r="H34" s="118">
        <v>150000</v>
      </c>
      <c r="I34" s="121">
        <v>1</v>
      </c>
      <c r="J34" s="121">
        <v>0</v>
      </c>
      <c r="K34" s="122" t="s">
        <v>213</v>
      </c>
      <c r="L34" s="120" t="s">
        <v>2</v>
      </c>
      <c r="M34" s="123" t="s">
        <v>329</v>
      </c>
      <c r="N34" s="123"/>
      <c r="O34" s="124"/>
      <c r="P34" s="123"/>
      <c r="Q34" s="120"/>
    </row>
    <row r="35" spans="1:17" s="71" customFormat="1" ht="31.5" x14ac:dyDescent="0.25">
      <c r="A35" s="120" t="s">
        <v>363</v>
      </c>
      <c r="B35" s="138" t="s">
        <v>168</v>
      </c>
      <c r="C35" s="125" t="s">
        <v>211</v>
      </c>
      <c r="D35" s="120"/>
      <c r="E35" s="120" t="s">
        <v>32</v>
      </c>
      <c r="F35" s="126" t="s">
        <v>281</v>
      </c>
      <c r="G35" s="126"/>
      <c r="H35" s="118">
        <v>550000</v>
      </c>
      <c r="I35" s="121">
        <v>1</v>
      </c>
      <c r="J35" s="121">
        <v>0</v>
      </c>
      <c r="K35" s="122" t="s">
        <v>213</v>
      </c>
      <c r="L35" s="120" t="s">
        <v>2</v>
      </c>
      <c r="M35" s="123" t="s">
        <v>330</v>
      </c>
      <c r="N35" s="123"/>
      <c r="O35" s="124"/>
      <c r="P35" s="123"/>
      <c r="Q35" s="120"/>
    </row>
    <row r="36" spans="1:17" s="71" customFormat="1" ht="31.5" x14ac:dyDescent="0.25">
      <c r="A36" s="120" t="s">
        <v>364</v>
      </c>
      <c r="B36" s="138" t="s">
        <v>168</v>
      </c>
      <c r="C36" s="125" t="s">
        <v>212</v>
      </c>
      <c r="D36" s="120"/>
      <c r="E36" s="120" t="s">
        <v>32</v>
      </c>
      <c r="F36" s="126" t="s">
        <v>281</v>
      </c>
      <c r="G36" s="126"/>
      <c r="H36" s="118">
        <v>170000</v>
      </c>
      <c r="I36" s="121">
        <v>1</v>
      </c>
      <c r="J36" s="121">
        <v>0</v>
      </c>
      <c r="K36" s="122" t="s">
        <v>213</v>
      </c>
      <c r="L36" s="120" t="s">
        <v>2</v>
      </c>
      <c r="M36" s="123" t="s">
        <v>322</v>
      </c>
      <c r="N36" s="123"/>
      <c r="O36" s="124"/>
      <c r="P36" s="123"/>
      <c r="Q36" s="120"/>
    </row>
    <row r="37" spans="1:17" s="71" customFormat="1" ht="31.5" x14ac:dyDescent="0.25">
      <c r="A37" s="120" t="s">
        <v>365</v>
      </c>
      <c r="B37" s="138" t="s">
        <v>168</v>
      </c>
      <c r="C37" s="125" t="s">
        <v>214</v>
      </c>
      <c r="D37" s="120"/>
      <c r="E37" s="120" t="s">
        <v>32</v>
      </c>
      <c r="F37" s="126"/>
      <c r="G37" s="126"/>
      <c r="H37" s="118">
        <v>650000</v>
      </c>
      <c r="I37" s="121">
        <v>1</v>
      </c>
      <c r="J37" s="121">
        <v>0</v>
      </c>
      <c r="K37" s="122" t="s">
        <v>213</v>
      </c>
      <c r="L37" s="120" t="s">
        <v>2</v>
      </c>
      <c r="M37" s="123" t="s">
        <v>323</v>
      </c>
      <c r="N37" s="123"/>
      <c r="O37" s="124"/>
      <c r="P37" s="123"/>
      <c r="Q37" s="120"/>
    </row>
    <row r="38" spans="1:17" s="71" customFormat="1" ht="31.5" x14ac:dyDescent="0.25">
      <c r="A38" s="120" t="s">
        <v>366</v>
      </c>
      <c r="B38" s="138" t="s">
        <v>168</v>
      </c>
      <c r="C38" s="125" t="s">
        <v>215</v>
      </c>
      <c r="D38" s="120"/>
      <c r="E38" s="120" t="s">
        <v>32</v>
      </c>
      <c r="F38" s="126"/>
      <c r="G38" s="126"/>
      <c r="H38" s="118">
        <v>500000</v>
      </c>
      <c r="I38" s="121">
        <v>1</v>
      </c>
      <c r="J38" s="121">
        <v>0</v>
      </c>
      <c r="K38" s="122" t="s">
        <v>213</v>
      </c>
      <c r="L38" s="120" t="s">
        <v>2</v>
      </c>
      <c r="M38" s="123" t="s">
        <v>323</v>
      </c>
      <c r="N38" s="123"/>
      <c r="O38" s="124"/>
      <c r="P38" s="123"/>
      <c r="Q38" s="120"/>
    </row>
    <row r="39" spans="1:17" s="71" customFormat="1" ht="31.5" x14ac:dyDescent="0.25">
      <c r="A39" s="120" t="s">
        <v>367</v>
      </c>
      <c r="B39" s="138" t="s">
        <v>168</v>
      </c>
      <c r="C39" s="125" t="s">
        <v>216</v>
      </c>
      <c r="D39" s="120"/>
      <c r="E39" s="120" t="s">
        <v>32</v>
      </c>
      <c r="F39" s="126"/>
      <c r="G39" s="126"/>
      <c r="H39" s="118">
        <v>120000</v>
      </c>
      <c r="I39" s="121">
        <v>1</v>
      </c>
      <c r="J39" s="121">
        <v>0</v>
      </c>
      <c r="K39" s="122" t="s">
        <v>213</v>
      </c>
      <c r="L39" s="120" t="s">
        <v>2</v>
      </c>
      <c r="M39" s="123" t="s">
        <v>323</v>
      </c>
      <c r="N39" s="123"/>
      <c r="O39" s="124"/>
      <c r="P39" s="123"/>
      <c r="Q39" s="120"/>
    </row>
    <row r="40" spans="1:17" s="71" customFormat="1" ht="31.5" x14ac:dyDescent="0.25">
      <c r="A40" s="120" t="s">
        <v>368</v>
      </c>
      <c r="B40" s="138" t="s">
        <v>168</v>
      </c>
      <c r="C40" s="125" t="s">
        <v>220</v>
      </c>
      <c r="D40" s="120"/>
      <c r="E40" s="120" t="s">
        <v>32</v>
      </c>
      <c r="F40" s="126"/>
      <c r="G40" s="126"/>
      <c r="H40" s="118">
        <v>570000</v>
      </c>
      <c r="I40" s="121">
        <v>1</v>
      </c>
      <c r="J40" s="121">
        <v>0</v>
      </c>
      <c r="K40" s="122" t="s">
        <v>213</v>
      </c>
      <c r="L40" s="120" t="s">
        <v>2</v>
      </c>
      <c r="M40" s="123" t="s">
        <v>322</v>
      </c>
      <c r="N40" s="123"/>
      <c r="O40" s="124"/>
      <c r="P40" s="123"/>
      <c r="Q40" s="120"/>
    </row>
    <row r="41" spans="1:17" s="71" customFormat="1" ht="31.5" x14ac:dyDescent="0.25">
      <c r="A41" s="120" t="s">
        <v>369</v>
      </c>
      <c r="B41" s="138" t="s">
        <v>168</v>
      </c>
      <c r="C41" s="125" t="s">
        <v>217</v>
      </c>
      <c r="D41" s="120"/>
      <c r="E41" s="120" t="s">
        <v>32</v>
      </c>
      <c r="F41" s="126"/>
      <c r="G41" s="126"/>
      <c r="H41" s="118">
        <v>100000</v>
      </c>
      <c r="I41" s="121">
        <v>1</v>
      </c>
      <c r="J41" s="121">
        <v>0</v>
      </c>
      <c r="K41" s="122" t="s">
        <v>213</v>
      </c>
      <c r="L41" s="120" t="s">
        <v>2</v>
      </c>
      <c r="M41" s="123" t="s">
        <v>322</v>
      </c>
      <c r="N41" s="123"/>
      <c r="O41" s="124"/>
      <c r="P41" s="123"/>
      <c r="Q41" s="120"/>
    </row>
    <row r="42" spans="1:17" s="71" customFormat="1" ht="31.5" x14ac:dyDescent="0.25">
      <c r="A42" s="120" t="s">
        <v>370</v>
      </c>
      <c r="B42" s="138" t="s">
        <v>168</v>
      </c>
      <c r="C42" s="125" t="s">
        <v>218</v>
      </c>
      <c r="D42" s="120"/>
      <c r="E42" s="120" t="s">
        <v>32</v>
      </c>
      <c r="F42" s="126"/>
      <c r="G42" s="126"/>
      <c r="H42" s="118">
        <v>25000</v>
      </c>
      <c r="I42" s="121">
        <v>1</v>
      </c>
      <c r="J42" s="121">
        <v>0</v>
      </c>
      <c r="K42" s="122" t="s">
        <v>213</v>
      </c>
      <c r="L42" s="120" t="s">
        <v>2</v>
      </c>
      <c r="M42" s="123" t="s">
        <v>322</v>
      </c>
      <c r="N42" s="123"/>
      <c r="O42" s="124"/>
      <c r="P42" s="123"/>
      <c r="Q42" s="120"/>
    </row>
    <row r="43" spans="1:17" s="71" customFormat="1" ht="31.5" x14ac:dyDescent="0.25">
      <c r="A43" s="120" t="s">
        <v>371</v>
      </c>
      <c r="B43" s="138" t="s">
        <v>168</v>
      </c>
      <c r="C43" s="125" t="s">
        <v>274</v>
      </c>
      <c r="D43" s="120"/>
      <c r="E43" s="120" t="s">
        <v>32</v>
      </c>
      <c r="F43" s="126"/>
      <c r="G43" s="126"/>
      <c r="H43" s="118">
        <v>80000</v>
      </c>
      <c r="I43" s="121">
        <v>1</v>
      </c>
      <c r="J43" s="121">
        <v>0</v>
      </c>
      <c r="K43" s="122" t="s">
        <v>213</v>
      </c>
      <c r="L43" s="120" t="s">
        <v>2</v>
      </c>
      <c r="M43" s="123" t="s">
        <v>322</v>
      </c>
      <c r="N43" s="123"/>
      <c r="O43" s="124"/>
      <c r="P43" s="123"/>
      <c r="Q43" s="120"/>
    </row>
    <row r="44" spans="1:17" s="71" customFormat="1" ht="31.5" x14ac:dyDescent="0.25">
      <c r="A44" s="120" t="s">
        <v>372</v>
      </c>
      <c r="B44" s="138" t="s">
        <v>183</v>
      </c>
      <c r="C44" s="125" t="s">
        <v>331</v>
      </c>
      <c r="D44" s="120"/>
      <c r="E44" s="120" t="s">
        <v>32</v>
      </c>
      <c r="F44" s="126" t="s">
        <v>281</v>
      </c>
      <c r="G44" s="145"/>
      <c r="H44" s="118">
        <v>760000.01</v>
      </c>
      <c r="I44" s="121">
        <v>1</v>
      </c>
      <c r="J44" s="121">
        <v>0</v>
      </c>
      <c r="K44" s="122" t="s">
        <v>219</v>
      </c>
      <c r="L44" s="120" t="s">
        <v>2</v>
      </c>
      <c r="M44" s="123" t="s">
        <v>339</v>
      </c>
      <c r="N44" s="123"/>
      <c r="O44" s="124"/>
      <c r="P44" s="123"/>
      <c r="Q44" s="120"/>
    </row>
    <row r="45" spans="1:17" s="71" customFormat="1" ht="31.5" x14ac:dyDescent="0.25">
      <c r="A45" s="120" t="s">
        <v>373</v>
      </c>
      <c r="B45" s="138" t="s">
        <v>183</v>
      </c>
      <c r="C45" s="125" t="s">
        <v>225</v>
      </c>
      <c r="D45" s="120"/>
      <c r="E45" s="120" t="s">
        <v>32</v>
      </c>
      <c r="F45" s="126" t="s">
        <v>281</v>
      </c>
      <c r="G45" s="146"/>
      <c r="H45" s="118">
        <v>2337500</v>
      </c>
      <c r="I45" s="121">
        <v>1</v>
      </c>
      <c r="J45" s="121">
        <v>0</v>
      </c>
      <c r="K45" s="122" t="s">
        <v>219</v>
      </c>
      <c r="L45" s="120" t="s">
        <v>2</v>
      </c>
      <c r="M45" s="123" t="s">
        <v>339</v>
      </c>
      <c r="N45" s="123"/>
      <c r="O45" s="147"/>
      <c r="P45" s="147"/>
      <c r="Q45" s="135"/>
    </row>
    <row r="46" spans="1:17" s="71" customFormat="1" ht="31.5" x14ac:dyDescent="0.25">
      <c r="A46" s="120" t="s">
        <v>374</v>
      </c>
      <c r="B46" s="138" t="s">
        <v>183</v>
      </c>
      <c r="C46" s="119" t="s">
        <v>221</v>
      </c>
      <c r="D46" s="120"/>
      <c r="E46" s="120" t="s">
        <v>32</v>
      </c>
      <c r="F46" s="126"/>
      <c r="G46" s="126"/>
      <c r="H46" s="118">
        <f>514999.33-44317.34</f>
        <v>470681.99</v>
      </c>
      <c r="I46" s="121">
        <v>1</v>
      </c>
      <c r="J46" s="121">
        <v>0</v>
      </c>
      <c r="K46" s="122" t="s">
        <v>219</v>
      </c>
      <c r="L46" s="120" t="s">
        <v>2</v>
      </c>
      <c r="M46" s="123" t="s">
        <v>339</v>
      </c>
      <c r="N46" s="123"/>
      <c r="O46" s="124"/>
      <c r="P46" s="123"/>
      <c r="Q46" s="120"/>
    </row>
    <row r="47" spans="1:17" x14ac:dyDescent="0.25">
      <c r="A47" s="76"/>
      <c r="B47" s="4"/>
      <c r="C47" s="4"/>
      <c r="D47" s="4"/>
      <c r="E47" s="4"/>
      <c r="F47" s="4"/>
      <c r="G47" s="77" t="s">
        <v>125</v>
      </c>
      <c r="H47" s="77">
        <f>SUM(H22:H46)</f>
        <v>23315682</v>
      </c>
      <c r="I47" s="116"/>
      <c r="J47" s="5"/>
      <c r="K47" s="47"/>
      <c r="L47" s="4"/>
      <c r="M47" s="4"/>
      <c r="N47" s="4"/>
      <c r="O47" s="4"/>
      <c r="P47" s="47"/>
      <c r="Q47" s="47"/>
    </row>
    <row r="48" spans="1:17" x14ac:dyDescent="0.25">
      <c r="A48" s="204">
        <v>3</v>
      </c>
      <c r="B48" s="202" t="s">
        <v>9</v>
      </c>
      <c r="C48" s="202"/>
      <c r="D48" s="202"/>
      <c r="E48" s="202"/>
      <c r="F48" s="202"/>
      <c r="G48" s="202"/>
      <c r="H48" s="202"/>
      <c r="I48" s="202"/>
      <c r="J48" s="202"/>
      <c r="K48" s="202"/>
      <c r="L48" s="202"/>
      <c r="M48" s="202"/>
      <c r="N48" s="202"/>
      <c r="O48" s="202"/>
      <c r="P48" s="202"/>
      <c r="Q48" s="202"/>
    </row>
    <row r="49" spans="1:17" x14ac:dyDescent="0.25">
      <c r="A49" s="205"/>
      <c r="B49" s="198" t="s">
        <v>149</v>
      </c>
      <c r="C49" s="198" t="s">
        <v>22</v>
      </c>
      <c r="D49" s="198" t="s">
        <v>43</v>
      </c>
      <c r="E49" s="198" t="s">
        <v>124</v>
      </c>
      <c r="F49" s="198" t="s">
        <v>42</v>
      </c>
      <c r="G49" s="198" t="s">
        <v>44</v>
      </c>
      <c r="H49" s="198"/>
      <c r="I49" s="198"/>
      <c r="J49" s="198"/>
      <c r="K49" s="198" t="s">
        <v>50</v>
      </c>
      <c r="L49" s="198" t="s">
        <v>49</v>
      </c>
      <c r="M49" s="198" t="s">
        <v>23</v>
      </c>
      <c r="N49" s="198"/>
      <c r="O49" s="198" t="s">
        <v>72</v>
      </c>
      <c r="P49" s="198" t="s">
        <v>48</v>
      </c>
      <c r="Q49" s="198" t="s">
        <v>13</v>
      </c>
    </row>
    <row r="50" spans="1:17" ht="31.5" x14ac:dyDescent="0.25">
      <c r="A50" s="206"/>
      <c r="B50" s="198"/>
      <c r="C50" s="198"/>
      <c r="D50" s="198"/>
      <c r="E50" s="198"/>
      <c r="F50" s="198"/>
      <c r="G50" s="198"/>
      <c r="H50" s="112" t="s">
        <v>80</v>
      </c>
      <c r="I50" s="70" t="s">
        <v>46</v>
      </c>
      <c r="J50" s="70" t="s">
        <v>45</v>
      </c>
      <c r="K50" s="198"/>
      <c r="L50" s="198"/>
      <c r="M50" s="167" t="s">
        <v>26</v>
      </c>
      <c r="N50" s="167" t="s">
        <v>7</v>
      </c>
      <c r="O50" s="198"/>
      <c r="P50" s="198"/>
      <c r="Q50" s="198"/>
    </row>
    <row r="51" spans="1:17" s="71" customFormat="1" x14ac:dyDescent="0.25">
      <c r="A51" s="148" t="s">
        <v>123</v>
      </c>
      <c r="B51" s="120" t="s">
        <v>122</v>
      </c>
      <c r="C51" s="119" t="s">
        <v>241</v>
      </c>
      <c r="D51" s="120"/>
      <c r="E51" s="129" t="s">
        <v>32</v>
      </c>
      <c r="F51" s="150"/>
      <c r="G51" s="150"/>
      <c r="H51" s="118">
        <v>670000</v>
      </c>
      <c r="I51" s="129">
        <v>0.62</v>
      </c>
      <c r="J51" s="129">
        <v>0.38</v>
      </c>
      <c r="K51" s="122" t="s">
        <v>194</v>
      </c>
      <c r="L51" s="120" t="s">
        <v>2</v>
      </c>
      <c r="M51" s="123" t="s">
        <v>325</v>
      </c>
      <c r="N51" s="123"/>
      <c r="O51" s="149"/>
      <c r="P51" s="123"/>
      <c r="Q51" s="120"/>
    </row>
    <row r="52" spans="1:17" s="71" customFormat="1" x14ac:dyDescent="0.25">
      <c r="A52" s="148" t="s">
        <v>375</v>
      </c>
      <c r="B52" s="120" t="s">
        <v>150</v>
      </c>
      <c r="C52" s="119" t="s">
        <v>275</v>
      </c>
      <c r="D52" s="120"/>
      <c r="E52" s="129" t="s">
        <v>32</v>
      </c>
      <c r="F52" s="129" t="s">
        <v>281</v>
      </c>
      <c r="G52" s="129"/>
      <c r="H52" s="118">
        <v>380000</v>
      </c>
      <c r="I52" s="121">
        <v>1</v>
      </c>
      <c r="J52" s="121">
        <v>0</v>
      </c>
      <c r="K52" s="122" t="s">
        <v>180</v>
      </c>
      <c r="L52" s="120" t="s">
        <v>2</v>
      </c>
      <c r="M52" s="123" t="s">
        <v>326</v>
      </c>
      <c r="N52" s="123"/>
      <c r="O52" s="149"/>
      <c r="P52" s="123"/>
      <c r="Q52" s="120"/>
    </row>
    <row r="53" spans="1:17" s="71" customFormat="1" x14ac:dyDescent="0.25">
      <c r="A53" s="131" t="s">
        <v>266</v>
      </c>
      <c r="B53" s="138" t="s">
        <v>189</v>
      </c>
      <c r="C53" s="119" t="s">
        <v>341</v>
      </c>
      <c r="D53" s="150"/>
      <c r="E53" s="120" t="s">
        <v>32</v>
      </c>
      <c r="F53" s="150"/>
      <c r="G53" s="150"/>
      <c r="H53" s="118">
        <v>120000</v>
      </c>
      <c r="I53" s="121">
        <v>1</v>
      </c>
      <c r="J53" s="121">
        <v>0</v>
      </c>
      <c r="K53" s="122" t="s">
        <v>196</v>
      </c>
      <c r="L53" s="120" t="s">
        <v>2</v>
      </c>
      <c r="M53" s="123" t="s">
        <v>323</v>
      </c>
      <c r="N53" s="151"/>
      <c r="O53" s="151"/>
      <c r="P53" s="151"/>
      <c r="Q53" s="150"/>
    </row>
    <row r="54" spans="1:17" s="71" customFormat="1" ht="31.5" x14ac:dyDescent="0.25">
      <c r="A54" s="131" t="s">
        <v>143</v>
      </c>
      <c r="B54" s="138" t="s">
        <v>256</v>
      </c>
      <c r="C54" s="119" t="s">
        <v>342</v>
      </c>
      <c r="D54" s="150"/>
      <c r="E54" s="120" t="s">
        <v>32</v>
      </c>
      <c r="F54" s="126" t="s">
        <v>281</v>
      </c>
      <c r="G54" s="150"/>
      <c r="H54" s="118">
        <v>200000</v>
      </c>
      <c r="I54" s="121">
        <v>1</v>
      </c>
      <c r="J54" s="121">
        <v>0</v>
      </c>
      <c r="K54" s="122" t="s">
        <v>401</v>
      </c>
      <c r="L54" s="120" t="s">
        <v>2</v>
      </c>
      <c r="M54" s="123" t="s">
        <v>335</v>
      </c>
      <c r="N54" s="151"/>
      <c r="O54" s="151"/>
      <c r="P54" s="151"/>
      <c r="Q54" s="150"/>
    </row>
    <row r="55" spans="1:17" s="71" customFormat="1" x14ac:dyDescent="0.25">
      <c r="A55" s="148" t="s">
        <v>267</v>
      </c>
      <c r="B55" s="138" t="s">
        <v>191</v>
      </c>
      <c r="C55" s="119" t="s">
        <v>226</v>
      </c>
      <c r="D55" s="150"/>
      <c r="E55" s="120" t="s">
        <v>32</v>
      </c>
      <c r="F55" s="150"/>
      <c r="G55" s="150"/>
      <c r="H55" s="118">
        <v>80000</v>
      </c>
      <c r="I55" s="121">
        <v>1</v>
      </c>
      <c r="J55" s="121">
        <v>0</v>
      </c>
      <c r="K55" s="122" t="s">
        <v>197</v>
      </c>
      <c r="L55" s="120" t="s">
        <v>2</v>
      </c>
      <c r="M55" s="123" t="s">
        <v>321</v>
      </c>
      <c r="N55" s="151"/>
      <c r="O55" s="151"/>
      <c r="P55" s="151"/>
      <c r="Q55" s="150"/>
    </row>
    <row r="56" spans="1:17" s="71" customFormat="1" ht="47.25" x14ac:dyDescent="0.25">
      <c r="A56" s="148" t="s">
        <v>376</v>
      </c>
      <c r="B56" s="138" t="s">
        <v>345</v>
      </c>
      <c r="C56" s="139" t="s">
        <v>279</v>
      </c>
      <c r="D56" s="134"/>
      <c r="E56" s="129" t="s">
        <v>39</v>
      </c>
      <c r="F56" s="126" t="s">
        <v>281</v>
      </c>
      <c r="G56" s="150"/>
      <c r="H56" s="118">
        <v>500000</v>
      </c>
      <c r="I56" s="129">
        <v>1</v>
      </c>
      <c r="J56" s="129">
        <v>0</v>
      </c>
      <c r="K56" s="122" t="s">
        <v>197</v>
      </c>
      <c r="L56" s="129" t="s">
        <v>2</v>
      </c>
      <c r="M56" s="123" t="s">
        <v>323</v>
      </c>
      <c r="N56" s="123"/>
      <c r="O56" s="135"/>
      <c r="P56" s="135"/>
      <c r="Q56" s="135"/>
    </row>
    <row r="57" spans="1:17" s="71" customFormat="1" ht="31.5" x14ac:dyDescent="0.25">
      <c r="A57" s="131" t="s">
        <v>377</v>
      </c>
      <c r="B57" s="138" t="s">
        <v>137</v>
      </c>
      <c r="C57" s="119" t="s">
        <v>276</v>
      </c>
      <c r="D57" s="152"/>
      <c r="E57" s="120" t="s">
        <v>32</v>
      </c>
      <c r="F57" s="126" t="s">
        <v>281</v>
      </c>
      <c r="G57" s="150"/>
      <c r="H57" s="118">
        <v>784000</v>
      </c>
      <c r="I57" s="121">
        <v>1</v>
      </c>
      <c r="J57" s="121">
        <v>0</v>
      </c>
      <c r="K57" s="122" t="s">
        <v>198</v>
      </c>
      <c r="L57" s="120" t="s">
        <v>2</v>
      </c>
      <c r="M57" s="123" t="s">
        <v>329</v>
      </c>
      <c r="N57" s="151"/>
      <c r="O57" s="151"/>
      <c r="P57" s="151"/>
      <c r="Q57" s="150"/>
    </row>
    <row r="58" spans="1:17" s="71" customFormat="1" ht="31.5" x14ac:dyDescent="0.25">
      <c r="A58" s="131" t="s">
        <v>378</v>
      </c>
      <c r="B58" s="153" t="s">
        <v>227</v>
      </c>
      <c r="C58" s="119" t="s">
        <v>257</v>
      </c>
      <c r="D58" s="150"/>
      <c r="E58" s="120" t="s">
        <v>32</v>
      </c>
      <c r="F58" s="129" t="s">
        <v>281</v>
      </c>
      <c r="G58" s="150"/>
      <c r="H58" s="118">
        <v>740000</v>
      </c>
      <c r="I58" s="121">
        <v>1</v>
      </c>
      <c r="J58" s="121">
        <v>0</v>
      </c>
      <c r="K58" s="122" t="s">
        <v>228</v>
      </c>
      <c r="L58" s="120" t="s">
        <v>2</v>
      </c>
      <c r="M58" s="123" t="s">
        <v>321</v>
      </c>
      <c r="N58" s="151"/>
      <c r="O58" s="151"/>
      <c r="P58" s="151"/>
      <c r="Q58" s="150"/>
    </row>
    <row r="59" spans="1:17" s="71" customFormat="1" ht="31.5" x14ac:dyDescent="0.25">
      <c r="A59" s="148" t="s">
        <v>379</v>
      </c>
      <c r="B59" s="153" t="s">
        <v>169</v>
      </c>
      <c r="C59" s="119" t="s">
        <v>277</v>
      </c>
      <c r="D59" s="150"/>
      <c r="E59" s="120" t="s">
        <v>32</v>
      </c>
      <c r="F59" s="150"/>
      <c r="G59" s="150"/>
      <c r="H59" s="118">
        <v>1600000</v>
      </c>
      <c r="I59" s="121">
        <v>1</v>
      </c>
      <c r="J59" s="121">
        <v>0</v>
      </c>
      <c r="K59" s="122" t="s">
        <v>199</v>
      </c>
      <c r="L59" s="120" t="s">
        <v>2</v>
      </c>
      <c r="M59" s="123" t="s">
        <v>326</v>
      </c>
      <c r="N59" s="151"/>
      <c r="O59" s="151"/>
      <c r="P59" s="151"/>
      <c r="Q59" s="150"/>
    </row>
    <row r="60" spans="1:17" s="71" customFormat="1" ht="31.5" x14ac:dyDescent="0.25">
      <c r="A60" s="148" t="s">
        <v>380</v>
      </c>
      <c r="B60" s="153" t="s">
        <v>183</v>
      </c>
      <c r="C60" s="119" t="s">
        <v>269</v>
      </c>
      <c r="D60" s="150"/>
      <c r="E60" s="120" t="s">
        <v>32</v>
      </c>
      <c r="F60" s="150"/>
      <c r="G60" s="150"/>
      <c r="H60" s="118">
        <v>700000</v>
      </c>
      <c r="I60" s="121">
        <v>1</v>
      </c>
      <c r="J60" s="121">
        <v>0</v>
      </c>
      <c r="K60" s="122" t="s">
        <v>199</v>
      </c>
      <c r="L60" s="120" t="s">
        <v>2</v>
      </c>
      <c r="M60" s="123" t="s">
        <v>330</v>
      </c>
      <c r="N60" s="151"/>
      <c r="O60" s="151"/>
      <c r="P60" s="151"/>
      <c r="Q60" s="150"/>
    </row>
    <row r="61" spans="1:17" s="71" customFormat="1" x14ac:dyDescent="0.25">
      <c r="A61" s="131" t="s">
        <v>381</v>
      </c>
      <c r="B61" s="153" t="s">
        <v>268</v>
      </c>
      <c r="C61" s="119" t="s">
        <v>278</v>
      </c>
      <c r="D61" s="150"/>
      <c r="E61" s="120" t="s">
        <v>32</v>
      </c>
      <c r="F61" s="150"/>
      <c r="G61" s="150"/>
      <c r="H61" s="118">
        <v>700000</v>
      </c>
      <c r="I61" s="121">
        <v>1</v>
      </c>
      <c r="J61" s="121">
        <v>0</v>
      </c>
      <c r="K61" s="122" t="s">
        <v>199</v>
      </c>
      <c r="L61" s="120" t="s">
        <v>2</v>
      </c>
      <c r="M61" s="123" t="s">
        <v>332</v>
      </c>
      <c r="N61" s="151"/>
      <c r="O61" s="151"/>
      <c r="P61" s="151"/>
      <c r="Q61" s="150"/>
    </row>
    <row r="62" spans="1:17" s="71" customFormat="1" x14ac:dyDescent="0.25">
      <c r="A62" s="131" t="s">
        <v>382</v>
      </c>
      <c r="B62" s="138" t="s">
        <v>229</v>
      </c>
      <c r="C62" s="119" t="s">
        <v>230</v>
      </c>
      <c r="D62" s="150"/>
      <c r="E62" s="120" t="s">
        <v>32</v>
      </c>
      <c r="F62" s="150"/>
      <c r="G62" s="150"/>
      <c r="H62" s="118">
        <v>50000</v>
      </c>
      <c r="I62" s="121">
        <v>1</v>
      </c>
      <c r="J62" s="121">
        <v>0</v>
      </c>
      <c r="K62" s="122" t="s">
        <v>185</v>
      </c>
      <c r="L62" s="120" t="s">
        <v>2</v>
      </c>
      <c r="M62" s="123" t="s">
        <v>323</v>
      </c>
      <c r="N62" s="151"/>
      <c r="O62" s="151"/>
      <c r="P62" s="151"/>
      <c r="Q62" s="150"/>
    </row>
    <row r="63" spans="1:17" x14ac:dyDescent="0.25">
      <c r="A63" s="148" t="s">
        <v>383</v>
      </c>
      <c r="B63" s="154" t="s">
        <v>229</v>
      </c>
      <c r="C63" s="125" t="s">
        <v>272</v>
      </c>
      <c r="D63" s="126"/>
      <c r="E63" s="120" t="s">
        <v>32</v>
      </c>
      <c r="F63" s="126"/>
      <c r="G63" s="126"/>
      <c r="H63" s="174">
        <v>100000</v>
      </c>
      <c r="I63" s="121">
        <v>1</v>
      </c>
      <c r="J63" s="121">
        <v>0</v>
      </c>
      <c r="K63" s="122" t="s">
        <v>185</v>
      </c>
      <c r="L63" s="120" t="s">
        <v>2</v>
      </c>
      <c r="M63" s="123" t="s">
        <v>329</v>
      </c>
      <c r="N63" s="124"/>
      <c r="O63" s="124"/>
      <c r="P63" s="124"/>
      <c r="Q63" s="126"/>
    </row>
    <row r="64" spans="1:17" s="71" customFormat="1" x14ac:dyDescent="0.25">
      <c r="A64" s="148" t="s">
        <v>384</v>
      </c>
      <c r="B64" s="138" t="s">
        <v>229</v>
      </c>
      <c r="C64" s="119" t="s">
        <v>282</v>
      </c>
      <c r="D64" s="120"/>
      <c r="E64" s="120" t="s">
        <v>32</v>
      </c>
      <c r="F64" s="126"/>
      <c r="G64" s="126"/>
      <c r="H64" s="174">
        <v>474000</v>
      </c>
      <c r="I64" s="121">
        <v>1</v>
      </c>
      <c r="J64" s="121">
        <v>0</v>
      </c>
      <c r="K64" s="122" t="s">
        <v>185</v>
      </c>
      <c r="L64" s="120" t="s">
        <v>2</v>
      </c>
      <c r="M64" s="123" t="s">
        <v>335</v>
      </c>
      <c r="N64" s="123"/>
      <c r="O64" s="124"/>
      <c r="P64" s="123"/>
      <c r="Q64" s="120"/>
    </row>
    <row r="65" spans="1:17" s="71" customFormat="1" ht="31.5" x14ac:dyDescent="0.25">
      <c r="A65" s="131" t="s">
        <v>385</v>
      </c>
      <c r="B65" s="138" t="s">
        <v>229</v>
      </c>
      <c r="C65" s="119" t="s">
        <v>280</v>
      </c>
      <c r="D65" s="150"/>
      <c r="E65" s="120" t="s">
        <v>32</v>
      </c>
      <c r="F65" s="150"/>
      <c r="G65" s="150"/>
      <c r="H65" s="118">
        <v>510000</v>
      </c>
      <c r="I65" s="121">
        <v>1</v>
      </c>
      <c r="J65" s="121">
        <v>0</v>
      </c>
      <c r="K65" s="122" t="s">
        <v>185</v>
      </c>
      <c r="L65" s="120" t="s">
        <v>2</v>
      </c>
      <c r="M65" s="123" t="s">
        <v>336</v>
      </c>
      <c r="N65" s="151"/>
      <c r="O65" s="151"/>
      <c r="P65" s="151"/>
      <c r="Q65" s="150"/>
    </row>
    <row r="66" spans="1:17" s="71" customFormat="1" x14ac:dyDescent="0.25">
      <c r="A66" s="131" t="s">
        <v>386</v>
      </c>
      <c r="B66" s="155" t="s">
        <v>239</v>
      </c>
      <c r="C66" s="133" t="s">
        <v>273</v>
      </c>
      <c r="D66" s="134"/>
      <c r="E66" s="129" t="s">
        <v>32</v>
      </c>
      <c r="F66" s="150"/>
      <c r="G66" s="150"/>
      <c r="H66" s="118">
        <v>1033333</v>
      </c>
      <c r="I66" s="129">
        <v>1</v>
      </c>
      <c r="J66" s="129">
        <v>0</v>
      </c>
      <c r="K66" s="122" t="s">
        <v>240</v>
      </c>
      <c r="L66" s="120" t="s">
        <v>2</v>
      </c>
      <c r="M66" s="123" t="s">
        <v>321</v>
      </c>
      <c r="N66" s="123"/>
      <c r="O66" s="135"/>
      <c r="P66" s="135"/>
      <c r="Q66" s="135"/>
    </row>
    <row r="67" spans="1:17" s="71" customFormat="1" ht="31.5" x14ac:dyDescent="0.25">
      <c r="A67" s="148" t="s">
        <v>387</v>
      </c>
      <c r="B67" s="138" t="s">
        <v>123</v>
      </c>
      <c r="C67" s="119" t="s">
        <v>258</v>
      </c>
      <c r="D67" s="152"/>
      <c r="E67" s="120" t="s">
        <v>32</v>
      </c>
      <c r="F67" s="150"/>
      <c r="G67" s="150"/>
      <c r="H67" s="118">
        <v>4010000</v>
      </c>
      <c r="I67" s="121">
        <v>0.52</v>
      </c>
      <c r="J67" s="121">
        <v>0.48</v>
      </c>
      <c r="K67" s="122" t="s">
        <v>200</v>
      </c>
      <c r="L67" s="120" t="s">
        <v>2</v>
      </c>
      <c r="M67" s="123" t="s">
        <v>324</v>
      </c>
      <c r="N67" s="151"/>
      <c r="O67" s="151"/>
      <c r="P67" s="151"/>
      <c r="Q67" s="150"/>
    </row>
    <row r="68" spans="1:17" s="71" customFormat="1" x14ac:dyDescent="0.25">
      <c r="A68" s="148" t="s">
        <v>388</v>
      </c>
      <c r="B68" s="138" t="s">
        <v>123</v>
      </c>
      <c r="C68" s="119" t="s">
        <v>259</v>
      </c>
      <c r="D68" s="150"/>
      <c r="E68" s="120" t="s">
        <v>32</v>
      </c>
      <c r="F68" s="150"/>
      <c r="G68" s="150"/>
      <c r="H68" s="118">
        <v>400000</v>
      </c>
      <c r="I68" s="121">
        <v>1</v>
      </c>
      <c r="J68" s="121">
        <v>0</v>
      </c>
      <c r="K68" s="122" t="s">
        <v>200</v>
      </c>
      <c r="L68" s="120" t="s">
        <v>2</v>
      </c>
      <c r="M68" s="123" t="s">
        <v>324</v>
      </c>
      <c r="N68" s="151"/>
      <c r="O68" s="151"/>
      <c r="P68" s="151"/>
      <c r="Q68" s="150"/>
    </row>
    <row r="69" spans="1:17" s="71" customFormat="1" ht="31.5" x14ac:dyDescent="0.25">
      <c r="A69" s="131" t="s">
        <v>389</v>
      </c>
      <c r="B69" s="156">
        <v>3.2</v>
      </c>
      <c r="C69" s="119" t="s">
        <v>343</v>
      </c>
      <c r="D69" s="150"/>
      <c r="E69" s="120" t="s">
        <v>32</v>
      </c>
      <c r="F69" s="150"/>
      <c r="G69" s="150"/>
      <c r="H69" s="118">
        <f>1350000-68152</f>
        <v>1281848</v>
      </c>
      <c r="I69" s="121">
        <v>1</v>
      </c>
      <c r="J69" s="121">
        <v>0</v>
      </c>
      <c r="K69" s="122" t="s">
        <v>201</v>
      </c>
      <c r="L69" s="120" t="s">
        <v>2</v>
      </c>
      <c r="M69" s="123" t="s">
        <v>335</v>
      </c>
      <c r="N69" s="151"/>
      <c r="O69" s="151"/>
      <c r="P69" s="151"/>
      <c r="Q69" s="150"/>
    </row>
    <row r="70" spans="1:17" s="71" customFormat="1" x14ac:dyDescent="0.25">
      <c r="A70" s="131" t="s">
        <v>390</v>
      </c>
      <c r="B70" s="156">
        <v>3.3</v>
      </c>
      <c r="C70" s="119" t="s">
        <v>231</v>
      </c>
      <c r="D70" s="150"/>
      <c r="E70" s="120" t="s">
        <v>32</v>
      </c>
      <c r="F70" s="150"/>
      <c r="G70" s="150"/>
      <c r="H70" s="118">
        <v>500000</v>
      </c>
      <c r="I70" s="121">
        <v>1</v>
      </c>
      <c r="J70" s="121">
        <v>0</v>
      </c>
      <c r="K70" s="122" t="s">
        <v>202</v>
      </c>
      <c r="L70" s="120" t="s">
        <v>2</v>
      </c>
      <c r="M70" s="123" t="s">
        <v>321</v>
      </c>
      <c r="N70" s="151"/>
      <c r="O70" s="151"/>
      <c r="P70" s="151"/>
      <c r="Q70" s="150"/>
    </row>
    <row r="71" spans="1:17" s="71" customFormat="1" ht="47.25" x14ac:dyDescent="0.25">
      <c r="A71" s="148" t="s">
        <v>391</v>
      </c>
      <c r="B71" s="156">
        <v>3.3</v>
      </c>
      <c r="C71" s="119" t="s">
        <v>260</v>
      </c>
      <c r="D71" s="152"/>
      <c r="E71" s="120" t="s">
        <v>32</v>
      </c>
      <c r="F71" s="126" t="s">
        <v>281</v>
      </c>
      <c r="G71" s="150"/>
      <c r="H71" s="118">
        <v>540000</v>
      </c>
      <c r="I71" s="121">
        <v>1</v>
      </c>
      <c r="J71" s="121">
        <v>0</v>
      </c>
      <c r="K71" s="122" t="s">
        <v>202</v>
      </c>
      <c r="L71" s="120" t="s">
        <v>2</v>
      </c>
      <c r="M71" s="123" t="s">
        <v>335</v>
      </c>
      <c r="N71" s="151"/>
      <c r="O71" s="151"/>
      <c r="P71" s="151"/>
      <c r="Q71" s="150"/>
    </row>
    <row r="72" spans="1:17" s="71" customFormat="1" x14ac:dyDescent="0.25">
      <c r="A72" s="148" t="s">
        <v>392</v>
      </c>
      <c r="B72" s="156">
        <v>3.3</v>
      </c>
      <c r="C72" s="119" t="s">
        <v>232</v>
      </c>
      <c r="D72" s="120"/>
      <c r="E72" s="120" t="s">
        <v>32</v>
      </c>
      <c r="F72" s="120"/>
      <c r="G72" s="123"/>
      <c r="H72" s="118">
        <v>125000</v>
      </c>
      <c r="I72" s="121">
        <v>1</v>
      </c>
      <c r="J72" s="121">
        <v>0</v>
      </c>
      <c r="K72" s="122" t="s">
        <v>202</v>
      </c>
      <c r="L72" s="120" t="s">
        <v>2</v>
      </c>
      <c r="M72" s="123" t="s">
        <v>337</v>
      </c>
      <c r="N72" s="124"/>
      <c r="O72" s="124"/>
      <c r="P72" s="123"/>
      <c r="Q72" s="120"/>
    </row>
    <row r="73" spans="1:17" s="71" customFormat="1" x14ac:dyDescent="0.25">
      <c r="A73" s="131" t="s">
        <v>393</v>
      </c>
      <c r="B73" s="156">
        <v>3.3</v>
      </c>
      <c r="C73" s="119" t="s">
        <v>233</v>
      </c>
      <c r="D73" s="135"/>
      <c r="E73" s="120" t="s">
        <v>32</v>
      </c>
      <c r="F73" s="135"/>
      <c r="G73" s="147"/>
      <c r="H73" s="118">
        <v>30000</v>
      </c>
      <c r="I73" s="121">
        <v>1</v>
      </c>
      <c r="J73" s="121">
        <v>0</v>
      </c>
      <c r="K73" s="122" t="s">
        <v>202</v>
      </c>
      <c r="L73" s="120" t="s">
        <v>2</v>
      </c>
      <c r="M73" s="123" t="s">
        <v>326</v>
      </c>
      <c r="N73" s="157"/>
      <c r="O73" s="147"/>
      <c r="P73" s="147"/>
      <c r="Q73" s="135"/>
    </row>
    <row r="74" spans="1:17" s="71" customFormat="1" x14ac:dyDescent="0.25">
      <c r="A74" s="131" t="s">
        <v>394</v>
      </c>
      <c r="B74" s="156">
        <v>3.4</v>
      </c>
      <c r="C74" s="119" t="s">
        <v>338</v>
      </c>
      <c r="D74" s="120"/>
      <c r="E74" s="120" t="s">
        <v>32</v>
      </c>
      <c r="F74" s="135"/>
      <c r="G74" s="147"/>
      <c r="H74" s="118">
        <v>440000</v>
      </c>
      <c r="I74" s="121">
        <v>1</v>
      </c>
      <c r="J74" s="121">
        <v>0</v>
      </c>
      <c r="K74" s="122" t="s">
        <v>203</v>
      </c>
      <c r="L74" s="120" t="s">
        <v>2</v>
      </c>
      <c r="M74" s="123" t="s">
        <v>324</v>
      </c>
      <c r="N74" s="157"/>
      <c r="O74" s="147"/>
      <c r="P74" s="147"/>
      <c r="Q74" s="135"/>
    </row>
    <row r="75" spans="1:17" s="93" customFormat="1" x14ac:dyDescent="0.25">
      <c r="A75" s="71"/>
      <c r="B75" s="62"/>
      <c r="C75" s="63"/>
      <c r="D75" s="64"/>
      <c r="E75" s="65"/>
      <c r="F75" s="65"/>
      <c r="G75" s="56" t="s">
        <v>125</v>
      </c>
      <c r="H75" s="48">
        <f>SUM(H51:H74)</f>
        <v>15968181</v>
      </c>
      <c r="I75" s="67"/>
      <c r="J75" s="67"/>
      <c r="K75" s="66"/>
      <c r="L75" s="68"/>
      <c r="M75" s="123"/>
      <c r="N75" s="69"/>
      <c r="O75" s="66"/>
      <c r="P75" s="66"/>
      <c r="Q75" s="65"/>
    </row>
    <row r="76" spans="1:17" x14ac:dyDescent="0.25">
      <c r="A76" s="204">
        <v>4</v>
      </c>
      <c r="B76" s="202" t="s">
        <v>10</v>
      </c>
      <c r="C76" s="202"/>
      <c r="D76" s="202"/>
      <c r="E76" s="202"/>
      <c r="F76" s="202"/>
      <c r="G76" s="202"/>
      <c r="H76" s="202"/>
      <c r="I76" s="202"/>
      <c r="J76" s="202"/>
      <c r="K76" s="202"/>
      <c r="L76" s="202"/>
      <c r="M76" s="202"/>
      <c r="N76" s="202"/>
      <c r="O76" s="202"/>
      <c r="P76" s="202"/>
      <c r="Q76" s="202"/>
    </row>
    <row r="77" spans="1:17" x14ac:dyDescent="0.25">
      <c r="A77" s="205"/>
      <c r="B77" s="198" t="s">
        <v>149</v>
      </c>
      <c r="C77" s="198" t="s">
        <v>22</v>
      </c>
      <c r="D77" s="198" t="s">
        <v>43</v>
      </c>
      <c r="E77" s="198" t="s">
        <v>124</v>
      </c>
      <c r="F77" s="202"/>
      <c r="G77" s="202"/>
      <c r="H77" s="198"/>
      <c r="I77" s="198"/>
      <c r="J77" s="198"/>
      <c r="K77" s="198" t="s">
        <v>50</v>
      </c>
      <c r="L77" s="198" t="s">
        <v>49</v>
      </c>
      <c r="M77" s="198" t="s">
        <v>23</v>
      </c>
      <c r="N77" s="198"/>
      <c r="O77" s="198" t="s">
        <v>72</v>
      </c>
      <c r="P77" s="198" t="s">
        <v>48</v>
      </c>
      <c r="Q77" s="198" t="s">
        <v>13</v>
      </c>
    </row>
    <row r="78" spans="1:17" ht="47.25" x14ac:dyDescent="0.25">
      <c r="A78" s="206"/>
      <c r="B78" s="198"/>
      <c r="C78" s="198"/>
      <c r="D78" s="198"/>
      <c r="E78" s="198"/>
      <c r="F78" s="198" t="s">
        <v>44</v>
      </c>
      <c r="G78" s="198"/>
      <c r="H78" s="112" t="s">
        <v>80</v>
      </c>
      <c r="I78" s="84" t="s">
        <v>46</v>
      </c>
      <c r="J78" s="70" t="s">
        <v>45</v>
      </c>
      <c r="K78" s="198"/>
      <c r="L78" s="198"/>
      <c r="M78" s="167" t="s">
        <v>17</v>
      </c>
      <c r="N78" s="167" t="s">
        <v>7</v>
      </c>
      <c r="O78" s="198"/>
      <c r="P78" s="198"/>
      <c r="Q78" s="198"/>
    </row>
    <row r="79" spans="1:17" s="71" customFormat="1" ht="47.25" x14ac:dyDescent="0.25">
      <c r="A79" s="148" t="s">
        <v>297</v>
      </c>
      <c r="B79" s="120" t="s">
        <v>122</v>
      </c>
      <c r="C79" s="119" t="s">
        <v>234</v>
      </c>
      <c r="D79" s="120" t="s">
        <v>136</v>
      </c>
      <c r="E79" s="129" t="s">
        <v>74</v>
      </c>
      <c r="F79" s="207"/>
      <c r="G79" s="207"/>
      <c r="H79" s="118">
        <v>100000</v>
      </c>
      <c r="I79" s="129">
        <v>1</v>
      </c>
      <c r="J79" s="129">
        <v>0</v>
      </c>
      <c r="K79" s="122" t="s">
        <v>194</v>
      </c>
      <c r="L79" s="129" t="s">
        <v>2</v>
      </c>
      <c r="M79" s="123" t="s">
        <v>325</v>
      </c>
      <c r="N79" s="123"/>
      <c r="O79" s="149"/>
      <c r="P79" s="123"/>
      <c r="Q79" s="120"/>
    </row>
    <row r="80" spans="1:17" s="71" customFormat="1" ht="47.25" x14ac:dyDescent="0.25">
      <c r="A80" s="148" t="s">
        <v>298</v>
      </c>
      <c r="B80" s="120" t="s">
        <v>122</v>
      </c>
      <c r="C80" s="119" t="s">
        <v>242</v>
      </c>
      <c r="D80" s="120" t="s">
        <v>281</v>
      </c>
      <c r="E80" s="129" t="s">
        <v>39</v>
      </c>
      <c r="F80" s="207"/>
      <c r="G80" s="207"/>
      <c r="H80" s="118">
        <v>450000</v>
      </c>
      <c r="I80" s="129">
        <v>1</v>
      </c>
      <c r="J80" s="129">
        <v>0</v>
      </c>
      <c r="K80" s="122" t="s">
        <v>194</v>
      </c>
      <c r="L80" s="129" t="s">
        <v>2</v>
      </c>
      <c r="M80" s="123" t="s">
        <v>321</v>
      </c>
      <c r="N80" s="123"/>
      <c r="O80" s="149"/>
      <c r="P80" s="123"/>
      <c r="Q80" s="120"/>
    </row>
    <row r="81" spans="1:17" s="71" customFormat="1" ht="47.25" x14ac:dyDescent="0.25">
      <c r="A81" s="148" t="s">
        <v>299</v>
      </c>
      <c r="B81" s="120" t="s">
        <v>122</v>
      </c>
      <c r="C81" s="125" t="s">
        <v>243</v>
      </c>
      <c r="D81" s="120"/>
      <c r="E81" s="129" t="s">
        <v>74</v>
      </c>
      <c r="F81" s="207"/>
      <c r="G81" s="207"/>
      <c r="H81" s="118">
        <v>100000</v>
      </c>
      <c r="I81" s="129">
        <v>1</v>
      </c>
      <c r="J81" s="129">
        <v>0</v>
      </c>
      <c r="K81" s="122" t="s">
        <v>194</v>
      </c>
      <c r="L81" s="129" t="s">
        <v>2</v>
      </c>
      <c r="M81" s="123" t="s">
        <v>321</v>
      </c>
      <c r="N81" s="123"/>
      <c r="O81" s="149"/>
      <c r="P81" s="123"/>
      <c r="Q81" s="120"/>
    </row>
    <row r="82" spans="1:17" s="71" customFormat="1" ht="47.25" x14ac:dyDescent="0.25">
      <c r="A82" s="148" t="s">
        <v>300</v>
      </c>
      <c r="B82" s="120" t="s">
        <v>186</v>
      </c>
      <c r="C82" s="119" t="s">
        <v>244</v>
      </c>
      <c r="D82" s="120"/>
      <c r="E82" s="129" t="s">
        <v>74</v>
      </c>
      <c r="F82" s="208"/>
      <c r="G82" s="208"/>
      <c r="H82" s="118">
        <v>70000</v>
      </c>
      <c r="I82" s="129">
        <v>1</v>
      </c>
      <c r="J82" s="129">
        <v>0</v>
      </c>
      <c r="K82" s="122" t="s">
        <v>195</v>
      </c>
      <c r="L82" s="129" t="s">
        <v>2</v>
      </c>
      <c r="M82" s="123" t="s">
        <v>321</v>
      </c>
      <c r="N82" s="123"/>
      <c r="O82" s="123"/>
      <c r="P82" s="123"/>
      <c r="Q82" s="120"/>
    </row>
    <row r="83" spans="1:17" x14ac:dyDescent="0.25">
      <c r="A83" s="148" t="s">
        <v>301</v>
      </c>
      <c r="B83" s="120" t="s">
        <v>186</v>
      </c>
      <c r="C83" s="119" t="s">
        <v>283</v>
      </c>
      <c r="D83" s="173"/>
      <c r="E83" s="120" t="s">
        <v>32</v>
      </c>
      <c r="F83" s="207"/>
      <c r="G83" s="207"/>
      <c r="H83" s="118">
        <v>24000</v>
      </c>
      <c r="I83" s="129">
        <v>1</v>
      </c>
      <c r="J83" s="129">
        <v>0</v>
      </c>
      <c r="K83" s="122" t="s">
        <v>195</v>
      </c>
      <c r="L83" s="129" t="s">
        <v>2</v>
      </c>
      <c r="M83" s="123" t="s">
        <v>326</v>
      </c>
      <c r="N83" s="164"/>
      <c r="O83" s="164"/>
      <c r="P83" s="164"/>
      <c r="Q83" s="164"/>
    </row>
    <row r="84" spans="1:17" s="71" customFormat="1" ht="47.25" x14ac:dyDescent="0.25">
      <c r="A84" s="148" t="s">
        <v>302</v>
      </c>
      <c r="B84" s="120" t="s">
        <v>246</v>
      </c>
      <c r="C84" s="119" t="s">
        <v>245</v>
      </c>
      <c r="D84" s="120" t="s">
        <v>281</v>
      </c>
      <c r="E84" s="129" t="s">
        <v>74</v>
      </c>
      <c r="F84" s="207"/>
      <c r="G84" s="207"/>
      <c r="H84" s="118">
        <f>520000+250000</f>
        <v>770000</v>
      </c>
      <c r="I84" s="129">
        <v>1</v>
      </c>
      <c r="J84" s="129">
        <v>0</v>
      </c>
      <c r="K84" s="122" t="s">
        <v>180</v>
      </c>
      <c r="L84" s="129" t="s">
        <v>2</v>
      </c>
      <c r="M84" s="123" t="s">
        <v>324</v>
      </c>
      <c r="N84" s="123"/>
      <c r="O84" s="123"/>
      <c r="P84" s="123"/>
      <c r="Q84" s="120"/>
    </row>
    <row r="85" spans="1:17" s="71" customFormat="1" ht="47.25" x14ac:dyDescent="0.25">
      <c r="A85" s="148" t="s">
        <v>303</v>
      </c>
      <c r="B85" s="120" t="s">
        <v>167</v>
      </c>
      <c r="C85" s="119" t="s">
        <v>248</v>
      </c>
      <c r="D85" s="120"/>
      <c r="E85" s="129" t="s">
        <v>74</v>
      </c>
      <c r="F85" s="207"/>
      <c r="G85" s="207"/>
      <c r="H85" s="118">
        <v>150000</v>
      </c>
      <c r="I85" s="129">
        <v>1</v>
      </c>
      <c r="J85" s="129">
        <v>0</v>
      </c>
      <c r="K85" s="122" t="s">
        <v>238</v>
      </c>
      <c r="L85" s="129" t="s">
        <v>2</v>
      </c>
      <c r="M85" s="123" t="s">
        <v>324</v>
      </c>
      <c r="N85" s="123"/>
      <c r="O85" s="123"/>
      <c r="P85" s="123"/>
      <c r="Q85" s="120"/>
    </row>
    <row r="86" spans="1:17" s="71" customFormat="1" ht="47.25" x14ac:dyDescent="0.25">
      <c r="A86" s="148" t="s">
        <v>304</v>
      </c>
      <c r="B86" s="132" t="s">
        <v>167</v>
      </c>
      <c r="C86" s="133" t="s">
        <v>353</v>
      </c>
      <c r="D86" s="134"/>
      <c r="E86" s="129" t="s">
        <v>74</v>
      </c>
      <c r="F86" s="207"/>
      <c r="G86" s="207"/>
      <c r="H86" s="118">
        <v>100000</v>
      </c>
      <c r="I86" s="129">
        <v>1</v>
      </c>
      <c r="J86" s="129">
        <v>0</v>
      </c>
      <c r="K86" s="122" t="s">
        <v>238</v>
      </c>
      <c r="L86" s="129" t="s">
        <v>2</v>
      </c>
      <c r="M86" s="123" t="s">
        <v>324</v>
      </c>
      <c r="N86" s="123"/>
      <c r="O86" s="135"/>
      <c r="P86" s="135"/>
      <c r="Q86" s="135"/>
    </row>
    <row r="87" spans="1:17" s="71" customFormat="1" ht="47.25" x14ac:dyDescent="0.25">
      <c r="A87" s="148" t="s">
        <v>305</v>
      </c>
      <c r="B87" s="120" t="s">
        <v>168</v>
      </c>
      <c r="C87" s="119" t="s">
        <v>344</v>
      </c>
      <c r="D87" s="120" t="s">
        <v>281</v>
      </c>
      <c r="E87" s="129" t="s">
        <v>74</v>
      </c>
      <c r="F87" s="208"/>
      <c r="G87" s="208"/>
      <c r="H87" s="118">
        <v>130000</v>
      </c>
      <c r="I87" s="129">
        <v>1</v>
      </c>
      <c r="J87" s="129">
        <v>0</v>
      </c>
      <c r="K87" s="122" t="s">
        <v>238</v>
      </c>
      <c r="L87" s="129" t="s">
        <v>2</v>
      </c>
      <c r="M87" s="123" t="s">
        <v>321</v>
      </c>
      <c r="N87" s="123"/>
      <c r="O87" s="123"/>
      <c r="P87" s="123"/>
      <c r="Q87" s="120"/>
    </row>
    <row r="88" spans="1:17" s="71" customFormat="1" ht="47.25" x14ac:dyDescent="0.25">
      <c r="A88" s="148" t="s">
        <v>306</v>
      </c>
      <c r="B88" s="120" t="s">
        <v>168</v>
      </c>
      <c r="C88" s="119" t="s">
        <v>235</v>
      </c>
      <c r="D88" s="120"/>
      <c r="E88" s="129" t="s">
        <v>74</v>
      </c>
      <c r="F88" s="207"/>
      <c r="G88" s="207"/>
      <c r="H88" s="118">
        <f>600000+250000</f>
        <v>850000</v>
      </c>
      <c r="I88" s="129">
        <v>1</v>
      </c>
      <c r="J88" s="129">
        <v>0</v>
      </c>
      <c r="K88" s="122" t="s">
        <v>238</v>
      </c>
      <c r="L88" s="129" t="s">
        <v>2</v>
      </c>
      <c r="M88" s="123" t="s">
        <v>323</v>
      </c>
      <c r="N88" s="123"/>
      <c r="O88" s="123"/>
      <c r="P88" s="123"/>
      <c r="Q88" s="120"/>
    </row>
    <row r="89" spans="1:17" s="71" customFormat="1" ht="47.25" x14ac:dyDescent="0.25">
      <c r="A89" s="148" t="s">
        <v>307</v>
      </c>
      <c r="B89" s="120" t="s">
        <v>168</v>
      </c>
      <c r="C89" s="119" t="s">
        <v>249</v>
      </c>
      <c r="D89" s="120"/>
      <c r="E89" s="129" t="s">
        <v>74</v>
      </c>
      <c r="F89" s="207"/>
      <c r="G89" s="207"/>
      <c r="H89" s="118">
        <v>100000</v>
      </c>
      <c r="I89" s="129">
        <v>1</v>
      </c>
      <c r="J89" s="129">
        <v>0</v>
      </c>
      <c r="K89" s="122" t="s">
        <v>238</v>
      </c>
      <c r="L89" s="129" t="s">
        <v>2</v>
      </c>
      <c r="M89" s="123" t="s">
        <v>326</v>
      </c>
      <c r="N89" s="123"/>
      <c r="O89" s="123"/>
      <c r="P89" s="123"/>
      <c r="Q89" s="120"/>
    </row>
    <row r="90" spans="1:17" s="71" customFormat="1" ht="63" x14ac:dyDescent="0.25">
      <c r="A90" s="148" t="s">
        <v>308</v>
      </c>
      <c r="B90" s="120" t="s">
        <v>168</v>
      </c>
      <c r="C90" s="119" t="s">
        <v>236</v>
      </c>
      <c r="D90" s="120"/>
      <c r="E90" s="129" t="s">
        <v>74</v>
      </c>
      <c r="F90" s="207"/>
      <c r="G90" s="207"/>
      <c r="H90" s="118">
        <v>65000</v>
      </c>
      <c r="I90" s="129">
        <v>1</v>
      </c>
      <c r="J90" s="129">
        <v>0</v>
      </c>
      <c r="K90" s="122" t="s">
        <v>238</v>
      </c>
      <c r="L90" s="129" t="s">
        <v>2</v>
      </c>
      <c r="M90" s="123" t="s">
        <v>329</v>
      </c>
      <c r="N90" s="123"/>
      <c r="O90" s="123"/>
      <c r="P90" s="123"/>
      <c r="Q90" s="120"/>
    </row>
    <row r="91" spans="1:17" s="71" customFormat="1" ht="47.25" x14ac:dyDescent="0.25">
      <c r="A91" s="148" t="s">
        <v>309</v>
      </c>
      <c r="B91" s="120" t="s">
        <v>168</v>
      </c>
      <c r="C91" s="119" t="s">
        <v>237</v>
      </c>
      <c r="D91" s="120"/>
      <c r="E91" s="129" t="s">
        <v>74</v>
      </c>
      <c r="F91" s="208"/>
      <c r="G91" s="208"/>
      <c r="H91" s="118">
        <v>33000</v>
      </c>
      <c r="I91" s="129">
        <v>1</v>
      </c>
      <c r="J91" s="129">
        <v>0</v>
      </c>
      <c r="K91" s="122" t="s">
        <v>238</v>
      </c>
      <c r="L91" s="129" t="s">
        <v>2</v>
      </c>
      <c r="M91" s="123" t="s">
        <v>326</v>
      </c>
      <c r="N91" s="123"/>
      <c r="O91" s="123"/>
      <c r="P91" s="123"/>
      <c r="Q91" s="120"/>
    </row>
    <row r="92" spans="1:17" s="71" customFormat="1" ht="47.25" x14ac:dyDescent="0.25">
      <c r="A92" s="148" t="s">
        <v>310</v>
      </c>
      <c r="B92" s="138" t="s">
        <v>190</v>
      </c>
      <c r="C92" s="158" t="s">
        <v>250</v>
      </c>
      <c r="D92" s="120"/>
      <c r="E92" s="129" t="s">
        <v>74</v>
      </c>
      <c r="F92" s="207"/>
      <c r="G92" s="207"/>
      <c r="H92" s="118">
        <v>25000</v>
      </c>
      <c r="I92" s="129">
        <v>1</v>
      </c>
      <c r="J92" s="129">
        <v>0</v>
      </c>
      <c r="K92" s="122" t="s">
        <v>197</v>
      </c>
      <c r="L92" s="129" t="s">
        <v>2</v>
      </c>
      <c r="M92" s="123" t="s">
        <v>321</v>
      </c>
      <c r="N92" s="123"/>
      <c r="O92" s="123"/>
      <c r="P92" s="123"/>
      <c r="Q92" s="120"/>
    </row>
    <row r="93" spans="1:17" s="71" customFormat="1" ht="47.25" x14ac:dyDescent="0.25">
      <c r="A93" s="148" t="s">
        <v>311</v>
      </c>
      <c r="B93" s="138" t="s">
        <v>190</v>
      </c>
      <c r="C93" s="139" t="s">
        <v>252</v>
      </c>
      <c r="D93" s="120"/>
      <c r="E93" s="129" t="s">
        <v>74</v>
      </c>
      <c r="F93" s="207"/>
      <c r="G93" s="207"/>
      <c r="H93" s="118">
        <v>35000</v>
      </c>
      <c r="I93" s="129">
        <v>1</v>
      </c>
      <c r="J93" s="129">
        <v>0</v>
      </c>
      <c r="K93" s="122" t="s">
        <v>197</v>
      </c>
      <c r="L93" s="129" t="s">
        <v>2</v>
      </c>
      <c r="M93" s="123" t="s">
        <v>326</v>
      </c>
      <c r="N93" s="123"/>
      <c r="O93" s="135"/>
      <c r="P93" s="135"/>
      <c r="Q93" s="135"/>
    </row>
    <row r="94" spans="1:17" s="71" customFormat="1" ht="47.25" x14ac:dyDescent="0.25">
      <c r="A94" s="148" t="s">
        <v>395</v>
      </c>
      <c r="B94" s="138" t="s">
        <v>190</v>
      </c>
      <c r="C94" s="158" t="s">
        <v>251</v>
      </c>
      <c r="D94" s="120"/>
      <c r="E94" s="129" t="s">
        <v>74</v>
      </c>
      <c r="F94" s="207"/>
      <c r="G94" s="207"/>
      <c r="H94" s="118">
        <v>80000</v>
      </c>
      <c r="I94" s="129">
        <v>1</v>
      </c>
      <c r="J94" s="129">
        <v>0</v>
      </c>
      <c r="K94" s="122" t="s">
        <v>197</v>
      </c>
      <c r="L94" s="129" t="s">
        <v>2</v>
      </c>
      <c r="M94" s="123" t="s">
        <v>324</v>
      </c>
      <c r="N94" s="123"/>
      <c r="O94" s="123"/>
      <c r="P94" s="123"/>
      <c r="Q94" s="120"/>
    </row>
    <row r="95" spans="1:17" s="71" customFormat="1" ht="47.25" x14ac:dyDescent="0.25">
      <c r="A95" s="148" t="s">
        <v>312</v>
      </c>
      <c r="B95" s="138" t="s">
        <v>191</v>
      </c>
      <c r="C95" s="158" t="s">
        <v>253</v>
      </c>
      <c r="D95" s="120"/>
      <c r="E95" s="129" t="s">
        <v>74</v>
      </c>
      <c r="F95" s="208"/>
      <c r="G95" s="208"/>
      <c r="H95" s="118">
        <v>15000</v>
      </c>
      <c r="I95" s="129">
        <v>1</v>
      </c>
      <c r="J95" s="129">
        <v>0</v>
      </c>
      <c r="K95" s="122" t="s">
        <v>197</v>
      </c>
      <c r="L95" s="129" t="s">
        <v>2</v>
      </c>
      <c r="M95" s="123" t="s">
        <v>326</v>
      </c>
      <c r="N95" s="123"/>
      <c r="O95" s="135"/>
      <c r="P95" s="135"/>
      <c r="Q95" s="135"/>
    </row>
    <row r="96" spans="1:17" s="71" customFormat="1" ht="78.75" x14ac:dyDescent="0.25">
      <c r="A96" s="148" t="s">
        <v>313</v>
      </c>
      <c r="B96" s="138" t="s">
        <v>137</v>
      </c>
      <c r="C96" s="136" t="s">
        <v>254</v>
      </c>
      <c r="D96" s="134"/>
      <c r="E96" s="129" t="s">
        <v>74</v>
      </c>
      <c r="F96" s="207"/>
      <c r="G96" s="207"/>
      <c r="H96" s="118">
        <v>45000</v>
      </c>
      <c r="I96" s="129">
        <v>1</v>
      </c>
      <c r="J96" s="129">
        <v>0</v>
      </c>
      <c r="K96" s="122" t="s">
        <v>198</v>
      </c>
      <c r="L96" s="129" t="s">
        <v>2</v>
      </c>
      <c r="M96" s="123" t="s">
        <v>321</v>
      </c>
      <c r="N96" s="123"/>
      <c r="O96" s="135"/>
      <c r="P96" s="135"/>
      <c r="Q96" s="135"/>
    </row>
    <row r="97" spans="1:20" s="71" customFormat="1" ht="47.25" x14ac:dyDescent="0.25">
      <c r="A97" s="148" t="s">
        <v>314</v>
      </c>
      <c r="B97" s="137" t="s">
        <v>320</v>
      </c>
      <c r="C97" s="133" t="s">
        <v>346</v>
      </c>
      <c r="D97" s="159" t="s">
        <v>281</v>
      </c>
      <c r="E97" s="129" t="s">
        <v>74</v>
      </c>
      <c r="F97" s="207"/>
      <c r="G97" s="207"/>
      <c r="H97" s="118">
        <v>90000</v>
      </c>
      <c r="I97" s="129">
        <v>1</v>
      </c>
      <c r="J97" s="129">
        <v>0</v>
      </c>
      <c r="K97" s="122" t="s">
        <v>402</v>
      </c>
      <c r="L97" s="129" t="s">
        <v>2</v>
      </c>
      <c r="M97" s="123" t="s">
        <v>321</v>
      </c>
      <c r="N97" s="123"/>
      <c r="O97" s="135"/>
      <c r="P97" s="135"/>
      <c r="Q97" s="135"/>
    </row>
    <row r="98" spans="1:20" s="71" customFormat="1" ht="47.25" x14ac:dyDescent="0.25">
      <c r="A98" s="148" t="s">
        <v>315</v>
      </c>
      <c r="B98" s="137" t="s">
        <v>123</v>
      </c>
      <c r="C98" s="133" t="s">
        <v>255</v>
      </c>
      <c r="D98" s="134"/>
      <c r="E98" s="129" t="s">
        <v>74</v>
      </c>
      <c r="F98" s="208"/>
      <c r="G98" s="208"/>
      <c r="H98" s="118">
        <v>60000</v>
      </c>
      <c r="I98" s="129">
        <v>1</v>
      </c>
      <c r="J98" s="129">
        <v>0</v>
      </c>
      <c r="K98" s="122" t="s">
        <v>200</v>
      </c>
      <c r="L98" s="129" t="s">
        <v>2</v>
      </c>
      <c r="M98" s="123" t="s">
        <v>321</v>
      </c>
      <c r="N98" s="123"/>
      <c r="O98" s="135"/>
      <c r="P98" s="135"/>
      <c r="Q98" s="135"/>
    </row>
    <row r="99" spans="1:20" s="71" customFormat="1" ht="47.25" x14ac:dyDescent="0.25">
      <c r="A99" s="148" t="s">
        <v>316</v>
      </c>
      <c r="B99" s="132">
        <v>3.2</v>
      </c>
      <c r="C99" s="133" t="s">
        <v>333</v>
      </c>
      <c r="D99" s="134"/>
      <c r="E99" s="129" t="s">
        <v>39</v>
      </c>
      <c r="F99" s="207"/>
      <c r="G99" s="207"/>
      <c r="H99" s="118">
        <v>150000</v>
      </c>
      <c r="I99" s="129">
        <v>1</v>
      </c>
      <c r="J99" s="129">
        <v>0</v>
      </c>
      <c r="K99" s="122" t="s">
        <v>201</v>
      </c>
      <c r="L99" s="129" t="s">
        <v>2</v>
      </c>
      <c r="M99" s="123" t="s">
        <v>321</v>
      </c>
      <c r="N99" s="123"/>
      <c r="O99" s="135"/>
      <c r="P99" s="135"/>
      <c r="Q99" s="135"/>
    </row>
    <row r="100" spans="1:20" s="71" customFormat="1" ht="47.25" x14ac:dyDescent="0.25">
      <c r="A100" s="148" t="s">
        <v>396</v>
      </c>
      <c r="B100" s="132">
        <v>3.2</v>
      </c>
      <c r="C100" s="136" t="s">
        <v>317</v>
      </c>
      <c r="D100" s="134"/>
      <c r="E100" s="129" t="s">
        <v>74</v>
      </c>
      <c r="F100" s="207"/>
      <c r="G100" s="207"/>
      <c r="H100" s="118">
        <v>40000</v>
      </c>
      <c r="I100" s="129">
        <v>1</v>
      </c>
      <c r="J100" s="129">
        <v>0</v>
      </c>
      <c r="K100" s="122" t="s">
        <v>201</v>
      </c>
      <c r="L100" s="129" t="s">
        <v>3</v>
      </c>
      <c r="M100" s="123" t="s">
        <v>321</v>
      </c>
      <c r="N100" s="123"/>
      <c r="O100" s="135"/>
      <c r="P100" s="135"/>
      <c r="Q100" s="135"/>
    </row>
    <row r="101" spans="1:20" s="71" customFormat="1" ht="31.5" x14ac:dyDescent="0.25">
      <c r="A101" s="148" t="s">
        <v>397</v>
      </c>
      <c r="B101" s="132" t="s">
        <v>143</v>
      </c>
      <c r="C101" s="133" t="s">
        <v>334</v>
      </c>
      <c r="D101" s="135"/>
      <c r="E101" s="129" t="s">
        <v>73</v>
      </c>
      <c r="F101" s="208"/>
      <c r="G101" s="208"/>
      <c r="H101" s="118">
        <f>350000+213333</f>
        <v>563333</v>
      </c>
      <c r="I101" s="129">
        <v>1</v>
      </c>
      <c r="J101" s="129">
        <v>0</v>
      </c>
      <c r="K101" s="122" t="s">
        <v>203</v>
      </c>
      <c r="L101" s="129" t="s">
        <v>2</v>
      </c>
      <c r="M101" s="123" t="s">
        <v>326</v>
      </c>
      <c r="N101" s="123"/>
      <c r="O101" s="135"/>
      <c r="P101" s="135"/>
      <c r="Q101" s="135"/>
    </row>
    <row r="102" spans="1:20" x14ac:dyDescent="0.25">
      <c r="A102" s="76"/>
      <c r="B102" s="4"/>
      <c r="C102" s="4"/>
      <c r="D102" s="4"/>
      <c r="E102" s="4"/>
      <c r="F102" s="4"/>
      <c r="G102" s="56" t="s">
        <v>125</v>
      </c>
      <c r="H102" s="113">
        <f>SUM(H79:H101)</f>
        <v>4045333</v>
      </c>
      <c r="I102" s="5"/>
      <c r="J102" s="5"/>
      <c r="K102" s="47"/>
      <c r="L102" s="4"/>
      <c r="M102" s="4"/>
      <c r="N102" s="4"/>
      <c r="O102" s="4"/>
      <c r="P102" s="47"/>
      <c r="Q102" s="47"/>
      <c r="R102" s="71"/>
      <c r="S102" s="71"/>
      <c r="T102" s="71"/>
    </row>
    <row r="103" spans="1:20" x14ac:dyDescent="0.25">
      <c r="A103" s="204">
        <v>5</v>
      </c>
      <c r="B103" s="209" t="s">
        <v>165</v>
      </c>
      <c r="C103" s="209"/>
      <c r="D103" s="209"/>
      <c r="E103" s="209"/>
      <c r="F103" s="209"/>
      <c r="G103" s="209"/>
      <c r="H103" s="209"/>
      <c r="I103" s="209"/>
      <c r="J103" s="209"/>
      <c r="K103" s="209"/>
      <c r="L103" s="209"/>
      <c r="M103" s="209"/>
      <c r="N103" s="209"/>
      <c r="O103" s="209"/>
      <c r="P103" s="209"/>
      <c r="Q103" s="209"/>
      <c r="R103" s="71"/>
      <c r="S103" s="71"/>
      <c r="T103" s="71"/>
    </row>
    <row r="104" spans="1:20" x14ac:dyDescent="0.25">
      <c r="A104" s="205"/>
      <c r="B104" s="198" t="s">
        <v>149</v>
      </c>
      <c r="C104" s="210" t="s">
        <v>152</v>
      </c>
      <c r="D104" s="210" t="s">
        <v>153</v>
      </c>
      <c r="E104" s="210" t="s">
        <v>154</v>
      </c>
      <c r="F104" s="209"/>
      <c r="G104" s="209"/>
      <c r="H104" s="211" t="s">
        <v>155</v>
      </c>
      <c r="I104" s="211"/>
      <c r="J104" s="211"/>
      <c r="K104" s="210" t="s">
        <v>156</v>
      </c>
      <c r="L104" s="210" t="s">
        <v>157</v>
      </c>
      <c r="M104" s="210" t="s">
        <v>158</v>
      </c>
      <c r="N104" s="210"/>
      <c r="O104" s="210" t="s">
        <v>16</v>
      </c>
      <c r="P104" s="210" t="s">
        <v>159</v>
      </c>
      <c r="Q104" s="210" t="s">
        <v>13</v>
      </c>
      <c r="R104" s="71"/>
      <c r="S104" s="71"/>
      <c r="T104" s="71"/>
    </row>
    <row r="105" spans="1:20" ht="38.25" x14ac:dyDescent="0.25">
      <c r="A105" s="206"/>
      <c r="B105" s="198"/>
      <c r="C105" s="210"/>
      <c r="D105" s="210"/>
      <c r="E105" s="210"/>
      <c r="F105" s="210" t="s">
        <v>160</v>
      </c>
      <c r="G105" s="210"/>
      <c r="H105" s="166" t="s">
        <v>161</v>
      </c>
      <c r="I105" s="103" t="s">
        <v>162</v>
      </c>
      <c r="J105" s="109" t="s">
        <v>163</v>
      </c>
      <c r="K105" s="210"/>
      <c r="L105" s="210"/>
      <c r="M105" s="166" t="s">
        <v>164</v>
      </c>
      <c r="N105" s="166" t="s">
        <v>7</v>
      </c>
      <c r="O105" s="210"/>
      <c r="P105" s="210"/>
      <c r="Q105" s="210"/>
      <c r="R105" s="71"/>
      <c r="S105" s="71"/>
      <c r="T105" s="71"/>
    </row>
    <row r="106" spans="1:20" x14ac:dyDescent="0.25">
      <c r="A106" s="120" t="s">
        <v>285</v>
      </c>
      <c r="B106" s="120" t="s">
        <v>264</v>
      </c>
      <c r="C106" s="119" t="s">
        <v>263</v>
      </c>
      <c r="D106" s="120" t="s">
        <v>281</v>
      </c>
      <c r="E106" s="120" t="s">
        <v>32</v>
      </c>
      <c r="F106" s="207"/>
      <c r="G106" s="207"/>
      <c r="H106" s="161">
        <v>410000</v>
      </c>
      <c r="I106" s="129">
        <v>1</v>
      </c>
      <c r="J106" s="129">
        <v>0</v>
      </c>
      <c r="K106" s="122" t="s">
        <v>399</v>
      </c>
      <c r="L106" s="129" t="s">
        <v>2</v>
      </c>
      <c r="M106" s="163" t="s">
        <v>321</v>
      </c>
      <c r="N106" s="164"/>
      <c r="O106" s="120" t="s">
        <v>166</v>
      </c>
      <c r="P106" s="164"/>
      <c r="Q106" s="164"/>
    </row>
    <row r="107" spans="1:20" ht="78.75" x14ac:dyDescent="0.25">
      <c r="A107" s="120" t="s">
        <v>286</v>
      </c>
      <c r="B107" s="120" t="s">
        <v>318</v>
      </c>
      <c r="C107" s="160" t="s">
        <v>350</v>
      </c>
      <c r="D107" s="120" t="s">
        <v>281</v>
      </c>
      <c r="E107" s="120" t="s">
        <v>32</v>
      </c>
      <c r="F107" s="207"/>
      <c r="G107" s="207"/>
      <c r="H107" s="161">
        <f>1449991-601639</f>
        <v>848352</v>
      </c>
      <c r="I107" s="129">
        <v>1</v>
      </c>
      <c r="J107" s="129">
        <v>0</v>
      </c>
      <c r="K107" s="122" t="s">
        <v>398</v>
      </c>
      <c r="L107" s="129" t="s">
        <v>2</v>
      </c>
      <c r="M107" s="163" t="s">
        <v>321</v>
      </c>
      <c r="N107" s="164"/>
      <c r="O107" s="175" t="s">
        <v>265</v>
      </c>
      <c r="P107" s="164"/>
      <c r="Q107" s="164"/>
    </row>
    <row r="108" spans="1:20" x14ac:dyDescent="0.25">
      <c r="A108" s="120" t="s">
        <v>287</v>
      </c>
      <c r="B108" s="120" t="s">
        <v>150</v>
      </c>
      <c r="C108" s="119" t="s">
        <v>187</v>
      </c>
      <c r="D108" s="126" t="s">
        <v>261</v>
      </c>
      <c r="E108" s="120" t="s">
        <v>32</v>
      </c>
      <c r="F108" s="207"/>
      <c r="G108" s="207"/>
      <c r="H108" s="161">
        <v>200000</v>
      </c>
      <c r="I108" s="129">
        <v>1</v>
      </c>
      <c r="J108" s="129">
        <v>0</v>
      </c>
      <c r="K108" s="122" t="s">
        <v>180</v>
      </c>
      <c r="L108" s="129" t="s">
        <v>2</v>
      </c>
      <c r="M108" s="163" t="s">
        <v>323</v>
      </c>
      <c r="N108" s="164"/>
      <c r="O108" s="120" t="s">
        <v>166</v>
      </c>
      <c r="P108" s="164"/>
      <c r="Q108" s="164"/>
    </row>
    <row r="109" spans="1:20" x14ac:dyDescent="0.25">
      <c r="A109" s="120" t="s">
        <v>288</v>
      </c>
      <c r="B109" s="120" t="s">
        <v>151</v>
      </c>
      <c r="C109" s="119" t="s">
        <v>188</v>
      </c>
      <c r="D109" s="126" t="s">
        <v>261</v>
      </c>
      <c r="E109" s="120" t="s">
        <v>32</v>
      </c>
      <c r="F109" s="207"/>
      <c r="G109" s="207"/>
      <c r="H109" s="161">
        <v>30000</v>
      </c>
      <c r="I109" s="129">
        <v>1</v>
      </c>
      <c r="J109" s="129">
        <v>0</v>
      </c>
      <c r="K109" s="122" t="s">
        <v>180</v>
      </c>
      <c r="L109" s="129" t="s">
        <v>2</v>
      </c>
      <c r="M109" s="163" t="s">
        <v>322</v>
      </c>
      <c r="N109" s="164"/>
      <c r="O109" s="120" t="s">
        <v>166</v>
      </c>
      <c r="P109" s="165"/>
      <c r="Q109" s="165"/>
    </row>
    <row r="110" spans="1:20" x14ac:dyDescent="0.25">
      <c r="A110" s="120" t="s">
        <v>289</v>
      </c>
      <c r="B110" s="120">
        <v>3.2</v>
      </c>
      <c r="C110" s="119" t="s">
        <v>319</v>
      </c>
      <c r="D110" s="126" t="s">
        <v>261</v>
      </c>
      <c r="E110" s="120" t="s">
        <v>32</v>
      </c>
      <c r="F110" s="207"/>
      <c r="G110" s="207"/>
      <c r="H110" s="161">
        <v>100000</v>
      </c>
      <c r="I110" s="129">
        <v>1</v>
      </c>
      <c r="J110" s="129">
        <v>0</v>
      </c>
      <c r="K110" s="122" t="s">
        <v>201</v>
      </c>
      <c r="L110" s="129" t="s">
        <v>2</v>
      </c>
      <c r="M110" s="163" t="s">
        <v>326</v>
      </c>
      <c r="N110" s="164"/>
      <c r="O110" s="120" t="s">
        <v>166</v>
      </c>
      <c r="P110" s="165"/>
      <c r="Q110" s="165"/>
    </row>
    <row r="111" spans="1:20" x14ac:dyDescent="0.25">
      <c r="A111" s="120" t="s">
        <v>290</v>
      </c>
      <c r="B111" s="120" t="s">
        <v>143</v>
      </c>
      <c r="C111" s="119" t="s">
        <v>192</v>
      </c>
      <c r="D111" s="126" t="s">
        <v>261</v>
      </c>
      <c r="E111" s="120" t="s">
        <v>32</v>
      </c>
      <c r="F111" s="207"/>
      <c r="G111" s="207"/>
      <c r="H111" s="161">
        <v>100000</v>
      </c>
      <c r="I111" s="129">
        <v>1</v>
      </c>
      <c r="J111" s="129">
        <v>0</v>
      </c>
      <c r="K111" s="122" t="s">
        <v>203</v>
      </c>
      <c r="L111" s="129" t="s">
        <v>2</v>
      </c>
      <c r="M111" s="163" t="s">
        <v>324</v>
      </c>
      <c r="N111" s="164"/>
      <c r="O111" s="120" t="s">
        <v>166</v>
      </c>
      <c r="P111" s="165"/>
      <c r="Q111" s="165"/>
    </row>
    <row r="112" spans="1:20" ht="47.25" x14ac:dyDescent="0.25">
      <c r="A112" s="120" t="s">
        <v>291</v>
      </c>
      <c r="B112" s="120" t="s">
        <v>351</v>
      </c>
      <c r="C112" s="119" t="s">
        <v>348</v>
      </c>
      <c r="D112" s="126" t="s">
        <v>261</v>
      </c>
      <c r="E112" s="120" t="s">
        <v>32</v>
      </c>
      <c r="F112" s="207"/>
      <c r="G112" s="207"/>
      <c r="H112" s="161">
        <v>700000</v>
      </c>
      <c r="I112" s="129">
        <v>1</v>
      </c>
      <c r="J112" s="129">
        <v>0</v>
      </c>
      <c r="K112" s="122" t="s">
        <v>400</v>
      </c>
      <c r="L112" s="129" t="s">
        <v>2</v>
      </c>
      <c r="M112" s="163" t="s">
        <v>325</v>
      </c>
      <c r="N112" s="164"/>
      <c r="O112" s="165"/>
      <c r="P112" s="165"/>
      <c r="Q112" s="165"/>
    </row>
    <row r="113" spans="1:17" x14ac:dyDescent="0.25">
      <c r="A113" s="120" t="s">
        <v>292</v>
      </c>
      <c r="B113" s="120" t="s">
        <v>172</v>
      </c>
      <c r="C113" s="119" t="s">
        <v>193</v>
      </c>
      <c r="D113" s="175"/>
      <c r="E113" s="120" t="s">
        <v>32</v>
      </c>
      <c r="F113" s="207"/>
      <c r="G113" s="207"/>
      <c r="H113" s="161">
        <v>77000</v>
      </c>
      <c r="I113" s="129">
        <v>1</v>
      </c>
      <c r="J113" s="129">
        <v>0</v>
      </c>
      <c r="K113" s="122" t="s">
        <v>172</v>
      </c>
      <c r="L113" s="129" t="s">
        <v>2</v>
      </c>
      <c r="M113" s="164"/>
      <c r="N113" s="164"/>
      <c r="O113" s="120" t="s">
        <v>166</v>
      </c>
      <c r="P113" s="165"/>
      <c r="Q113" s="165"/>
    </row>
    <row r="114" spans="1:17" x14ac:dyDescent="0.25">
      <c r="A114" s="120" t="s">
        <v>293</v>
      </c>
      <c r="B114" s="120" t="s">
        <v>172</v>
      </c>
      <c r="C114" s="119" t="s">
        <v>262</v>
      </c>
      <c r="D114" s="175"/>
      <c r="E114" s="120" t="s">
        <v>32</v>
      </c>
      <c r="F114" s="207"/>
      <c r="G114" s="207"/>
      <c r="H114" s="161">
        <v>100000</v>
      </c>
      <c r="I114" s="129">
        <v>1</v>
      </c>
      <c r="J114" s="129">
        <v>0</v>
      </c>
      <c r="K114" s="122" t="s">
        <v>172</v>
      </c>
      <c r="L114" s="129" t="s">
        <v>2</v>
      </c>
      <c r="M114" s="163" t="s">
        <v>325</v>
      </c>
      <c r="N114" s="164"/>
      <c r="O114" s="120" t="s">
        <v>166</v>
      </c>
      <c r="P114" s="165"/>
      <c r="Q114" s="165"/>
    </row>
    <row r="115" spans="1:17" x14ac:dyDescent="0.25">
      <c r="A115" s="110"/>
      <c r="B115" s="104"/>
      <c r="C115" s="107"/>
      <c r="D115" s="104"/>
      <c r="E115" s="104"/>
      <c r="F115" s="104"/>
      <c r="G115" s="56" t="s">
        <v>125</v>
      </c>
      <c r="H115" s="113">
        <f>SUM(H106:H114)</f>
        <v>2565352</v>
      </c>
      <c r="I115" s="105"/>
      <c r="J115" s="106"/>
      <c r="K115" s="108"/>
      <c r="L115" s="104"/>
      <c r="M115" s="104"/>
      <c r="N115" s="104"/>
      <c r="O115" s="104"/>
      <c r="P115" s="104"/>
      <c r="Q115" s="104"/>
    </row>
    <row r="116" spans="1:17" x14ac:dyDescent="0.25">
      <c r="A116" s="215">
        <v>6</v>
      </c>
      <c r="B116" s="209" t="s">
        <v>173</v>
      </c>
      <c r="C116" s="209"/>
      <c r="D116" s="209"/>
      <c r="E116" s="209"/>
      <c r="F116" s="209"/>
      <c r="G116" s="209"/>
      <c r="H116" s="209"/>
      <c r="I116" s="209"/>
      <c r="J116" s="209"/>
      <c r="K116" s="209"/>
      <c r="L116" s="209"/>
      <c r="M116" s="209"/>
      <c r="N116" s="209"/>
      <c r="O116" s="209"/>
      <c r="P116" s="209"/>
      <c r="Q116" s="218"/>
    </row>
    <row r="117" spans="1:17" x14ac:dyDescent="0.25">
      <c r="A117" s="216"/>
      <c r="B117" s="198" t="s">
        <v>149</v>
      </c>
      <c r="C117" s="210" t="s">
        <v>152</v>
      </c>
      <c r="D117" s="210" t="s">
        <v>153</v>
      </c>
      <c r="E117" s="212" t="s">
        <v>124</v>
      </c>
      <c r="F117" s="209"/>
      <c r="G117" s="209"/>
      <c r="H117" s="214"/>
      <c r="I117" s="214"/>
      <c r="J117" s="214"/>
      <c r="K117" s="212" t="s">
        <v>50</v>
      </c>
      <c r="L117" s="212" t="s">
        <v>49</v>
      </c>
      <c r="M117" s="212" t="s">
        <v>23</v>
      </c>
      <c r="N117" s="212"/>
      <c r="O117" s="212" t="s">
        <v>72</v>
      </c>
      <c r="P117" s="212" t="s">
        <v>48</v>
      </c>
      <c r="Q117" s="213" t="s">
        <v>13</v>
      </c>
    </row>
    <row r="118" spans="1:17" ht="31.5" x14ac:dyDescent="0.25">
      <c r="A118" s="217"/>
      <c r="B118" s="198"/>
      <c r="C118" s="210"/>
      <c r="D118" s="210"/>
      <c r="E118" s="212"/>
      <c r="F118" s="212" t="s">
        <v>44</v>
      </c>
      <c r="G118" s="212"/>
      <c r="H118" s="112" t="s">
        <v>174</v>
      </c>
      <c r="I118" s="114" t="s">
        <v>46</v>
      </c>
      <c r="J118" s="115" t="s">
        <v>45</v>
      </c>
      <c r="K118" s="212"/>
      <c r="L118" s="212"/>
      <c r="M118" s="168" t="s">
        <v>175</v>
      </c>
      <c r="N118" s="168" t="s">
        <v>176</v>
      </c>
      <c r="O118" s="212"/>
      <c r="P118" s="212"/>
      <c r="Q118" s="213"/>
    </row>
    <row r="119" spans="1:17" ht="31.5" x14ac:dyDescent="0.25">
      <c r="A119" s="120" t="s">
        <v>294</v>
      </c>
      <c r="B119" s="120" t="s">
        <v>172</v>
      </c>
      <c r="C119" s="119" t="s">
        <v>347</v>
      </c>
      <c r="D119" s="126" t="s">
        <v>261</v>
      </c>
      <c r="E119" s="129" t="s">
        <v>177</v>
      </c>
      <c r="F119" s="207"/>
      <c r="G119" s="207"/>
      <c r="H119" s="130">
        <v>200000</v>
      </c>
      <c r="I119" s="129">
        <v>1</v>
      </c>
      <c r="J119" s="129">
        <v>0</v>
      </c>
      <c r="K119" s="122" t="s">
        <v>172</v>
      </c>
      <c r="L119" s="129" t="s">
        <v>2</v>
      </c>
      <c r="M119" s="163" t="s">
        <v>321</v>
      </c>
      <c r="N119" s="164"/>
      <c r="O119" s="129"/>
      <c r="P119" s="117"/>
      <c r="Q119" s="120"/>
    </row>
    <row r="120" spans="1:17" x14ac:dyDescent="0.25">
      <c r="A120" s="120" t="s">
        <v>295</v>
      </c>
      <c r="B120" s="120" t="s">
        <v>172</v>
      </c>
      <c r="C120" s="119" t="s">
        <v>170</v>
      </c>
      <c r="D120" s="126"/>
      <c r="E120" s="129" t="s">
        <v>177</v>
      </c>
      <c r="F120" s="207"/>
      <c r="G120" s="207"/>
      <c r="H120" s="130">
        <v>75000</v>
      </c>
      <c r="I120" s="129">
        <v>1</v>
      </c>
      <c r="J120" s="129">
        <v>0</v>
      </c>
      <c r="K120" s="122" t="s">
        <v>172</v>
      </c>
      <c r="L120" s="129" t="s">
        <v>2</v>
      </c>
      <c r="M120" s="163" t="s">
        <v>332</v>
      </c>
      <c r="N120" s="164"/>
      <c r="O120" s="129"/>
      <c r="P120" s="117"/>
      <c r="Q120" s="120"/>
    </row>
    <row r="121" spans="1:17" x14ac:dyDescent="0.25">
      <c r="A121" s="120" t="s">
        <v>296</v>
      </c>
      <c r="B121" s="120" t="s">
        <v>172</v>
      </c>
      <c r="C121" s="119" t="s">
        <v>171</v>
      </c>
      <c r="D121" s="126"/>
      <c r="E121" s="129" t="s">
        <v>177</v>
      </c>
      <c r="F121" s="207"/>
      <c r="G121" s="207"/>
      <c r="H121" s="130">
        <v>75000</v>
      </c>
      <c r="I121" s="129">
        <v>1</v>
      </c>
      <c r="J121" s="129">
        <v>0</v>
      </c>
      <c r="K121" s="122" t="s">
        <v>172</v>
      </c>
      <c r="L121" s="129" t="s">
        <v>2</v>
      </c>
      <c r="M121" s="163" t="s">
        <v>340</v>
      </c>
      <c r="N121" s="164"/>
      <c r="O121" s="129"/>
      <c r="P121" s="117"/>
      <c r="Q121" s="120"/>
    </row>
    <row r="122" spans="1:17" x14ac:dyDescent="0.25">
      <c r="A122" s="56"/>
      <c r="B122" s="113"/>
      <c r="C122" s="56"/>
      <c r="D122" s="113"/>
      <c r="E122" s="56"/>
      <c r="F122" s="113"/>
      <c r="G122" s="56" t="s">
        <v>125</v>
      </c>
      <c r="H122" s="113">
        <f>SUM(H119:H121)</f>
        <v>350000</v>
      </c>
      <c r="I122" s="111"/>
      <c r="J122" s="111"/>
      <c r="K122" s="111"/>
      <c r="L122" s="111"/>
      <c r="M122" s="111"/>
      <c r="N122" s="111"/>
      <c r="O122" s="111"/>
      <c r="P122" s="111"/>
      <c r="Q122" s="111"/>
    </row>
    <row r="123" spans="1:17" x14ac:dyDescent="0.25">
      <c r="A123" s="110"/>
      <c r="B123" s="104"/>
      <c r="C123" s="107"/>
      <c r="D123" s="104"/>
      <c r="E123" s="104"/>
      <c r="F123" s="104"/>
      <c r="G123" s="56" t="s">
        <v>411</v>
      </c>
      <c r="H123" s="162">
        <f>H122+H115+H102+H75+H47+H18</f>
        <v>51334548</v>
      </c>
      <c r="I123" s="141"/>
      <c r="J123" s="106"/>
      <c r="K123" s="108"/>
      <c r="L123" s="104"/>
      <c r="M123" s="104"/>
      <c r="N123" s="104"/>
      <c r="O123" s="104"/>
      <c r="P123" s="104"/>
      <c r="Q123" s="104"/>
    </row>
    <row r="124" spans="1:17" x14ac:dyDescent="0.25">
      <c r="A124" s="110"/>
      <c r="B124" s="219" t="s">
        <v>55</v>
      </c>
      <c r="C124" s="220" t="s">
        <v>52</v>
      </c>
      <c r="D124" s="221" t="s">
        <v>39</v>
      </c>
      <c r="E124" s="221"/>
      <c r="F124" s="78"/>
      <c r="G124" s="73"/>
      <c r="H124" s="142"/>
      <c r="I124" s="143"/>
      <c r="J124" s="110"/>
      <c r="K124" s="110"/>
      <c r="P124" s="110"/>
      <c r="Q124" s="110"/>
    </row>
    <row r="125" spans="1:17" x14ac:dyDescent="0.25">
      <c r="A125" s="110"/>
      <c r="B125" s="219"/>
      <c r="C125" s="220"/>
      <c r="D125" s="221" t="s">
        <v>73</v>
      </c>
      <c r="E125" s="221"/>
      <c r="F125" s="78"/>
      <c r="G125" s="222" t="s">
        <v>127</v>
      </c>
      <c r="H125" s="223"/>
      <c r="I125" s="223"/>
      <c r="J125" s="223"/>
      <c r="K125" s="223"/>
      <c r="L125" s="223"/>
      <c r="P125" s="110"/>
      <c r="Q125" s="110"/>
    </row>
    <row r="126" spans="1:17" x14ac:dyDescent="0.25">
      <c r="A126" s="110"/>
      <c r="B126" s="219"/>
      <c r="C126" s="220"/>
      <c r="D126" s="221" t="s">
        <v>74</v>
      </c>
      <c r="E126" s="221"/>
      <c r="F126" s="78"/>
      <c r="G126" s="57" t="s">
        <v>128</v>
      </c>
      <c r="H126" s="224" t="s">
        <v>133</v>
      </c>
      <c r="I126" s="225"/>
      <c r="J126" s="225"/>
      <c r="K126" s="225"/>
      <c r="L126" s="226"/>
      <c r="P126" s="110"/>
      <c r="Q126" s="110"/>
    </row>
    <row r="127" spans="1:17" x14ac:dyDescent="0.25">
      <c r="A127" s="110"/>
      <c r="B127" s="219"/>
      <c r="C127" s="220"/>
      <c r="D127" s="221" t="s">
        <v>29</v>
      </c>
      <c r="E127" s="221"/>
      <c r="F127" s="78"/>
      <c r="G127" s="57" t="s">
        <v>129</v>
      </c>
      <c r="H127" s="224" t="s">
        <v>134</v>
      </c>
      <c r="I127" s="225"/>
      <c r="J127" s="225"/>
      <c r="K127" s="225"/>
      <c r="L127" s="226"/>
      <c r="P127" s="110"/>
      <c r="Q127" s="110"/>
    </row>
    <row r="128" spans="1:17" x14ac:dyDescent="0.25">
      <c r="A128" s="110"/>
      <c r="B128" s="219"/>
      <c r="C128" s="220"/>
      <c r="D128" s="221" t="s">
        <v>32</v>
      </c>
      <c r="E128" s="221"/>
      <c r="F128" s="78"/>
      <c r="G128" s="57" t="s">
        <v>130</v>
      </c>
      <c r="H128" s="224" t="s">
        <v>135</v>
      </c>
      <c r="I128" s="225"/>
      <c r="J128" s="225"/>
      <c r="K128" s="225"/>
      <c r="L128" s="226"/>
      <c r="P128" s="110"/>
      <c r="Q128" s="110"/>
    </row>
    <row r="129" spans="1:17" x14ac:dyDescent="0.25">
      <c r="A129" s="110"/>
      <c r="B129" s="219"/>
      <c r="C129" s="220"/>
      <c r="D129" s="221" t="s">
        <v>40</v>
      </c>
      <c r="E129" s="221"/>
      <c r="F129" s="78"/>
      <c r="G129" s="57" t="s">
        <v>131</v>
      </c>
      <c r="H129" s="224" t="s">
        <v>132</v>
      </c>
      <c r="I129" s="225"/>
      <c r="J129" s="225"/>
      <c r="K129" s="225"/>
      <c r="L129" s="226"/>
      <c r="P129" s="110"/>
      <c r="Q129" s="110"/>
    </row>
    <row r="130" spans="1:17" x14ac:dyDescent="0.25">
      <c r="A130" s="110"/>
      <c r="B130" s="219"/>
      <c r="C130" s="220"/>
      <c r="D130" s="221" t="s">
        <v>75</v>
      </c>
      <c r="E130" s="221"/>
      <c r="F130" s="78"/>
      <c r="G130" s="73"/>
      <c r="H130" s="74"/>
      <c r="I130" s="110"/>
      <c r="J130" s="110"/>
      <c r="K130" s="110"/>
      <c r="P130" s="110"/>
      <c r="Q130" s="110"/>
    </row>
    <row r="131" spans="1:17" x14ac:dyDescent="0.25">
      <c r="A131" s="110"/>
      <c r="B131" s="219"/>
      <c r="C131" s="232" t="s">
        <v>54</v>
      </c>
      <c r="D131" s="221" t="s">
        <v>33</v>
      </c>
      <c r="E131" s="221"/>
      <c r="F131" s="78"/>
      <c r="G131" s="230" t="s">
        <v>412</v>
      </c>
      <c r="H131" s="231"/>
      <c r="I131" s="231"/>
      <c r="J131" s="110"/>
      <c r="K131" s="110"/>
      <c r="P131" s="110"/>
      <c r="Q131" s="110"/>
    </row>
    <row r="132" spans="1:17" x14ac:dyDescent="0.25">
      <c r="A132" s="110"/>
      <c r="B132" s="219"/>
      <c r="C132" s="232"/>
      <c r="D132" s="221" t="s">
        <v>34</v>
      </c>
      <c r="E132" s="221"/>
      <c r="F132" s="78"/>
      <c r="G132" s="73"/>
      <c r="H132" s="140"/>
      <c r="I132" s="127"/>
      <c r="J132" s="127"/>
      <c r="K132" s="110"/>
      <c r="P132" s="110"/>
      <c r="Q132" s="110"/>
    </row>
    <row r="133" spans="1:17" x14ac:dyDescent="0.25">
      <c r="A133" s="110"/>
      <c r="B133" s="219"/>
      <c r="C133" s="232"/>
      <c r="D133" s="221" t="s">
        <v>35</v>
      </c>
      <c r="E133" s="221"/>
      <c r="G133" s="233" t="s">
        <v>409</v>
      </c>
      <c r="H133" s="233"/>
      <c r="J133" s="91"/>
      <c r="L133" s="58"/>
      <c r="P133" s="110"/>
      <c r="Q133" s="110"/>
    </row>
    <row r="134" spans="1:17" x14ac:dyDescent="0.25">
      <c r="A134" s="110"/>
      <c r="B134" s="219"/>
      <c r="C134" s="232"/>
      <c r="D134" s="221" t="s">
        <v>29</v>
      </c>
      <c r="E134" s="221"/>
      <c r="G134" s="178" t="s">
        <v>403</v>
      </c>
      <c r="H134" s="179">
        <f>H18</f>
        <v>5090000</v>
      </c>
      <c r="L134" s="177"/>
      <c r="P134" s="110"/>
      <c r="Q134" s="110"/>
    </row>
    <row r="135" spans="1:17" x14ac:dyDescent="0.25">
      <c r="A135" s="110"/>
      <c r="B135" s="219"/>
      <c r="C135" s="232"/>
      <c r="D135" s="221" t="s">
        <v>32</v>
      </c>
      <c r="E135" s="221"/>
      <c r="G135" s="178" t="s">
        <v>404</v>
      </c>
      <c r="H135" s="179">
        <f>H47</f>
        <v>23315682</v>
      </c>
      <c r="K135" s="110"/>
      <c r="P135" s="110"/>
      <c r="Q135" s="110"/>
    </row>
    <row r="136" spans="1:17" x14ac:dyDescent="0.25">
      <c r="A136" s="110"/>
      <c r="B136" s="219"/>
      <c r="C136" s="232"/>
      <c r="D136" s="221" t="s">
        <v>41</v>
      </c>
      <c r="E136" s="221"/>
      <c r="G136" s="178" t="s">
        <v>405</v>
      </c>
      <c r="H136" s="179">
        <f>H75</f>
        <v>15968181</v>
      </c>
      <c r="K136" s="110"/>
      <c r="P136" s="110"/>
      <c r="Q136" s="110"/>
    </row>
    <row r="137" spans="1:17" x14ac:dyDescent="0.25">
      <c r="A137" s="110"/>
      <c r="B137" s="219"/>
      <c r="C137" s="232"/>
      <c r="D137" s="221" t="s">
        <v>76</v>
      </c>
      <c r="E137" s="221"/>
      <c r="G137" s="178" t="s">
        <v>406</v>
      </c>
      <c r="H137" s="179">
        <f>H102</f>
        <v>4045333</v>
      </c>
      <c r="K137" s="110"/>
      <c r="P137" s="110"/>
      <c r="Q137" s="110"/>
    </row>
    <row r="138" spans="1:17" x14ac:dyDescent="0.25">
      <c r="A138" s="110"/>
      <c r="B138" s="219"/>
      <c r="C138" s="232"/>
      <c r="D138" s="221" t="s">
        <v>53</v>
      </c>
      <c r="E138" s="221"/>
      <c r="G138" s="178" t="s">
        <v>407</v>
      </c>
      <c r="H138" s="179">
        <f>H115</f>
        <v>2565352</v>
      </c>
      <c r="K138" s="110"/>
      <c r="P138" s="110"/>
      <c r="Q138" s="110"/>
    </row>
    <row r="139" spans="1:17" x14ac:dyDescent="0.25">
      <c r="A139" s="110"/>
      <c r="B139" s="219"/>
      <c r="C139" s="232"/>
      <c r="D139" s="221" t="s">
        <v>5</v>
      </c>
      <c r="E139" s="221"/>
      <c r="G139" s="178" t="s">
        <v>408</v>
      </c>
      <c r="H139" s="179">
        <f>H122</f>
        <v>350000</v>
      </c>
      <c r="K139" s="110"/>
      <c r="P139" s="110"/>
      <c r="Q139" s="110"/>
    </row>
    <row r="140" spans="1:17" x14ac:dyDescent="0.25">
      <c r="A140" s="110"/>
      <c r="B140" s="219"/>
      <c r="C140" s="232"/>
      <c r="D140" s="221" t="s">
        <v>11</v>
      </c>
      <c r="E140" s="221"/>
      <c r="G140" s="178" t="s">
        <v>410</v>
      </c>
      <c r="H140" s="180">
        <v>1665452</v>
      </c>
      <c r="K140" s="110"/>
      <c r="P140" s="110"/>
      <c r="Q140" s="110"/>
    </row>
    <row r="141" spans="1:17" x14ac:dyDescent="0.25">
      <c r="A141" s="110"/>
      <c r="B141" s="219"/>
      <c r="C141" s="227" t="s">
        <v>77</v>
      </c>
      <c r="D141" s="221" t="s">
        <v>78</v>
      </c>
      <c r="E141" s="221"/>
      <c r="H141" s="181">
        <f>SUM(H134:H140)</f>
        <v>53000000</v>
      </c>
      <c r="K141" s="110"/>
      <c r="P141" s="110"/>
      <c r="Q141" s="110"/>
    </row>
    <row r="142" spans="1:17" x14ac:dyDescent="0.25">
      <c r="A142" s="110"/>
      <c r="B142" s="219"/>
      <c r="C142" s="228"/>
      <c r="D142" s="221" t="s">
        <v>29</v>
      </c>
      <c r="E142" s="221"/>
      <c r="K142" s="110"/>
      <c r="P142" s="110"/>
      <c r="Q142" s="110"/>
    </row>
    <row r="143" spans="1:17" x14ac:dyDescent="0.25">
      <c r="B143" s="219"/>
      <c r="C143" s="229"/>
      <c r="D143" s="221" t="s">
        <v>32</v>
      </c>
      <c r="E143" s="221"/>
    </row>
    <row r="144" spans="1:17" s="81" customFormat="1" x14ac:dyDescent="0.25">
      <c r="A144" s="79"/>
      <c r="B144" s="80"/>
      <c r="C144" s="80"/>
      <c r="D144" s="80"/>
      <c r="E144" s="80"/>
      <c r="F144" s="80"/>
      <c r="G144" s="79"/>
      <c r="H144" s="82"/>
      <c r="I144" s="83"/>
      <c r="J144" s="83"/>
      <c r="K144" s="79"/>
      <c r="L144" s="80"/>
      <c r="M144" s="80"/>
      <c r="N144" s="80"/>
      <c r="O144" s="80"/>
      <c r="P144" s="79"/>
      <c r="Q144" s="79"/>
    </row>
    <row r="145" spans="1:17" s="81" customFormat="1" x14ac:dyDescent="0.25">
      <c r="A145" s="79"/>
      <c r="B145" s="80"/>
      <c r="C145" s="80"/>
      <c r="D145" s="80"/>
      <c r="E145" s="80"/>
      <c r="F145" s="80"/>
      <c r="G145" s="79"/>
      <c r="H145" s="82"/>
      <c r="I145" s="83"/>
      <c r="J145" s="83"/>
      <c r="K145" s="79"/>
      <c r="L145" s="80"/>
      <c r="M145" s="80"/>
      <c r="N145" s="80"/>
      <c r="O145" s="80"/>
      <c r="P145" s="79"/>
      <c r="Q145" s="79"/>
    </row>
    <row r="146" spans="1:17" s="81" customFormat="1" x14ac:dyDescent="0.25">
      <c r="A146" s="79"/>
      <c r="B146" s="80"/>
      <c r="C146" s="80"/>
      <c r="D146" s="80"/>
      <c r="E146" s="80"/>
      <c r="F146" s="80"/>
      <c r="G146" s="79"/>
      <c r="H146" s="82"/>
      <c r="I146" s="83"/>
      <c r="J146" s="83"/>
      <c r="K146" s="79"/>
      <c r="L146" s="80"/>
      <c r="M146" s="80"/>
      <c r="N146" s="80"/>
      <c r="O146" s="80"/>
      <c r="P146" s="79"/>
      <c r="Q146" s="79"/>
    </row>
  </sheetData>
  <mergeCells count="156">
    <mergeCell ref="F119:G119"/>
    <mergeCell ref="F120:G120"/>
    <mergeCell ref="F121:G121"/>
    <mergeCell ref="F117:G117"/>
    <mergeCell ref="G131:I131"/>
    <mergeCell ref="D129:E129"/>
    <mergeCell ref="H129:L129"/>
    <mergeCell ref="D130:E130"/>
    <mergeCell ref="C131:C140"/>
    <mergeCell ref="D131:E131"/>
    <mergeCell ref="D132:E132"/>
    <mergeCell ref="D136:E136"/>
    <mergeCell ref="D137:E137"/>
    <mergeCell ref="D133:E133"/>
    <mergeCell ref="D134:E134"/>
    <mergeCell ref="D135:E135"/>
    <mergeCell ref="G133:H133"/>
    <mergeCell ref="A116:A118"/>
    <mergeCell ref="B116:Q116"/>
    <mergeCell ref="B117:B118"/>
    <mergeCell ref="C117:C118"/>
    <mergeCell ref="D117:D118"/>
    <mergeCell ref="E117:E118"/>
    <mergeCell ref="B124:B143"/>
    <mergeCell ref="C124:C130"/>
    <mergeCell ref="D124:E124"/>
    <mergeCell ref="D125:E125"/>
    <mergeCell ref="G125:L125"/>
    <mergeCell ref="D126:E126"/>
    <mergeCell ref="H126:L126"/>
    <mergeCell ref="D127:E127"/>
    <mergeCell ref="H127:L127"/>
    <mergeCell ref="D128:E128"/>
    <mergeCell ref="D138:E138"/>
    <mergeCell ref="D139:E139"/>
    <mergeCell ref="D140:E140"/>
    <mergeCell ref="C141:C143"/>
    <mergeCell ref="D141:E141"/>
    <mergeCell ref="D142:E142"/>
    <mergeCell ref="D143:E143"/>
    <mergeCell ref="H128:L128"/>
    <mergeCell ref="P117:P118"/>
    <mergeCell ref="Q117:Q118"/>
    <mergeCell ref="F118:G118"/>
    <mergeCell ref="H117:J117"/>
    <mergeCell ref="K117:K118"/>
    <mergeCell ref="L117:L118"/>
    <mergeCell ref="M117:N117"/>
    <mergeCell ref="O117:O118"/>
    <mergeCell ref="F106:G106"/>
    <mergeCell ref="F114:G114"/>
    <mergeCell ref="F113:G113"/>
    <mergeCell ref="F107:G107"/>
    <mergeCell ref="F108:G108"/>
    <mergeCell ref="F109:G109"/>
    <mergeCell ref="F110:G110"/>
    <mergeCell ref="F111:G111"/>
    <mergeCell ref="F112:G112"/>
    <mergeCell ref="F99:G99"/>
    <mergeCell ref="F100:G100"/>
    <mergeCell ref="F101:G101"/>
    <mergeCell ref="A103:A105"/>
    <mergeCell ref="B103:Q103"/>
    <mergeCell ref="B104:B105"/>
    <mergeCell ref="C104:C105"/>
    <mergeCell ref="D104:D105"/>
    <mergeCell ref="E104:E105"/>
    <mergeCell ref="F104:G104"/>
    <mergeCell ref="Q104:Q105"/>
    <mergeCell ref="F105:G105"/>
    <mergeCell ref="H104:J104"/>
    <mergeCell ref="K104:K105"/>
    <mergeCell ref="L104:L105"/>
    <mergeCell ref="M104:N104"/>
    <mergeCell ref="O104:O105"/>
    <mergeCell ref="P104:P105"/>
    <mergeCell ref="F93:G93"/>
    <mergeCell ref="F94:G94"/>
    <mergeCell ref="F95:G95"/>
    <mergeCell ref="F96:G96"/>
    <mergeCell ref="F97:G97"/>
    <mergeCell ref="F98:G98"/>
    <mergeCell ref="F87:G87"/>
    <mergeCell ref="F88:G88"/>
    <mergeCell ref="F89:G89"/>
    <mergeCell ref="F90:G90"/>
    <mergeCell ref="F91:G91"/>
    <mergeCell ref="F92:G92"/>
    <mergeCell ref="F81:G81"/>
    <mergeCell ref="F82:G82"/>
    <mergeCell ref="F83:G83"/>
    <mergeCell ref="F84:G84"/>
    <mergeCell ref="F85:G85"/>
    <mergeCell ref="F86:G86"/>
    <mergeCell ref="O77:O78"/>
    <mergeCell ref="P77:P78"/>
    <mergeCell ref="Q77:Q78"/>
    <mergeCell ref="F78:G78"/>
    <mergeCell ref="F79:G79"/>
    <mergeCell ref="F80:G80"/>
    <mergeCell ref="A76:A78"/>
    <mergeCell ref="B76:Q76"/>
    <mergeCell ref="B77:B78"/>
    <mergeCell ref="C77:C78"/>
    <mergeCell ref="D77:D78"/>
    <mergeCell ref="F49:F50"/>
    <mergeCell ref="G49:G50"/>
    <mergeCell ref="H49:J49"/>
    <mergeCell ref="K49:K50"/>
    <mergeCell ref="L49:L50"/>
    <mergeCell ref="M49:N49"/>
    <mergeCell ref="E77:E78"/>
    <mergeCell ref="F77:G77"/>
    <mergeCell ref="H77:J77"/>
    <mergeCell ref="K77:K78"/>
    <mergeCell ref="L77:L78"/>
    <mergeCell ref="M77:N77"/>
    <mergeCell ref="O49:O50"/>
    <mergeCell ref="P49:P50"/>
    <mergeCell ref="Q49:Q50"/>
    <mergeCell ref="A48:A50"/>
    <mergeCell ref="B48:Q48"/>
    <mergeCell ref="B49:B50"/>
    <mergeCell ref="C49:C50"/>
    <mergeCell ref="D49:D50"/>
    <mergeCell ref="E49:E50"/>
    <mergeCell ref="E20:E21"/>
    <mergeCell ref="F20:F21"/>
    <mergeCell ref="G20:G21"/>
    <mergeCell ref="H20:J20"/>
    <mergeCell ref="K20:K21"/>
    <mergeCell ref="L20:L21"/>
    <mergeCell ref="L12:L13"/>
    <mergeCell ref="M12:N12"/>
    <mergeCell ref="O12:O13"/>
    <mergeCell ref="P12:P13"/>
    <mergeCell ref="Q12:Q13"/>
    <mergeCell ref="A19:A21"/>
    <mergeCell ref="B19:Q19"/>
    <mergeCell ref="B20:B21"/>
    <mergeCell ref="C20:C21"/>
    <mergeCell ref="D20:D21"/>
    <mergeCell ref="A11:A13"/>
    <mergeCell ref="B11:Q11"/>
    <mergeCell ref="B12:B13"/>
    <mergeCell ref="C12:C13"/>
    <mergeCell ref="D12:D13"/>
    <mergeCell ref="E12:E13"/>
    <mergeCell ref="F12:F13"/>
    <mergeCell ref="G12:G13"/>
    <mergeCell ref="H12:J12"/>
    <mergeCell ref="K12:K13"/>
    <mergeCell ref="M20:N20"/>
    <mergeCell ref="O20:O21"/>
    <mergeCell ref="P20:P21"/>
    <mergeCell ref="Q20:Q21"/>
  </mergeCells>
  <dataValidations count="5">
    <dataValidation type="list" allowBlank="1" showInputMessage="1" showErrorMessage="1" sqref="E57:E75 E14:E17 E53:E55 E22:E47" xr:uid="{00000000-0002-0000-0100-000000000000}">
      <formula1>$D$131:$D$140</formula1>
    </dataValidation>
    <dataValidation type="list" allowBlank="1" showInputMessage="1" showErrorMessage="1" sqref="E102:E105" xr:uid="{00000000-0002-0000-0100-000001000000}">
      <formula1>$D$141:$D$143</formula1>
    </dataValidation>
    <dataValidation type="list" allowBlank="1" showInputMessage="1" showErrorMessage="1" sqref="Q22:Q47 Q51:Q75 Q79:Q105 Q14:Q17" xr:uid="{00000000-0002-0000-0100-000002000000}">
      <formula1>$C$108:$C$115</formula1>
    </dataValidation>
    <dataValidation type="list" allowBlank="1" showInputMessage="1" showErrorMessage="1" sqref="E79:E101 E56 E66 E51:E52" xr:uid="{00000000-0002-0000-0100-000003000000}">
      <formula1>$D$124:$D$130</formula1>
    </dataValidation>
    <dataValidation type="list" allowBlank="1" showInputMessage="1" showErrorMessage="1" sqref="L119:L121 L14:L17 L22:L47 L51:L75 L79:L114" xr:uid="{00000000-0002-0000-0100-000004000000}">
      <formula1>#REF!</formula1>
    </dataValidation>
  </dataValidations>
  <printOptions horizontalCentered="1" verticalCentered="1"/>
  <pageMargins left="0" right="0" top="0" bottom="0" header="0" footer="0"/>
  <pageSetup paperSize="8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S102"/>
  <sheetViews>
    <sheetView topLeftCell="A117" workbookViewId="0">
      <selection activeCell="B126" sqref="B126"/>
    </sheetView>
  </sheetViews>
  <sheetFormatPr defaultColWidth="8.7109375" defaultRowHeight="15.75" x14ac:dyDescent="0.25"/>
  <cols>
    <col min="1" max="1" width="56.85546875" style="6" customWidth="1"/>
    <col min="2" max="2" width="90.140625" style="6" customWidth="1"/>
    <col min="3" max="3" width="62.28515625" style="6" customWidth="1"/>
    <col min="4" max="4" width="41.42578125" style="6" customWidth="1"/>
    <col min="5" max="5" width="36.7109375" style="6" customWidth="1"/>
    <col min="6" max="7" width="12.85546875" style="6" customWidth="1"/>
    <col min="8" max="8" width="15.7109375" style="7" customWidth="1"/>
    <col min="9" max="9" width="15.7109375" style="8" customWidth="1"/>
    <col min="10" max="10" width="18" style="8" customWidth="1"/>
    <col min="11" max="11" width="12.7109375" style="6" customWidth="1"/>
    <col min="12" max="12" width="19.5703125" style="6" customWidth="1"/>
    <col min="13" max="13" width="15.5703125" style="6" customWidth="1"/>
    <col min="14" max="14" width="15" style="6" customWidth="1"/>
    <col min="15" max="17" width="18.85546875" style="6" customWidth="1"/>
    <col min="18" max="16384" width="8.7109375" style="6"/>
  </cols>
  <sheetData>
    <row r="3" spans="1:13" x14ac:dyDescent="0.25">
      <c r="A3" s="1"/>
    </row>
    <row r="5" spans="1:13" x14ac:dyDescent="0.25">
      <c r="B5" s="3"/>
    </row>
    <row r="6" spans="1:13" x14ac:dyDescent="0.25">
      <c r="A6" s="9"/>
      <c r="B6" s="10" t="s">
        <v>18</v>
      </c>
      <c r="C6" s="9"/>
      <c r="D6" s="9"/>
      <c r="E6" s="9"/>
      <c r="F6" s="9"/>
      <c r="G6" s="9"/>
      <c r="H6" s="11"/>
      <c r="I6" s="12"/>
      <c r="J6" s="12"/>
      <c r="K6" s="9"/>
      <c r="L6" s="9"/>
      <c r="M6" s="9"/>
    </row>
    <row r="7" spans="1:13" x14ac:dyDescent="0.25">
      <c r="B7" s="9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</row>
    <row r="8" spans="1:13" x14ac:dyDescent="0.25">
      <c r="A8" s="9"/>
      <c r="B8" s="14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9" spans="1:13" x14ac:dyDescent="0.25">
      <c r="A9" s="15" t="s">
        <v>81</v>
      </c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</row>
    <row r="10" spans="1:13" x14ac:dyDescent="0.25">
      <c r="A10" s="17" t="s">
        <v>19</v>
      </c>
      <c r="B10" s="17"/>
      <c r="C10" s="9"/>
      <c r="D10" s="9"/>
      <c r="E10" s="9"/>
      <c r="F10" s="9"/>
      <c r="G10" s="9"/>
      <c r="H10" s="11"/>
      <c r="I10" s="12"/>
      <c r="J10" s="12"/>
      <c r="K10" s="9"/>
      <c r="L10" s="9"/>
      <c r="M10" s="9"/>
    </row>
    <row r="11" spans="1:13" x14ac:dyDescent="0.25">
      <c r="A11" s="9"/>
      <c r="B11" s="18"/>
      <c r="C11" s="9"/>
      <c r="D11" s="9"/>
      <c r="E11" s="9"/>
      <c r="F11" s="9"/>
      <c r="G11" s="9"/>
      <c r="H11" s="11"/>
      <c r="I11" s="12"/>
      <c r="J11" s="12"/>
      <c r="K11" s="9"/>
      <c r="L11" s="9"/>
      <c r="M11" s="9"/>
    </row>
    <row r="12" spans="1:13" x14ac:dyDescent="0.25">
      <c r="A12" s="19" t="s">
        <v>82</v>
      </c>
      <c r="B12" s="19"/>
      <c r="C12" s="16"/>
      <c r="D12" s="9"/>
      <c r="E12" s="9"/>
      <c r="F12" s="9"/>
      <c r="G12" s="9"/>
      <c r="H12" s="11"/>
      <c r="I12" s="12"/>
      <c r="J12" s="12"/>
      <c r="K12" s="9"/>
      <c r="L12" s="9"/>
      <c r="M12" s="9"/>
    </row>
    <row r="13" spans="1:13" x14ac:dyDescent="0.25">
      <c r="A13" s="15" t="s">
        <v>83</v>
      </c>
      <c r="B13" s="15"/>
      <c r="C13" s="16"/>
      <c r="D13" s="9"/>
      <c r="E13" s="9"/>
      <c r="F13" s="9"/>
      <c r="G13" s="9"/>
      <c r="H13" s="11"/>
      <c r="I13" s="12"/>
      <c r="J13" s="12"/>
      <c r="K13" s="9"/>
      <c r="L13" s="9"/>
      <c r="M13" s="9"/>
    </row>
    <row r="14" spans="1:13" x14ac:dyDescent="0.25">
      <c r="A14" s="15" t="s">
        <v>84</v>
      </c>
      <c r="B14" s="15"/>
      <c r="C14" s="16"/>
      <c r="D14" s="9"/>
      <c r="E14" s="9"/>
      <c r="F14" s="9"/>
      <c r="G14" s="9"/>
      <c r="H14" s="11"/>
      <c r="I14" s="12"/>
      <c r="J14" s="12"/>
      <c r="K14" s="9"/>
      <c r="L14" s="9"/>
      <c r="M14" s="9"/>
    </row>
    <row r="15" spans="1:13" x14ac:dyDescent="0.25">
      <c r="B15" s="20"/>
    </row>
    <row r="16" spans="1:13" x14ac:dyDescent="0.25">
      <c r="B16" s="20"/>
    </row>
    <row r="17" spans="1:19" ht="15.75" customHeight="1" x14ac:dyDescent="0.25">
      <c r="A17" s="236" t="s">
        <v>85</v>
      </c>
      <c r="B17" s="236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2"/>
      <c r="S17" s="22"/>
    </row>
    <row r="18" spans="1:19" ht="15.75" customHeight="1" x14ac:dyDescent="0.25"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2"/>
      <c r="S18" s="22"/>
    </row>
    <row r="19" spans="1:19" x14ac:dyDescent="0.25">
      <c r="A19" s="20" t="s">
        <v>86</v>
      </c>
      <c r="B19" s="22"/>
      <c r="H19" s="6"/>
      <c r="I19" s="6"/>
      <c r="J19" s="6"/>
    </row>
    <row r="20" spans="1:19" ht="14.45" customHeight="1" x14ac:dyDescent="0.25">
      <c r="A20" s="22"/>
      <c r="B20" s="22"/>
      <c r="H20" s="6"/>
      <c r="I20" s="6"/>
      <c r="J20" s="6"/>
    </row>
    <row r="21" spans="1:19" s="25" customFormat="1" ht="5.0999999999999996" customHeight="1" thickBot="1" x14ac:dyDescent="0.3">
      <c r="A21" s="24"/>
      <c r="B21" s="24"/>
    </row>
    <row r="22" spans="1:19" x14ac:dyDescent="0.25">
      <c r="A22" s="237" t="s">
        <v>87</v>
      </c>
      <c r="B22" s="237" t="s">
        <v>88</v>
      </c>
      <c r="H22" s="6"/>
      <c r="I22" s="6"/>
      <c r="J22" s="6"/>
    </row>
    <row r="23" spans="1:19" ht="15.6" customHeight="1" thickBot="1" x14ac:dyDescent="0.3">
      <c r="A23" s="238"/>
      <c r="B23" s="238"/>
      <c r="H23" s="6"/>
      <c r="I23" s="6"/>
      <c r="J23" s="6"/>
    </row>
    <row r="24" spans="1:19" x14ac:dyDescent="0.25">
      <c r="A24" s="239" t="s">
        <v>89</v>
      </c>
      <c r="B24" s="234"/>
      <c r="H24" s="6"/>
      <c r="I24" s="6"/>
      <c r="J24" s="6"/>
    </row>
    <row r="25" spans="1:19" ht="16.5" thickBot="1" x14ac:dyDescent="0.3">
      <c r="A25" s="240"/>
      <c r="B25" s="235"/>
      <c r="H25" s="6"/>
      <c r="I25" s="6"/>
      <c r="J25" s="6"/>
    </row>
    <row r="26" spans="1:19" ht="46.5" customHeight="1" thickBot="1" x14ac:dyDescent="0.3">
      <c r="A26" s="234" t="s">
        <v>90</v>
      </c>
      <c r="B26" s="234" t="s">
        <v>91</v>
      </c>
      <c r="H26" s="6"/>
      <c r="I26" s="6"/>
      <c r="J26" s="6"/>
    </row>
    <row r="27" spans="1:19" ht="16.5" hidden="1" thickBot="1" x14ac:dyDescent="0.3">
      <c r="A27" s="235"/>
      <c r="B27" s="235"/>
      <c r="H27" s="6"/>
      <c r="I27" s="6"/>
      <c r="J27" s="6"/>
    </row>
    <row r="28" spans="1:19" x14ac:dyDescent="0.25">
      <c r="A28" s="239" t="s">
        <v>92</v>
      </c>
      <c r="B28" s="234"/>
      <c r="H28" s="6"/>
      <c r="I28" s="6"/>
      <c r="J28" s="6"/>
    </row>
    <row r="29" spans="1:19" ht="16.5" thickBot="1" x14ac:dyDescent="0.3">
      <c r="A29" s="240"/>
      <c r="B29" s="235"/>
      <c r="H29" s="6"/>
      <c r="I29" s="6"/>
      <c r="J29" s="6"/>
    </row>
    <row r="30" spans="1:19" ht="42.6" customHeight="1" thickBot="1" x14ac:dyDescent="0.3">
      <c r="A30" s="234" t="s">
        <v>93</v>
      </c>
      <c r="B30" s="234" t="s">
        <v>94</v>
      </c>
      <c r="H30" s="6"/>
      <c r="I30" s="6"/>
      <c r="J30" s="6"/>
    </row>
    <row r="31" spans="1:19" ht="16.5" hidden="1" thickBot="1" x14ac:dyDescent="0.3">
      <c r="A31" s="235"/>
      <c r="B31" s="235"/>
      <c r="H31" s="6"/>
      <c r="I31" s="6"/>
      <c r="J31" s="6"/>
    </row>
    <row r="32" spans="1:19" ht="36.950000000000003" customHeight="1" thickBot="1" x14ac:dyDescent="0.3">
      <c r="A32" s="239" t="s">
        <v>95</v>
      </c>
      <c r="B32" s="234"/>
      <c r="H32" s="6"/>
      <c r="I32" s="6"/>
      <c r="J32" s="6"/>
    </row>
    <row r="33" spans="1:10" ht="51.6" hidden="1" customHeight="1" x14ac:dyDescent="0.25">
      <c r="A33" s="240"/>
      <c r="B33" s="235"/>
      <c r="H33" s="6"/>
      <c r="I33" s="6"/>
      <c r="J33" s="6"/>
    </row>
    <row r="34" spans="1:10" ht="62.1" customHeight="1" thickBot="1" x14ac:dyDescent="0.3">
      <c r="A34" s="234" t="s">
        <v>96</v>
      </c>
      <c r="B34" s="234" t="s">
        <v>97</v>
      </c>
      <c r="H34" s="6"/>
      <c r="I34" s="6"/>
      <c r="J34" s="6"/>
    </row>
    <row r="35" spans="1:10" ht="16.5" hidden="1" thickBot="1" x14ac:dyDescent="0.3">
      <c r="A35" s="235"/>
      <c r="B35" s="235"/>
      <c r="H35" s="6"/>
      <c r="I35" s="6"/>
      <c r="J35" s="6"/>
    </row>
    <row r="36" spans="1:10" ht="33.950000000000003" customHeight="1" thickBot="1" x14ac:dyDescent="0.3">
      <c r="A36" s="239" t="s">
        <v>98</v>
      </c>
      <c r="B36" s="234"/>
      <c r="H36" s="6"/>
      <c r="I36" s="6"/>
      <c r="J36" s="6"/>
    </row>
    <row r="37" spans="1:10" ht="16.5" hidden="1" thickBot="1" x14ac:dyDescent="0.3">
      <c r="A37" s="240"/>
      <c r="B37" s="235"/>
      <c r="H37" s="6"/>
      <c r="I37" s="6"/>
      <c r="J37" s="6"/>
    </row>
    <row r="38" spans="1:10" ht="68.45" customHeight="1" thickBot="1" x14ac:dyDescent="0.3">
      <c r="A38" s="234" t="s">
        <v>99</v>
      </c>
      <c r="B38" s="234" t="s">
        <v>100</v>
      </c>
      <c r="H38" s="6"/>
      <c r="I38" s="6"/>
      <c r="J38" s="6"/>
    </row>
    <row r="39" spans="1:10" ht="16.5" hidden="1" thickBot="1" x14ac:dyDescent="0.3">
      <c r="A39" s="235"/>
      <c r="B39" s="235"/>
      <c r="H39" s="6"/>
      <c r="I39" s="6"/>
      <c r="J39" s="6"/>
    </row>
    <row r="40" spans="1:10" ht="55.5" customHeight="1" thickBot="1" x14ac:dyDescent="0.3">
      <c r="A40" s="234" t="s">
        <v>101</v>
      </c>
      <c r="B40" s="234" t="s">
        <v>102</v>
      </c>
      <c r="H40" s="6"/>
      <c r="I40" s="6"/>
      <c r="J40" s="6"/>
    </row>
    <row r="41" spans="1:10" ht="6" hidden="1" customHeight="1" x14ac:dyDescent="0.25">
      <c r="A41" s="235"/>
      <c r="B41" s="235"/>
      <c r="H41" s="6"/>
      <c r="I41" s="6"/>
      <c r="J41" s="6"/>
    </row>
    <row r="42" spans="1:10" ht="93.95" customHeight="1" thickBot="1" x14ac:dyDescent="0.3">
      <c r="A42" s="234" t="s">
        <v>103</v>
      </c>
      <c r="B42" s="234" t="s">
        <v>104</v>
      </c>
      <c r="H42" s="6"/>
      <c r="I42" s="6"/>
      <c r="J42" s="6"/>
    </row>
    <row r="43" spans="1:10" ht="47.45" hidden="1" customHeight="1" x14ac:dyDescent="0.25">
      <c r="A43" s="235"/>
      <c r="B43" s="235"/>
      <c r="H43" s="6"/>
      <c r="I43" s="6"/>
      <c r="J43" s="6"/>
    </row>
    <row r="44" spans="1:10" ht="26.1" customHeight="1" thickBot="1" x14ac:dyDescent="0.3">
      <c r="A44" s="239" t="s">
        <v>105</v>
      </c>
      <c r="B44" s="234"/>
      <c r="H44" s="6"/>
      <c r="I44" s="6"/>
      <c r="J44" s="6"/>
    </row>
    <row r="45" spans="1:10" ht="16.5" hidden="1" thickBot="1" x14ac:dyDescent="0.3">
      <c r="A45" s="240"/>
      <c r="B45" s="235"/>
      <c r="H45" s="6"/>
      <c r="I45" s="6"/>
      <c r="J45" s="6"/>
    </row>
    <row r="46" spans="1:10" ht="45.95" customHeight="1" thickBot="1" x14ac:dyDescent="0.3">
      <c r="A46" s="234" t="s">
        <v>106</v>
      </c>
      <c r="B46" s="234" t="s">
        <v>107</v>
      </c>
      <c r="H46" s="6"/>
      <c r="I46" s="6"/>
      <c r="J46" s="6"/>
    </row>
    <row r="47" spans="1:10" ht="16.5" hidden="1" thickBot="1" x14ac:dyDescent="0.3">
      <c r="A47" s="235"/>
      <c r="B47" s="235"/>
      <c r="H47" s="6"/>
      <c r="I47" s="6"/>
      <c r="J47" s="6"/>
    </row>
    <row r="48" spans="1:10" x14ac:dyDescent="0.25">
      <c r="A48" s="239" t="s">
        <v>108</v>
      </c>
      <c r="B48" s="234"/>
      <c r="H48" s="6"/>
      <c r="I48" s="6"/>
      <c r="J48" s="6"/>
    </row>
    <row r="49" spans="1:10" ht="30" customHeight="1" thickBot="1" x14ac:dyDescent="0.3">
      <c r="A49" s="240"/>
      <c r="B49" s="235"/>
      <c r="H49" s="6"/>
      <c r="I49" s="6"/>
      <c r="J49" s="6"/>
    </row>
    <row r="50" spans="1:10" ht="52.5" customHeight="1" thickBot="1" x14ac:dyDescent="0.3">
      <c r="A50" s="234" t="s">
        <v>109</v>
      </c>
      <c r="B50" s="234" t="s">
        <v>110</v>
      </c>
      <c r="H50" s="6"/>
      <c r="I50" s="6"/>
      <c r="J50" s="6"/>
    </row>
    <row r="51" spans="1:10" ht="16.5" hidden="1" thickBot="1" x14ac:dyDescent="0.3">
      <c r="A51" s="235"/>
      <c r="B51" s="235"/>
      <c r="H51" s="6"/>
      <c r="I51" s="6"/>
      <c r="J51" s="6"/>
    </row>
    <row r="52" spans="1:10" ht="29.45" customHeight="1" x14ac:dyDescent="0.25">
      <c r="A52" s="239" t="s">
        <v>111</v>
      </c>
      <c r="B52" s="234"/>
      <c r="H52" s="6"/>
      <c r="I52" s="6"/>
      <c r="J52" s="6"/>
    </row>
    <row r="53" spans="1:10" ht="15.75" customHeight="1" thickBot="1" x14ac:dyDescent="0.3">
      <c r="A53" s="240"/>
      <c r="B53" s="235"/>
      <c r="H53" s="6"/>
      <c r="I53" s="6"/>
      <c r="J53" s="6"/>
    </row>
    <row r="54" spans="1:10" ht="65.45" customHeight="1" x14ac:dyDescent="0.25">
      <c r="A54" s="234" t="s">
        <v>112</v>
      </c>
      <c r="B54" s="234" t="s">
        <v>113</v>
      </c>
      <c r="H54" s="6"/>
      <c r="I54" s="6"/>
      <c r="J54" s="6"/>
    </row>
    <row r="55" spans="1:10" ht="44.45" hidden="1" customHeight="1" x14ac:dyDescent="0.25">
      <c r="A55" s="235"/>
      <c r="B55" s="235"/>
      <c r="H55" s="6"/>
      <c r="I55" s="6"/>
      <c r="J55" s="6"/>
    </row>
    <row r="56" spans="1:10" x14ac:dyDescent="0.25">
      <c r="H56" s="6"/>
      <c r="I56" s="6"/>
      <c r="J56" s="6"/>
    </row>
    <row r="57" spans="1:10" x14ac:dyDescent="0.25">
      <c r="H57" s="6"/>
      <c r="I57" s="6"/>
      <c r="J57" s="6"/>
    </row>
    <row r="58" spans="1:10" x14ac:dyDescent="0.25">
      <c r="H58" s="6"/>
      <c r="I58" s="6"/>
      <c r="J58" s="6"/>
    </row>
    <row r="59" spans="1:10" x14ac:dyDescent="0.25">
      <c r="H59" s="6"/>
      <c r="I59" s="6"/>
      <c r="J59" s="6"/>
    </row>
    <row r="60" spans="1:10" x14ac:dyDescent="0.25">
      <c r="H60" s="6"/>
      <c r="I60" s="6"/>
      <c r="J60" s="6"/>
    </row>
    <row r="61" spans="1:10" x14ac:dyDescent="0.25">
      <c r="H61" s="6"/>
      <c r="I61" s="6"/>
      <c r="J61" s="6"/>
    </row>
    <row r="62" spans="1:10" x14ac:dyDescent="0.25">
      <c r="H62" s="6"/>
      <c r="I62" s="6"/>
      <c r="J62" s="6"/>
    </row>
    <row r="63" spans="1:10" x14ac:dyDescent="0.25">
      <c r="H63" s="6"/>
      <c r="I63" s="6"/>
      <c r="J63" s="6"/>
    </row>
    <row r="64" spans="1:10" x14ac:dyDescent="0.25">
      <c r="H64" s="6"/>
      <c r="I64" s="6"/>
      <c r="J64" s="6"/>
    </row>
    <row r="65" spans="8:10" x14ac:dyDescent="0.25">
      <c r="H65" s="6"/>
      <c r="I65" s="6"/>
      <c r="J65" s="6"/>
    </row>
    <row r="66" spans="8:10" x14ac:dyDescent="0.25">
      <c r="H66" s="6"/>
      <c r="I66" s="6"/>
      <c r="J66" s="6"/>
    </row>
    <row r="67" spans="8:10" x14ac:dyDescent="0.25">
      <c r="H67" s="6"/>
      <c r="I67" s="6"/>
      <c r="J67" s="6"/>
    </row>
    <row r="68" spans="8:10" x14ac:dyDescent="0.25">
      <c r="H68" s="6"/>
      <c r="I68" s="6"/>
      <c r="J68" s="6"/>
    </row>
    <row r="69" spans="8:10" x14ac:dyDescent="0.25">
      <c r="H69" s="6"/>
      <c r="I69" s="6"/>
      <c r="J69" s="6"/>
    </row>
    <row r="70" spans="8:10" x14ac:dyDescent="0.25">
      <c r="H70" s="6"/>
      <c r="I70" s="6"/>
      <c r="J70" s="6"/>
    </row>
    <row r="71" spans="8:10" x14ac:dyDescent="0.25">
      <c r="H71" s="6"/>
      <c r="I71" s="6"/>
      <c r="J71" s="6"/>
    </row>
    <row r="72" spans="8:10" x14ac:dyDescent="0.25">
      <c r="H72" s="6"/>
      <c r="I72" s="6"/>
      <c r="J72" s="6"/>
    </row>
    <row r="73" spans="8:10" x14ac:dyDescent="0.25">
      <c r="H73" s="6"/>
      <c r="I73" s="6"/>
      <c r="J73" s="6"/>
    </row>
    <row r="74" spans="8:10" ht="15.75" customHeight="1" x14ac:dyDescent="0.25">
      <c r="H74" s="6"/>
      <c r="I74" s="6"/>
      <c r="J74" s="6"/>
    </row>
    <row r="75" spans="8:10" ht="15" customHeight="1" x14ac:dyDescent="0.25">
      <c r="H75" s="6"/>
      <c r="I75" s="6"/>
      <c r="J75" s="6"/>
    </row>
    <row r="76" spans="8:10" x14ac:dyDescent="0.25">
      <c r="H76" s="6"/>
      <c r="I76" s="6"/>
      <c r="J76" s="6"/>
    </row>
    <row r="77" spans="8:10" x14ac:dyDescent="0.25">
      <c r="H77" s="6"/>
      <c r="I77" s="6"/>
      <c r="J77" s="6"/>
    </row>
    <row r="78" spans="8:10" x14ac:dyDescent="0.25">
      <c r="H78" s="6"/>
      <c r="I78" s="6"/>
      <c r="J78" s="6"/>
    </row>
    <row r="79" spans="8:10" x14ac:dyDescent="0.25">
      <c r="H79" s="6"/>
      <c r="I79" s="6"/>
      <c r="J79" s="6"/>
    </row>
    <row r="80" spans="8:10" x14ac:dyDescent="0.25">
      <c r="H80" s="6"/>
      <c r="I80" s="6"/>
      <c r="J80" s="6"/>
    </row>
    <row r="81" spans="8:10" x14ac:dyDescent="0.25">
      <c r="H81" s="6"/>
      <c r="I81" s="6"/>
      <c r="J81" s="6"/>
    </row>
    <row r="82" spans="8:10" x14ac:dyDescent="0.25">
      <c r="H82" s="6"/>
      <c r="I82" s="6"/>
      <c r="J82" s="6"/>
    </row>
    <row r="83" spans="8:10" x14ac:dyDescent="0.25">
      <c r="H83" s="6"/>
      <c r="I83" s="6"/>
      <c r="J83" s="6"/>
    </row>
    <row r="84" spans="8:10" ht="15.75" customHeight="1" x14ac:dyDescent="0.25">
      <c r="H84" s="6"/>
      <c r="I84" s="6"/>
      <c r="J84" s="6"/>
    </row>
    <row r="85" spans="8:10" ht="15" customHeight="1" x14ac:dyDescent="0.25">
      <c r="H85" s="6"/>
      <c r="I85" s="6"/>
      <c r="J85" s="6"/>
    </row>
    <row r="86" spans="8:10" ht="65.099999999999994" customHeight="1" x14ac:dyDescent="0.25">
      <c r="H86" s="6"/>
      <c r="I86" s="6"/>
      <c r="J86" s="6"/>
    </row>
    <row r="87" spans="8:10" x14ac:dyDescent="0.25">
      <c r="H87" s="6"/>
      <c r="I87" s="6"/>
      <c r="J87" s="6"/>
    </row>
    <row r="88" spans="8:10" x14ac:dyDescent="0.25">
      <c r="H88" s="6"/>
      <c r="I88" s="6"/>
      <c r="J88" s="6"/>
    </row>
    <row r="89" spans="8:10" x14ac:dyDescent="0.25">
      <c r="H89" s="6"/>
      <c r="I89" s="6"/>
      <c r="J89" s="6"/>
    </row>
    <row r="90" spans="8:10" x14ac:dyDescent="0.25">
      <c r="H90" s="6"/>
      <c r="I90" s="6"/>
      <c r="J90" s="6"/>
    </row>
    <row r="91" spans="8:10" x14ac:dyDescent="0.25">
      <c r="H91" s="6"/>
      <c r="I91" s="6"/>
      <c r="J91" s="6"/>
    </row>
    <row r="92" spans="8:10" x14ac:dyDescent="0.25">
      <c r="H92" s="6"/>
      <c r="I92" s="6"/>
      <c r="J92" s="6"/>
    </row>
    <row r="93" spans="8:10" x14ac:dyDescent="0.25">
      <c r="H93" s="6"/>
      <c r="I93" s="6"/>
      <c r="J93" s="6"/>
    </row>
    <row r="94" spans="8:10" ht="15.75" customHeight="1" x14ac:dyDescent="0.25">
      <c r="H94" s="6"/>
      <c r="I94" s="6"/>
      <c r="J94" s="6"/>
    </row>
    <row r="95" spans="8:10" ht="15" customHeight="1" x14ac:dyDescent="0.25">
      <c r="H95" s="6"/>
      <c r="I95" s="6"/>
      <c r="J95" s="6"/>
    </row>
    <row r="96" spans="8:10" x14ac:dyDescent="0.25">
      <c r="H96" s="6"/>
      <c r="I96" s="6"/>
      <c r="J96" s="6"/>
    </row>
    <row r="97" spans="8:10" x14ac:dyDescent="0.25">
      <c r="H97" s="6"/>
      <c r="I97" s="6"/>
      <c r="J97" s="6"/>
    </row>
    <row r="98" spans="8:10" x14ac:dyDescent="0.25">
      <c r="H98" s="6"/>
      <c r="I98" s="6"/>
      <c r="J98" s="6"/>
    </row>
    <row r="99" spans="8:10" x14ac:dyDescent="0.25">
      <c r="H99" s="6"/>
      <c r="I99" s="6"/>
      <c r="J99" s="6"/>
    </row>
    <row r="100" spans="8:10" x14ac:dyDescent="0.25">
      <c r="H100" s="6"/>
      <c r="I100" s="6"/>
      <c r="J100" s="6"/>
    </row>
    <row r="101" spans="8:10" x14ac:dyDescent="0.25">
      <c r="H101" s="6"/>
      <c r="I101" s="6"/>
      <c r="J101" s="6"/>
    </row>
    <row r="102" spans="8:10" ht="15.75" customHeight="1" x14ac:dyDescent="0.25"/>
  </sheetData>
  <mergeCells count="35">
    <mergeCell ref="A52:A53"/>
    <mergeCell ref="B52:B53"/>
    <mergeCell ref="A54:A55"/>
    <mergeCell ref="B54:B55"/>
    <mergeCell ref="A46:A47"/>
    <mergeCell ref="B46:B47"/>
    <mergeCell ref="A48:A49"/>
    <mergeCell ref="B48:B49"/>
    <mergeCell ref="A50:A51"/>
    <mergeCell ref="B50:B51"/>
    <mergeCell ref="A40:A41"/>
    <mergeCell ref="B40:B41"/>
    <mergeCell ref="A42:A43"/>
    <mergeCell ref="B42:B43"/>
    <mergeCell ref="A44:A45"/>
    <mergeCell ref="B44:B45"/>
    <mergeCell ref="A34:A35"/>
    <mergeCell ref="B34:B35"/>
    <mergeCell ref="A36:A37"/>
    <mergeCell ref="B36:B37"/>
    <mergeCell ref="A38:A39"/>
    <mergeCell ref="B38:B39"/>
    <mergeCell ref="A28:A29"/>
    <mergeCell ref="B28:B29"/>
    <mergeCell ref="A30:A31"/>
    <mergeCell ref="B30:B31"/>
    <mergeCell ref="A32:A33"/>
    <mergeCell ref="B32:B33"/>
    <mergeCell ref="A26:A27"/>
    <mergeCell ref="B26:B27"/>
    <mergeCell ref="A17:B17"/>
    <mergeCell ref="A22:A23"/>
    <mergeCell ref="B22:B23"/>
    <mergeCell ref="A24:A25"/>
    <mergeCell ref="B24:B2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99"/>
  <sheetViews>
    <sheetView zoomScale="85" zoomScaleNormal="85" workbookViewId="0">
      <selection activeCell="A33" sqref="A33"/>
    </sheetView>
  </sheetViews>
  <sheetFormatPr defaultColWidth="8.7109375" defaultRowHeight="15.75" x14ac:dyDescent="0.25"/>
  <cols>
    <col min="1" max="1" width="56.85546875" style="6" customWidth="1"/>
    <col min="2" max="2" width="90.140625" style="6" customWidth="1"/>
    <col min="3" max="3" width="62.28515625" style="6" customWidth="1"/>
    <col min="4" max="4" width="41.42578125" style="6" customWidth="1"/>
    <col min="5" max="5" width="36.7109375" style="6" customWidth="1"/>
    <col min="6" max="7" width="12.85546875" style="6" customWidth="1"/>
    <col min="8" max="8" width="15.7109375" style="7" customWidth="1"/>
    <col min="9" max="9" width="15.7109375" style="8" customWidth="1"/>
    <col min="10" max="10" width="18" style="8" customWidth="1"/>
    <col min="11" max="11" width="12.7109375" style="6" customWidth="1"/>
    <col min="12" max="12" width="19.5703125" style="6" customWidth="1"/>
    <col min="13" max="13" width="15.5703125" style="6" customWidth="1"/>
    <col min="14" max="14" width="15" style="6" customWidth="1"/>
    <col min="15" max="17" width="18.85546875" style="6" customWidth="1"/>
    <col min="18" max="16384" width="8.7109375" style="6"/>
  </cols>
  <sheetData>
    <row r="1" spans="1:19" x14ac:dyDescent="0.25">
      <c r="B1" s="3"/>
    </row>
    <row r="2" spans="1:19" x14ac:dyDescent="0.25">
      <c r="A2" s="9"/>
      <c r="B2" s="10" t="s">
        <v>18</v>
      </c>
      <c r="C2" s="9"/>
      <c r="D2" s="9"/>
      <c r="E2" s="9"/>
      <c r="F2" s="9"/>
      <c r="G2" s="9"/>
      <c r="H2" s="11"/>
      <c r="I2" s="12"/>
      <c r="J2" s="12"/>
      <c r="K2" s="9"/>
      <c r="L2" s="9"/>
      <c r="M2" s="9"/>
    </row>
    <row r="3" spans="1:19" x14ac:dyDescent="0.25">
      <c r="B3" s="9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19" x14ac:dyDescent="0.25">
      <c r="A4" s="9"/>
      <c r="B4" s="14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9" x14ac:dyDescent="0.25">
      <c r="A5" s="15" t="s">
        <v>126</v>
      </c>
      <c r="B5" s="15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9" x14ac:dyDescent="0.25">
      <c r="A6" s="17" t="s">
        <v>19</v>
      </c>
      <c r="B6" s="17"/>
      <c r="C6" s="9"/>
      <c r="D6" s="9"/>
      <c r="E6" s="9"/>
      <c r="F6" s="9"/>
      <c r="G6" s="9"/>
      <c r="H6" s="11"/>
      <c r="I6" s="12"/>
      <c r="J6" s="12"/>
      <c r="K6" s="9"/>
      <c r="L6" s="9"/>
      <c r="M6" s="9"/>
    </row>
    <row r="7" spans="1:19" x14ac:dyDescent="0.25">
      <c r="A7" s="9"/>
      <c r="B7" s="18"/>
      <c r="C7" s="9"/>
      <c r="D7" s="9"/>
      <c r="E7" s="9"/>
      <c r="F7" s="9"/>
      <c r="G7" s="9"/>
      <c r="H7" s="11"/>
      <c r="I7" s="12"/>
      <c r="J7" s="12"/>
      <c r="K7" s="9"/>
      <c r="L7" s="9"/>
      <c r="M7" s="9"/>
    </row>
    <row r="8" spans="1:19" x14ac:dyDescent="0.25">
      <c r="A8" s="19" t="s">
        <v>82</v>
      </c>
      <c r="B8" s="19"/>
      <c r="C8" s="16"/>
      <c r="D8" s="9"/>
      <c r="E8" s="9"/>
      <c r="F8" s="9"/>
      <c r="G8" s="9"/>
      <c r="H8" s="11"/>
      <c r="I8" s="12"/>
      <c r="J8" s="12"/>
      <c r="K8" s="9"/>
      <c r="L8" s="9"/>
      <c r="M8" s="9"/>
    </row>
    <row r="9" spans="1:19" x14ac:dyDescent="0.25">
      <c r="A9" s="15" t="s">
        <v>83</v>
      </c>
      <c r="B9" s="15"/>
      <c r="C9" s="16"/>
      <c r="D9" s="9"/>
      <c r="E9" s="9"/>
      <c r="F9" s="9"/>
      <c r="G9" s="9"/>
      <c r="H9" s="11"/>
      <c r="I9" s="12"/>
      <c r="J9" s="12"/>
      <c r="K9" s="9"/>
      <c r="L9" s="9"/>
      <c r="M9" s="9"/>
    </row>
    <row r="10" spans="1:19" x14ac:dyDescent="0.25">
      <c r="A10" s="15" t="s">
        <v>84</v>
      </c>
      <c r="B10" s="15"/>
      <c r="C10" s="16"/>
      <c r="D10" s="9"/>
      <c r="E10" s="9"/>
      <c r="F10" s="9"/>
      <c r="G10" s="9"/>
      <c r="H10" s="11"/>
      <c r="I10" s="12"/>
      <c r="J10" s="12"/>
      <c r="K10" s="9"/>
      <c r="L10" s="9"/>
      <c r="M10" s="9"/>
    </row>
    <row r="11" spans="1:19" x14ac:dyDescent="0.25">
      <c r="B11" s="20"/>
    </row>
    <row r="12" spans="1:19" x14ac:dyDescent="0.25">
      <c r="B12" s="20"/>
    </row>
    <row r="13" spans="1:19" ht="15.75" customHeight="1" x14ac:dyDescent="0.25">
      <c r="A13" s="21" t="s">
        <v>85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2"/>
      <c r="S13" s="22"/>
    </row>
    <row r="14" spans="1:19" ht="15.75" customHeight="1" x14ac:dyDescent="0.25"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2"/>
      <c r="S14" s="22"/>
    </row>
    <row r="15" spans="1:19" x14ac:dyDescent="0.25">
      <c r="A15" s="20" t="s">
        <v>86</v>
      </c>
      <c r="B15" s="22"/>
      <c r="H15" s="6"/>
      <c r="I15" s="6"/>
      <c r="J15" s="6"/>
    </row>
    <row r="16" spans="1:19" ht="14.45" customHeight="1" x14ac:dyDescent="0.25">
      <c r="A16" s="22"/>
      <c r="B16" s="22"/>
      <c r="H16" s="6"/>
      <c r="I16" s="6"/>
      <c r="J16" s="6"/>
    </row>
    <row r="17" spans="1:10" s="25" customFormat="1" ht="15" customHeight="1" x14ac:dyDescent="0.25">
      <c r="A17" s="49"/>
      <c r="B17" s="49"/>
    </row>
    <row r="18" spans="1:10" ht="15" customHeight="1" x14ac:dyDescent="0.25">
      <c r="A18" s="50" t="s">
        <v>87</v>
      </c>
      <c r="B18" s="50" t="s">
        <v>88</v>
      </c>
      <c r="H18" s="6"/>
      <c r="I18" s="6"/>
      <c r="J18" s="6"/>
    </row>
    <row r="19" spans="1:10" ht="15" customHeight="1" x14ac:dyDescent="0.25">
      <c r="A19" s="50"/>
      <c r="B19" s="50"/>
      <c r="H19" s="6"/>
      <c r="I19" s="6"/>
      <c r="J19" s="6"/>
    </row>
    <row r="20" spans="1:10" ht="15" customHeight="1" x14ac:dyDescent="0.25">
      <c r="A20" s="50" t="s">
        <v>89</v>
      </c>
      <c r="B20" s="51"/>
      <c r="H20" s="6"/>
      <c r="I20" s="6"/>
      <c r="J20" s="6"/>
    </row>
    <row r="21" spans="1:10" ht="15" customHeight="1" x14ac:dyDescent="0.25">
      <c r="A21" s="50"/>
      <c r="B21" s="51"/>
      <c r="H21" s="6"/>
      <c r="I21" s="6"/>
      <c r="J21" s="6"/>
    </row>
    <row r="22" spans="1:10" ht="15" customHeight="1" x14ac:dyDescent="0.25">
      <c r="A22" s="51"/>
      <c r="B22" s="51"/>
      <c r="H22" s="6"/>
      <c r="I22" s="6"/>
      <c r="J22" s="6"/>
    </row>
    <row r="23" spans="1:10" ht="15" customHeight="1" x14ac:dyDescent="0.25">
      <c r="A23" s="51"/>
      <c r="B23" s="51"/>
      <c r="H23" s="6"/>
      <c r="I23" s="6"/>
      <c r="J23" s="6"/>
    </row>
    <row r="24" spans="1:10" ht="15" customHeight="1" x14ac:dyDescent="0.25">
      <c r="A24" s="50" t="s">
        <v>92</v>
      </c>
      <c r="B24" s="51"/>
      <c r="H24" s="6"/>
      <c r="I24" s="6"/>
      <c r="J24" s="6"/>
    </row>
    <row r="25" spans="1:10" ht="15" customHeight="1" x14ac:dyDescent="0.25">
      <c r="A25" s="50"/>
      <c r="B25" s="51"/>
      <c r="H25" s="6"/>
      <c r="I25" s="6"/>
      <c r="J25" s="6"/>
    </row>
    <row r="26" spans="1:10" ht="15" customHeight="1" x14ac:dyDescent="0.25">
      <c r="A26" s="51"/>
      <c r="B26" s="51"/>
      <c r="H26" s="6"/>
      <c r="I26" s="6"/>
      <c r="J26" s="6"/>
    </row>
    <row r="27" spans="1:10" ht="15" customHeight="1" x14ac:dyDescent="0.25">
      <c r="A27" s="51"/>
      <c r="B27" s="51"/>
      <c r="H27" s="6"/>
      <c r="I27" s="6"/>
      <c r="J27" s="6"/>
    </row>
    <row r="28" spans="1:10" ht="15" customHeight="1" x14ac:dyDescent="0.25">
      <c r="A28" s="50" t="s">
        <v>95</v>
      </c>
      <c r="B28" s="51"/>
      <c r="H28" s="6"/>
      <c r="I28" s="6"/>
      <c r="J28" s="6"/>
    </row>
    <row r="29" spans="1:10" ht="15" customHeight="1" x14ac:dyDescent="0.25">
      <c r="A29" s="50"/>
      <c r="B29" s="51"/>
      <c r="H29" s="6"/>
      <c r="I29" s="6"/>
      <c r="J29" s="6"/>
    </row>
    <row r="30" spans="1:10" ht="15" customHeight="1" x14ac:dyDescent="0.25">
      <c r="A30" s="51"/>
      <c r="B30" s="51"/>
      <c r="H30" s="6"/>
      <c r="I30" s="6"/>
      <c r="J30" s="6"/>
    </row>
    <row r="31" spans="1:10" ht="15" customHeight="1" x14ac:dyDescent="0.25">
      <c r="A31" s="51"/>
      <c r="B31" s="51"/>
      <c r="H31" s="6"/>
      <c r="I31" s="6"/>
      <c r="J31" s="6"/>
    </row>
    <row r="32" spans="1:10" ht="15" customHeight="1" x14ac:dyDescent="0.25">
      <c r="A32" s="50" t="s">
        <v>98</v>
      </c>
      <c r="B32" s="51"/>
      <c r="H32" s="6"/>
      <c r="I32" s="6"/>
      <c r="J32" s="6"/>
    </row>
    <row r="33" spans="1:10" ht="37.5" customHeight="1" x14ac:dyDescent="0.25">
      <c r="A33" s="50" t="s">
        <v>140</v>
      </c>
      <c r="B33" s="51" t="s">
        <v>141</v>
      </c>
      <c r="H33" s="6"/>
      <c r="I33" s="6"/>
      <c r="J33" s="6"/>
    </row>
    <row r="34" spans="1:10" ht="31.5" customHeight="1" x14ac:dyDescent="0.25">
      <c r="A34" s="50" t="s">
        <v>138</v>
      </c>
      <c r="B34" s="51" t="s">
        <v>139</v>
      </c>
      <c r="H34" s="6"/>
      <c r="I34" s="6"/>
      <c r="J34" s="6"/>
    </row>
    <row r="35" spans="1:10" ht="15" customHeight="1" x14ac:dyDescent="0.25">
      <c r="A35" s="51"/>
      <c r="B35" s="51"/>
      <c r="H35" s="6"/>
      <c r="I35" s="6"/>
      <c r="J35" s="6"/>
    </row>
    <row r="36" spans="1:10" ht="15" customHeight="1" x14ac:dyDescent="0.25">
      <c r="A36" s="51"/>
      <c r="B36" s="51"/>
      <c r="H36" s="6"/>
      <c r="I36" s="6"/>
      <c r="J36" s="6"/>
    </row>
    <row r="37" spans="1:10" ht="15" customHeight="1" x14ac:dyDescent="0.25">
      <c r="A37" s="51"/>
      <c r="B37" s="51"/>
      <c r="H37" s="6"/>
      <c r="I37" s="6"/>
      <c r="J37" s="6"/>
    </row>
    <row r="38" spans="1:10" ht="15" customHeight="1" x14ac:dyDescent="0.25">
      <c r="A38" s="51"/>
      <c r="B38" s="51"/>
      <c r="H38" s="6"/>
      <c r="I38" s="6"/>
      <c r="J38" s="6"/>
    </row>
    <row r="39" spans="1:10" ht="15" customHeight="1" x14ac:dyDescent="0.25">
      <c r="A39" s="51"/>
      <c r="B39" s="51"/>
      <c r="H39" s="6"/>
      <c r="I39" s="6"/>
      <c r="J39" s="6"/>
    </row>
    <row r="40" spans="1:10" ht="15" customHeight="1" x14ac:dyDescent="0.25">
      <c r="A40" s="51"/>
      <c r="B40" s="51"/>
      <c r="H40" s="6"/>
      <c r="I40" s="6"/>
      <c r="J40" s="6"/>
    </row>
    <row r="41" spans="1:10" ht="15" customHeight="1" x14ac:dyDescent="0.25">
      <c r="A41" s="50" t="s">
        <v>105</v>
      </c>
      <c r="B41" s="51"/>
      <c r="H41" s="6"/>
      <c r="I41" s="6"/>
      <c r="J41" s="6"/>
    </row>
    <row r="42" spans="1:10" ht="15" customHeight="1" x14ac:dyDescent="0.25">
      <c r="A42" s="50"/>
      <c r="B42" s="51"/>
      <c r="H42" s="6"/>
      <c r="I42" s="6"/>
      <c r="J42" s="6"/>
    </row>
    <row r="43" spans="1:10" ht="15" customHeight="1" x14ac:dyDescent="0.25">
      <c r="A43" s="51"/>
      <c r="B43" s="51"/>
      <c r="H43" s="6"/>
      <c r="I43" s="6"/>
      <c r="J43" s="6"/>
    </row>
    <row r="44" spans="1:10" ht="15" customHeight="1" x14ac:dyDescent="0.25">
      <c r="A44" s="51"/>
      <c r="B44" s="51"/>
      <c r="H44" s="6"/>
      <c r="I44" s="6"/>
      <c r="J44" s="6"/>
    </row>
    <row r="45" spans="1:10" ht="15" customHeight="1" x14ac:dyDescent="0.25">
      <c r="A45" s="50" t="s">
        <v>108</v>
      </c>
      <c r="B45" s="51"/>
      <c r="H45" s="6"/>
      <c r="I45" s="6"/>
      <c r="J45" s="6"/>
    </row>
    <row r="46" spans="1:10" ht="15" customHeight="1" x14ac:dyDescent="0.25">
      <c r="A46" s="50"/>
      <c r="B46" s="51"/>
      <c r="H46" s="6"/>
      <c r="I46" s="6"/>
      <c r="J46" s="6"/>
    </row>
    <row r="47" spans="1:10" ht="15" customHeight="1" x14ac:dyDescent="0.25">
      <c r="A47" s="51"/>
      <c r="B47" s="51"/>
      <c r="H47" s="6"/>
      <c r="I47" s="6"/>
      <c r="J47" s="6"/>
    </row>
    <row r="48" spans="1:10" ht="15" customHeight="1" x14ac:dyDescent="0.25">
      <c r="A48" s="51"/>
      <c r="B48" s="51"/>
      <c r="H48" s="6"/>
      <c r="I48" s="6"/>
      <c r="J48" s="6"/>
    </row>
    <row r="49" spans="1:10" ht="15" customHeight="1" x14ac:dyDescent="0.25">
      <c r="A49" s="50" t="s">
        <v>111</v>
      </c>
      <c r="B49" s="51"/>
      <c r="H49" s="6"/>
      <c r="I49" s="6"/>
      <c r="J49" s="6"/>
    </row>
    <row r="50" spans="1:10" ht="15" customHeight="1" x14ac:dyDescent="0.25">
      <c r="A50" s="50"/>
      <c r="B50" s="51"/>
      <c r="H50" s="6"/>
      <c r="I50" s="6"/>
      <c r="J50" s="6"/>
    </row>
    <row r="51" spans="1:10" ht="15" customHeight="1" x14ac:dyDescent="0.25">
      <c r="A51" s="51"/>
      <c r="B51" s="51"/>
      <c r="H51" s="6"/>
      <c r="I51" s="6"/>
      <c r="J51" s="6"/>
    </row>
    <row r="52" spans="1:10" ht="15" customHeight="1" x14ac:dyDescent="0.25">
      <c r="A52" s="51"/>
      <c r="B52" s="51"/>
      <c r="H52" s="6"/>
      <c r="I52" s="6"/>
      <c r="J52" s="6"/>
    </row>
    <row r="53" spans="1:10" ht="15" customHeight="1" x14ac:dyDescent="0.25">
      <c r="H53" s="6"/>
      <c r="I53" s="6"/>
      <c r="J53" s="6"/>
    </row>
    <row r="54" spans="1:10" ht="15" customHeight="1" x14ac:dyDescent="0.25">
      <c r="H54" s="6"/>
      <c r="I54" s="6"/>
      <c r="J54" s="6"/>
    </row>
    <row r="55" spans="1:10" ht="15" customHeight="1" x14ac:dyDescent="0.25">
      <c r="H55" s="6"/>
      <c r="I55" s="6"/>
      <c r="J55" s="6"/>
    </row>
    <row r="56" spans="1:10" ht="15" customHeight="1" x14ac:dyDescent="0.25">
      <c r="H56" s="6"/>
      <c r="I56" s="6"/>
      <c r="J56" s="6"/>
    </row>
    <row r="57" spans="1:10" ht="15" customHeight="1" x14ac:dyDescent="0.25">
      <c r="H57" s="6"/>
      <c r="I57" s="6"/>
      <c r="J57" s="6"/>
    </row>
    <row r="58" spans="1:10" ht="15" customHeight="1" x14ac:dyDescent="0.25">
      <c r="H58" s="6"/>
      <c r="I58" s="6"/>
      <c r="J58" s="6"/>
    </row>
    <row r="59" spans="1:10" ht="15" customHeight="1" x14ac:dyDescent="0.25">
      <c r="H59" s="6"/>
      <c r="I59" s="6"/>
      <c r="J59" s="6"/>
    </row>
    <row r="60" spans="1:10" ht="15" customHeight="1" x14ac:dyDescent="0.25">
      <c r="H60" s="6"/>
      <c r="I60" s="6"/>
      <c r="J60" s="6"/>
    </row>
    <row r="61" spans="1:10" ht="15" customHeight="1" x14ac:dyDescent="0.25">
      <c r="H61" s="6"/>
      <c r="I61" s="6"/>
      <c r="J61" s="6"/>
    </row>
    <row r="62" spans="1:10" ht="15" customHeight="1" x14ac:dyDescent="0.25">
      <c r="H62" s="6"/>
      <c r="I62" s="6"/>
      <c r="J62" s="6"/>
    </row>
    <row r="63" spans="1:10" ht="15" customHeight="1" x14ac:dyDescent="0.25">
      <c r="H63" s="6"/>
      <c r="I63" s="6"/>
      <c r="J63" s="6"/>
    </row>
    <row r="64" spans="1:10" ht="15" customHeight="1" x14ac:dyDescent="0.25">
      <c r="H64" s="6"/>
      <c r="I64" s="6"/>
      <c r="J64" s="6"/>
    </row>
    <row r="65" spans="8:10" ht="15" customHeight="1" x14ac:dyDescent="0.25">
      <c r="H65" s="6"/>
      <c r="I65" s="6"/>
      <c r="J65" s="6"/>
    </row>
    <row r="66" spans="8:10" ht="15" customHeight="1" x14ac:dyDescent="0.25">
      <c r="H66" s="6"/>
      <c r="I66" s="6"/>
      <c r="J66" s="6"/>
    </row>
    <row r="67" spans="8:10" ht="15" customHeight="1" x14ac:dyDescent="0.25">
      <c r="H67" s="6"/>
      <c r="I67" s="6"/>
      <c r="J67" s="6"/>
    </row>
    <row r="68" spans="8:10" ht="15" customHeight="1" x14ac:dyDescent="0.25">
      <c r="H68" s="6"/>
      <c r="I68" s="6"/>
      <c r="J68" s="6"/>
    </row>
    <row r="69" spans="8:10" ht="15" customHeight="1" x14ac:dyDescent="0.25">
      <c r="H69" s="6"/>
      <c r="I69" s="6"/>
      <c r="J69" s="6"/>
    </row>
    <row r="70" spans="8:10" ht="15" customHeight="1" x14ac:dyDescent="0.25">
      <c r="H70" s="6"/>
      <c r="I70" s="6"/>
      <c r="J70" s="6"/>
    </row>
    <row r="71" spans="8:10" ht="15" customHeight="1" x14ac:dyDescent="0.25">
      <c r="H71" s="6"/>
      <c r="I71" s="6"/>
      <c r="J71" s="6"/>
    </row>
    <row r="72" spans="8:10" ht="15" customHeight="1" x14ac:dyDescent="0.25">
      <c r="H72" s="6"/>
      <c r="I72" s="6"/>
      <c r="J72" s="6"/>
    </row>
    <row r="73" spans="8:10" ht="15" customHeight="1" x14ac:dyDescent="0.25">
      <c r="H73" s="6"/>
      <c r="I73" s="6"/>
      <c r="J73" s="6"/>
    </row>
    <row r="74" spans="8:10" ht="15" customHeight="1" x14ac:dyDescent="0.25">
      <c r="H74" s="6"/>
      <c r="I74" s="6"/>
      <c r="J74" s="6"/>
    </row>
    <row r="75" spans="8:10" ht="15" customHeight="1" x14ac:dyDescent="0.25">
      <c r="H75" s="6"/>
      <c r="I75" s="6"/>
      <c r="J75" s="6"/>
    </row>
    <row r="76" spans="8:10" ht="15" customHeight="1" x14ac:dyDescent="0.25">
      <c r="H76" s="6"/>
      <c r="I76" s="6"/>
      <c r="J76" s="6"/>
    </row>
    <row r="77" spans="8:10" ht="15" customHeight="1" x14ac:dyDescent="0.25">
      <c r="H77" s="6"/>
      <c r="I77" s="6"/>
      <c r="J77" s="6"/>
    </row>
    <row r="78" spans="8:10" ht="15" customHeight="1" x14ac:dyDescent="0.25">
      <c r="H78" s="6"/>
      <c r="I78" s="6"/>
      <c r="J78" s="6"/>
    </row>
    <row r="79" spans="8:10" ht="15" customHeight="1" x14ac:dyDescent="0.25">
      <c r="H79" s="6"/>
      <c r="I79" s="6"/>
      <c r="J79" s="6"/>
    </row>
    <row r="80" spans="8:10" ht="15" customHeight="1" x14ac:dyDescent="0.25">
      <c r="H80" s="6"/>
      <c r="I80" s="6"/>
      <c r="J80" s="6"/>
    </row>
    <row r="81" spans="8:10" ht="15" customHeight="1" x14ac:dyDescent="0.25">
      <c r="H81" s="6"/>
      <c r="I81" s="6"/>
      <c r="J81" s="6"/>
    </row>
    <row r="82" spans="8:10" ht="15" customHeight="1" x14ac:dyDescent="0.25">
      <c r="H82" s="6"/>
      <c r="I82" s="6"/>
      <c r="J82" s="6"/>
    </row>
    <row r="83" spans="8:10" ht="15" customHeight="1" x14ac:dyDescent="0.25">
      <c r="H83" s="6"/>
      <c r="I83" s="6"/>
      <c r="J83" s="6"/>
    </row>
    <row r="84" spans="8:10" ht="15" customHeight="1" x14ac:dyDescent="0.25">
      <c r="H84" s="6"/>
      <c r="I84" s="6"/>
      <c r="J84" s="6"/>
    </row>
    <row r="85" spans="8:10" ht="15" customHeight="1" x14ac:dyDescent="0.25">
      <c r="H85" s="6"/>
      <c r="I85" s="6"/>
      <c r="J85" s="6"/>
    </row>
    <row r="86" spans="8:10" ht="15" customHeight="1" x14ac:dyDescent="0.25">
      <c r="H86" s="6"/>
      <c r="I86" s="6"/>
      <c r="J86" s="6"/>
    </row>
    <row r="87" spans="8:10" ht="15" customHeight="1" x14ac:dyDescent="0.25">
      <c r="H87" s="6"/>
      <c r="I87" s="6"/>
      <c r="J87" s="6"/>
    </row>
    <row r="88" spans="8:10" ht="15" customHeight="1" x14ac:dyDescent="0.25">
      <c r="H88" s="6"/>
      <c r="I88" s="6"/>
      <c r="J88" s="6"/>
    </row>
    <row r="89" spans="8:10" ht="15" customHeight="1" x14ac:dyDescent="0.25">
      <c r="H89" s="6"/>
      <c r="I89" s="6"/>
      <c r="J89" s="6"/>
    </row>
    <row r="90" spans="8:10" ht="15" customHeight="1" x14ac:dyDescent="0.25">
      <c r="H90" s="6"/>
      <c r="I90" s="6"/>
      <c r="J90" s="6"/>
    </row>
    <row r="91" spans="8:10" ht="15" customHeight="1" x14ac:dyDescent="0.25">
      <c r="H91" s="6"/>
      <c r="I91" s="6"/>
      <c r="J91" s="6"/>
    </row>
    <row r="92" spans="8:10" ht="15" customHeight="1" x14ac:dyDescent="0.25">
      <c r="H92" s="6"/>
      <c r="I92" s="6"/>
      <c r="J92" s="6"/>
    </row>
    <row r="93" spans="8:10" ht="15" customHeight="1" x14ac:dyDescent="0.25">
      <c r="H93" s="6"/>
      <c r="I93" s="6"/>
      <c r="J93" s="6"/>
    </row>
    <row r="94" spans="8:10" x14ac:dyDescent="0.25">
      <c r="H94" s="6"/>
      <c r="I94" s="6"/>
      <c r="J94" s="6"/>
    </row>
    <row r="95" spans="8:10" x14ac:dyDescent="0.25">
      <c r="H95" s="6"/>
      <c r="I95" s="6"/>
      <c r="J95" s="6"/>
    </row>
    <row r="96" spans="8:10" x14ac:dyDescent="0.25">
      <c r="H96" s="6"/>
      <c r="I96" s="6"/>
      <c r="J96" s="6"/>
    </row>
    <row r="97" spans="8:10" x14ac:dyDescent="0.25">
      <c r="H97" s="6"/>
      <c r="I97" s="6"/>
      <c r="J97" s="6"/>
    </row>
    <row r="98" spans="8:10" x14ac:dyDescent="0.25">
      <c r="H98" s="6"/>
      <c r="I98" s="6"/>
      <c r="J98" s="6"/>
    </row>
    <row r="99" spans="8:10" ht="15.75" customHeight="1" x14ac:dyDescent="0.25"/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IFD/FMM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>Ana Lucia Dezolt</Other_x0020_Author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Kevish, Maria Lorena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33</Value>
      <Value>32</Value>
      <Value>31</Value>
      <Value>30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BR-L1511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R0002186157</Record_x0020_Number>
    <_dlc_DocId xmlns="cdc7663a-08f0-4737-9e8c-148ce897a09c">EZSHARE-745577444-10</_dlc_DocId>
    <_dlc_DocIdUrl xmlns="cdc7663a-08f0-4737-9e8c-148ce897a09c">
      <Url>https://idbg.sharepoint.com/teams/EZ-BR-LON/BR-L1511/_layouts/15/DocIdRedir.aspx?ID=EZSHARE-745577444-10</Url>
      <Description>EZSHARE-745577444-10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E1204A74473B4469EF8F9628A154FA2" ma:contentTypeVersion="1176" ma:contentTypeDescription="A content type to manage public (operations) IDB documents" ma:contentTypeScope="" ma:versionID="c65ad944c5612dc4a23a72e8473b00a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53769a884e10724ef064610496c87d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51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28E9ECC6-1D2D-4E71-AC10-4D31F0B219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2D0A135-018E-4CCC-848C-E73EE19A4BC4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61B4E6F-7519-4B7D-BB3D-9092F657E956}"/>
</file>

<file path=customXml/itemProps4.xml><?xml version="1.0" encoding="utf-8"?>
<ds:datastoreItem xmlns:ds="http://schemas.openxmlformats.org/officeDocument/2006/customXml" ds:itemID="{FE44193D-376B-40CF-914F-3C5887249429}"/>
</file>

<file path=customXml/itemProps5.xml><?xml version="1.0" encoding="utf-8"?>
<ds:datastoreItem xmlns:ds="http://schemas.openxmlformats.org/officeDocument/2006/customXml" ds:itemID="{F86C680A-6D77-4483-81D5-876A55DA9B82}"/>
</file>

<file path=customXml/itemProps6.xml><?xml version="1.0" encoding="utf-8"?>
<ds:datastoreItem xmlns:ds="http://schemas.openxmlformats.org/officeDocument/2006/customXml" ds:itemID="{9DF1BC55-A836-483B-8392-987857BC08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Instruções</vt:lpstr>
      <vt:lpstr>Detalhes Plano de Aquisiçõe</vt:lpstr>
      <vt:lpstr>Sheet1</vt:lpstr>
      <vt:lpstr>Folha de Comentários</vt:lpstr>
      <vt:lpstr>'Detalhes Plano de Aquisiçõe'!Print_Area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keywords/>
  <cp:lastModifiedBy>Dezolt, Ana Lucia Paiva</cp:lastModifiedBy>
  <cp:lastPrinted>2018-02-21T13:16:34Z</cp:lastPrinted>
  <dcterms:created xsi:type="dcterms:W3CDTF">2011-03-30T14:45:37Z</dcterms:created>
  <dcterms:modified xsi:type="dcterms:W3CDTF">2018-03-29T19:53:50Z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1;#Project Preparation, Planning and Design|29ca0c72-1fc4-435f-a09c-28585cb5eac9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32;#FISCAL POLICY FOR SUSTAINABILITY AND GROWTH|6e15b5e0-ae82-4b06-920a-eef6dd27cc8b</vt:lpwstr>
  </property>
  <property fmtid="{D5CDD505-2E9C-101B-9397-08002B2CF9AE}" pid="8" name="Fund IDB">
    <vt:lpwstr>33;#ORC|c028a4b2-ad8b-4cf4-9cac-a2ae6a778e23</vt:lpwstr>
  </property>
  <property fmtid="{D5CDD505-2E9C-101B-9397-08002B2CF9AE}" pid="9" name="Country">
    <vt:lpwstr>30;#Brazil|7deb27ec-6837-4974-9aa8-6cfbac841ef8</vt:lpwstr>
  </property>
  <property fmtid="{D5CDD505-2E9C-101B-9397-08002B2CF9AE}" pid="10" name="Sector IDB">
    <vt:lpwstr>31;#REFORM / MODERNIZATION OF THE STATE|c8fda4a7-691a-4c65-b227-9825197b5cd2</vt:lpwstr>
  </property>
  <property fmtid="{D5CDD505-2E9C-101B-9397-08002B2CF9AE}" pid="11" name="_dlc_DocIdItemGuid">
    <vt:lpwstr>86efa499-4926-48b4-b9bb-94bfe4902f05</vt:lpwstr>
  </property>
  <property fmtid="{D5CDD505-2E9C-101B-9397-08002B2CF9AE}" pid="13" name="RecordStorageActiveId">
    <vt:lpwstr>b1116c6f-68dc-4ab2-bd86-dc1ced8466ce</vt:lpwstr>
  </property>
  <property fmtid="{D5CDD505-2E9C-101B-9397-08002B2CF9AE}" pid="14" name="ContentTypeId">
    <vt:lpwstr>0x0101001A458A224826124E8B45B1D613300CFC002E1204A74473B4469EF8F9628A154FA2</vt:lpwstr>
  </property>
</Properties>
</file>