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HA-LON/HA-L1137/15 LifeCycle Milestones/"/>
    </mc:Choice>
  </mc:AlternateContent>
  <xr:revisionPtr revIDLastSave="0" documentId="11_D257B9FFF339111C904E8E06C44945EA573A843B" xr6:coauthVersionLast="37" xr6:coauthVersionMax="37" xr10:uidLastSave="{00000000-0000-0000-0000-000000000000}"/>
  <bookViews>
    <workbookView xWindow="120" yWindow="60" windowWidth="13560" windowHeight="9120" xr2:uid="{00000000-000D-0000-FFFF-FFFF00000000}"/>
  </bookViews>
  <sheets>
    <sheet name="Costs for PMR" sheetId="4" r:id="rId1"/>
    <sheet name="DATOS (reporte Project)" sheetId="1" state="hidden" r:id="rId2"/>
  </sheets>
  <calcPr calcId="179020"/>
  <pivotCaches>
    <pivotCache cacheId="1143" r:id="rId3"/>
  </pivotCaches>
</workbook>
</file>

<file path=xl/calcChain.xml><?xml version="1.0" encoding="utf-8"?>
<calcChain xmlns="http://schemas.openxmlformats.org/spreadsheetml/2006/main">
  <c r="E18" i="4" l="1"/>
  <c r="D18" i="4"/>
  <c r="C18" i="4"/>
  <c r="B18" i="4"/>
  <c r="F30" i="4"/>
  <c r="E11" i="4"/>
  <c r="E21" i="4"/>
  <c r="E7" i="4"/>
  <c r="D25" i="4"/>
  <c r="F25" i="4"/>
  <c r="C11" i="4"/>
  <c r="C21" i="4"/>
  <c r="C7" i="4"/>
  <c r="C38" i="4"/>
  <c r="D11" i="4"/>
  <c r="B11" i="4"/>
  <c r="D7" i="4"/>
  <c r="B7" i="4"/>
  <c r="B21" i="4"/>
  <c r="B38" i="4"/>
  <c r="F9" i="4"/>
  <c r="F10" i="4"/>
  <c r="F12" i="4"/>
  <c r="F13" i="4"/>
  <c r="F14" i="4"/>
  <c r="F15" i="4"/>
  <c r="F16" i="4"/>
  <c r="F17" i="4"/>
  <c r="F18" i="4"/>
  <c r="F19" i="4"/>
  <c r="F20" i="4"/>
  <c r="F23" i="4"/>
  <c r="F24" i="4"/>
  <c r="F27" i="4"/>
  <c r="F29" i="4"/>
  <c r="F31" i="4"/>
  <c r="F32" i="4"/>
  <c r="F33" i="4"/>
  <c r="F34" i="4"/>
  <c r="F35" i="4"/>
  <c r="F36" i="4"/>
  <c r="F8" i="4"/>
  <c r="F37" i="4"/>
  <c r="D21" i="4"/>
  <c r="F21" i="4"/>
  <c r="F7" i="4"/>
  <c r="F26" i="4"/>
  <c r="D38" i="4"/>
  <c r="E38" i="4"/>
  <c r="F11" i="4"/>
  <c r="F38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8;Persist Security Info=True;Data Source=C:\Users\abagolle\AppData\Local\Temp\3\VisualReportsTemporaryData\{fc897afa-268c-e811-a8e8-e4a7a0cda2ac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<sst xmlns="http://schemas.openxmlformats.org/spreadsheetml/2006/main" count="99" uniqueCount="68">
  <si>
    <t>HA-L1137 - Projection annuelle de couts par composantes et par produits</t>
  </si>
  <si>
    <t>TOTAL</t>
  </si>
  <si>
    <t>COMPOSANTE 1: FILET DE SECURITE TEMPORAIRE GRACE A L'EMPLOI TEMPORAIRE DANS LES PETITS PROJETS DE DEVELOPPEMENT COMMUNAUTAIRE</t>
  </si>
  <si>
    <t>PRODUIT 1.1.: Bénéficiaires âgés de 18 à 35 ans qui reçoivent un revenu</t>
  </si>
  <si>
    <t>PRODUIT 1.2.: Projets de développement communautaire achevés</t>
  </si>
  <si>
    <t>PRODUIT 1.3.: Systeme d´information biometrique concu</t>
  </si>
  <si>
    <t>COMPOSANTE 2: FORMATION DES JEUNES</t>
  </si>
  <si>
    <t>PRODUIT 2.1: Beneficiaires entre 16 et 29 ans inscrits dans un programme de formation</t>
  </si>
  <si>
    <t>PRODUIT 2.2: Modele d'apprentissage conçu</t>
  </si>
  <si>
    <t>PRODUIT 2.3: Modèle de formation aux compétences numériques conçu</t>
  </si>
  <si>
    <t>PRODUIT 2.4 Programme d'incubation, pour démarrer une activité génératrice de revenus, conçu et adapté</t>
  </si>
  <si>
    <t>PRODUIT 2.5.: Gestionnaires de formation pour l'incubation Programme embauché, gerant l'espace et pretant des services aux jeunes entrepreneurs participants</t>
  </si>
  <si>
    <t>PRODUIT 2.6.: Espace de travail partagé (co-working) établi et équipé</t>
  </si>
  <si>
    <t>PRODUIT 2.7.: Campagnes de sensibilisation lancées pour identifier les participants au programme de formation</t>
  </si>
  <si>
    <t>PRODUIT 2.8 Nombre de formateurs engagés pour enseigner les cours et les modules spécialisés aux participants</t>
  </si>
  <si>
    <t>PRODUIT 2.9  Jeunes sélectionnés recevant une allocation (bourse) pour participer au programme d'incubation de la formation</t>
  </si>
  <si>
    <t>COMPOSANTE 3: RENFORCEMENT INSTITUTIONNEL</t>
  </si>
  <si>
    <t>Renforcement institutionnel du FAES</t>
  </si>
  <si>
    <t>PRODUIT 3.1. Actualisation du Manuel des Operations du FAES</t>
  </si>
  <si>
    <t>PRODUIT 3.2.: Niveau centraux et bureaux régionaux du FAES équipés</t>
  </si>
  <si>
    <t>PRODUIT 3.3.: Cours de formation effectués</t>
  </si>
  <si>
    <t>PRODUIT 3.4.: Systeme de gestion de projet et de contrat intégré au systeme de comptabilité</t>
  </si>
  <si>
    <t>PRODUIT 3.5.: Systeme d´archivage papier et electronique de passation de marché conçu</t>
  </si>
  <si>
    <t>Renforcement institutionnel du MAST</t>
  </si>
  <si>
    <t>PRODUIT 3.6.: SIMAST actualisé</t>
  </si>
  <si>
    <t>PRODUIT 3.7.; Strategie de Protection Sociale Développée</t>
  </si>
  <si>
    <t>PRODUIT 3.8.: Offre de service et modèle d'attention pour les demandeurs d'emploi conçus</t>
  </si>
  <si>
    <t>PRODUIT 3.9.: Offre de service et stratégie d'engagement pour les employeurs conçus</t>
  </si>
  <si>
    <t>PRODUIT 3.10.: Plan de gestion stratégique, incluant les ressources humaines et les stratégies de gestion du rendement conçues.</t>
  </si>
  <si>
    <t>PRODUIT 3.11.: Plateforme technologique d'intermédiation du travail mise en œuvre</t>
  </si>
  <si>
    <t>PRODUIT 3.12.: Service d'intermédiation publique du travail équipé et opérant</t>
  </si>
  <si>
    <t>PRODUIT 3.13.: Feuille de route pour système d'information sur le marché du travail conçu</t>
  </si>
  <si>
    <t>COMPOSANTE 4: SUIVI ET EVALUATION</t>
  </si>
  <si>
    <t>TOTAL GENERAL</t>
  </si>
  <si>
    <t>Costo</t>
  </si>
  <si>
    <t>Año</t>
  </si>
  <si>
    <t xml:space="preserve">Tarea </t>
  </si>
  <si>
    <t>Tarea  1</t>
  </si>
  <si>
    <t>Tarea  2</t>
  </si>
  <si>
    <t>Tarea  3</t>
  </si>
  <si>
    <t>Tarea  4</t>
  </si>
  <si>
    <t>2018</t>
  </si>
  <si>
    <t>2019</t>
  </si>
  <si>
    <t>2020</t>
  </si>
  <si>
    <t>2021</t>
  </si>
  <si>
    <t>2022</t>
  </si>
  <si>
    <t>Total general</t>
  </si>
  <si>
    <t>PEP-POA_HA-L1137</t>
  </si>
  <si>
    <t>HA-L1137</t>
  </si>
  <si>
    <t>PREPARATION</t>
  </si>
  <si>
    <t>PRODUIT 1.1.: Bénéficiaires des programmes de lutte contre la pauvreté : nombre de personnes participant à un emploi temporaire</t>
  </si>
  <si>
    <t>PRODUIT 1.2.: Projets communautaires mis en œuvre</t>
  </si>
  <si>
    <t>PRODUIT 2.1: Beneficiaires de la formation</t>
  </si>
  <si>
    <t>PRODUIT 2.10 Nombre de demandes reçues pour accéder au programme d'incubation</t>
  </si>
  <si>
    <t>PREPARATION: Accord FAES / MAST et Contratcualisation de Pole Emploi</t>
  </si>
  <si>
    <t>PRODUIT 3.7.: Offre de service et modèle d'attention pour les demandeurs d'emploi conçus</t>
  </si>
  <si>
    <t>PRODUIT 3.8.: Offre de service et stratégie d'engagement pour les employeurs conçus</t>
  </si>
  <si>
    <t>PRODUIT 3.9.: Plan de gestion stratégique, incluant les ressources humaines et les stratégies de gestion du rendement conçues.</t>
  </si>
  <si>
    <t>PRODUIT 3.10.: Plateforme technologique d'intermédiation du travail mise en œuvre</t>
  </si>
  <si>
    <t>PRODUIT 3.11.: Service d'intermédiation publique du travail équipé et opérant</t>
  </si>
  <si>
    <t>PRODUIT 3.12.: Feuille de route pour système d'information sur le marché du travail conçu</t>
  </si>
  <si>
    <t>Autres couts</t>
  </si>
  <si>
    <t>Consultant d´appui pour la realisation du suivi, monitoreo et evaluation des activités de formation</t>
  </si>
  <si>
    <t>4 Audits du programme</t>
  </si>
  <si>
    <t>3 Audits technique</t>
  </si>
  <si>
    <t>Developpement d´un systeme de suivi</t>
  </si>
  <si>
    <t>Embauche du personnel</t>
  </si>
  <si>
    <t>Fournitures de 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</si>
</sst>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0" fontId="0" fillId="2" borderId="0" xfId="0" applyFill="1"/>
    <xf numFmtId="0" fontId="2" fillId="2" borderId="13" xfId="0" applyFont="1" applyFill="1" applyBorder="1" applyAlignment="1">
      <alignment wrapText="1"/>
    </xf>
    <xf numFmtId="0" fontId="0" fillId="2" borderId="13" xfId="0" applyFill="1" applyBorder="1" applyAlignment="1">
      <alignment wrapText="1"/>
    </xf>
    <xf numFmtId="164" fontId="0" fillId="2" borderId="13" xfId="0" applyNumberForma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wrapText="1"/>
    </xf>
    <xf numFmtId="0" fontId="2" fillId="0" borderId="14" xfId="0" applyFont="1" applyBorder="1"/>
    <xf numFmtId="164" fontId="2" fillId="2" borderId="14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0" fontId="2" fillId="2" borderId="15" xfId="0" applyFont="1" applyFill="1" applyBorder="1"/>
    <xf numFmtId="164" fontId="2" fillId="2" borderId="16" xfId="0" applyNumberFormat="1" applyFont="1" applyFill="1" applyBorder="1"/>
    <xf numFmtId="164" fontId="2" fillId="2" borderId="17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agolle, Alexandre" refreshedDate="43301.449970717593" createdVersion="6" refreshedVersion="6" recordCount="0" supportSubquery="1" supportAdvancedDrill="1" xr:uid="{00000000-000A-0000-FFFF-FFFF01000000}">
  <cacheSource type="external" connectionId="1"/>
  <cacheFields count="50">
    <cacheField name="[Measures].[Costo]" caption="Costo" numFmtId="0" hierarchy="54"/>
    <cacheField name="[Hora].[Semanal].[Año]" caption="Año" numFmtId="0" level="1">
      <sharedItems count="5">
        <s v="[Hora].[Semanal].[Año].&amp;[2018]" c="2018"/>
        <s v="[Hora].[Semanal].[Año].&amp;[2019]" c="2019"/>
        <s v="[Hora].[Semanal].[Año].&amp;[2020]" c="2020"/>
        <s v="[Hora].[Semanal].[Año].&amp;[2021]" c="2021"/>
        <s v="[Hora].[Semanal].[Año].&amp;[2022]" c="2022"/>
      </sharedItems>
    </cacheField>
    <cacheField name="[Hora].[Semanal].[Trimestre]" caption="Trimestre" numFmtId="0" level="2">
      <sharedItems containsSemiMixedTypes="0" containsString="0"/>
    </cacheField>
    <cacheField name="[Hora].[Semanal].[Semana]" caption="Semana" numFmtId="0" level="3">
      <sharedItems containsSemiMixedTypes="0" containsString="0"/>
    </cacheField>
    <cacheField name="[Tareas].[Tareas].[Tarea ]" caption="Tarea " numFmtId="0" hierarchy="1" level="1" mappingCount="39">
      <sharedItems count="1">
        <s v="[Tareas].[Tareas].&amp;[{05545D3A-268C-E811-A8E8-E4A7A0CDA2AC}]" c="PEP-POA_HA-L1137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reas].[Tareas].[Tarea  1]" caption="Tarea  1" numFmtId="0" hierarchy="1" level="2" mappingCount="39">
      <sharedItems count="2">
        <s v="[Tareas].[Tareas].&amp;[{05545D3A-268C-E811-A8E8-E4A7A0CDA2AC}].DATAMEMBER" c="PEP-POA_HA-L1137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Tareas].[Tareas].&amp;[{12555D3A-268C-E811-A8E8-E4A7A0CDA2AC}]" c="HA-L1137" cp="39">
          <x/>
          <x/>
          <x/>
          <x/>
          <x/>
          <x/>
          <x v="1"/>
          <x/>
          <x/>
          <x/>
          <x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/>
          <x/>
          <x v="1"/>
          <x v="1"/>
          <x/>
          <x/>
          <x/>
          <x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reas].[Tareas].[Tarea  2]" caption="Tarea  2" numFmtId="0" hierarchy="1" level="3" mappingCount="39">
      <sharedItems count="5">
        <s v="[Tareas].[Tareas].&amp;[{12555D3A-268C-E811-A8E8-E4A7A0CDA2AC}].DATAMEMBER" c="HA-L1137" cp="39">
          <x/>
          <x/>
          <x/>
          <x/>
          <x/>
          <x/>
          <x v="1"/>
          <x/>
          <x/>
          <x/>
          <x/>
          <x/>
          <x/>
          <x/>
          <x v="1"/>
          <x/>
          <x/>
          <x/>
          <x/>
          <x/>
          <x/>
          <x/>
          <x/>
          <x/>
          <x/>
          <x/>
          <x/>
          <x/>
          <x/>
          <x/>
          <x/>
          <x/>
          <x v="1"/>
          <x v="1"/>
          <x/>
          <x/>
          <x/>
          <x/>
          <x/>
        </s>
        <s v="[Tareas].[Tareas].&amp;[{B5545D3A-268C-E811-A8E8-E4A7A0CDA2AC}]" c="COMPOSANTE 1: FILET DE SECURITE TEMPORAIRE GRACE A L'EMPLOI TEMPORAIRE DANS LES PETITS PROJETS DE DEVELOPPEMENT COMMUNAUTAIRE" cp="39">
          <x/>
          <x/>
          <x/>
          <x/>
          <x/>
          <x/>
          <x v="2"/>
          <x v="1"/>
          <x v="1"/>
          <x/>
          <x/>
          <x v="1"/>
          <x/>
          <x v="1"/>
          <x v="2"/>
          <x/>
          <x/>
          <x/>
          <x v="1"/>
          <x/>
          <x v="1"/>
          <x/>
          <x v="1"/>
          <x v="1"/>
          <x/>
          <x v="1"/>
          <x/>
          <x/>
          <x/>
          <x/>
          <x/>
          <x/>
          <x v="2"/>
          <x v="2"/>
          <x/>
          <x v="1"/>
          <x/>
          <x v="1"/>
          <x/>
        </s>
        <s v="[Tareas].[Tareas].&amp;[{B6545D3A-268C-E811-A8E8-E4A7A0CDA2AC}]" c="COMPOSANTE 2: FORMATION DES JEUNES" cp="39">
          <x/>
          <x v="4"/>
          <x/>
          <x/>
          <x/>
          <x/>
          <x v="2"/>
          <x v="3"/>
          <x/>
          <x/>
          <x/>
          <x v="6"/>
          <x/>
          <x v="6"/>
          <x v="7"/>
          <x/>
          <x/>
          <x/>
          <x/>
          <x/>
          <x/>
          <x/>
          <x/>
          <x/>
          <x v="4"/>
          <x/>
          <x/>
          <x/>
          <x/>
          <x/>
          <x/>
          <x/>
          <x v="2"/>
          <x v="7"/>
          <x/>
          <x v="6"/>
          <x/>
          <x v="6"/>
          <x/>
        </s>
        <s v="[Tareas].[Tareas].&amp;[{BC545D3A-268C-E811-A8E8-E4A7A0CDA2AC}]" c="COMPOSANTE 3: RENFORCEMENT INSTITUTIONNEL" cp="39">
          <x/>
          <x/>
          <x/>
          <x/>
          <x/>
          <x/>
          <x v="13"/>
          <x v="13"/>
          <x v="10"/>
          <x/>
          <x/>
          <x v="15"/>
          <x/>
          <x v="15"/>
          <x v="18"/>
          <x/>
          <x/>
          <x/>
          <x v="10"/>
          <x/>
          <x v="10"/>
          <x/>
          <x v="1"/>
          <x v="10"/>
          <x/>
          <x v="13"/>
          <x/>
          <x/>
          <x/>
          <x/>
          <x/>
          <x/>
          <x v="2"/>
          <x v="18"/>
          <x/>
          <x v="16"/>
          <x/>
          <x v="15"/>
          <x/>
        </s>
        <s v="[Tareas].[Tareas].&amp;[{09555D3A-268C-E811-A8E8-E4A7A0CDA2AC}]" c="COMPOSANTE 4: SUIVI ET EVALUATION" cp="39">
          <x/>
          <x v="23"/>
          <x/>
          <x/>
          <x/>
          <x/>
          <x v="23"/>
          <x v="27"/>
          <x v="22"/>
          <x/>
          <x/>
          <x v="31"/>
          <x/>
          <x v="31"/>
          <x v="35"/>
          <x/>
          <x/>
          <x/>
          <x v="23"/>
          <x/>
          <x v="23"/>
          <x/>
          <x v="1"/>
          <x v="22"/>
          <x v="23"/>
          <x v="26"/>
          <x/>
          <x/>
          <x/>
          <x/>
          <x/>
          <x/>
          <x v="2"/>
          <x v="35"/>
          <x/>
          <x v="31"/>
          <x/>
          <x v="31"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reas].[Tareas].[Tarea  3]" caption="Tarea  3" numFmtId="0" hierarchy="1" level="4" mappingCount="39">
      <sharedItems count="28">
        <s v="[Tareas].[Tareas].&amp;[{B5545D3A-268C-E811-A8E8-E4A7A0CDA2AC}].DATAMEMBER" c="COMPOSANTE 1: FILET DE SECURITE TEMPORAIRE GRACE A L'EMPLOI TEMPORAIRE DANS LES PETITS PROJETS DE DEVELOPPEMENT COMMUNAUTAIRE" cp="39">
          <x/>
          <x/>
          <x/>
          <x/>
          <x/>
          <x/>
          <x v="2"/>
          <x v="1"/>
          <x v="1"/>
          <x/>
          <x/>
          <x v="1"/>
          <x/>
          <x v="1"/>
          <x v="2"/>
          <x/>
          <x/>
          <x/>
          <x v="1"/>
          <x/>
          <x v="1"/>
          <x/>
          <x v="1"/>
          <x v="1"/>
          <x/>
          <x v="1"/>
          <x/>
          <x/>
          <x/>
          <x/>
          <x/>
          <x/>
          <x v="2"/>
          <x v="2"/>
          <x/>
          <x v="1"/>
          <x/>
          <x v="1"/>
          <x/>
        </s>
        <s v="[Tareas].[Tareas].&amp;[{73555D3A-268C-E811-A8E8-E4A7A0CDA2AC}]" c="PREPARATION" cp="39">
          <x/>
          <x/>
          <x/>
          <x/>
          <x/>
          <x/>
          <x v="3"/>
          <x v="1"/>
          <x v="2"/>
          <x/>
          <x/>
          <x v="2"/>
          <x/>
          <x v="2"/>
          <x v="3"/>
          <x/>
          <x/>
          <x/>
          <x v="2"/>
          <x/>
          <x v="2"/>
          <x/>
          <x v="1"/>
          <x v="2"/>
          <x/>
          <x v="1"/>
          <x/>
          <x/>
          <x/>
          <x/>
          <x/>
          <x/>
          <x v="3"/>
          <x v="3"/>
          <x/>
          <x v="2"/>
          <x/>
          <x v="2"/>
          <x/>
        </s>
        <s v="[Tareas].[Tareas].&amp;[{B7545D3A-268C-E811-A8E8-E4A7A0CDA2AC}]" c="PRODUIT 1.1.: Bénéficiaires des programmes de lutte contre la pauvreté : nombre de personnes participant à un emploi temporaire" cp="39">
          <x/>
          <x v="1"/>
          <x/>
          <x/>
          <x/>
          <x/>
          <x v="2"/>
          <x v="1"/>
          <x v="3"/>
          <x/>
          <x/>
          <x v="3"/>
          <x/>
          <x v="3"/>
          <x v="4"/>
          <x/>
          <x/>
          <x/>
          <x v="3"/>
          <x/>
          <x v="3"/>
          <x/>
          <x v="1"/>
          <x v="3"/>
          <x v="1"/>
          <x v="2"/>
          <x/>
          <x/>
          <x/>
          <x/>
          <x/>
          <x/>
          <x v="3"/>
          <x v="4"/>
          <x/>
          <x v="3"/>
          <x/>
          <x v="3"/>
          <x/>
        </s>
        <s v="[Tareas].[Tareas].&amp;[{B8545D3A-268C-E811-A8E8-E4A7A0CDA2AC}]" c="PRODUIT 1.2.: Projets communautaires mis en œuvre" cp="39">
          <x/>
          <x v="2"/>
          <x/>
          <x/>
          <x/>
          <x/>
          <x v="2"/>
          <x v="1"/>
          <x v="1"/>
          <x/>
          <x/>
          <x v="4"/>
          <x/>
          <x v="4"/>
          <x v="5"/>
          <x/>
          <x/>
          <x/>
          <x v="1"/>
          <x/>
          <x v="1"/>
          <x/>
          <x v="1"/>
          <x v="1"/>
          <x v="2"/>
          <x v="3"/>
          <x/>
          <x/>
          <x/>
          <x/>
          <x/>
          <x/>
          <x v="3"/>
          <x v="5"/>
          <x/>
          <x v="4"/>
          <x/>
          <x v="4"/>
          <x/>
        </s>
        <s v="[Tareas].[Tareas].&amp;[{1D555D3A-268C-E811-A8E8-E4A7A0CDA2AC}]" c="PRODUIT 1.3.: Systeme d´information biometrique concu" cp="39">
          <x/>
          <x v="3"/>
          <x/>
          <x/>
          <x/>
          <x/>
          <x v="4"/>
          <x v="2"/>
          <x v="4"/>
          <x/>
          <x/>
          <x v="5"/>
          <x/>
          <x v="5"/>
          <x v="6"/>
          <x/>
          <x/>
          <x/>
          <x v="4"/>
          <x/>
          <x v="4"/>
          <x/>
          <x v="1"/>
          <x v="4"/>
          <x v="3"/>
          <x v="4"/>
          <x/>
          <x/>
          <x/>
          <x/>
          <x/>
          <x/>
          <x v="3"/>
          <x v="6"/>
          <x/>
          <x v="5"/>
          <x/>
          <x v="5"/>
          <x/>
        </s>
        <s v="[Tareas].[Tareas].&amp;[{B6545D3A-268C-E811-A8E8-E4A7A0CDA2AC}].DATAMEMBER" c="COMPOSANTE 2: FORMATION DES JEUNES" cp="39">
          <x/>
          <x v="4"/>
          <x/>
          <x/>
          <x/>
          <x/>
          <x v="2"/>
          <x v="3"/>
          <x/>
          <x/>
          <x/>
          <x v="6"/>
          <x/>
          <x v="6"/>
          <x v="7"/>
          <x/>
          <x/>
          <x/>
          <x/>
          <x/>
          <x/>
          <x/>
          <x/>
          <x/>
          <x v="4"/>
          <x/>
          <x/>
          <x/>
          <x/>
          <x/>
          <x/>
          <x/>
          <x v="2"/>
          <x v="7"/>
          <x/>
          <x v="6"/>
          <x/>
          <x v="6"/>
          <x/>
        </s>
        <s v="[Tareas].[Tareas].&amp;[{24545D3A-268C-E811-A8E8-E4A7A0CDA2AC}]" c="PRODUIT 2.1: Beneficiaires de la formation" cp="39">
          <x/>
          <x v="4"/>
          <x/>
          <x/>
          <x/>
          <x/>
          <x v="5"/>
          <x v="3"/>
          <x v="5"/>
          <x/>
          <x/>
          <x v="7"/>
          <x/>
          <x v="7"/>
          <x v="8"/>
          <x/>
          <x/>
          <x/>
          <x v="5"/>
          <x/>
          <x v="5"/>
          <x/>
          <x v="1"/>
          <x v="5"/>
          <x v="4"/>
          <x/>
          <x/>
          <x/>
          <x/>
          <x/>
          <x/>
          <x/>
          <x v="4"/>
          <x v="8"/>
          <x/>
          <x v="7"/>
          <x/>
          <x v="7"/>
          <x/>
        </s>
        <s v="[Tareas].[Tareas].&amp;[{BA545D3A-268C-E811-A8E8-E4A7A0CDA2AC}]" c="PRODUIT 2.2: Modele d'apprentissage conçu" cp="39">
          <x/>
          <x v="5"/>
          <x/>
          <x/>
          <x/>
          <x/>
          <x v="6"/>
          <x v="4"/>
          <x v="6"/>
          <x/>
          <x/>
          <x v="8"/>
          <x/>
          <x v="8"/>
          <x v="9"/>
          <x/>
          <x/>
          <x/>
          <x v="6"/>
          <x/>
          <x v="6"/>
          <x/>
          <x v="1"/>
          <x v="6"/>
          <x v="5"/>
          <x v="5"/>
          <x/>
          <x/>
          <x/>
          <x/>
          <x/>
          <x/>
          <x v="4"/>
          <x v="9"/>
          <x/>
          <x v="8"/>
          <x/>
          <x v="8"/>
          <x/>
        </s>
        <s v="[Tareas].[Tareas].&amp;[{BB545D3A-268C-E811-A8E8-E4A7A0CDA2AC}]" c="PRODUIT 2.3: Modèle de formation aux compétences numériques conçu" cp="39">
          <x/>
          <x v="6"/>
          <x/>
          <x/>
          <x/>
          <x/>
          <x v="7"/>
          <x v="5"/>
          <x v="7"/>
          <x/>
          <x/>
          <x v="8"/>
          <x/>
          <x v="8"/>
          <x v="10"/>
          <x/>
          <x/>
          <x/>
          <x v="7"/>
          <x/>
          <x v="7"/>
          <x/>
          <x v="1"/>
          <x v="7"/>
          <x v="6"/>
          <x v="5"/>
          <x/>
          <x/>
          <x/>
          <x/>
          <x/>
          <x/>
          <x v="4"/>
          <x v="10"/>
          <x/>
          <x v="8"/>
          <x/>
          <x v="8"/>
          <x/>
        </s>
        <s v="[Tareas].[Tareas].&amp;[{A9555D3A-268C-E811-A8E8-E4A7A0CDA2AC}]" c="PRODUIT 2.4 Programme d'incubation, pour démarrer une activité génératrice de revenus, conçu et adapté" cp="39">
          <x/>
          <x v="7"/>
          <x/>
          <x/>
          <x/>
          <x/>
          <x v="8"/>
          <x v="6"/>
          <x/>
          <x/>
          <x/>
          <x v="9"/>
          <x/>
          <x v="9"/>
          <x v="11"/>
          <x/>
          <x/>
          <x/>
          <x/>
          <x/>
          <x/>
          <x/>
          <x/>
          <x/>
          <x v="7"/>
          <x v="6"/>
          <x/>
          <x/>
          <x/>
          <x/>
          <x/>
          <x/>
          <x v="4"/>
          <x v="11"/>
          <x/>
          <x v="9"/>
          <x/>
          <x v="9"/>
          <x/>
        </s>
        <s v="[Tareas].[Tareas].&amp;[{BC555D3A-268C-E811-A8E8-E4A7A0CDA2AC}]" c="PRODUIT 2.5.: Gestionnaires de formation pour l'incubation Programme embauché, gerant l'espace et pretant des services aux jeunes entrepreneurs participants" cp="39">
          <x/>
          <x v="8"/>
          <x/>
          <x/>
          <x/>
          <x/>
          <x v="8"/>
          <x v="7"/>
          <x/>
          <x/>
          <x/>
          <x v="10"/>
          <x/>
          <x v="10"/>
          <x v="12"/>
          <x/>
          <x/>
          <x/>
          <x/>
          <x/>
          <x/>
          <x/>
          <x/>
          <x/>
          <x v="8"/>
          <x v="7"/>
          <x/>
          <x/>
          <x/>
          <x/>
          <x/>
          <x/>
          <x v="4"/>
          <x v="12"/>
          <x/>
          <x v="10"/>
          <x/>
          <x v="10"/>
          <x/>
        </s>
        <s v="[Tareas].[Tareas].&amp;[{CF555D3A-268C-E811-A8E8-E4A7A0CDA2AC}]" c="PRODUIT 2.6.: Espace de travail partagé (co-working) établi et équipé" cp="39">
          <x/>
          <x v="9"/>
          <x/>
          <x/>
          <x/>
          <x/>
          <x v="9"/>
          <x v="8"/>
          <x v="8"/>
          <x/>
          <x/>
          <x v="11"/>
          <x/>
          <x v="11"/>
          <x v="13"/>
          <x/>
          <x/>
          <x/>
          <x v="8"/>
          <x/>
          <x v="8"/>
          <x/>
          <x v="1"/>
          <x v="8"/>
          <x v="9"/>
          <x v="8"/>
          <x/>
          <x/>
          <x/>
          <x/>
          <x/>
          <x/>
          <x v="4"/>
          <x v="13"/>
          <x/>
          <x v="11"/>
          <x/>
          <x v="11"/>
          <x/>
        </s>
        <s v="[Tareas].[Tareas].&amp;[{D3555D3A-268C-E811-A8E8-E4A7A0CDA2AC}]" c="PRODUIT 2.7.: Campagnes de sensibilisation lancées pour identifier les participants au programme de formation" cp="39">
          <x/>
          <x v="10"/>
          <x/>
          <x/>
          <x/>
          <x/>
          <x v="10"/>
          <x v="9"/>
          <x/>
          <x/>
          <x/>
          <x v="12"/>
          <x/>
          <x v="12"/>
          <x v="14"/>
          <x/>
          <x/>
          <x/>
          <x/>
          <x/>
          <x/>
          <x/>
          <x/>
          <x/>
          <x v="10"/>
          <x v="9"/>
          <x/>
          <x/>
          <x/>
          <x/>
          <x/>
          <x/>
          <x v="4"/>
          <x v="14"/>
          <x/>
          <x v="12"/>
          <x/>
          <x v="12"/>
          <x/>
        </s>
        <s v="[Tareas].[Tareas].&amp;[{EB555D3A-268C-E811-A8E8-E4A7A0CDA2AC}]" c="PRODUIT 2.8 Nombre de formateurs engagés pour enseigner les cours et les modules spécialisés aux participants" cp="39">
          <x/>
          <x v="10"/>
          <x/>
          <x/>
          <x/>
          <x/>
          <x v="11"/>
          <x v="10"/>
          <x/>
          <x/>
          <x/>
          <x v="12"/>
          <x/>
          <x v="12"/>
          <x v="15"/>
          <x/>
          <x/>
          <x/>
          <x/>
          <x/>
          <x/>
          <x/>
          <x/>
          <x/>
          <x v="10"/>
          <x v="10"/>
          <x/>
          <x/>
          <x/>
          <x/>
          <x/>
          <x/>
          <x v="4"/>
          <x v="15"/>
          <x/>
          <x v="13"/>
          <x/>
          <x v="12"/>
          <x/>
        </s>
        <s v="[Tareas].[Tareas].&amp;[{04565D3A-268C-E811-A8E8-E4A7A0CDA2AC}]" c="PRODUIT 2.9  Jeunes sélectionnés recevant une allocation (bourse) pour participer au programme d'incubation de la formation" cp="39">
          <x/>
          <x v="11"/>
          <x/>
          <x/>
          <x/>
          <x/>
          <x v="12"/>
          <x v="11"/>
          <x/>
          <x/>
          <x/>
          <x v="13"/>
          <x/>
          <x v="13"/>
          <x v="16"/>
          <x/>
          <x/>
          <x/>
          <x/>
          <x/>
          <x/>
          <x/>
          <x/>
          <x/>
          <x v="11"/>
          <x v="11"/>
          <x/>
          <x/>
          <x/>
          <x/>
          <x/>
          <x/>
          <x v="4"/>
          <x v="16"/>
          <x/>
          <x v="14"/>
          <x/>
          <x v="13"/>
          <x/>
        </s>
        <s v="[Tareas].[Tareas].&amp;[{13565D3A-268C-E811-A8E8-E4A7A0CDA2AC}]" c="PRODUIT 2.10 Nombre de demandes reçues pour accéder au programme d'incubation" cp="39">
          <x/>
          <x v="12"/>
          <x/>
          <x/>
          <x/>
          <x/>
          <x v="12"/>
          <x v="12"/>
          <x v="9"/>
          <x/>
          <x/>
          <x v="14"/>
          <x/>
          <x v="14"/>
          <x v="17"/>
          <x/>
          <x/>
          <x/>
          <x v="9"/>
          <x/>
          <x v="9"/>
          <x/>
          <x v="1"/>
          <x v="9"/>
          <x v="12"/>
          <x v="12"/>
          <x/>
          <x/>
          <x/>
          <x/>
          <x/>
          <x/>
          <x v="4"/>
          <x v="17"/>
          <x/>
          <x v="15"/>
          <x/>
          <x v="14"/>
          <x/>
        </s>
        <s v="[Tareas].[Tareas].&amp;[{BC545D3A-268C-E811-A8E8-E4A7A0CDA2AC}].DATAMEMBER" c="COMPOSANTE 3: RENFORCEMENT INSTITUTIONNEL" cp="39">
          <x/>
          <x/>
          <x/>
          <x/>
          <x/>
          <x/>
          <x v="13"/>
          <x v="13"/>
          <x v="10"/>
          <x/>
          <x/>
          <x v="15"/>
          <x/>
          <x v="15"/>
          <x v="18"/>
          <x/>
          <x/>
          <x/>
          <x v="10"/>
          <x/>
          <x v="10"/>
          <x/>
          <x v="1"/>
          <x v="10"/>
          <x/>
          <x v="13"/>
          <x/>
          <x/>
          <x/>
          <x/>
          <x/>
          <x/>
          <x v="2"/>
          <x v="18"/>
          <x/>
          <x v="16"/>
          <x/>
          <x v="15"/>
          <x/>
        </s>
        <s v="[Tareas].[Tareas].&amp;[{28555D3A-268C-E811-A8E8-E4A7A0CDA2AC}]" c="Renforcement institutionnel du FAES" cp="39">
          <x/>
          <x/>
          <x/>
          <x/>
          <x/>
          <x/>
          <x v="14"/>
          <x v="14"/>
          <x v="11"/>
          <x/>
          <x/>
          <x v="16"/>
          <x/>
          <x v="16"/>
          <x v="19"/>
          <x/>
          <x/>
          <x/>
          <x v="11"/>
          <x/>
          <x v="11"/>
          <x/>
          <x v="1"/>
          <x v="11"/>
          <x/>
          <x v="14"/>
          <x/>
          <x/>
          <x/>
          <x/>
          <x/>
          <x/>
          <x v="5"/>
          <x v="19"/>
          <x/>
          <x v="17"/>
          <x/>
          <x v="16"/>
          <x/>
        </s>
        <s v="[Tareas].[Tareas].&amp;[{27555D3A-268C-E811-A8E8-E4A7A0CDA2AC}]" c="Renforcement institutionnel du MAST" cp="39">
          <x/>
          <x v="17"/>
          <x/>
          <x/>
          <x/>
          <x/>
          <x v="14"/>
          <x v="20"/>
          <x v="16"/>
          <x/>
          <x/>
          <x v="22"/>
          <x/>
          <x v="22"/>
          <x v="25"/>
          <x/>
          <x/>
          <x/>
          <x v="16"/>
          <x/>
          <x v="16"/>
          <x/>
          <x v="1"/>
          <x v="16"/>
          <x v="17"/>
          <x v="13"/>
          <x/>
          <x/>
          <x/>
          <x/>
          <x/>
          <x/>
          <x v="5"/>
          <x v="25"/>
          <x/>
          <x v="23"/>
          <x/>
          <x v="22"/>
          <x/>
        </s>
        <s v="[Tareas].[Tareas].&amp;[{A5555D3A-268C-E811-A8E8-E4A7A0CDA2AC}]" c="Autres couts" cp="39">
          <x/>
          <x v="22"/>
          <x/>
          <x/>
          <x/>
          <x/>
          <x v="22"/>
          <x v="26"/>
          <x v="10"/>
          <x/>
          <x/>
          <x v="30"/>
          <x/>
          <x v="30"/>
          <x v="34"/>
          <x v="1"/>
          <x/>
          <x/>
          <x v="10"/>
          <x/>
          <x v="10"/>
          <x/>
          <x v="1"/>
          <x v="10"/>
          <x v="22"/>
          <x v="25"/>
          <x/>
          <x/>
          <x/>
          <x/>
          <x/>
          <x/>
          <x v="5"/>
          <x v="34"/>
          <x/>
          <x v="30"/>
          <x/>
          <x v="30"/>
          <x/>
        </s>
        <s v="[Tareas].[Tareas].&amp;[{09555D3A-268C-E811-A8E8-E4A7A0CDA2AC}].DATAMEMBER" c="COMPOSANTE 4: SUIVI ET EVALUATION" cp="39">
          <x/>
          <x v="23"/>
          <x/>
          <x/>
          <x/>
          <x/>
          <x v="23"/>
          <x v="27"/>
          <x v="22"/>
          <x/>
          <x/>
          <x v="31"/>
          <x/>
          <x v="31"/>
          <x v="35"/>
          <x/>
          <x/>
          <x/>
          <x v="23"/>
          <x/>
          <x v="23"/>
          <x/>
          <x v="1"/>
          <x v="22"/>
          <x v="23"/>
          <x v="26"/>
          <x/>
          <x/>
          <x/>
          <x/>
          <x/>
          <x/>
          <x v="2"/>
          <x v="35"/>
          <x/>
          <x v="31"/>
          <x/>
          <x v="31"/>
          <x/>
        </s>
        <s v="[Tareas].[Tareas].&amp;[{0A555D3A-268C-E811-A8E8-E4A7A0CDA2AC}]" c="Consultant d´appui pour la realisation du suivi, monitoreo et evaluation des activités de formation" cp="39">
          <x/>
          <x v="24"/>
          <x/>
          <x/>
          <x/>
          <x/>
          <x v="24"/>
          <x v="28"/>
          <x v="23"/>
          <x/>
          <x/>
          <x v="32"/>
          <x/>
          <x v="32"/>
          <x v="36"/>
          <x/>
          <x/>
          <x/>
          <x v="24"/>
          <x/>
          <x v="24"/>
          <x/>
          <x v="1"/>
          <x v="23"/>
          <x v="24"/>
          <x v="27"/>
          <x/>
          <x/>
          <x/>
          <x/>
          <x/>
          <x/>
          <x v="8"/>
          <x v="36"/>
          <x/>
          <x v="29"/>
          <x/>
          <x v="32"/>
          <x/>
        </s>
        <s v="[Tareas].[Tareas].&amp;[{34555D3A-268C-E811-A8E8-E4A7A0CDA2AC}]" c="4 Audits du programme" cp="39">
          <x/>
          <x v="25"/>
          <x/>
          <x/>
          <x/>
          <x/>
          <x v="25"/>
          <x v="29"/>
          <x v="24"/>
          <x/>
          <x/>
          <x v="33"/>
          <x/>
          <x v="33"/>
          <x v="37"/>
          <x/>
          <x/>
          <x/>
          <x v="25"/>
          <x/>
          <x v="25"/>
          <x/>
          <x v="1"/>
          <x v="24"/>
          <x v="25"/>
          <x v="28"/>
          <x/>
          <x/>
          <x/>
          <x/>
          <x/>
          <x/>
          <x v="8"/>
          <x v="37"/>
          <x/>
          <x v="5"/>
          <x/>
          <x v="33"/>
          <x/>
        </s>
        <s v="[Tareas].[Tareas].&amp;[{35555D3A-268C-E811-A8E8-E4A7A0CDA2AC}]" c="3 Audits technique" cp="39">
          <x/>
          <x v="25"/>
          <x/>
          <x/>
          <x/>
          <x/>
          <x v="25"/>
          <x v="29"/>
          <x v="25"/>
          <x/>
          <x/>
          <x v="34"/>
          <x/>
          <x v="34"/>
          <x v="38"/>
          <x/>
          <x/>
          <x/>
          <x v="26"/>
          <x/>
          <x v="26"/>
          <x/>
          <x v="1"/>
          <x v="25"/>
          <x v="25"/>
          <x v="28"/>
          <x/>
          <x/>
          <x/>
          <x/>
          <x/>
          <x/>
          <x v="8"/>
          <x v="38"/>
          <x/>
          <x v="32"/>
          <x/>
          <x v="34"/>
          <x/>
        </s>
        <s v="[Tareas].[Tareas].&amp;[{3D555D3A-268C-E811-A8E8-E4A7A0CDA2AC}]" c="Developpement d´un systeme de suivi" cp="39">
          <x/>
          <x v="13"/>
          <x/>
          <x/>
          <x/>
          <x/>
          <x v="26"/>
          <x v="30"/>
          <x v="26"/>
          <x/>
          <x/>
          <x v="35"/>
          <x/>
          <x v="35"/>
          <x v="39"/>
          <x/>
          <x/>
          <x/>
          <x v="27"/>
          <x/>
          <x v="27"/>
          <x/>
          <x v="1"/>
          <x v="26"/>
          <x v="13"/>
          <x v="29"/>
          <x/>
          <x/>
          <x/>
          <x/>
          <x/>
          <x/>
          <x v="8"/>
          <x v="39"/>
          <x/>
          <x v="33"/>
          <x/>
          <x v="35"/>
          <x/>
        </s>
        <s v="[Tareas].[Tareas].&amp;[{48555D3A-268C-E811-A8E8-E4A7A0CDA2AC}]" c="Embauche du personnel" cp="39">
          <x/>
          <x v="23"/>
          <x/>
          <x/>
          <x/>
          <x/>
          <x v="27"/>
          <x v="27"/>
          <x v="22"/>
          <x/>
          <x/>
          <x v="31"/>
          <x/>
          <x v="31"/>
          <x v="40"/>
          <x/>
          <x/>
          <x/>
          <x v="23"/>
          <x/>
          <x v="23"/>
          <x/>
          <x v="1"/>
          <x v="22"/>
          <x v="23"/>
          <x v="26"/>
          <x/>
          <x/>
          <x/>
          <x/>
          <x/>
          <x/>
          <x v="8"/>
          <x v="40"/>
          <x/>
          <x v="34"/>
          <x/>
          <x v="31"/>
          <x/>
        </s>
        <s v="[Tareas].[Tareas].&amp;[{A8555D3A-268C-E811-A8E8-E4A7A0CDA2AC}]" c="Fournitures de bureau" cp="39">
          <x/>
          <x v="25"/>
          <x/>
          <x/>
          <x/>
          <x/>
          <x v="28"/>
          <x v="31"/>
          <x v="27"/>
          <x/>
          <x/>
          <x v="30"/>
          <x/>
          <x v="30"/>
          <x v="41"/>
          <x v="2"/>
          <x/>
          <x/>
          <x v="28"/>
          <x/>
          <x v="28"/>
          <x/>
          <x v="1"/>
          <x v="27"/>
          <x v="25"/>
          <x v="25"/>
          <x/>
          <x/>
          <x/>
          <x/>
          <x/>
          <x/>
          <x v="8"/>
          <x v="41"/>
          <x/>
          <x v="35"/>
          <x/>
          <x v="30"/>
          <x/>
        </s>
        <s v="[Tareas].[Tareas].&amp;[{A6555D3A-268C-E811-A8E8-E4A7A0CDA2AC}]" c="Autres couts" cp="39">
          <x/>
          <x v="22"/>
          <x/>
          <x/>
          <x/>
          <x/>
          <x v="29"/>
          <x v="26"/>
          <x v="10"/>
          <x/>
          <x/>
          <x v="30"/>
          <x/>
          <x v="30"/>
          <x v="42"/>
          <x v="3"/>
          <x/>
          <x/>
          <x v="10"/>
          <x/>
          <x v="10"/>
          <x/>
          <x v="1"/>
          <x v="10"/>
          <x v="22"/>
          <x v="25"/>
          <x/>
          <x/>
          <x/>
          <x/>
          <x/>
          <x/>
          <x v="8"/>
          <x v="42"/>
          <x/>
          <x v="36"/>
          <x/>
          <x v="30"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reas].[Tareas].[Tarea  4]" caption="Tarea  4" numFmtId="0" hierarchy="1" level="5" mappingCount="39">
      <sharedItems count="15">
        <s v="[Tareas].[Tareas].&amp;[{28555D3A-268C-E811-A8E8-E4A7A0CDA2AC}].DATAMEMBER" c="Renforcement institutionnel du FAES" cp="39">
          <x/>
          <x/>
          <x/>
          <x/>
          <x/>
          <x/>
          <x v="14"/>
          <x v="14"/>
          <x v="11"/>
          <x/>
          <x/>
          <x v="16"/>
          <x/>
          <x v="16"/>
          <x v="19"/>
          <x/>
          <x/>
          <x/>
          <x v="11"/>
          <x/>
          <x v="11"/>
          <x/>
          <x v="1"/>
          <x v="11"/>
          <x/>
          <x v="14"/>
          <x/>
          <x/>
          <x/>
          <x/>
          <x/>
          <x/>
          <x v="5"/>
          <x v="19"/>
          <x/>
          <x v="17"/>
          <x/>
          <x v="16"/>
          <x/>
        </s>
        <s v="[Tareas].[Tareas].&amp;[{2A555D3A-268C-E811-A8E8-E4A7A0CDA2AC}]" c="PRODUIT 3.1. Actualisation du Manuel des Operations du FAES" cp="39">
          <x/>
          <x v="13"/>
          <x/>
          <x/>
          <x/>
          <x/>
          <x v="15"/>
          <x v="15"/>
          <x v="12"/>
          <x/>
          <x/>
          <x v="17"/>
          <x/>
          <x v="17"/>
          <x v="20"/>
          <x/>
          <x/>
          <x/>
          <x v="12"/>
          <x/>
          <x v="12"/>
          <x/>
          <x v="1"/>
          <x v="12"/>
          <x v="13"/>
          <x v="15"/>
          <x/>
          <x/>
          <x/>
          <x/>
          <x/>
          <x/>
          <x v="6"/>
          <x v="20"/>
          <x/>
          <x v="18"/>
          <x/>
          <x v="17"/>
          <x/>
        </s>
        <s v="[Tareas].[Tareas].&amp;[{8D555D3A-268C-E811-A8E8-E4A7A0CDA2AC}]" c="PRODUIT 3.2.: Niveau centraux et bureaux régionaux du FAES équipés" cp="39">
          <x/>
          <x v="14"/>
          <x/>
          <x/>
          <x/>
          <x/>
          <x v="16"/>
          <x v="16"/>
          <x v="13"/>
          <x/>
          <x/>
          <x v="18"/>
          <x/>
          <x v="18"/>
          <x v="21"/>
          <x/>
          <x/>
          <x/>
          <x v="13"/>
          <x/>
          <x v="13"/>
          <x/>
          <x v="1"/>
          <x v="13"/>
          <x v="14"/>
          <x v="14"/>
          <x/>
          <x/>
          <x/>
          <x/>
          <x/>
          <x/>
          <x v="6"/>
          <x v="21"/>
          <x/>
          <x v="19"/>
          <x/>
          <x v="18"/>
          <x/>
        </s>
        <s v="[Tareas].[Tareas].&amp;[{8F555D3A-268C-E811-A8E8-E4A7A0CDA2AC}]" c="PRODUIT 3.3.: Cours de formation effectués" cp="39">
          <x/>
          <x v="15"/>
          <x/>
          <x/>
          <x/>
          <x/>
          <x v="17"/>
          <x v="17"/>
          <x v="14"/>
          <x/>
          <x/>
          <x v="19"/>
          <x/>
          <x v="19"/>
          <x v="22"/>
          <x/>
          <x/>
          <x/>
          <x v="14"/>
          <x/>
          <x v="14"/>
          <x/>
          <x v="1"/>
          <x v="14"/>
          <x v="15"/>
          <x v="16"/>
          <x/>
          <x/>
          <x/>
          <x/>
          <x/>
          <x/>
          <x v="6"/>
          <x v="22"/>
          <x/>
          <x v="20"/>
          <x/>
          <x v="19"/>
          <x/>
        </s>
        <s v="[Tareas].[Tareas].&amp;[{90555D3A-268C-E811-A8E8-E4A7A0CDA2AC}]" c="PRODUIT 3.4.: Systeme de gestion de projet et de contrat intégré au systeme de comptabilité" cp="39">
          <x/>
          <x/>
          <x/>
          <x/>
          <x/>
          <x/>
          <x v="18"/>
          <x v="18"/>
          <x v="15"/>
          <x/>
          <x/>
          <x v="20"/>
          <x/>
          <x v="20"/>
          <x v="23"/>
          <x/>
          <x/>
          <x/>
          <x v="15"/>
          <x/>
          <x v="15"/>
          <x/>
          <x v="1"/>
          <x v="15"/>
          <x/>
          <x v="17"/>
          <x/>
          <x/>
          <x/>
          <x/>
          <x/>
          <x/>
          <x v="6"/>
          <x v="23"/>
          <x/>
          <x v="21"/>
          <x/>
          <x v="20"/>
          <x/>
        </s>
        <s v="[Tareas].[Tareas].&amp;[{91555D3A-268C-E811-A8E8-E4A7A0CDA2AC}]" c="PRODUIT 3.5.: Systeme d´archivage papier et electronique de passation de marché conçu" cp="39">
          <x/>
          <x v="16"/>
          <x/>
          <x/>
          <x/>
          <x/>
          <x v="19"/>
          <x v="19"/>
          <x v="11"/>
          <x/>
          <x/>
          <x v="21"/>
          <x/>
          <x v="21"/>
          <x v="24"/>
          <x/>
          <x/>
          <x/>
          <x v="11"/>
          <x/>
          <x v="11"/>
          <x/>
          <x v="1"/>
          <x v="11"/>
          <x v="16"/>
          <x v="16"/>
          <x/>
          <x/>
          <x/>
          <x/>
          <x/>
          <x/>
          <x v="6"/>
          <x v="24"/>
          <x/>
          <x v="22"/>
          <x/>
          <x v="21"/>
          <x/>
        </s>
        <s v="[Tareas].[Tareas].&amp;[{27555D3A-268C-E811-A8E8-E4A7A0CDA2AC}].DATAMEMBER" c="Renforcement institutionnel du MAST" cp="39">
          <x/>
          <x v="17"/>
          <x/>
          <x/>
          <x/>
          <x/>
          <x v="14"/>
          <x v="20"/>
          <x v="16"/>
          <x/>
          <x/>
          <x v="22"/>
          <x/>
          <x v="22"/>
          <x v="25"/>
          <x/>
          <x/>
          <x/>
          <x v="16"/>
          <x/>
          <x v="16"/>
          <x/>
          <x v="1"/>
          <x v="16"/>
          <x v="17"/>
          <x v="13"/>
          <x/>
          <x/>
          <x/>
          <x/>
          <x/>
          <x/>
          <x v="5"/>
          <x v="25"/>
          <x/>
          <x v="23"/>
          <x/>
          <x v="22"/>
          <x/>
        </s>
        <s v="[Tareas].[Tareas].&amp;[{A2555D3A-268C-E811-A8E8-E4A7A0CDA2AC}]" c="PRODUIT 3.6.: SIMAST actualisé" cp="39">
          <x/>
          <x v="18"/>
          <x/>
          <x/>
          <x/>
          <x/>
          <x v="20"/>
          <x v="21"/>
          <x v="17"/>
          <x/>
          <x/>
          <x v="23"/>
          <x/>
          <x v="23"/>
          <x v="26"/>
          <x/>
          <x/>
          <x/>
          <x v="17"/>
          <x/>
          <x v="17"/>
          <x/>
          <x v="1"/>
          <x v="17"/>
          <x v="18"/>
          <x v="18"/>
          <x/>
          <x/>
          <x/>
          <x/>
          <x/>
          <x/>
          <x v="7"/>
          <x v="26"/>
          <x/>
          <x v="24"/>
          <x/>
          <x v="23"/>
          <x/>
        </s>
        <s v="[Tareas].[Tareas].&amp;[{0F555D3A-268C-E811-A8E8-E4A7A0CDA2AC}]" c="PREPARATION: Accord FAES / MAST et Contratcualisation de Pole Emploi" cp="39">
          <x/>
          <x v="17"/>
          <x/>
          <x/>
          <x/>
          <x/>
          <x v="21"/>
          <x v="20"/>
          <x v="18"/>
          <x/>
          <x/>
          <x v="24"/>
          <x/>
          <x v="24"/>
          <x v="27"/>
          <x/>
          <x/>
          <x/>
          <x v="18"/>
          <x/>
          <x v="18"/>
          <x/>
          <x v="1"/>
          <x v="16"/>
          <x v="17"/>
          <x v="13"/>
          <x v="1"/>
          <x/>
          <x/>
          <x/>
          <x/>
          <x/>
          <x v="7"/>
          <x v="27"/>
          <x/>
          <x v="2"/>
          <x/>
          <x v="24"/>
          <x/>
        </s>
        <s v="[Tareas].[Tareas].&amp;[{BD545D3A-268C-E811-A8E8-E4A7A0CDA2AC}]" c="PRODUIT 3.7.: Offre de service et modèle d'attention pour les demandeurs d'emploi conçus" cp="39">
          <x/>
          <x v="11"/>
          <x/>
          <x/>
          <x/>
          <x/>
          <x v="13"/>
          <x v="22"/>
          <x v="19"/>
          <x/>
          <x/>
          <x v="25"/>
          <x/>
          <x v="25"/>
          <x v="28"/>
          <x/>
          <x/>
          <x/>
          <x v="19"/>
          <x/>
          <x v="19"/>
          <x/>
          <x v="1"/>
          <x v="18"/>
          <x v="11"/>
          <x v="19"/>
          <x v="2"/>
          <x/>
          <x/>
          <x/>
          <x/>
          <x/>
          <x v="7"/>
          <x v="28"/>
          <x/>
          <x v="25"/>
          <x/>
          <x v="25"/>
          <x/>
        </s>
        <s v="[Tareas].[Tareas].&amp;[{BE545D3A-268C-E811-A8E8-E4A7A0CDA2AC}]" c="PRODUIT 3.8.: Offre de service et stratégie d'engagement pour les employeurs conçus" cp="39">
          <x/>
          <x v="11"/>
          <x/>
          <x/>
          <x/>
          <x/>
          <x v="13"/>
          <x v="23"/>
          <x v="18"/>
          <x/>
          <x/>
          <x v="25"/>
          <x/>
          <x v="25"/>
          <x v="29"/>
          <x/>
          <x/>
          <x/>
          <x v="19"/>
          <x/>
          <x v="19"/>
          <x/>
          <x/>
          <x v="19"/>
          <x v="11"/>
          <x v="20"/>
          <x v="3"/>
          <x/>
          <x/>
          <x/>
          <x/>
          <x/>
          <x v="7"/>
          <x v="29"/>
          <x/>
          <x v="26"/>
          <x/>
          <x v="25"/>
          <x/>
        </s>
        <s v="[Tareas].[Tareas].&amp;[{BF545D3A-268C-E811-A8E8-E4A7A0CDA2AC}]" c="PRODUIT 3.9.: Plan de gestion stratégique, incluant les ressources humaines et les stratégies de gestion du rendement conçues." cp="39">
          <x/>
          <x v="19"/>
          <x/>
          <x/>
          <x/>
          <x/>
          <x v="13"/>
          <x v="23"/>
          <x v="18"/>
          <x/>
          <x/>
          <x v="26"/>
          <x/>
          <x v="26"/>
          <x v="30"/>
          <x/>
          <x/>
          <x/>
          <x v="20"/>
          <x/>
          <x v="20"/>
          <x/>
          <x/>
          <x v="19"/>
          <x v="19"/>
          <x v="21"/>
          <x v="2"/>
          <x/>
          <x/>
          <x/>
          <x/>
          <x/>
          <x v="7"/>
          <x v="30"/>
          <x/>
          <x v="25"/>
          <x/>
          <x v="26"/>
          <x/>
        </s>
        <s v="[Tareas].[Tareas].&amp;[{C0545D3A-268C-E811-A8E8-E4A7A0CDA2AC}]" c="PRODUIT 3.10.: Plateforme technologique d'intermédiation du travail mise en œuvre" cp="39">
          <x/>
          <x v="20"/>
          <x/>
          <x/>
          <x/>
          <x/>
          <x v="13"/>
          <x v="24"/>
          <x v="20"/>
          <x/>
          <x/>
          <x v="27"/>
          <x/>
          <x v="27"/>
          <x v="31"/>
          <x/>
          <x/>
          <x/>
          <x v="21"/>
          <x/>
          <x v="21"/>
          <x/>
          <x v="1"/>
          <x v="20"/>
          <x v="20"/>
          <x v="22"/>
          <x v="2"/>
          <x/>
          <x/>
          <x/>
          <x/>
          <x/>
          <x v="7"/>
          <x v="31"/>
          <x/>
          <x v="27"/>
          <x/>
          <x v="27"/>
          <x/>
        </s>
        <s v="[Tareas].[Tareas].&amp;[{C1545D3A-268C-E811-A8E8-E4A7A0CDA2AC}]" c="PRODUIT 3.11.: Service d'intermédiation publique du travail équipé et opérant" cp="39">
          <x/>
          <x v="20"/>
          <x/>
          <x/>
          <x/>
          <x/>
          <x v="20"/>
          <x v="20"/>
          <x v="16"/>
          <x/>
          <x/>
          <x v="28"/>
          <x/>
          <x v="28"/>
          <x v="32"/>
          <x/>
          <x/>
          <x/>
          <x v="16"/>
          <x/>
          <x v="16"/>
          <x/>
          <x v="1"/>
          <x v="16"/>
          <x v="20"/>
          <x v="23"/>
          <x/>
          <x/>
          <x/>
          <x/>
          <x/>
          <x/>
          <x v="7"/>
          <x v="32"/>
          <x/>
          <x v="28"/>
          <x/>
          <x v="28"/>
          <x/>
        </s>
        <s v="[Tareas].[Tareas].&amp;[{C2545D3A-268C-E811-A8E8-E4A7A0CDA2AC}]" c="PRODUIT 3.12.: Feuille de route pour système d'information sur le marché du travail conçu" cp="39">
          <x/>
          <x v="21"/>
          <x/>
          <x/>
          <x/>
          <x/>
          <x v="20"/>
          <x v="25"/>
          <x v="21"/>
          <x/>
          <x/>
          <x v="29"/>
          <x/>
          <x v="29"/>
          <x v="33"/>
          <x/>
          <x/>
          <x/>
          <x v="22"/>
          <x/>
          <x v="22"/>
          <x/>
          <x v="1"/>
          <x v="21"/>
          <x v="21"/>
          <x v="24"/>
          <x/>
          <x/>
          <x/>
          <x/>
          <x/>
          <x/>
          <x v="7"/>
          <x v="33"/>
          <x/>
          <x v="29"/>
          <x/>
          <x v="29"/>
          <x/>
        </s>
      </sharedItems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  <mpMap v="46"/>
      <mpMap v="47"/>
      <mpMap v="48"/>
      <mpMap v="49"/>
    </cacheField>
    <cacheField name="[Tareas].[Tareas].[Tarea  5]" caption="Tarea  5" numFmtId="0" hierarchy="1" level="6">
      <sharedItems containsSemiMixedTypes="0" containsString="0"/>
    </cacheField>
    <cacheField name="[Tareas].[Tareas].[Tarea  6]" caption="Tarea  6" numFmtId="0" hierarchy="1" level="7">
      <sharedItems containsSemiMixedTypes="0" containsString="0"/>
    </cacheField>
    <cacheField name="[Tareas].[Tareas].[Com_ant_redistribución]" caption="Com_ant_redistribución" propertyName="Com_ant_redistribución" numFmtId="0" hierarchy="1" level="32767" memberPropertyField="1">
      <sharedItems count="1">
        <s v=""/>
      </sharedItems>
    </cacheField>
    <cacheField name="[Tareas].[Tareas].[Comienzo anticipado]" caption="Comienzo anticipado" propertyName="Comienzo anticipado" numFmtId="0" hierarchy="1" level="32767" memberPropertyField="1">
      <sharedItems count="26">
        <s v="9/3/2018 9:00:00 AM"/>
        <s v="4/19/2019 9:00:00 AM"/>
        <s v="3/22/2019 9:00:00 AM"/>
        <s v="11/12/2018 9:00:00 AM"/>
        <s v="9/24/2018 9:00:00 AM"/>
        <s v="3/10/2020 9:00:00 AM"/>
        <s v="8/21/2020 9:00:00 AM"/>
        <s v="2/1/2019 9:00:00 AM"/>
        <s v="3/1/2019 9:00:00 AM"/>
        <s v="4/1/2019 9:00:00 AM"/>
        <s v="4/15/2019 9:00:00 AM"/>
        <s v="6/3/2019 9:00:00 AM"/>
        <s v="5/15/2019 9:00:00 AM"/>
        <s v="1/7/2019 9:00:00 AM"/>
        <s v="3/4/2019 9:00:00 AM"/>
        <s v="2/11/2019 9:00:00 AM"/>
        <s v="10/21/2019 9:00:00 AM"/>
        <s v="10/22/2018 9:00:00 AM"/>
        <s v="1/14/2019 9:00:00 AM"/>
        <s v="10/19/2020 9:00:00 AM"/>
        <s v="3/11/2019 9:00:00 AM"/>
        <s v="4/22/2019 9:00:00 AM"/>
        <s v="1/9/2019 9:00:00 AM"/>
        <s v="9/10/2018 9:00:00 AM"/>
        <s v="4/21/2021 9:00:00 AM"/>
        <s v="11/21/2018 9:00:00 AM"/>
      </sharedItems>
    </cacheField>
    <cacheField name="[Tareas].[Tareas].[Comienzo estimado de línea base]" caption="Comienzo estimado de línea base" propertyName="Comienzo estimado de línea base" numFmtId="0" hierarchy="1" level="32767" memberPropertyField="1">
      <sharedItems count="1">
        <s v=""/>
      </sharedItems>
    </cacheField>
    <cacheField name="[Tareas].[Tareas].[Comienzo real]" caption="Comienzo real" propertyName="Comienzo real" numFmtId="0" hierarchy="1" level="32767" memberPropertyField="1">
      <sharedItems count="1">
        <s v=""/>
      </sharedItems>
    </cacheField>
    <cacheField name="[Tareas].[Tareas].[Costo de línea base]" caption="Costo de línea base" propertyName="Costo de línea base" numFmtId="0" hierarchy="1" level="32767" memberPropertyField="1">
      <sharedItems count="1">
        <s v="0"/>
      </sharedItems>
    </cacheField>
    <cacheField name="[Tareas].[Tareas].[Costo fijo previsto]" caption="Costo fijo previsto" propertyName="Costo fijo previsto" numFmtId="0" hierarchy="1" level="32767" memberPropertyField="1">
      <sharedItems count="1">
        <s v="0"/>
      </sharedItems>
    </cacheField>
    <cacheField name="[Tareas].[Tareas].[Creado]" caption="Creado" propertyName="Creado" numFmtId="0" hierarchy="1" level="32767" memberPropertyField="1">
      <sharedItems count="30">
        <s v="5/7/2018 4:17:00 PM"/>
        <s v="7/5/2018 4:52:00 PM"/>
        <s v="6/19/2018 4:18:00 PM"/>
        <s v="7/11/2018 7:31:00 PM"/>
        <s v="7/10/2018 5:30:00 PM"/>
        <s v="5/7/2018 6:22:00 PM"/>
        <s v="6/19/2018 4:55:00 PM"/>
        <s v="6/19/2018 4:56:00 PM"/>
        <s v="7/16/2018 5:21:00 PM"/>
        <s v="7/16/2018 5:31:00 PM"/>
        <s v="7/16/2018 6:00:00 PM"/>
        <s v="7/16/2018 6:05:00 PM"/>
        <s v="6/19/2018 5:00:00 PM"/>
        <s v="6/19/2018 5:01:00 PM"/>
        <s v="7/11/2018 5:17:00 PM"/>
        <s v="7/11/2018 5:28:00 PM"/>
        <s v="7/13/2018 4:21:00 PM"/>
        <s v="7/13/2018 4:23:00 PM"/>
        <s v="7/13/2018 4:25:00 PM"/>
        <s v="7/13/2018 4:27:00 PM"/>
        <s v="6/19/2018 5:02:00 PM"/>
        <s v="7/4/2018 9:13:00 PM"/>
        <s v="7/13/2018 6:18:00 PM"/>
        <s v="7/4/2018 8:48:00 PM"/>
        <s v="7/4/2018 6:00:00 PM"/>
        <s v="7/11/2018 5:35:00 PM"/>
        <s v="7/11/2018 5:42:00 PM"/>
        <s v="7/11/2018 5:45:00 PM"/>
        <s v="7/13/2018 6:34:00 PM"/>
        <s v="7/13/2018 6:20:00 PM"/>
      </sharedItems>
    </cacheField>
    <cacheField name="[Tareas].[Tareas].[Demora de comienzo]" caption="Demora de comienzo" propertyName="Demora de comienzo" numFmtId="0" hierarchy="1" level="32767" memberPropertyField="1">
      <sharedItems count="32">
        <s v="16"/>
        <s v="268"/>
        <s v="797"/>
        <s v="1"/>
        <s v="450.00000000000006"/>
        <s v="332"/>
        <s v="937.00000000000011"/>
        <s v="11"/>
        <s v="869"/>
        <s v="838"/>
        <s v="708"/>
        <s v="0"/>
        <s v="938.00000000000011"/>
        <s v="80"/>
        <s v="731"/>
        <s v="823"/>
        <s v="601"/>
        <s v="815"/>
        <s v="1090"/>
        <s v="635"/>
        <s v="45"/>
        <s v="785"/>
        <s v="375"/>
        <s v="55"/>
        <s v="215"/>
        <s v="725"/>
        <s v="38"/>
        <s v="65"/>
        <s v="153"/>
        <s v="1023.0000000000001"/>
        <s v="825"/>
        <s v="73"/>
      </sharedItems>
    </cacheField>
    <cacheField name="[Tareas].[Tareas].[Demora de fin]" caption="Demora de fin" propertyName="Demora de fin" numFmtId="0" hierarchy="1" level="32767" memberPropertyField="1">
      <sharedItems count="28">
        <s v="0"/>
        <s v="260"/>
        <s v="925.00000000000011"/>
        <s v="261"/>
        <s v="797"/>
        <s v="1"/>
        <s v="450.00000000000006"/>
        <s v="332"/>
        <s v="869"/>
        <s v="14.000000000000002"/>
        <s v="38"/>
        <s v="291"/>
        <s v="619"/>
        <s v="601"/>
        <s v="321"/>
        <s v="1090"/>
        <s v="45"/>
        <s v="785"/>
        <s v="55"/>
        <s v="375"/>
        <s v="215"/>
        <s v="725"/>
        <s v="20"/>
        <s v="153"/>
        <s v="240.00000000000003"/>
        <s v="500.00000000000006"/>
        <s v="825"/>
        <s v="73"/>
      </sharedItems>
    </cacheField>
    <cacheField name="[Tareas].[Tareas].[Detener]" caption="Detener" propertyName="Detener" numFmtId="0" hierarchy="1" level="32767" memberPropertyField="1">
      <sharedItems count="1">
        <s v=""/>
      </sharedItems>
    </cacheField>
    <cacheField name="[Tareas].[Tareas].[Duración estimada de línea base]" caption="Duración estimada de línea base" propertyName="Duración estimada de línea base" numFmtId="0" hierarchy="1" level="32767" memberPropertyField="1">
      <sharedItems count="1">
        <s v="0"/>
      </sharedItems>
    </cacheField>
    <cacheField name="[Tareas].[Tareas].[Duración programada]" caption="Duración programada" propertyName="Duración programada" numFmtId="0" hierarchy="1" level="32767" memberPropertyField="1">
      <sharedItems count="36">
        <s v="1130"/>
        <s v="870"/>
        <s v="205"/>
        <s v="705"/>
        <s v="726"/>
        <s v="283"/>
        <s v="1115"/>
        <s v="1114"/>
        <s v="284"/>
        <s v="1021.0000000000001"/>
        <s v="1001.0000000000001"/>
        <s v="111.00000000000001"/>
        <s v="970.00000000000011"/>
        <s v="935.00000000000011"/>
        <s v="934.00000000000011"/>
        <s v="1092"/>
        <s v="839"/>
        <s v="421"/>
        <s v="399"/>
        <s v="694"/>
        <s v="40"/>
        <s v="544"/>
        <s v="1050"/>
        <s v="250.00000000000003"/>
        <s v="160"/>
        <s v="360"/>
        <s v="320"/>
        <s v="580"/>
        <s v="950.00000000000011"/>
        <s v="240.00000000000003"/>
        <s v="1000.0000000000001"/>
        <s v="1105"/>
        <s v="290"/>
        <s v="833"/>
        <s v="573"/>
        <s v="215"/>
      </sharedItems>
    </cacheField>
    <cacheField name="[Tareas].[Tareas].[Duración real]" caption="Duración real" propertyName="Duración real" numFmtId="0" hierarchy="1" level="32767" memberPropertyField="1">
      <sharedItems count="1">
        <s v="0"/>
      </sharedItems>
    </cacheField>
    <cacheField name="[Tareas].[Tareas].[Duración restante]" caption="Duración restante" propertyName="Duración restante" numFmtId="0" hierarchy="1" level="32767" memberPropertyField="1">
      <sharedItems count="36">
        <s v="1130"/>
        <s v="870"/>
        <s v="205"/>
        <s v="705"/>
        <s v="726"/>
        <s v="283"/>
        <s v="1115"/>
        <s v="1114"/>
        <s v="284"/>
        <s v="1021.0000000000001"/>
        <s v="1001.0000000000001"/>
        <s v="111.00000000000001"/>
        <s v="970.00000000000011"/>
        <s v="935.00000000000011"/>
        <s v="934.00000000000011"/>
        <s v="1092"/>
        <s v="839"/>
        <s v="421"/>
        <s v="399"/>
        <s v="694"/>
        <s v="40"/>
        <s v="544"/>
        <s v="1050"/>
        <s v="250.00000000000003"/>
        <s v="160"/>
        <s v="360"/>
        <s v="320"/>
        <s v="580"/>
        <s v="950.00000000000011"/>
        <s v="240.00000000000003"/>
        <s v="1000.0000000000001"/>
        <s v="1105"/>
        <s v="290"/>
        <s v="833"/>
        <s v="573"/>
        <s v="215"/>
      </sharedItems>
    </cacheField>
    <cacheField name="[Tareas].[Tareas].[EDT]" caption="EDT" propertyName="EDT" numFmtId="0" hierarchy="1" level="32767" memberPropertyField="1">
      <sharedItems count="43">
        <s v="0"/>
        <s v="1"/>
        <s v="1.1"/>
        <s v="1.1.1"/>
        <s v="1.1.2"/>
        <s v="1.1.3"/>
        <s v="1.1.4"/>
        <s v="1.2"/>
        <s v="1.2.1"/>
        <s v="1.2.2"/>
        <s v="1.2.3"/>
        <s v="1.2.4"/>
        <s v="1.2.5"/>
        <s v="1.2.6"/>
        <s v="1.2.7"/>
        <s v="1.2.8"/>
        <s v="1.2.9"/>
        <s v="1.2.10"/>
        <s v="1.3"/>
        <s v="1.3.1"/>
        <s v="1.3.1.1"/>
        <s v="1.3.1.2"/>
        <s v="1.3.1.3"/>
        <s v="1.3.1.4"/>
        <s v="1.3.1.5"/>
        <s v="1.3.2"/>
        <s v="1.3.2.1"/>
        <s v="1.3.2.2"/>
        <s v="1.3.2.3"/>
        <s v="1.3.2.4"/>
        <s v="1.3.2.5"/>
        <s v="1.3.2.6"/>
        <s v="1.3.2.7"/>
        <s v="1.3.2.8"/>
        <s v="1.3.3"/>
        <s v="1.4"/>
        <s v="1.4.1"/>
        <s v="1.4.2"/>
        <s v="1.4.3"/>
        <s v="1.4.4"/>
        <s v="1.4.5"/>
        <s v="1.4.6"/>
        <s v="1.4.7"/>
      </sharedItems>
    </cacheField>
    <cacheField name="[Tareas].[Tareas].[Fecha de restricción]" caption="Fecha de restricción" propertyName="Fecha de restricción" numFmtId="0" hierarchy="1" level="32767" memberPropertyField="1">
      <sharedItems count="4">
        <s v=""/>
        <s v="1/9/2019 9:00:00 AM"/>
        <s v="11/21/2018 9:00:00 AM"/>
        <s v="11/8/2022 7:00:00 PM"/>
      </sharedItems>
    </cacheField>
    <cacheField name="[Tareas].[Tareas].[Fecha límite]" caption="Fecha límite" propertyName="Fecha límite" numFmtId="0" hierarchy="1" level="32767" memberPropertyField="1">
      <sharedItems count="1">
        <s v=""/>
      </sharedItems>
    </cacheField>
    <cacheField name="[Tareas].[Tareas].[Fin ant_redistribución]" caption="Fin ant_redistribución" propertyName="Fin ant_redistribución" numFmtId="0" hierarchy="1" level="32767" memberPropertyField="1">
      <sharedItems count="1">
        <s v=""/>
      </sharedItems>
    </cacheField>
    <cacheField name="[Tareas].[Tareas].[Fin anticipado]" caption="Fin anticipado" propertyName="Fin anticipado" numFmtId="0" hierarchy="1" level="32767" memberPropertyField="1">
      <sharedItems count="29">
        <s v="12/30/2022 7:00:00 PM"/>
        <s v="12/31/2021 7:00:00 PM"/>
        <s v="6/14/2019 7:00:00 PM"/>
        <s v="12/30/2021 7:00:00 PM"/>
        <s v="12/11/2019 7:00:00 PM"/>
        <s v="12/29/2022 7:00:00 PM"/>
        <s v="4/9/2021 7:00:00 PM"/>
        <s v="9/22/2021 7:00:00 PM"/>
        <s v="9/2/2019 7:00:00 PM"/>
        <s v="12/12/2022 7:00:00 PM"/>
        <s v="11/8/2022 7:00:00 PM"/>
        <s v="11/18/2021 7:00:00 PM"/>
        <s v="8/17/2020 7:00:00 PM"/>
        <s v="9/10/2020 7:00:00 PM"/>
        <s v="10/7/2021 7:00:00 PM"/>
        <s v="10/26/2018 7:00:00 PM"/>
        <s v="10/28/2022 7:00:00 PM"/>
        <s v="12/27/2019 7:00:00 PM"/>
        <s v="5/31/2019 7:00:00 PM"/>
        <s v="10/16/2020 7:00:00 PM"/>
        <s v="1/7/2022 7:00:00 PM"/>
        <s v="5/28/2021 7:00:00 PM"/>
        <s v="3/20/2020 7:00:00 PM"/>
        <s v="12/2/2022 7:00:00 PM"/>
        <s v="5/31/2022 7:00:00 PM"/>
        <s v="1/28/2022 7:00:00 PM"/>
        <s v="1/29/2021 7:00:00 PM"/>
        <s v="11/1/2019 7:00:00 PM"/>
        <s v="9/20/2022 7:00:00 PM"/>
      </sharedItems>
    </cacheField>
    <cacheField name="[Tareas].[Tareas].[Fin estimado de línea base]" caption="Fin estimado de línea base" propertyName="Fin estimado de línea base" numFmtId="0" hierarchy="1" level="32767" memberPropertyField="1">
      <sharedItems count="1">
        <s v=""/>
      </sharedItems>
    </cacheField>
    <cacheField name="[Tareas].[Tareas].[Fin programado]" caption="Fin programado" propertyName="Fin programado" numFmtId="0" hierarchy="1" level="32767" memberPropertyField="1">
      <sharedItems count="29">
        <s v="12/30/2022 7:00:00 PM"/>
        <s v="12/31/2021 7:00:00 PM"/>
        <s v="6/14/2019 7:00:00 PM"/>
        <s v="12/30/2021 7:00:00 PM"/>
        <s v="12/11/2019 7:00:00 PM"/>
        <s v="12/29/2022 7:00:00 PM"/>
        <s v="4/9/2021 7:00:00 PM"/>
        <s v="9/22/2021 7:00:00 PM"/>
        <s v="9/2/2019 7:00:00 PM"/>
        <s v="12/12/2022 7:00:00 PM"/>
        <s v="11/8/2022 7:00:00 PM"/>
        <s v="11/18/2021 7:00:00 PM"/>
        <s v="8/17/2020 7:00:00 PM"/>
        <s v="9/10/2020 7:00:00 PM"/>
        <s v="10/7/2021 7:00:00 PM"/>
        <s v="10/26/2018 7:00:00 PM"/>
        <s v="10/28/2022 7:00:00 PM"/>
        <s v="12/27/2019 7:00:00 PM"/>
        <s v="5/31/2019 7:00:00 PM"/>
        <s v="10/16/2020 7:00:00 PM"/>
        <s v="1/7/2022 7:00:00 PM"/>
        <s v="5/28/2021 7:00:00 PM"/>
        <s v="3/20/2020 7:00:00 PM"/>
        <s v="12/2/2022 7:00:00 PM"/>
        <s v="5/31/2022 7:00:00 PM"/>
        <s v="1/28/2022 7:00:00 PM"/>
        <s v="1/29/2021 7:00:00 PM"/>
        <s v="11/1/2019 7:00:00 PM"/>
        <s v="9/20/2022 7:00:00 PM"/>
      </sharedItems>
    </cacheField>
    <cacheField name="[Tareas].[Tareas].[Fin real]" caption="Fin real" propertyName="Fin real" numFmtId="0" hierarchy="1" level="32767" memberPropertyField="1">
      <sharedItems count="1">
        <s v=""/>
      </sharedItems>
    </cacheField>
    <cacheField name="[Tareas].[Tareas].[Holgura libre]" caption="Holgura libre" propertyName="Holgura libre" numFmtId="0" hierarchy="1" level="32767" memberPropertyField="1">
      <sharedItems count="2">
        <s v="0"/>
        <s v="1"/>
      </sharedItems>
    </cacheField>
    <cacheField name="[Tareas].[Tareas].[Holgura total]" caption="Holgura total" propertyName="Holgura total" numFmtId="0" hierarchy="1" level="32767" memberPropertyField="1">
      <sharedItems count="28">
        <s v="0"/>
        <s v="260"/>
        <s v="268"/>
        <s v="261"/>
        <s v="797"/>
        <s v="1"/>
        <s v="450.00000000000006"/>
        <s v="332"/>
        <s v="869"/>
        <s v="14.000000000000002"/>
        <s v="38"/>
        <s v="291"/>
        <s v="619"/>
        <s v="601"/>
        <s v="321"/>
        <s v="1090"/>
        <s v="45"/>
        <s v="785"/>
        <s v="375"/>
        <s v="55"/>
        <s v="215"/>
        <s v="725"/>
        <s v="20"/>
        <s v="153"/>
        <s v="240.00000000000003"/>
        <s v="500.00000000000006"/>
        <s v="825"/>
        <s v="73"/>
      </sharedItems>
    </cacheField>
    <cacheField name="[Tareas].[Tareas].[Inicio programado]" caption="Inicio programado" propertyName="Inicio programado" numFmtId="0" hierarchy="1" level="32767" memberPropertyField="1">
      <sharedItems count="26">
        <s v="9/3/2018 9:00:00 AM"/>
        <s v="4/19/2019 9:00:00 AM"/>
        <s v="3/22/2019 9:00:00 AM"/>
        <s v="11/12/2018 9:00:00 AM"/>
        <s v="9/24/2018 9:00:00 AM"/>
        <s v="3/10/2020 9:00:00 AM"/>
        <s v="8/21/2020 9:00:00 AM"/>
        <s v="2/1/2019 9:00:00 AM"/>
        <s v="3/1/2019 9:00:00 AM"/>
        <s v="4/1/2019 9:00:00 AM"/>
        <s v="4/15/2019 9:00:00 AM"/>
        <s v="6/3/2019 9:00:00 AM"/>
        <s v="5/15/2019 9:00:00 AM"/>
        <s v="1/7/2019 9:00:00 AM"/>
        <s v="3/4/2019 9:00:00 AM"/>
        <s v="2/11/2019 9:00:00 AM"/>
        <s v="10/21/2019 9:00:00 AM"/>
        <s v="10/22/2018 9:00:00 AM"/>
        <s v="1/14/2019 9:00:00 AM"/>
        <s v="10/19/2020 9:00:00 AM"/>
        <s v="3/11/2019 9:00:00 AM"/>
        <s v="4/22/2019 9:00:00 AM"/>
        <s v="1/9/2019 9:00:00 AM"/>
        <s v="9/10/2018 9:00:00 AM"/>
        <s v="4/21/2021 9:00:00 AM"/>
        <s v="11/21/2018 9:00:00 AM"/>
      </sharedItems>
    </cacheField>
    <cacheField name="[Tareas].[Tareas].[Límite de comienzo]" caption="Límite de comienzo" propertyName="Límite de comienzo" numFmtId="0" hierarchy="1" level="32767" memberPropertyField="1">
      <sharedItems count="30">
        <s v="9/25/2018 9:00:00 AM"/>
        <s v="9/12/2019 9:00:00 AM"/>
        <s v="4/29/2020 9:00:00 AM"/>
        <s v="4/1/2020 9:00:00 AM"/>
        <s v="12/1/2021 9:00:00 AM"/>
        <s v="11/30/2021 9:00:00 AM"/>
        <s v="9/6/2022 9:00:00 AM"/>
        <s v="3/18/2019 9:00:00 AM"/>
        <s v="7/29/2022 9:00:00 AM"/>
        <s v="6/30/2022 9:00:00 AM"/>
        <s v="12/30/2021 9:00:00 AM"/>
        <s v="6/3/2019 9:00:00 AM"/>
        <s v="12/19/2022 9:00:00 AM"/>
        <s v="12/24/2018 9:00:00 AM"/>
        <s v="6/22/2021 9:00:00 AM"/>
        <s v="3/3/2022 9:00:00 AM"/>
        <s v="3/28/2022 9:00:00 AM"/>
        <s v="11/7/2022 9:00:00 AM"/>
        <s v="1/17/2022 9:00:00 AM"/>
        <s v="11/9/2020 9:00:00 AM"/>
        <s v="8/19/2019 9:00:00 AM"/>
        <s v="1/4/2021 9:00:00 AM"/>
        <s v="1/6/2020 9:00:00 AM"/>
        <s v="5/13/2019 9:00:00 AM"/>
        <s v="1/31/2022 9:00:00 AM"/>
        <s v="3/4/2019 9:00:00 AM"/>
        <s v="12/10/2018 9:00:00 AM"/>
        <s v="11/22/2021 9:00:00 AM"/>
        <s v="10/24/2022 9:00:00 AM"/>
        <s v="3/7/2022 9:00:00 AM"/>
      </sharedItems>
    </cacheField>
    <cacheField name="[Tareas].[Tareas].[Límite de finalización]" caption="Límite de finalización" propertyName="Límite de finalización" numFmtId="0" hierarchy="1" level="32767" memberPropertyField="1">
      <sharedItems count="4">
        <s v="12/30/2022 7:00:00 PM"/>
        <s v="8/16/2019 7:00:00 PM"/>
        <s v="3/25/2022 7:00:00 PM"/>
        <s v="1/1/2021 7:00:00 PM"/>
      </sharedItems>
    </cacheField>
    <cacheField name="[Tareas].[Tareas].[Porcentaje completado]" caption="Porcentaje completado" propertyName="Porcentaje completado" numFmtId="0" hierarchy="1" level="32767" memberPropertyField="1">
      <sharedItems count="1">
        <s v="0"/>
      </sharedItems>
    </cacheField>
    <cacheField name="[Tareas].[Tareas].[Porcentaje del trabajo completado]" caption="Porcentaje del trabajo completado" propertyName="Porcentaje del trabajo completado" numFmtId="0" hierarchy="1" level="32767" memberPropertyField="1">
      <sharedItems count="1">
        <s v="0"/>
      </sharedItems>
    </cacheField>
    <cacheField name="[Tareas].[Tareas].[Porcentaje físico completado]" caption="Porcentaje físico completado" propertyName="Porcentaje físico completado" numFmtId="0" hierarchy="1" level="32767" memberPropertyField="1">
      <sharedItems count="1">
        <s v="0"/>
      </sharedItems>
    </cacheField>
    <cacheField name="[Tareas].[Tareas].[Prioridad]" caption="Prioridad" propertyName="Prioridad" numFmtId="0" hierarchy="1" level="32767" memberPropertyField="1">
      <sharedItems count="1">
        <s v="500"/>
      </sharedItems>
    </cacheField>
    <cacheField name="[Tareas].[Tareas].[Retraso por redist]" caption="Retraso por redist" propertyName="Retraso por redist" numFmtId="0" hierarchy="1" level="32767" memberPropertyField="1">
      <sharedItems count="1">
        <s v="0"/>
      </sharedItems>
    </cacheField>
    <cacheField name="[Tareas].[Tareas].[Tareas]" caption="Tareas" propertyName="Tareas" numFmtId="0" hierarchy="1" level="32767" memberPropertyField="1">
      <sharedItems containsBlank="1" count="9">
        <m/>
        <s v="PEP-POA_HA-L1137"/>
        <s v="HA-L1137"/>
        <s v="COMPOSANTE 1: FILET DE SECURITE TEMPORAIRE GRACE A L'EMPLOI TEMPORAIRE DANS LES PETITS PROJETS DE DEVELOPPEMENT COMMUNAUTAIRE"/>
        <s v="COMPOSANTE 2: FORMATION DES JEUNES"/>
        <s v="COMPOSANTE 3: RENFORCEMENT INSTITUTIONNEL"/>
        <s v="Renforcement institutionnel du FAES"/>
        <s v="Renforcement institutionnel du MAST"/>
        <s v="COMPOSANTE 4: SUIVI ET EVALUATION"/>
      </sharedItems>
    </cacheField>
    <cacheField name="[Tareas].[Tareas].[TaskID]" caption="TaskID" propertyName="TaskID" numFmtId="0" hierarchy="1" level="32767" memberPropertyField="1">
      <sharedItems count="43">
        <s v="0"/>
        <s v="1"/>
        <s v="2"/>
        <s v="3"/>
        <s v="26"/>
        <s v="31"/>
        <s v="46"/>
        <s v="57"/>
        <s v="58"/>
        <s v="256"/>
        <s v="273"/>
        <s v="290"/>
        <s v="309"/>
        <s v="328"/>
        <s v="332"/>
        <s v="356"/>
        <s v="388"/>
        <s v="403"/>
        <s v="446"/>
        <s v="447"/>
        <s v="448"/>
        <s v="460"/>
        <s v="468"/>
        <s v="479"/>
        <s v="481"/>
        <s v="485"/>
        <s v="486"/>
        <s v="489"/>
        <s v="492"/>
        <s v="493"/>
        <s v="494"/>
        <s v="495"/>
        <s v="501"/>
        <s v="510"/>
        <s v="513"/>
        <s v="514"/>
        <s v="515"/>
        <s v="520"/>
        <s v="525"/>
        <s v="529"/>
        <s v="540"/>
        <s v="583"/>
        <s v="584"/>
      </sharedItems>
    </cacheField>
    <cacheField name="[Tareas].[Tareas].[Trabajo previsto]" caption="Trabajo previsto" propertyName="Trabajo previsto" numFmtId="0" hierarchy="1" level="32767" memberPropertyField="1">
      <sharedItems count="1">
        <s v="0"/>
      </sharedItems>
    </cacheField>
    <cacheField name="[Tareas].[Tareas].[VAF]" caption="VAF" propertyName="VAF" numFmtId="0" hierarchy="1" level="32767" memberPropertyField="1">
      <sharedItems count="37">
        <s v="-40000000"/>
        <s v="-27536400"/>
        <s v="0"/>
        <s v="-19080400"/>
        <s v="-8276000"/>
        <s v="-180000"/>
        <s v="-7000000"/>
        <s v="-4880000"/>
        <s v="-60000"/>
        <s v="-58000"/>
        <s v="-782000"/>
        <s v="-65000"/>
        <s v="-73000"/>
        <s v="-455000"/>
        <s v="-515000"/>
        <s v="-52000"/>
        <s v="-2709200"/>
        <s v="-862900"/>
        <s v="-120000"/>
        <s v="-455900"/>
        <s v="-115000"/>
        <s v="-110000"/>
        <s v="-62000"/>
        <s v="-1542600"/>
        <s v="-140000"/>
        <s v="-200000"/>
        <s v="-220000"/>
        <s v="-400000"/>
        <s v="-282600"/>
        <s v="-100000"/>
        <s v="-303700"/>
        <s v="-2754400"/>
        <s v="-240000"/>
        <s v="-150000"/>
        <s v="-1622400"/>
        <s v="-36000"/>
        <s v="-426000"/>
      </sharedItems>
    </cacheField>
    <cacheField name="[Tareas].[Tareas].[Variación de comienzo]" caption="Variación de comienzo" propertyName="Variación de comienzo" numFmtId="0" hierarchy="1" level="32767" memberPropertyField="1">
      <sharedItems count="1">
        <s v="0"/>
      </sharedItems>
    </cacheField>
    <cacheField name="[Tareas].[Tareas].[Variación de duración]" caption="Variación de duración" propertyName="Variación de duración" numFmtId="0" hierarchy="1" level="32767" memberPropertyField="1">
      <sharedItems count="36">
        <s v="1130"/>
        <s v="870"/>
        <s v="205"/>
        <s v="705"/>
        <s v="726"/>
        <s v="283"/>
        <s v="1115"/>
        <s v="1114"/>
        <s v="284"/>
        <s v="1021.0000000000001"/>
        <s v="1001.0000000000001"/>
        <s v="111.00000000000001"/>
        <s v="970.00000000000011"/>
        <s v="935.00000000000011"/>
        <s v="934.00000000000011"/>
        <s v="1092"/>
        <s v="839"/>
        <s v="421"/>
        <s v="399"/>
        <s v="694"/>
        <s v="40"/>
        <s v="544"/>
        <s v="1050"/>
        <s v="250.00000000000003"/>
        <s v="160"/>
        <s v="360"/>
        <s v="320"/>
        <s v="580"/>
        <s v="950.00000000000011"/>
        <s v="240.00000000000003"/>
        <s v="1000.0000000000001"/>
        <s v="1105"/>
        <s v="290"/>
        <s v="833"/>
        <s v="573"/>
        <s v="215"/>
      </sharedItems>
    </cacheField>
    <cacheField name="[Tareas].[Tareas].[Variación de fin]" caption="Variación de fin" propertyName="Variación de fin" numFmtId="0" hierarchy="1" level="32767" memberPropertyField="1">
      <sharedItems count="1">
        <s v="0"/>
      </sharedItems>
    </cacheField>
  </cacheFields>
  <cacheHierarchies count="63">
    <cacheHierarchy uniqueName="[Hora].[Semanal]" caption="Semanal" time="1" defaultMemberUniqueName="[Hora].[Semanal].[Todos]" allUniqueName="[Hora].[Semanal].[Todos]" dimensionUniqueName="[Hora]" displayFolder="" count="4" unbalanced="0">
      <fieldsUsage count="4">
        <fieldUsage x="-1"/>
        <fieldUsage x="1"/>
        <fieldUsage x="2"/>
        <fieldUsage x="3"/>
      </fieldsUsage>
    </cacheHierarchy>
    <cacheHierarchy uniqueName="[Tareas].[Tareas]" caption="Tareas" defaultMemberUniqueName="[Tareas].[Tareas].[Todos]" allUniqueName="[Tareas].[Tareas].[Todos]" dimensionUniqueName="[Tareas]" displayFolder="" count="8" unbalanced="1">
      <fieldsUsage count="8">
        <fieldUsage x="-1"/>
        <fieldUsage x="4"/>
        <fieldUsage x="5"/>
        <fieldUsage x="6"/>
        <fieldUsage x="7"/>
        <fieldUsage x="8"/>
        <fieldUsage x="9"/>
        <fieldUsage x="10"/>
      </fieldsUsage>
    </cacheHierarchy>
    <cacheHierarchy uniqueName="[Hora].[TIME_ID]" caption="TIME_ID" attribute="1" time="1" defaultMemberUniqueName="[Hora].[TIME_ID].[Todos]" allUniqueName="[Hora].[TIME_ID].[Todos]" dimensionUniqueName="[Hora]" displayFolder="" count="0" unbalanced="0" hidden="1"/>
    <cacheHierarchy uniqueName="[Hora].[TimeByDay]" caption="TimeByDay" attribute="1" time="1" keyAttribute="1" defaultMemberUniqueName="[Hora].[TimeByDay].[Todos]" allUniqueName="[Hora].[TimeByDay].[Todos]" dimensionUniqueName="[Hora]" displayFolder="" count="0" memberValueDatatype="130" unbalanced="0" hidden="1"/>
    <cacheHierarchy uniqueName="[Hora].[TimeNumericalWeekOfTheYear]" caption="TimeNumericalWeekOfTheYear" attribute="1" time="1" defaultMemberUniqueName="[Hora].[TimeNumericalWeekOfTheYear].[Todos]" allUniqueName="[Hora].[TimeNumericalWeekOfTheYear].[Todos]" dimensionUniqueName="[Hora]" displayFolder="" count="0" unbalanced="0" hidden="1"/>
    <cacheHierarchy uniqueName="[Hora].[TimeQuarter]" caption="TimeQuarter" attribute="1" time="1" defaultMemberUniqueName="[Hora].[TimeQuarter].[Todos]" allUniqueName="[Hora].[TimeQuarter].[Todos]" dimensionUniqueName="[Hora]" displayFolder="" count="0" unbalanced="0" hidden="1"/>
    <cacheHierarchy uniqueName="[Hora].[TimeYear]" caption="TimeYear" attribute="1" time="1" defaultMemberUniqueName="[Hora].[TimeYear].[Todos]" allUniqueName="[Hora].[TimeYear].[Todos]" dimensionUniqueName="[Hora]" displayFolder="" count="0" unbalanced="0" hidden="1"/>
    <cacheHierarchy uniqueName="[Tareas].[Com_ant_redistribución]" caption="Com_ant_redistribución" attribute="1" defaultMemberUniqueName="[Tareas].[Com_ant_redistribución].[Todos]" allUniqueName="[Tareas].[Com_ant_redistribución].[Todos]" dimensionUniqueName="[Tareas]" displayFolder="" count="0" unbalanced="0" hidden="1"/>
    <cacheHierarchy uniqueName="[Tareas].[Comienzo anticipado]" caption="Comienzo anticipado" attribute="1" defaultMemberUniqueName="[Tareas].[Comienzo anticipado].[Todos]" allUniqueName="[Tareas].[Comienzo anticipado].[Todos]" dimensionUniqueName="[Tareas]" displayFolder="" count="0" unbalanced="0" hidden="1"/>
    <cacheHierarchy uniqueName="[Tareas].[Comienzo estimado de línea base]" caption="Comienzo estimado de línea base" attribute="1" defaultMemberUniqueName="[Tareas].[Comienzo estimado de línea base].[Todos]" allUniqueName="[Tareas].[Comienzo estimado de línea base].[Todos]" dimensionUniqueName="[Tareas]" displayFolder="" count="0" unbalanced="0" hidden="1"/>
    <cacheHierarchy uniqueName="[Tareas].[Comienzo real]" caption="Comienzo real" attribute="1" defaultMemberUniqueName="[Tareas].[Comienzo real].[Todos]" allUniqueName="[Tareas].[Comienzo real].[Todos]" dimensionUniqueName="[Tareas]" displayFolder="" count="0" unbalanced="0" hidden="1"/>
    <cacheHierarchy uniqueName="[Tareas].[Costo de línea base]" caption="Costo de línea base" attribute="1" defaultMemberUniqueName="[Tareas].[Costo de línea base].[Todos]" allUniqueName="[Tareas].[Costo de línea base].[Todos]" dimensionUniqueName="[Tareas]" displayFolder="" count="0" unbalanced="0" hidden="1"/>
    <cacheHierarchy uniqueName="[Tareas].[Costo fijo previsto]" caption="Costo fijo previsto" attribute="1" defaultMemberUniqueName="[Tareas].[Costo fijo previsto].[Todos]" allUniqueName="[Tareas].[Costo fijo previsto].[Todos]" dimensionUniqueName="[Tareas]" displayFolder="" count="0" unbalanced="0" hidden="1"/>
    <cacheHierarchy uniqueName="[Tareas].[Creado]" caption="Creado" attribute="1" defaultMemberUniqueName="[Tareas].[Creado].[Todos]" allUniqueName="[Tareas].[Creado].[Todos]" dimensionUniqueName="[Tareas]" displayFolder="" count="0" unbalanced="0" hidden="1"/>
    <cacheHierarchy uniqueName="[Tareas].[Demora de comienzo]" caption="Demora de comienzo" attribute="1" defaultMemberUniqueName="[Tareas].[Demora de comienzo].[Todos]" allUniqueName="[Tareas].[Demora de comienzo].[Todos]" dimensionUniqueName="[Tareas]" displayFolder="" count="0" unbalanced="0" hidden="1"/>
    <cacheHierarchy uniqueName="[Tareas].[Demora de fin]" caption="Demora de fin" attribute="1" defaultMemberUniqueName="[Tareas].[Demora de fin].[Todos]" allUniqueName="[Tareas].[Demora de fin].[Todos]" dimensionUniqueName="[Tareas]" displayFolder="" count="0" unbalanced="0" hidden="1"/>
    <cacheHierarchy uniqueName="[Tareas].[Detener]" caption="Detener" attribute="1" defaultMemberUniqueName="[Tareas].[Detener].[Todos]" allUniqueName="[Tareas].[Detener].[Todos]" dimensionUniqueName="[Tareas]" displayFolder="" count="0" unbalanced="0" hidden="1"/>
    <cacheHierarchy uniqueName="[Tareas].[Duración estimada de línea base]" caption="Duración estimada de línea base" attribute="1" defaultMemberUniqueName="[Tareas].[Duración estimada de línea base].[Todos]" allUniqueName="[Tareas].[Duración estimada de línea base].[Todos]" dimensionUniqueName="[Tareas]" displayFolder="" count="0" unbalanced="0" hidden="1"/>
    <cacheHierarchy uniqueName="[Tareas].[Duración programada]" caption="Duración programada" attribute="1" defaultMemberUniqueName="[Tareas].[Duración programada].[Todos]" allUniqueName="[Tareas].[Duración programada].[Todos]" dimensionUniqueName="[Tareas]" displayFolder="" count="0" unbalanced="0" hidden="1"/>
    <cacheHierarchy uniqueName="[Tareas].[Duración real]" caption="Duración real" attribute="1" defaultMemberUniqueName="[Tareas].[Duración real].[Todos]" allUniqueName="[Tareas].[Duración real].[Todos]" dimensionUniqueName="[Tareas]" displayFolder="" count="0" unbalanced="0" hidden="1"/>
    <cacheHierarchy uniqueName="[Tareas].[Duración restante]" caption="Duración restante" attribute="1" defaultMemberUniqueName="[Tareas].[Duración restante].[Todos]" allUniqueName="[Tareas].[Duración restante].[Todos]" dimensionUniqueName="[Tareas]" displayFolder="" count="0" unbalanced="0" hidden="1"/>
    <cacheHierarchy uniqueName="[Tareas].[EDT]" caption="EDT" attribute="1" defaultMemberUniqueName="[Tareas].[EDT].[Todos]" allUniqueName="[Tareas].[EDT].[Todos]" dimensionUniqueName="[Tareas]" displayFolder="" count="0" unbalanced="0" hidden="1"/>
    <cacheHierarchy uniqueName="[Tareas].[Fecha de restricción]" caption="Fecha de restricción" attribute="1" defaultMemberUniqueName="[Tareas].[Fecha de restricción].[Todos]" allUniqueName="[Tareas].[Fecha de restricción].[Todos]" dimensionUniqueName="[Tareas]" displayFolder="" count="0" unbalanced="0" hidden="1"/>
    <cacheHierarchy uniqueName="[Tareas].[Fecha límite]" caption="Fecha límite" attribute="1" defaultMemberUniqueName="[Tareas].[Fecha límite].[Todos]" allUniqueName="[Tareas].[Fecha límite].[Todos]" dimensionUniqueName="[Tareas]" displayFolder="" count="0" unbalanced="0" hidden="1"/>
    <cacheHierarchy uniqueName="[Tareas].[Fin ant_redistribución]" caption="Fin ant_redistribución" attribute="1" defaultMemberUniqueName="[Tareas].[Fin ant_redistribución].[Todos]" allUniqueName="[Tareas].[Fin ant_redistribución].[Todos]" dimensionUniqueName="[Tareas]" displayFolder="" count="0" unbalanced="0" hidden="1"/>
    <cacheHierarchy uniqueName="[Tareas].[Fin anticipado]" caption="Fin anticipado" attribute="1" defaultMemberUniqueName="[Tareas].[Fin anticipado].[Todos]" allUniqueName="[Tareas].[Fin anticipado].[Todos]" dimensionUniqueName="[Tareas]" displayFolder="" count="0" unbalanced="0" hidden="1"/>
    <cacheHierarchy uniqueName="[Tareas].[Fin estimado de línea base]" caption="Fin estimado de línea base" attribute="1" defaultMemberUniqueName="[Tareas].[Fin estimado de línea base].[Todos]" allUniqueName="[Tareas].[Fin estimado de línea base].[Todos]" dimensionUniqueName="[Tareas]" displayFolder="" count="0" unbalanced="0" hidden="1"/>
    <cacheHierarchy uniqueName="[Tareas].[Fin programado]" caption="Fin programado" attribute="1" defaultMemberUniqueName="[Tareas].[Fin programado].[Todos]" allUniqueName="[Tareas].[Fin programado].[Todos]" dimensionUniqueName="[Tareas]" displayFolder="" count="0" unbalanced="0" hidden="1"/>
    <cacheHierarchy uniqueName="[Tareas].[Fin real]" caption="Fin real" attribute="1" defaultMemberUniqueName="[Tareas].[Fin real].[Todos]" allUniqueName="[Tareas].[Fin real].[Todos]" dimensionUniqueName="[Tareas]" displayFolder="" count="0" unbalanced="0" hidden="1"/>
    <cacheHierarchy uniqueName="[Tareas].[Holgura libre]" caption="Holgura libre" attribute="1" defaultMemberUniqueName="[Tareas].[Holgura libre].[Todos]" allUniqueName="[Tareas].[Holgura libre].[Todos]" dimensionUniqueName="[Tareas]" displayFolder="" count="0" unbalanced="0" hidden="1"/>
    <cacheHierarchy uniqueName="[Tareas].[Holgura total]" caption="Holgura total" attribute="1" defaultMemberUniqueName="[Tareas].[Holgura total].[Todos]" allUniqueName="[Tareas].[Holgura total].[Todos]" dimensionUniqueName="[Tareas]" displayFolder="" count="0" unbalanced="0" hidden="1"/>
    <cacheHierarchy uniqueName="[Tareas].[Inicio programado]" caption="Inicio programado" attribute="1" defaultMemberUniqueName="[Tareas].[Inicio programado].[Todos]" allUniqueName="[Tareas].[Inicio programado].[Todos]" dimensionUniqueName="[Tareas]" displayFolder="" count="0" unbalanced="0" hidden="1"/>
    <cacheHierarchy uniqueName="[Tareas].[Límite de comienzo]" caption="Límite de comienzo" attribute="1" defaultMemberUniqueName="[Tareas].[Límite de comienzo].[Todos]" allUniqueName="[Tareas].[Límite de comienzo].[Todos]" dimensionUniqueName="[Tareas]" displayFolder="" count="0" unbalanced="0" hidden="1"/>
    <cacheHierarchy uniqueName="[Tareas].[Límite de finalización]" caption="Límite de finalización" attribute="1" defaultMemberUniqueName="[Tareas].[Límite de finalización].[Todos]" allUniqueName="[Tareas].[Límite de finalización].[Todos]" dimensionUniqueName="[Tareas]" displayFolder="" count="0" unbalanced="0" hidden="1"/>
    <cacheHierarchy uniqueName="[Tareas].[Porcentaje completado]" caption="Porcentaje completado" attribute="1" defaultMemberUniqueName="[Tareas].[Porcentaje completado].[Todos]" allUniqueName="[Tareas].[Porcentaje completado].[Todos]" dimensionUniqueName="[Tareas]" displayFolder="" count="0" unbalanced="0" hidden="1"/>
    <cacheHierarchy uniqueName="[Tareas].[Porcentaje del trabajo completado]" caption="Porcentaje del trabajo completado" attribute="1" defaultMemberUniqueName="[Tareas].[Porcentaje del trabajo completado].[Todos]" allUniqueName="[Tareas].[Porcentaje del trabajo completado].[Todos]" dimensionUniqueName="[Tareas]" displayFolder="" count="0" unbalanced="0" hidden="1"/>
    <cacheHierarchy uniqueName="[Tareas].[Porcentaje físico completado]" caption="Porcentaje físico completado" attribute="1" defaultMemberUniqueName="[Tareas].[Porcentaje físico completado].[Todos]" allUniqueName="[Tareas].[Porcentaje físico completado].[Todos]" dimensionUniqueName="[Tareas]" displayFolder="" count="0" unbalanced="0" hidden="1"/>
    <cacheHierarchy uniqueName="[Tareas].[Prioridad]" caption="Prioridad" attribute="1" defaultMemberUniqueName="[Tareas].[Prioridad].[Todos]" allUniqueName="[Tareas].[Prioridad].[Todos]" dimensionUniqueName="[Tareas]" displayFolder="" count="0" unbalanced="0" hidden="1"/>
    <cacheHierarchy uniqueName="[Tareas].[Retraso por redist]" caption="Retraso por redist" attribute="1" defaultMemberUniqueName="[Tareas].[Retraso por redist].[Todos]" allUniqueName="[Tareas].[Retraso por redist].[Todos]" dimensionUniqueName="[Tareas]" displayFolder="" count="0" unbalanced="0" hidden="1"/>
    <cacheHierarchy uniqueName="[Tareas].[TaskID]" caption="TaskID" attribute="1" defaultMemberUniqueName="[Tareas].[TaskID].[Todos]" allUniqueName="[Tareas].[TaskID].[Todos]" dimensionUniqueName="[Tareas]" displayFolder="" count="0" unbalanced="0" hidden="1"/>
    <cacheHierarchy uniqueName="[Tareas].[TaskUID]" caption="TaskUID" attribute="1" keyAttribute="1" defaultMemberUniqueName="[Tareas].[TaskUID].[Todos]" allUniqueName="[Tareas].[TaskUID].[Todos]" dimensionUniqueName="[Tareas]" displayFolder="" count="0" unbalanced="0" hidden="1"/>
    <cacheHierarchy uniqueName="[Tareas].[Trabajo previsto]" caption="Trabajo previsto" attribute="1" defaultMemberUniqueName="[Tareas].[Trabajo previsto].[Todos]" allUniqueName="[Tareas].[Trabajo previsto].[Todos]" dimensionUniqueName="[Tareas]" displayFolder="" count="0" unbalanced="0" hidden="1"/>
    <cacheHierarchy uniqueName="[Tareas].[VAF]" caption="VAF" attribute="1" defaultMemberUniqueName="[Tareas].[VAF].[Todos]" allUniqueName="[Tareas].[VAF].[Todos]" dimensionUniqueName="[Tareas]" displayFolder="" count="0" unbalanced="0" hidden="1"/>
    <cacheHierarchy uniqueName="[Tareas].[Variación de comienzo]" caption="Variación de comienzo" attribute="1" defaultMemberUniqueName="[Tareas].[Variación de comienzo].[Todos]" allUniqueName="[Tareas].[Variación de comienzo].[Todos]" dimensionUniqueName="[Tareas]" displayFolder="" count="0" unbalanced="0" hidden="1"/>
    <cacheHierarchy uniqueName="[Tareas].[Variación de duración]" caption="Variación de duración" attribute="1" defaultMemberUniqueName="[Tareas].[Variación de duración].[Todos]" allUniqueName="[Tareas].[Variación de duración].[Todos]" dimensionUniqueName="[Tareas]" displayFolder="" count="0" unbalanced="0" hidden="1"/>
    <cacheHierarchy uniqueName="[Tareas].[Variación de fin]" caption="Variación de fin" attribute="1" defaultMemberUniqueName="[Tareas].[Variación de fin].[Todos]" allUniqueName="[Tareas].[Variación de fin].[Todos]" dimensionUniqueName="[Tareas]" displayFolder="" count="0" unbalanced="0" hidden="1"/>
    <cacheHierarchy uniqueName="[Measures].[Costo real]" caption="Costo real" measure="1" displayFolder="" measureGroup="Valores" count="0"/>
    <cacheHierarchy uniqueName="[Measures].[Costo fijo real]" caption="Costo fijo real" measure="1" displayFolder="" measureGroup="Valores" count="0"/>
    <cacheHierarchy uniqueName="[Measures].[Trab_real de horas extra]" caption="Trab_real de horas extra" measure="1" displayFolder="" measureGroup="Valores" count="0"/>
    <cacheHierarchy uniqueName="[Measures].[Trabajo real]" caption="Trabajo real" measure="1" displayFolder="" measureGroup="Valores" count="0"/>
    <cacheHierarchy uniqueName="[Measures].[Costo presup_previsto]" caption="Costo presup_previsto" measure="1" displayFolder="" measureGroup="Valores" count="0"/>
    <cacheHierarchy uniqueName="[Measures].[Trabajo presupuestado de línea base]" caption="Trabajo presupuestado de línea base" measure="1" displayFolder="" measureGroup="Valores" count="0"/>
    <cacheHierarchy uniqueName="[Measures].[Costo presupuestado]" caption="Costo presupuestado" measure="1" displayFolder="" measureGroup="Valores" count="0"/>
    <cacheHierarchy uniqueName="[Measures].[Trabajo presupuestado]" caption="Trabajo presupuestado" measure="1" displayFolder="" measureGroup="Valores" count="0"/>
    <cacheHierarchy uniqueName="[Measures].[Costo]" caption="Costo" measure="1" displayFolder="" measureGroup="Valores" count="0" oneField="1">
      <fieldsUsage count="1">
        <fieldUsage x="0"/>
      </fieldsUsage>
    </cacheHierarchy>
    <cacheHierarchy uniqueName="[Measures].[Costo fijo]" caption="Costo fijo" measure="1" displayFolder="" measureGroup="Valores" count="0"/>
    <cacheHierarchy uniqueName="[Measures].[Trabajo de horas extra]" caption="Trabajo de horas extra" measure="1" displayFolder="" measureGroup="Valores" count="0"/>
    <cacheHierarchy uniqueName="[Measures].[Trabajo normal]" caption="Trabajo normal" measure="1" displayFolder="" measureGroup="Valores" count="0"/>
    <cacheHierarchy uniqueName="[Measures].[Trabajo]" caption="Trabajo" measure="1" displayFolder="" measureGroup="Valores" count="0"/>
    <cacheHierarchy uniqueName="[Measures].[Costo acumulado]" caption="Costo acumulado" measure="1" displayFolder="" count="0"/>
    <cacheHierarchy uniqueName="[Measures].[Trabajo acumulado]" caption="Trabajo acumulado" measure="1" displayFolder="" count="0"/>
    <cacheHierarchy uniqueName="[Measures].[_ADRCUMULCOST]" caption="_ADRCUMULCOST" measure="1" displayFolder="" measureGroup="Valores" count="0" hidden="1"/>
    <cacheHierarchy uniqueName="[Measures].[_ADRCUMULWORK]" caption="_ADRCUMULWORK" measure="1" displayFolder="" measureGroup="Valores" count="0" hidden="1"/>
  </cacheHierarchies>
  <kpis count="0"/>
  <dimensions count="3">
    <dimension name="Hora" uniqueName="[Hora]" caption="Hora"/>
    <dimension measure="1" name="Measures" uniqueName="[Measures]" caption="Measures"/>
    <dimension name="Tareas" uniqueName="[Tareas]" caption="Tareas"/>
  </dimensions>
  <measureGroups count="1">
    <measureGroup name="Valores" caption="Valores"/>
  </measureGroups>
  <maps count="2">
    <map measureGroup="0" dimension="0"/>
    <map measureGroup="0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1143" applyNumberFormats="0" applyBorderFormats="0" applyFontFormats="0" applyPatternFormats="0" applyAlignmentFormats="0" applyWidthHeightFormats="1" dataCaption="Datos" grandTotalCaption="Total general" updatedVersion="6" minRefreshableVersion="3" useAutoFormatting="1" subtotalHiddenItems="1" itemPrintTitles="1" createdVersion="6" indent="0" compact="0" compactData="0" gridDropZones="1" chartFormat="8" fieldListSortAscending="1">
  <location ref="A3:K48" firstHeaderRow="1" firstDataRow="2" firstDataCol="5"/>
  <pivotFields count="50">
    <pivotField name="Costo" dataField="1" compact="0" outline="0" subtotalTop="0" showAll="0" includeNewItemsInFilter="1"/>
    <pivotField name="Año" axis="axisCol" subtotalCaption="Total ?" compact="0" allDrilled="1" outline="0" subtotalTop="0" showAll="0" includeNewItemsInFilter="1" dataSourceSort="1">
      <items count="6">
        <item c="1" x="0"/>
        <item c="1" x="1"/>
        <item c="1" x="2"/>
        <item c="1" x="3"/>
        <item c="1" x="4"/>
        <item t="default"/>
      </items>
    </pivotField>
    <pivotField name="Trimestre" axis="axisCol" compact="0" outline="0" subtotalTop="0" showAll="0" includeNewItemsInFilter="1" dataSourceSort="1">
      <items count="1">
        <item t="default"/>
      </items>
    </pivotField>
    <pivotField axis="axisCol" compact="0" outline="0" subtotalTop="0" showAll="0" dataSourceSort="1" defaultSubtotal="0"/>
    <pivotField axis="axisRow" compact="0" allDrilled="1" outline="0" subtotalTop="0" showAll="0" dataSourceSort="1" defaultSubtotal="0">
      <items count="1">
        <item c="1" x="0" d="1"/>
      </items>
    </pivotField>
    <pivotField axis="axisRow" compact="0" outline="0" subtotalTop="0" showAll="0" dataSourceSort="1" defaultSubtotal="0">
      <items count="2">
        <item x="0"/>
        <item c="1" x="1" d="1"/>
      </items>
    </pivotField>
    <pivotField axis="axisRow" compact="0" outline="0" subtotalTop="0" showAll="0" dataSourceSort="1" defaultSubtotal="0">
      <items count="5">
        <item x="0"/>
        <item c="1" x="1" d="1"/>
        <item c="1" x="2" d="1"/>
        <item c="1" x="3" d="1"/>
        <item c="1" x="4" d="1"/>
      </items>
    </pivotField>
    <pivotField axis="axisRow" compact="0" outline="0" subtotalTop="0" showAll="0" dataSourceSort="1" defaultSubtotal="0">
      <items count="28">
        <item x="0"/>
        <item c="1" x="1"/>
        <item c="1" x="2"/>
        <item c="1" x="3"/>
        <item c="1" x="4"/>
        <item x="5"/>
        <item c="1" x="6"/>
        <item c="1" x="7"/>
        <item c="1" x="8"/>
        <item c="1" x="9"/>
        <item c="1" x="10"/>
        <item c="1" x="11"/>
        <item c="1" x="12"/>
        <item c="1" x="13"/>
        <item c="1" x="14"/>
        <item c="1" x="15"/>
        <item x="16"/>
        <item c="1" x="17" d="1"/>
        <item c="1" x="18" d="1"/>
        <item x="19"/>
        <item x="20"/>
        <item c="1" x="21"/>
        <item c="1" x="22"/>
        <item c="1" x="23"/>
        <item c="1" x="24"/>
        <item c="1" x="25"/>
        <item x="26"/>
        <item x="27"/>
      </items>
    </pivotField>
    <pivotField axis="axisRow" compact="0" outline="0" subtotalTop="0" showAll="0" dataSourceSort="1" defaultSubtotal="0">
      <items count="15">
        <item x="0"/>
        <item c="1" x="1"/>
        <item c="1" x="2"/>
        <item c="1" x="3"/>
        <item c="1" x="4"/>
        <item c="1" x="5"/>
        <item x="6"/>
        <item c="1" x="7"/>
        <item c="1" x="8"/>
        <item x="9"/>
        <item x="10"/>
        <item x="11"/>
        <item c="1" x="12"/>
        <item c="1" x="13"/>
        <item c="1" x="14"/>
      </items>
    </pivotField>
    <pivotField axis="axisRow" compact="0" outline="0" subtotalTop="0" showAll="0" dataSourceSort="1" defaultSubtotal="0"/>
    <pivotField axis="axisRow" compact="0" outline="0" subtotalTop="0" showAll="0" dataSourceSort="1" defaultSubtotal="0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</pivotFields>
  <rowFields count="5">
    <field x="4"/>
    <field x="5"/>
    <field x="6"/>
    <field x="7"/>
    <field x="8"/>
  </rowFields>
  <rowItems count="44">
    <i>
      <x/>
      <x/>
    </i>
    <i r="1">
      <x v="1"/>
      <x/>
    </i>
    <i r="2">
      <x v="1"/>
      <x/>
    </i>
    <i r="3">
      <x v="1"/>
    </i>
    <i r="3">
      <x v="2"/>
    </i>
    <i r="3">
      <x v="3"/>
    </i>
    <i r="3">
      <x v="4"/>
    </i>
    <i r="2">
      <x v="2"/>
      <x v="5"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r="3">
      <x v="15"/>
    </i>
    <i r="2">
      <x v="3"/>
      <x v="16"/>
    </i>
    <i r="3">
      <x v="17"/>
      <x/>
    </i>
    <i r="4">
      <x v="1"/>
    </i>
    <i r="4">
      <x v="2"/>
    </i>
    <i r="4">
      <x v="3"/>
    </i>
    <i r="4">
      <x v="4"/>
    </i>
    <i r="4">
      <x v="5"/>
    </i>
    <i r="3">
      <x v="18"/>
      <x v="6"/>
    </i>
    <i r="4">
      <x v="7"/>
    </i>
    <i r="4">
      <x v="8"/>
    </i>
    <i r="4">
      <x v="9"/>
    </i>
    <i r="4">
      <x v="10"/>
    </i>
    <i r="4">
      <x v="11"/>
    </i>
    <i r="4">
      <x v="12"/>
    </i>
    <i r="4">
      <x v="13"/>
    </i>
    <i r="4">
      <x v="14"/>
    </i>
    <i r="3">
      <x v="19"/>
    </i>
    <i r="2">
      <x v="4"/>
      <x v="20"/>
    </i>
    <i r="3">
      <x v="21"/>
    </i>
    <i r="3">
      <x v="22"/>
    </i>
    <i r="3">
      <x v="23"/>
    </i>
    <i r="3">
      <x v="24"/>
    </i>
    <i r="3">
      <x v="25"/>
    </i>
    <i r="3">
      <x v="26"/>
    </i>
    <i r="3">
      <x v="27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sto" fld="0" baseField="0" baseItem="0"/>
  </dataFields>
  <pivotHierarchies count="63">
    <pivotHierarchy includeNewItemsInFilter="1"/>
    <pivotHierarchy>
      <mps count="39"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  <mp field="49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1"/>
  </rowHierarchiesUsage>
  <colHierarchiesUsage count="1">
    <colHierarchyUsage hierarchyUsage="0"/>
  </colHierarchiesUsage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38"/>
  <sheetViews>
    <sheetView tabSelected="1" topLeftCell="A4" workbookViewId="0" xr3:uid="{AEA406A1-0E4B-5B11-9CD5-51D6E497D94C}">
      <selection activeCell="H13" sqref="H13"/>
    </sheetView>
  </sheetViews>
  <sheetFormatPr defaultColWidth="8.85546875" defaultRowHeight="13.15"/>
  <cols>
    <col min="1" max="1" width="81.28515625" style="14" customWidth="1"/>
    <col min="2" max="6" width="12.7109375" style="14" bestFit="1" customWidth="1"/>
    <col min="7" max="16384" width="8.85546875" style="14"/>
  </cols>
  <sheetData>
    <row r="3" spans="1:6" ht="15.6">
      <c r="A3" s="28" t="s">
        <v>0</v>
      </c>
      <c r="B3" s="28"/>
      <c r="C3" s="28"/>
      <c r="D3" s="28"/>
      <c r="E3" s="28"/>
      <c r="F3" s="28"/>
    </row>
    <row r="6" spans="1:6">
      <c r="A6" s="18"/>
      <c r="B6" s="18">
        <v>2019</v>
      </c>
      <c r="C6" s="18">
        <v>2020</v>
      </c>
      <c r="D6" s="18">
        <v>2021</v>
      </c>
      <c r="E6" s="18">
        <v>2022</v>
      </c>
      <c r="F6" s="18" t="s">
        <v>1</v>
      </c>
    </row>
    <row r="7" spans="1:6" ht="26.45">
      <c r="A7" s="15" t="s">
        <v>2</v>
      </c>
      <c r="B7" s="19">
        <f>+SUM(B8:B10)</f>
        <v>11161400.149999995</v>
      </c>
      <c r="C7" s="19">
        <f t="shared" ref="C7:E7" si="0">+SUM(C8:C10)</f>
        <v>15625000.079999991</v>
      </c>
      <c r="D7" s="19">
        <f t="shared" si="0"/>
        <v>750000.05999999971</v>
      </c>
      <c r="E7" s="19">
        <f t="shared" si="0"/>
        <v>0</v>
      </c>
      <c r="F7" s="19">
        <f>+SUM(F8:F10)</f>
        <v>27536400.289999984</v>
      </c>
    </row>
    <row r="8" spans="1:6">
      <c r="A8" s="16" t="s">
        <v>3</v>
      </c>
      <c r="B8" s="17">
        <v>7617900.1599999974</v>
      </c>
      <c r="C8" s="17">
        <v>10937500.079999991</v>
      </c>
      <c r="D8" s="17">
        <v>525000.05999999971</v>
      </c>
      <c r="E8" s="17">
        <v>0</v>
      </c>
      <c r="F8" s="17">
        <f>+SUM(B8:E8)</f>
        <v>19080400.299999986</v>
      </c>
    </row>
    <row r="9" spans="1:6">
      <c r="A9" s="16" t="s">
        <v>4</v>
      </c>
      <c r="B9" s="17">
        <v>3363500.1599999978</v>
      </c>
      <c r="C9" s="17">
        <v>4687500</v>
      </c>
      <c r="D9" s="17">
        <v>225000</v>
      </c>
      <c r="E9" s="17">
        <v>0</v>
      </c>
      <c r="F9" s="17">
        <f t="shared" ref="F9:F36" si="1">+SUM(B9:E9)</f>
        <v>8276000.1599999983</v>
      </c>
    </row>
    <row r="10" spans="1:6">
      <c r="A10" s="16" t="s">
        <v>5</v>
      </c>
      <c r="B10" s="17">
        <v>179999.83</v>
      </c>
      <c r="C10" s="17">
        <v>0</v>
      </c>
      <c r="D10" s="17">
        <v>0</v>
      </c>
      <c r="E10" s="17">
        <v>0</v>
      </c>
      <c r="F10" s="17">
        <f t="shared" si="1"/>
        <v>179999.83</v>
      </c>
    </row>
    <row r="11" spans="1:6">
      <c r="A11" s="15" t="s">
        <v>6</v>
      </c>
      <c r="B11" s="19">
        <f>+SUM(B12:B20)</f>
        <v>896999.91</v>
      </c>
      <c r="C11" s="19">
        <f>+SUM(C12:C20)</f>
        <v>1309500.3800000001</v>
      </c>
      <c r="D11" s="19">
        <f>+SUM(D12:D20)</f>
        <v>2636500.4900000002</v>
      </c>
      <c r="E11" s="19">
        <f>+SUM(E12:E20)</f>
        <v>2156999.38</v>
      </c>
      <c r="F11" s="19">
        <f t="shared" si="1"/>
        <v>7000000.1600000001</v>
      </c>
    </row>
    <row r="12" spans="1:6">
      <c r="A12" s="16" t="s">
        <v>7</v>
      </c>
      <c r="B12" s="17">
        <v>488000</v>
      </c>
      <c r="C12" s="17">
        <v>790000</v>
      </c>
      <c r="D12" s="17">
        <v>2000000</v>
      </c>
      <c r="E12" s="23">
        <v>1602000</v>
      </c>
      <c r="F12" s="17">
        <f t="shared" si="1"/>
        <v>4880000</v>
      </c>
    </row>
    <row r="13" spans="1:6">
      <c r="A13" s="16" t="s">
        <v>8</v>
      </c>
      <c r="B13" s="17">
        <v>0</v>
      </c>
      <c r="C13" s="17">
        <v>24500</v>
      </c>
      <c r="D13" s="17">
        <v>35500</v>
      </c>
      <c r="E13" s="17">
        <v>0</v>
      </c>
      <c r="F13" s="17">
        <f t="shared" si="1"/>
        <v>60000</v>
      </c>
    </row>
    <row r="14" spans="1:6">
      <c r="A14" s="16" t="s">
        <v>9</v>
      </c>
      <c r="B14" s="17">
        <v>0</v>
      </c>
      <c r="C14" s="17">
        <v>0</v>
      </c>
      <c r="D14" s="17">
        <v>60000</v>
      </c>
      <c r="E14" s="17">
        <v>0</v>
      </c>
      <c r="F14" s="17">
        <f t="shared" si="1"/>
        <v>60000</v>
      </c>
    </row>
    <row r="15" spans="1:6" ht="26.45">
      <c r="A15" s="16" t="s">
        <v>10</v>
      </c>
      <c r="B15" s="17">
        <v>27999.989999999998</v>
      </c>
      <c r="C15" s="17">
        <v>9999.99</v>
      </c>
      <c r="D15" s="17">
        <v>10000</v>
      </c>
      <c r="E15" s="17">
        <v>9999.99</v>
      </c>
      <c r="F15" s="17">
        <f t="shared" si="1"/>
        <v>57999.969999999994</v>
      </c>
    </row>
    <row r="16" spans="1:6" ht="26.45">
      <c r="A16" s="16" t="s">
        <v>11</v>
      </c>
      <c r="B16" s="17">
        <v>127999.89</v>
      </c>
      <c r="C16" s="17">
        <v>208000.22000000009</v>
      </c>
      <c r="D16" s="17">
        <v>218000.24</v>
      </c>
      <c r="E16" s="17">
        <v>227999.71999999997</v>
      </c>
      <c r="F16" s="17">
        <f t="shared" si="1"/>
        <v>782000.07000000007</v>
      </c>
    </row>
    <row r="17" spans="1:7">
      <c r="A17" s="16" t="s">
        <v>12</v>
      </c>
      <c r="B17" s="17">
        <v>64999.949999999983</v>
      </c>
      <c r="C17" s="17">
        <v>0</v>
      </c>
      <c r="D17" s="17">
        <v>0</v>
      </c>
      <c r="E17" s="17">
        <v>0</v>
      </c>
      <c r="F17" s="17">
        <f t="shared" si="1"/>
        <v>64999.949999999983</v>
      </c>
    </row>
    <row r="18" spans="1:7" ht="26.45">
      <c r="A18" s="16" t="s">
        <v>13</v>
      </c>
      <c r="B18" s="17">
        <f>25000.13+34000</f>
        <v>59000.130000000005</v>
      </c>
      <c r="C18" s="17">
        <f>17999.97+6000</f>
        <v>23999.97</v>
      </c>
      <c r="D18" s="17">
        <f>18000.06+6000</f>
        <v>24000.06</v>
      </c>
      <c r="E18" s="17">
        <f>11999.92+6000</f>
        <v>17999.919999999998</v>
      </c>
      <c r="F18" s="17">
        <f t="shared" si="1"/>
        <v>125000.08</v>
      </c>
    </row>
    <row r="19" spans="1:7" ht="26.45">
      <c r="A19" s="16" t="s">
        <v>14</v>
      </c>
      <c r="B19" s="17">
        <v>69999.930000000022</v>
      </c>
      <c r="C19" s="17">
        <v>115000.25999999995</v>
      </c>
      <c r="D19" s="17">
        <v>130000.16</v>
      </c>
      <c r="E19" s="17">
        <v>139999.88999999996</v>
      </c>
      <c r="F19" s="17">
        <f t="shared" si="1"/>
        <v>455000.23999999993</v>
      </c>
    </row>
    <row r="20" spans="1:7" ht="26.45">
      <c r="A20" s="16" t="s">
        <v>15</v>
      </c>
      <c r="B20" s="17">
        <v>59000.02</v>
      </c>
      <c r="C20" s="17">
        <v>137999.94000000003</v>
      </c>
      <c r="D20" s="17">
        <v>159000.02999999994</v>
      </c>
      <c r="E20" s="17">
        <v>158999.8599999999</v>
      </c>
      <c r="F20" s="17">
        <f t="shared" si="1"/>
        <v>514999.84999999986</v>
      </c>
      <c r="G20" s="27"/>
    </row>
    <row r="21" spans="1:7">
      <c r="A21" s="15" t="s">
        <v>16</v>
      </c>
      <c r="B21" s="19">
        <f>+SUM(B22:B36)</f>
        <v>1255500</v>
      </c>
      <c r="C21" s="19">
        <f>+SUM(C22:C36)</f>
        <v>1034000</v>
      </c>
      <c r="D21" s="19">
        <f>+SUM(D22:D36)</f>
        <v>333699</v>
      </c>
      <c r="E21" s="19">
        <f>+SUM(E22:E36)</f>
        <v>86000</v>
      </c>
      <c r="F21" s="19">
        <f>+SUM(B21:E21)</f>
        <v>2709199</v>
      </c>
    </row>
    <row r="22" spans="1:7">
      <c r="A22" s="20" t="s">
        <v>17</v>
      </c>
      <c r="B22" s="17"/>
      <c r="C22" s="17"/>
      <c r="D22" s="17"/>
      <c r="E22" s="17"/>
      <c r="F22" s="17"/>
    </row>
    <row r="23" spans="1:7">
      <c r="A23" s="16" t="s">
        <v>18</v>
      </c>
      <c r="B23" s="17">
        <v>40000</v>
      </c>
      <c r="C23" s="17">
        <v>80000</v>
      </c>
      <c r="D23" s="17">
        <v>0</v>
      </c>
      <c r="E23" s="17">
        <v>0</v>
      </c>
      <c r="F23" s="17">
        <f t="shared" si="1"/>
        <v>120000</v>
      </c>
    </row>
    <row r="24" spans="1:7">
      <c r="A24" s="16" t="s">
        <v>19</v>
      </c>
      <c r="B24" s="17">
        <v>318500</v>
      </c>
      <c r="C24" s="17">
        <v>137000</v>
      </c>
      <c r="D24" s="17">
        <v>0</v>
      </c>
      <c r="E24" s="17">
        <v>0</v>
      </c>
      <c r="F24" s="17">
        <f t="shared" si="1"/>
        <v>455500</v>
      </c>
    </row>
    <row r="25" spans="1:7">
      <c r="A25" s="16" t="s">
        <v>20</v>
      </c>
      <c r="B25" s="17">
        <v>27000</v>
      </c>
      <c r="C25" s="17">
        <v>78000</v>
      </c>
      <c r="D25" s="23">
        <f>10000+27700</f>
        <v>37700</v>
      </c>
      <c r="E25" s="17">
        <v>0</v>
      </c>
      <c r="F25" s="17">
        <f t="shared" si="1"/>
        <v>142700</v>
      </c>
    </row>
    <row r="26" spans="1:7">
      <c r="A26" s="16" t="s">
        <v>21</v>
      </c>
      <c r="B26" s="17">
        <v>80000</v>
      </c>
      <c r="C26" s="17">
        <v>0</v>
      </c>
      <c r="D26" s="17">
        <v>0</v>
      </c>
      <c r="E26" s="17">
        <v>0</v>
      </c>
      <c r="F26" s="17">
        <f t="shared" si="1"/>
        <v>80000</v>
      </c>
    </row>
    <row r="27" spans="1:7">
      <c r="A27" s="16" t="s">
        <v>22</v>
      </c>
      <c r="B27" s="17">
        <v>5000</v>
      </c>
      <c r="C27" s="17">
        <v>45000</v>
      </c>
      <c r="D27" s="17">
        <v>12000</v>
      </c>
      <c r="E27" s="17">
        <v>0</v>
      </c>
      <c r="F27" s="17">
        <f t="shared" si="1"/>
        <v>62000</v>
      </c>
    </row>
    <row r="28" spans="1:7">
      <c r="A28" s="20" t="s">
        <v>23</v>
      </c>
      <c r="B28" s="17"/>
      <c r="C28" s="17"/>
      <c r="D28" s="17"/>
      <c r="E28" s="17"/>
      <c r="F28" s="17"/>
    </row>
    <row r="29" spans="1:7">
      <c r="A29" s="16" t="s">
        <v>24</v>
      </c>
      <c r="B29" s="17">
        <v>0</v>
      </c>
      <c r="C29" s="17">
        <v>100000</v>
      </c>
      <c r="D29" s="17">
        <v>0</v>
      </c>
      <c r="E29" s="17">
        <v>0</v>
      </c>
      <c r="F29" s="17">
        <f t="shared" si="1"/>
        <v>100000</v>
      </c>
    </row>
    <row r="30" spans="1:7">
      <c r="A30" s="16" t="s">
        <v>25</v>
      </c>
      <c r="B30" s="17">
        <v>70000</v>
      </c>
      <c r="C30" s="17">
        <v>0</v>
      </c>
      <c r="D30" s="17">
        <v>0</v>
      </c>
      <c r="E30" s="17">
        <v>0</v>
      </c>
      <c r="F30" s="17">
        <f t="shared" si="1"/>
        <v>70000</v>
      </c>
    </row>
    <row r="31" spans="1:7">
      <c r="A31" s="16" t="s">
        <v>26</v>
      </c>
      <c r="B31" s="17">
        <v>85000</v>
      </c>
      <c r="C31" s="17">
        <v>115000</v>
      </c>
      <c r="D31" s="17">
        <v>0</v>
      </c>
      <c r="E31" s="17">
        <v>0</v>
      </c>
      <c r="F31" s="17">
        <f t="shared" si="1"/>
        <v>200000</v>
      </c>
    </row>
    <row r="32" spans="1:7">
      <c r="A32" s="16" t="s">
        <v>27</v>
      </c>
      <c r="B32" s="17">
        <v>93000</v>
      </c>
      <c r="C32" s="17">
        <v>127000</v>
      </c>
      <c r="D32" s="17">
        <v>0</v>
      </c>
      <c r="E32" s="17">
        <v>0</v>
      </c>
      <c r="F32" s="17">
        <f t="shared" si="1"/>
        <v>220000</v>
      </c>
    </row>
    <row r="33" spans="1:6" ht="26.45">
      <c r="A33" s="16" t="s">
        <v>28</v>
      </c>
      <c r="B33" s="17">
        <v>0</v>
      </c>
      <c r="C33" s="17">
        <v>34000</v>
      </c>
      <c r="D33" s="17">
        <v>163000</v>
      </c>
      <c r="E33" s="17">
        <v>3000</v>
      </c>
      <c r="F33" s="17">
        <f t="shared" si="1"/>
        <v>200000</v>
      </c>
    </row>
    <row r="34" spans="1:6">
      <c r="A34" s="16" t="s">
        <v>29</v>
      </c>
      <c r="B34" s="17">
        <v>312000</v>
      </c>
      <c r="C34" s="17">
        <v>72000</v>
      </c>
      <c r="D34" s="17">
        <v>16000</v>
      </c>
      <c r="E34" s="17">
        <v>0</v>
      </c>
      <c r="F34" s="17">
        <f t="shared" si="1"/>
        <v>400000</v>
      </c>
    </row>
    <row r="35" spans="1:6">
      <c r="A35" s="16" t="s">
        <v>30</v>
      </c>
      <c r="B35" s="17">
        <v>173000</v>
      </c>
      <c r="C35" s="17">
        <v>198000</v>
      </c>
      <c r="D35" s="17">
        <v>104999</v>
      </c>
      <c r="E35" s="17">
        <v>83000</v>
      </c>
      <c r="F35" s="17">
        <f t="shared" si="1"/>
        <v>558999</v>
      </c>
    </row>
    <row r="36" spans="1:6">
      <c r="A36" s="16" t="s">
        <v>31</v>
      </c>
      <c r="B36" s="17">
        <v>52000</v>
      </c>
      <c r="C36" s="17">
        <v>48000</v>
      </c>
      <c r="D36" s="17">
        <v>0</v>
      </c>
      <c r="E36" s="17">
        <v>0</v>
      </c>
      <c r="F36" s="17">
        <f t="shared" si="1"/>
        <v>100000</v>
      </c>
    </row>
    <row r="37" spans="1:6" ht="13.9" thickBot="1">
      <c r="A37" s="21" t="s">
        <v>32</v>
      </c>
      <c r="B37" s="22">
        <v>861400</v>
      </c>
      <c r="C37" s="22">
        <v>680000</v>
      </c>
      <c r="D37" s="22">
        <v>695000</v>
      </c>
      <c r="E37" s="22">
        <v>518000</v>
      </c>
      <c r="F37" s="22">
        <f>+SUM(B37:E37)</f>
        <v>2754400</v>
      </c>
    </row>
    <row r="38" spans="1:6" ht="13.9" thickBot="1">
      <c r="A38" s="24" t="s">
        <v>33</v>
      </c>
      <c r="B38" s="25">
        <f>+SUM(B37+B21+B11+B7)</f>
        <v>14175300.059999995</v>
      </c>
      <c r="C38" s="25">
        <f>+SUM(C37+C21+C11+C7)</f>
        <v>18648500.45999999</v>
      </c>
      <c r="D38" s="25">
        <f>+SUM(D37+D21+D11+D7)</f>
        <v>4415199.55</v>
      </c>
      <c r="E38" s="25">
        <f>+SUM(E37+E21+E11+E7)+1</f>
        <v>2761000.38</v>
      </c>
      <c r="F38" s="26">
        <f>+SUM(B38:E38)</f>
        <v>40000000.449999988</v>
      </c>
    </row>
  </sheetData>
  <mergeCells count="1">
    <mergeCell ref="A3:F3"/>
  </mergeCells>
  <pageMargins left="0.7" right="0.7" top="0.75" bottom="0.75" header="0.3" footer="0.3"/>
  <pageSetup orientation="portrait" horizontalDpi="90" verticalDpi="90" r:id="rId1"/>
  <ignoredErrors>
    <ignoredError sqref="C21 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48"/>
  <sheetViews>
    <sheetView topLeftCell="D7" zoomScale="50" zoomScaleNormal="50" workbookViewId="0" xr3:uid="{958C4451-9541-5A59-BF78-D2F731DF1C81}">
      <selection activeCell="G47" sqref="G47"/>
    </sheetView>
  </sheetViews>
  <sheetFormatPr defaultRowHeight="13.15"/>
  <cols>
    <col min="1" max="1" width="20.28515625" bestFit="1" customWidth="1"/>
    <col min="2" max="2" width="18.42578125" bestFit="1" customWidth="1"/>
    <col min="3" max="3" width="141.7109375" bestFit="1" customWidth="1"/>
    <col min="4" max="4" width="139.85546875" bestFit="1" customWidth="1"/>
    <col min="5" max="5" width="107.85546875" bestFit="1" customWidth="1"/>
    <col min="6" max="10" width="13.7109375" bestFit="1" customWidth="1"/>
    <col min="11" max="11" width="12.5703125" bestFit="1" customWidth="1"/>
    <col min="12" max="12" width="11" bestFit="1" customWidth="1"/>
    <col min="13" max="13" width="11.28515625" bestFit="1" customWidth="1"/>
    <col min="14" max="14" width="12" bestFit="1" customWidth="1"/>
    <col min="15" max="16" width="11" bestFit="1" customWidth="1"/>
    <col min="17" max="17" width="11.28515625" bestFit="1" customWidth="1"/>
    <col min="18" max="18" width="12" bestFit="1" customWidth="1"/>
    <col min="19" max="20" width="11" bestFit="1" customWidth="1"/>
    <col min="21" max="21" width="11.28515625" bestFit="1" customWidth="1"/>
    <col min="22" max="24" width="11" bestFit="1" customWidth="1"/>
    <col min="25" max="25" width="11.28515625" bestFit="1" customWidth="1"/>
    <col min="26" max="28" width="11" bestFit="1" customWidth="1"/>
    <col min="29" max="29" width="11.28515625" bestFit="1" customWidth="1"/>
    <col min="30" max="48" width="12" bestFit="1" customWidth="1"/>
    <col min="49" max="49" width="9.28515625" bestFit="1" customWidth="1"/>
    <col min="50" max="50" width="11" bestFit="1" customWidth="1"/>
    <col min="51" max="51" width="19.5703125" bestFit="1" customWidth="1"/>
  </cols>
  <sheetData>
    <row r="3" spans="1:11">
      <c r="A3" s="3" t="s">
        <v>34</v>
      </c>
      <c r="B3" s="2"/>
      <c r="C3" s="2"/>
      <c r="D3" s="2"/>
      <c r="E3" s="2"/>
      <c r="F3" s="3" t="s">
        <v>35</v>
      </c>
      <c r="G3" s="2"/>
      <c r="H3" s="2"/>
      <c r="I3" s="2"/>
      <c r="J3" s="2"/>
      <c r="K3" s="4"/>
    </row>
    <row r="4" spans="1:11">
      <c r="A4" s="3" t="s">
        <v>36</v>
      </c>
      <c r="B4" s="3" t="s">
        <v>37</v>
      </c>
      <c r="C4" s="3" t="s">
        <v>38</v>
      </c>
      <c r="D4" s="3" t="s">
        <v>39</v>
      </c>
      <c r="E4" s="3" t="s">
        <v>40</v>
      </c>
      <c r="F4" s="1" t="s">
        <v>41</v>
      </c>
      <c r="G4" s="10" t="s">
        <v>42</v>
      </c>
      <c r="H4" s="10" t="s">
        <v>43</v>
      </c>
      <c r="I4" s="10" t="s">
        <v>44</v>
      </c>
      <c r="J4" s="10" t="s">
        <v>45</v>
      </c>
      <c r="K4" s="9" t="s">
        <v>46</v>
      </c>
    </row>
    <row r="5" spans="1:11">
      <c r="A5" s="1" t="s">
        <v>47</v>
      </c>
      <c r="B5" s="1" t="s">
        <v>47</v>
      </c>
      <c r="C5" s="2"/>
      <c r="D5" s="2"/>
      <c r="E5" s="2"/>
      <c r="F5" s="1">
        <v>0</v>
      </c>
      <c r="G5" s="10">
        <v>0</v>
      </c>
      <c r="H5" s="10">
        <v>0</v>
      </c>
      <c r="I5" s="10">
        <v>0</v>
      </c>
      <c r="J5" s="10">
        <v>0</v>
      </c>
      <c r="K5" s="9">
        <v>0</v>
      </c>
    </row>
    <row r="6" spans="1:11">
      <c r="A6" s="5"/>
      <c r="B6" s="1" t="s">
        <v>48</v>
      </c>
      <c r="C6" s="1" t="s">
        <v>48</v>
      </c>
      <c r="D6" s="2"/>
      <c r="E6" s="2"/>
      <c r="F6" s="1">
        <v>0</v>
      </c>
      <c r="G6" s="10">
        <v>0</v>
      </c>
      <c r="H6" s="10">
        <v>0</v>
      </c>
      <c r="I6" s="10">
        <v>0</v>
      </c>
      <c r="J6" s="10">
        <v>0</v>
      </c>
      <c r="K6" s="9">
        <v>0</v>
      </c>
    </row>
    <row r="7" spans="1:11">
      <c r="A7" s="5"/>
      <c r="B7" s="5"/>
      <c r="C7" s="1" t="s">
        <v>2</v>
      </c>
      <c r="D7" s="1" t="s">
        <v>2</v>
      </c>
      <c r="E7" s="2"/>
      <c r="F7" s="1">
        <v>0</v>
      </c>
      <c r="G7" s="10">
        <v>0</v>
      </c>
      <c r="H7" s="10">
        <v>0</v>
      </c>
      <c r="I7" s="10">
        <v>0</v>
      </c>
      <c r="J7" s="10">
        <v>0</v>
      </c>
      <c r="K7" s="9">
        <v>0</v>
      </c>
    </row>
    <row r="8" spans="1:11">
      <c r="A8" s="5"/>
      <c r="B8" s="5"/>
      <c r="C8" s="5"/>
      <c r="D8" s="1" t="s">
        <v>49</v>
      </c>
      <c r="E8" s="2"/>
      <c r="F8" s="1">
        <v>0</v>
      </c>
      <c r="G8" s="10">
        <v>0</v>
      </c>
      <c r="H8" s="10">
        <v>0</v>
      </c>
      <c r="I8" s="10">
        <v>0</v>
      </c>
      <c r="J8" s="10">
        <v>0</v>
      </c>
      <c r="K8" s="9">
        <v>0</v>
      </c>
    </row>
    <row r="9" spans="1:11">
      <c r="A9" s="5"/>
      <c r="B9" s="5"/>
      <c r="C9" s="5"/>
      <c r="D9" s="1" t="s">
        <v>50</v>
      </c>
      <c r="E9" s="2"/>
      <c r="F9" s="1">
        <v>0</v>
      </c>
      <c r="G9" s="10">
        <v>7617900.1599999974</v>
      </c>
      <c r="H9" s="10">
        <v>10937500.079999991</v>
      </c>
      <c r="I9" s="10">
        <v>525000.05999999971</v>
      </c>
      <c r="J9" s="10">
        <v>0</v>
      </c>
      <c r="K9" s="9">
        <v>19080400.299999986</v>
      </c>
    </row>
    <row r="10" spans="1:11">
      <c r="A10" s="5"/>
      <c r="B10" s="5"/>
      <c r="C10" s="5"/>
      <c r="D10" s="1" t="s">
        <v>51</v>
      </c>
      <c r="E10" s="2"/>
      <c r="F10" s="1">
        <v>0</v>
      </c>
      <c r="G10" s="10">
        <v>3363500.1599999978</v>
      </c>
      <c r="H10" s="10">
        <v>4669471.1100000013</v>
      </c>
      <c r="I10" s="10">
        <v>243029.10000000006</v>
      </c>
      <c r="J10" s="10">
        <v>0</v>
      </c>
      <c r="K10" s="9">
        <v>8276000.3699999992</v>
      </c>
    </row>
    <row r="11" spans="1:11">
      <c r="A11" s="5"/>
      <c r="B11" s="5"/>
      <c r="C11" s="5"/>
      <c r="D11" s="1" t="s">
        <v>5</v>
      </c>
      <c r="E11" s="2"/>
      <c r="F11" s="1">
        <v>0</v>
      </c>
      <c r="G11" s="10">
        <v>179999.83</v>
      </c>
      <c r="H11" s="10">
        <v>0</v>
      </c>
      <c r="I11" s="10">
        <v>0</v>
      </c>
      <c r="J11" s="10">
        <v>0</v>
      </c>
      <c r="K11" s="9">
        <v>179999.83</v>
      </c>
    </row>
    <row r="12" spans="1:11">
      <c r="A12" s="5"/>
      <c r="B12" s="5"/>
      <c r="C12" s="1" t="s">
        <v>6</v>
      </c>
      <c r="D12" s="1" t="s">
        <v>6</v>
      </c>
      <c r="E12" s="2"/>
      <c r="F12" s="1">
        <v>0</v>
      </c>
      <c r="G12" s="10">
        <v>0</v>
      </c>
      <c r="H12" s="10">
        <v>0</v>
      </c>
      <c r="I12" s="10">
        <v>0</v>
      </c>
      <c r="J12" s="10">
        <v>0</v>
      </c>
      <c r="K12" s="9">
        <v>0</v>
      </c>
    </row>
    <row r="13" spans="1:11">
      <c r="A13" s="5"/>
      <c r="B13" s="5"/>
      <c r="C13" s="5"/>
      <c r="D13" s="1" t="s">
        <v>52</v>
      </c>
      <c r="E13" s="2"/>
      <c r="F13" s="1">
        <v>0</v>
      </c>
      <c r="G13" s="10">
        <v>488000</v>
      </c>
      <c r="H13" s="10">
        <v>789920</v>
      </c>
      <c r="I13" s="10">
        <v>2033520</v>
      </c>
      <c r="J13" s="10">
        <v>1568560</v>
      </c>
      <c r="K13" s="9">
        <v>4880000</v>
      </c>
    </row>
    <row r="14" spans="1:11">
      <c r="A14" s="5"/>
      <c r="B14" s="5"/>
      <c r="C14" s="5"/>
      <c r="D14" s="1" t="s">
        <v>8</v>
      </c>
      <c r="E14" s="2"/>
      <c r="F14" s="1">
        <v>0</v>
      </c>
      <c r="G14" s="10">
        <v>0</v>
      </c>
      <c r="H14" s="10">
        <v>24500</v>
      </c>
      <c r="I14" s="10">
        <v>35500</v>
      </c>
      <c r="J14" s="10">
        <v>0</v>
      </c>
      <c r="K14" s="9">
        <v>60000</v>
      </c>
    </row>
    <row r="15" spans="1:11">
      <c r="A15" s="5"/>
      <c r="B15" s="5"/>
      <c r="C15" s="5"/>
      <c r="D15" s="1" t="s">
        <v>9</v>
      </c>
      <c r="E15" s="2"/>
      <c r="F15" s="1">
        <v>0</v>
      </c>
      <c r="G15" s="10">
        <v>0</v>
      </c>
      <c r="H15" s="10">
        <v>0</v>
      </c>
      <c r="I15" s="10">
        <v>60000</v>
      </c>
      <c r="J15" s="10">
        <v>0</v>
      </c>
      <c r="K15" s="9">
        <v>60000</v>
      </c>
    </row>
    <row r="16" spans="1:11">
      <c r="A16" s="5"/>
      <c r="B16" s="5"/>
      <c r="C16" s="5"/>
      <c r="D16" s="1" t="s">
        <v>10</v>
      </c>
      <c r="E16" s="2"/>
      <c r="F16" s="1">
        <v>0</v>
      </c>
      <c r="G16" s="10">
        <v>27999.989999999998</v>
      </c>
      <c r="H16" s="10">
        <v>9999.99</v>
      </c>
      <c r="I16" s="10">
        <v>10000</v>
      </c>
      <c r="J16" s="10">
        <v>9999.99</v>
      </c>
      <c r="K16" s="9">
        <v>57999.969999999994</v>
      </c>
    </row>
    <row r="17" spans="1:11">
      <c r="A17" s="5"/>
      <c r="B17" s="5"/>
      <c r="C17" s="5"/>
      <c r="D17" s="1" t="s">
        <v>11</v>
      </c>
      <c r="E17" s="2"/>
      <c r="F17" s="1">
        <v>0</v>
      </c>
      <c r="G17" s="10">
        <v>127999.89</v>
      </c>
      <c r="H17" s="10">
        <v>208000.22000000009</v>
      </c>
      <c r="I17" s="10">
        <v>218000.24</v>
      </c>
      <c r="J17" s="10">
        <v>227999.71999999997</v>
      </c>
      <c r="K17" s="9">
        <v>782000.07</v>
      </c>
    </row>
    <row r="18" spans="1:11">
      <c r="A18" s="5"/>
      <c r="B18" s="5"/>
      <c r="C18" s="5"/>
      <c r="D18" s="1" t="s">
        <v>12</v>
      </c>
      <c r="E18" s="2"/>
      <c r="F18" s="1">
        <v>0</v>
      </c>
      <c r="G18" s="10">
        <v>64999.949999999983</v>
      </c>
      <c r="H18" s="10">
        <v>0</v>
      </c>
      <c r="I18" s="10">
        <v>0</v>
      </c>
      <c r="J18" s="10">
        <v>0</v>
      </c>
      <c r="K18" s="9">
        <v>64999.949999999983</v>
      </c>
    </row>
    <row r="19" spans="1:11">
      <c r="A19" s="5"/>
      <c r="B19" s="5"/>
      <c r="C19" s="5"/>
      <c r="D19" s="1" t="s">
        <v>13</v>
      </c>
      <c r="E19" s="2"/>
      <c r="F19" s="1">
        <v>0</v>
      </c>
      <c r="G19" s="10">
        <v>25000.129999999997</v>
      </c>
      <c r="H19" s="10">
        <v>17999.97</v>
      </c>
      <c r="I19" s="10">
        <v>18000.060000000001</v>
      </c>
      <c r="J19" s="10">
        <v>11999.92</v>
      </c>
      <c r="K19" s="9">
        <v>73000.079999999973</v>
      </c>
    </row>
    <row r="20" spans="1:11">
      <c r="A20" s="5"/>
      <c r="B20" s="5"/>
      <c r="C20" s="5"/>
      <c r="D20" s="1" t="s">
        <v>14</v>
      </c>
      <c r="E20" s="2"/>
      <c r="F20" s="1">
        <v>0</v>
      </c>
      <c r="G20" s="10">
        <v>69999.930000000022</v>
      </c>
      <c r="H20" s="10">
        <v>115000.25999999995</v>
      </c>
      <c r="I20" s="10">
        <v>130000.16</v>
      </c>
      <c r="J20" s="10">
        <v>139999.88999999996</v>
      </c>
      <c r="K20" s="9">
        <v>455000.23999999982</v>
      </c>
    </row>
    <row r="21" spans="1:11">
      <c r="A21" s="5"/>
      <c r="B21" s="5"/>
      <c r="C21" s="5"/>
      <c r="D21" s="1" t="s">
        <v>15</v>
      </c>
      <c r="E21" s="2"/>
      <c r="F21" s="1">
        <v>0</v>
      </c>
      <c r="G21" s="10">
        <v>59000.02</v>
      </c>
      <c r="H21" s="10">
        <v>137999.94000000003</v>
      </c>
      <c r="I21" s="10">
        <v>159000.02999999994</v>
      </c>
      <c r="J21" s="10">
        <v>158999.8599999999</v>
      </c>
      <c r="K21" s="9">
        <v>514999.84999999986</v>
      </c>
    </row>
    <row r="22" spans="1:11">
      <c r="A22" s="5"/>
      <c r="B22" s="5"/>
      <c r="C22" s="5"/>
      <c r="D22" s="1" t="s">
        <v>53</v>
      </c>
      <c r="E22" s="2"/>
      <c r="F22" s="1">
        <v>0</v>
      </c>
      <c r="G22" s="10">
        <v>34000</v>
      </c>
      <c r="H22" s="10">
        <v>6000</v>
      </c>
      <c r="I22" s="10">
        <v>6000</v>
      </c>
      <c r="J22" s="10">
        <v>6000</v>
      </c>
      <c r="K22" s="9">
        <v>52000</v>
      </c>
    </row>
    <row r="23" spans="1:11">
      <c r="A23" s="5"/>
      <c r="B23" s="5"/>
      <c r="C23" s="1" t="s">
        <v>16</v>
      </c>
      <c r="D23" s="1" t="s">
        <v>16</v>
      </c>
      <c r="E23" s="2"/>
      <c r="F23" s="1">
        <v>0</v>
      </c>
      <c r="G23" s="10">
        <v>0</v>
      </c>
      <c r="H23" s="10">
        <v>0</v>
      </c>
      <c r="I23" s="10">
        <v>0</v>
      </c>
      <c r="J23" s="10">
        <v>0</v>
      </c>
      <c r="K23" s="9">
        <v>0</v>
      </c>
    </row>
    <row r="24" spans="1:11">
      <c r="A24" s="5"/>
      <c r="B24" s="5"/>
      <c r="C24" s="5"/>
      <c r="D24" s="1" t="s">
        <v>17</v>
      </c>
      <c r="E24" s="1" t="s">
        <v>17</v>
      </c>
      <c r="F24" s="1">
        <v>0</v>
      </c>
      <c r="G24" s="10">
        <v>0</v>
      </c>
      <c r="H24" s="10">
        <v>0</v>
      </c>
      <c r="I24" s="10">
        <v>0</v>
      </c>
      <c r="J24" s="10">
        <v>0</v>
      </c>
      <c r="K24" s="9">
        <v>0</v>
      </c>
    </row>
    <row r="25" spans="1:11">
      <c r="A25" s="5"/>
      <c r="B25" s="5"/>
      <c r="C25" s="5"/>
      <c r="D25" s="5"/>
      <c r="E25" s="6" t="s">
        <v>18</v>
      </c>
      <c r="F25" s="6">
        <v>0</v>
      </c>
      <c r="G25">
        <v>39999.900000000031</v>
      </c>
      <c r="H25">
        <v>80000.089999999967</v>
      </c>
      <c r="I25">
        <v>0</v>
      </c>
      <c r="J25">
        <v>0</v>
      </c>
      <c r="K25" s="13">
        <v>119999.98999999999</v>
      </c>
    </row>
    <row r="26" spans="1:11">
      <c r="A26" s="5"/>
      <c r="B26" s="5"/>
      <c r="C26" s="5"/>
      <c r="D26" s="5"/>
      <c r="E26" s="6" t="s">
        <v>19</v>
      </c>
      <c r="F26" s="6">
        <v>0</v>
      </c>
      <c r="G26">
        <v>339758.46000000031</v>
      </c>
      <c r="H26">
        <v>116141.66000000008</v>
      </c>
      <c r="I26">
        <v>0</v>
      </c>
      <c r="J26">
        <v>0</v>
      </c>
      <c r="K26" s="13">
        <v>455900.1200000004</v>
      </c>
    </row>
    <row r="27" spans="1:11">
      <c r="A27" s="5"/>
      <c r="B27" s="5"/>
      <c r="C27" s="5"/>
      <c r="D27" s="5"/>
      <c r="E27" s="6" t="s">
        <v>20</v>
      </c>
      <c r="F27" s="6">
        <v>0</v>
      </c>
      <c r="G27">
        <v>26999.81</v>
      </c>
      <c r="H27">
        <v>78000.099999999948</v>
      </c>
      <c r="I27">
        <v>9999.909999999998</v>
      </c>
      <c r="J27">
        <v>0</v>
      </c>
      <c r="K27" s="13">
        <v>114999.81999999995</v>
      </c>
    </row>
    <row r="28" spans="1:11">
      <c r="A28" s="5"/>
      <c r="B28" s="5"/>
      <c r="C28" s="5"/>
      <c r="D28" s="5"/>
      <c r="E28" s="6" t="s">
        <v>21</v>
      </c>
      <c r="F28" s="6">
        <v>110000</v>
      </c>
      <c r="G28">
        <v>0</v>
      </c>
      <c r="H28">
        <v>0</v>
      </c>
      <c r="I28">
        <v>0</v>
      </c>
      <c r="J28">
        <v>0</v>
      </c>
      <c r="K28" s="13">
        <v>110000</v>
      </c>
    </row>
    <row r="29" spans="1:11">
      <c r="A29" s="5"/>
      <c r="B29" s="5"/>
      <c r="C29" s="5"/>
      <c r="D29" s="5"/>
      <c r="E29" s="6" t="s">
        <v>22</v>
      </c>
      <c r="F29" s="6">
        <v>0</v>
      </c>
      <c r="G29">
        <v>3900</v>
      </c>
      <c r="H29">
        <v>46100</v>
      </c>
      <c r="I29">
        <v>12000</v>
      </c>
      <c r="J29">
        <v>0</v>
      </c>
      <c r="K29" s="13">
        <v>62000</v>
      </c>
    </row>
    <row r="30" spans="1:11">
      <c r="A30" s="5"/>
      <c r="B30" s="5"/>
      <c r="C30" s="5"/>
      <c r="D30" s="1" t="s">
        <v>23</v>
      </c>
      <c r="E30" s="1" t="s">
        <v>23</v>
      </c>
      <c r="F30" s="1">
        <v>0</v>
      </c>
      <c r="G30" s="10">
        <v>0</v>
      </c>
      <c r="H30" s="10">
        <v>0</v>
      </c>
      <c r="I30" s="10">
        <v>0</v>
      </c>
      <c r="J30" s="10">
        <v>0</v>
      </c>
      <c r="K30" s="9">
        <v>0</v>
      </c>
    </row>
    <row r="31" spans="1:11">
      <c r="A31" s="5"/>
      <c r="B31" s="5"/>
      <c r="C31" s="5"/>
      <c r="D31" s="5"/>
      <c r="E31" s="6" t="s">
        <v>24</v>
      </c>
      <c r="F31" s="6">
        <v>0</v>
      </c>
      <c r="G31">
        <v>140000</v>
      </c>
      <c r="H31">
        <v>0</v>
      </c>
      <c r="I31">
        <v>0</v>
      </c>
      <c r="J31">
        <v>0</v>
      </c>
      <c r="K31" s="13">
        <v>140000</v>
      </c>
    </row>
    <row r="32" spans="1:11">
      <c r="A32" s="5"/>
      <c r="B32" s="5"/>
      <c r="C32" s="5"/>
      <c r="D32" s="5"/>
      <c r="E32" s="6" t="s">
        <v>54</v>
      </c>
      <c r="F32" s="6">
        <v>0</v>
      </c>
      <c r="G32">
        <v>0</v>
      </c>
      <c r="H32">
        <v>0</v>
      </c>
      <c r="I32">
        <v>0</v>
      </c>
      <c r="J32">
        <v>0</v>
      </c>
      <c r="K32" s="13">
        <v>0</v>
      </c>
    </row>
    <row r="33" spans="1:11">
      <c r="A33" s="5"/>
      <c r="B33" s="5"/>
      <c r="C33" s="5"/>
      <c r="D33" s="5"/>
      <c r="E33" s="6" t="s">
        <v>55</v>
      </c>
      <c r="F33" s="6">
        <v>0</v>
      </c>
      <c r="G33">
        <v>84444.50999999998</v>
      </c>
      <c r="H33">
        <v>115555.64999999997</v>
      </c>
      <c r="I33">
        <v>0</v>
      </c>
      <c r="J33">
        <v>0</v>
      </c>
      <c r="K33" s="13">
        <v>200000.15999999995</v>
      </c>
    </row>
    <row r="34" spans="1:11">
      <c r="A34" s="5"/>
      <c r="B34" s="5"/>
      <c r="C34" s="5"/>
      <c r="D34" s="5"/>
      <c r="E34" s="6" t="s">
        <v>56</v>
      </c>
      <c r="F34" s="6">
        <v>0</v>
      </c>
      <c r="G34">
        <v>92889.01999999996</v>
      </c>
      <c r="H34">
        <v>127111.28999999994</v>
      </c>
      <c r="I34">
        <v>0</v>
      </c>
      <c r="J34">
        <v>0</v>
      </c>
      <c r="K34" s="13">
        <v>220000.30999999988</v>
      </c>
    </row>
    <row r="35" spans="1:11">
      <c r="A35" s="5"/>
      <c r="B35" s="5"/>
      <c r="C35" s="5"/>
      <c r="D35" s="5"/>
      <c r="E35" s="6" t="s">
        <v>57</v>
      </c>
      <c r="F35" s="6">
        <v>0</v>
      </c>
      <c r="G35">
        <v>0</v>
      </c>
      <c r="H35">
        <v>33750</v>
      </c>
      <c r="I35">
        <v>163125</v>
      </c>
      <c r="J35">
        <v>3125</v>
      </c>
      <c r="K35" s="13">
        <v>200000</v>
      </c>
    </row>
    <row r="36" spans="1:11">
      <c r="A36" s="5"/>
      <c r="B36" s="5"/>
      <c r="C36" s="5"/>
      <c r="D36" s="5"/>
      <c r="E36" s="6" t="s">
        <v>58</v>
      </c>
      <c r="F36" s="6">
        <v>0</v>
      </c>
      <c r="G36">
        <v>311538.59000000008</v>
      </c>
      <c r="H36">
        <v>71899.23000000001</v>
      </c>
      <c r="I36">
        <v>16562.5</v>
      </c>
      <c r="J36">
        <v>0</v>
      </c>
      <c r="K36" s="13">
        <v>400000.32000000007</v>
      </c>
    </row>
    <row r="37" spans="1:11">
      <c r="A37" s="5"/>
      <c r="B37" s="5"/>
      <c r="C37" s="5"/>
      <c r="D37" s="5"/>
      <c r="E37" s="6" t="s">
        <v>59</v>
      </c>
      <c r="F37" s="6">
        <v>0</v>
      </c>
      <c r="G37">
        <v>95835.499999999738</v>
      </c>
      <c r="H37">
        <v>118093.38999999968</v>
      </c>
      <c r="I37">
        <v>53372.24000000002</v>
      </c>
      <c r="J37">
        <v>15298.970000000018</v>
      </c>
      <c r="K37" s="13">
        <v>282600.09999999945</v>
      </c>
    </row>
    <row r="38" spans="1:11">
      <c r="A38" s="5"/>
      <c r="B38" s="5"/>
      <c r="C38" s="5"/>
      <c r="D38" s="5"/>
      <c r="E38" s="6" t="s">
        <v>60</v>
      </c>
      <c r="F38" s="6">
        <v>0</v>
      </c>
      <c r="G38">
        <v>51666.709999999985</v>
      </c>
      <c r="H38">
        <v>48333.369999999988</v>
      </c>
      <c r="I38">
        <v>0</v>
      </c>
      <c r="J38">
        <v>0</v>
      </c>
      <c r="K38" s="13">
        <v>100000.07999999997</v>
      </c>
    </row>
    <row r="39" spans="1:11">
      <c r="A39" s="5"/>
      <c r="B39" s="5"/>
      <c r="C39" s="5"/>
      <c r="D39" s="1" t="s">
        <v>61</v>
      </c>
      <c r="E39" s="2"/>
      <c r="F39" s="1">
        <v>0</v>
      </c>
      <c r="G39" s="10">
        <v>77443.5</v>
      </c>
      <c r="H39" s="10">
        <v>79569.400000000009</v>
      </c>
      <c r="I39" s="10">
        <v>79265.7</v>
      </c>
      <c r="J39" s="10">
        <v>67421.399999999994</v>
      </c>
      <c r="K39" s="9">
        <v>303700</v>
      </c>
    </row>
    <row r="40" spans="1:11">
      <c r="A40" s="5"/>
      <c r="B40" s="5"/>
      <c r="C40" s="1" t="s">
        <v>32</v>
      </c>
      <c r="D40" s="1" t="s">
        <v>32</v>
      </c>
      <c r="E40" s="2"/>
      <c r="F40" s="1">
        <v>0</v>
      </c>
      <c r="G40" s="10">
        <v>0</v>
      </c>
      <c r="H40" s="10">
        <v>0</v>
      </c>
      <c r="I40" s="10">
        <v>0</v>
      </c>
      <c r="J40" s="10">
        <v>0</v>
      </c>
      <c r="K40" s="9">
        <v>0</v>
      </c>
    </row>
    <row r="41" spans="1:11">
      <c r="A41" s="5"/>
      <c r="B41" s="5"/>
      <c r="C41" s="5"/>
      <c r="D41" s="1" t="s">
        <v>62</v>
      </c>
      <c r="E41" s="2"/>
      <c r="F41" s="1">
        <v>0</v>
      </c>
      <c r="G41" s="10">
        <v>0</v>
      </c>
      <c r="H41" s="10">
        <v>0</v>
      </c>
      <c r="I41" s="10">
        <v>61500</v>
      </c>
      <c r="J41" s="10">
        <v>38500.05999999999</v>
      </c>
      <c r="K41" s="9">
        <v>100000.06</v>
      </c>
    </row>
    <row r="42" spans="1:11">
      <c r="A42" s="5"/>
      <c r="B42" s="5"/>
      <c r="C42" s="5"/>
      <c r="D42" s="1" t="s">
        <v>63</v>
      </c>
      <c r="E42" s="2"/>
      <c r="F42" s="1">
        <v>26100</v>
      </c>
      <c r="G42" s="10">
        <v>45000</v>
      </c>
      <c r="H42" s="10">
        <v>45000</v>
      </c>
      <c r="I42" s="10">
        <v>45900</v>
      </c>
      <c r="J42" s="10">
        <v>18000</v>
      </c>
      <c r="K42" s="9">
        <v>180000</v>
      </c>
    </row>
    <row r="43" spans="1:11">
      <c r="A43" s="5"/>
      <c r="B43" s="5"/>
      <c r="C43" s="5"/>
      <c r="D43" s="1" t="s">
        <v>64</v>
      </c>
      <c r="E43" s="2"/>
      <c r="F43" s="1">
        <v>46400</v>
      </c>
      <c r="G43" s="10">
        <v>80000</v>
      </c>
      <c r="H43" s="10">
        <v>80000</v>
      </c>
      <c r="I43" s="10">
        <v>33600</v>
      </c>
      <c r="J43" s="10">
        <v>0</v>
      </c>
      <c r="K43" s="9">
        <v>240000</v>
      </c>
    </row>
    <row r="44" spans="1:11">
      <c r="A44" s="5"/>
      <c r="B44" s="5"/>
      <c r="C44" s="5"/>
      <c r="D44" s="1" t="s">
        <v>65</v>
      </c>
      <c r="E44" s="2"/>
      <c r="F44" s="1">
        <v>0</v>
      </c>
      <c r="G44" s="10">
        <v>150000</v>
      </c>
      <c r="H44" s="10">
        <v>0</v>
      </c>
      <c r="I44" s="10">
        <v>0</v>
      </c>
      <c r="J44" s="10">
        <v>0</v>
      </c>
      <c r="K44" s="9">
        <v>150000</v>
      </c>
    </row>
    <row r="45" spans="1:11">
      <c r="A45" s="5"/>
      <c r="B45" s="5"/>
      <c r="C45" s="5"/>
      <c r="D45" s="1" t="s">
        <v>66</v>
      </c>
      <c r="E45" s="2"/>
      <c r="F45" s="1">
        <v>18018</v>
      </c>
      <c r="G45" s="10">
        <v>374404.92000000004</v>
      </c>
      <c r="H45" s="10">
        <v>435610.6100000001</v>
      </c>
      <c r="I45" s="10">
        <v>433948.00999999989</v>
      </c>
      <c r="J45" s="10">
        <v>360422.63999999996</v>
      </c>
      <c r="K45" s="9">
        <v>1622404.1799999992</v>
      </c>
    </row>
    <row r="46" spans="1:11">
      <c r="A46" s="5"/>
      <c r="B46" s="5"/>
      <c r="C46" s="5"/>
      <c r="D46" s="1" t="s">
        <v>67</v>
      </c>
      <c r="E46" s="2"/>
      <c r="F46" s="1">
        <v>1044</v>
      </c>
      <c r="G46" s="10">
        <v>9396</v>
      </c>
      <c r="H46" s="10">
        <v>9432</v>
      </c>
      <c r="I46" s="10">
        <v>9396</v>
      </c>
      <c r="J46" s="10">
        <v>6732</v>
      </c>
      <c r="K46" s="9">
        <v>36000</v>
      </c>
    </row>
    <row r="47" spans="1:11">
      <c r="A47" s="5"/>
      <c r="B47" s="5"/>
      <c r="C47" s="5"/>
      <c r="D47" s="1" t="s">
        <v>61</v>
      </c>
      <c r="E47" s="2"/>
      <c r="F47" s="1">
        <v>0</v>
      </c>
      <c r="G47" s="10">
        <v>108630</v>
      </c>
      <c r="H47" s="10">
        <v>111612</v>
      </c>
      <c r="I47" s="10">
        <v>111186</v>
      </c>
      <c r="J47" s="10">
        <v>94572</v>
      </c>
      <c r="K47" s="9">
        <v>426000</v>
      </c>
    </row>
    <row r="48" spans="1:11">
      <c r="A48" s="7" t="s">
        <v>46</v>
      </c>
      <c r="B48" s="8"/>
      <c r="C48" s="8"/>
      <c r="D48" s="8"/>
      <c r="E48" s="8"/>
      <c r="F48" s="7">
        <v>201562</v>
      </c>
      <c r="G48" s="11">
        <v>14090306.979999995</v>
      </c>
      <c r="H48" s="11">
        <v>18512600.359999999</v>
      </c>
      <c r="I48" s="11">
        <v>4467905.0100000007</v>
      </c>
      <c r="J48" s="11">
        <v>2727631.45</v>
      </c>
      <c r="K48" s="12">
        <v>40000005.799999997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Neret, Matilde I.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YOUTH AT RISK</TermName>
          <TermId xmlns="http://schemas.microsoft.com/office/infopath/2007/PartnerControls">93761788-ceec-4631-aaa4-a2734b224704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241</Value>
      <Value>240</Value>
      <Value>1</Value>
      <Value>42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HA-L1137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R0002460168</Record_x0020_Number>
    <_dlc_DocId xmlns="cdc7663a-08f0-4737-9e8c-148ce897a09c">EZSHARE-801630256-50</_dlc_DocId>
    <_dlc_DocIdUrl xmlns="cdc7663a-08f0-4737-9e8c-148ce897a09c">
      <Url>https://idbg.sharepoint.com/teams/EZ-HA-LON/HA-L1137/_layouts/15/DocIdRedir.aspx?ID=EZSHARE-801630256-50</Url>
      <Description>EZSHARE-801630256-50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24DA6ECDCC3C8479BBE01B86EFF9865" ma:contentTypeVersion="498" ma:contentTypeDescription="A content type to manage public (operations) IDB documents" ma:contentTypeScope="" ma:versionID="f9affe874f50ea63cf6f1c6b42c7c9f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84b84e9437b75843d8070609e64cd8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3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C2C2FD0-07EC-4869-8D46-8EDFEC8E52E7}"/>
</file>

<file path=customXml/itemProps2.xml><?xml version="1.0" encoding="utf-8"?>
<ds:datastoreItem xmlns:ds="http://schemas.openxmlformats.org/officeDocument/2006/customXml" ds:itemID="{AE74A0E4-291E-43A0-BDDC-601F6FFE50A0}"/>
</file>

<file path=customXml/itemProps3.xml><?xml version="1.0" encoding="utf-8"?>
<ds:datastoreItem xmlns:ds="http://schemas.openxmlformats.org/officeDocument/2006/customXml" ds:itemID="{779BCF26-4B88-4D30-8238-6600BF30EE1E}"/>
</file>

<file path=customXml/itemProps4.xml><?xml version="1.0" encoding="utf-8"?>
<ds:datastoreItem xmlns:ds="http://schemas.openxmlformats.org/officeDocument/2006/customXml" ds:itemID="{D45D5F34-9636-47EE-AD47-AB8C2F40BFC7}"/>
</file>

<file path=customXml/itemProps5.xml><?xml version="1.0" encoding="utf-8"?>
<ds:datastoreItem xmlns:ds="http://schemas.openxmlformats.org/officeDocument/2006/customXml" ds:itemID="{818BFAEF-5FC5-4C7C-B927-BB67D6F0B475}"/>
</file>

<file path=customXml/itemProps6.xml><?xml version="1.0" encoding="utf-8"?>
<ds:datastoreItem xmlns:ds="http://schemas.openxmlformats.org/officeDocument/2006/customXml" ds:itemID="{8DF090CF-0911-4756-BD97-BCB2E3A8A0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del flujo de caja</dc:title>
  <dc:subject/>
  <dc:creator>Bagolle, Alexandre</dc:creator>
  <cp:keywords/>
  <dc:description/>
  <cp:lastModifiedBy>Bagolle, Alexandre</cp:lastModifiedBy>
  <cp:revision/>
  <dcterms:created xsi:type="dcterms:W3CDTF">2006-06-01T00:00:46Z</dcterms:created>
  <dcterms:modified xsi:type="dcterms:W3CDTF">2018-08-30T17:18:13Z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Series Operations IDB">
    <vt:lpwstr/>
  </property>
  <property fmtid="{D5CDD505-2E9C-101B-9397-08002B2CF9AE}" pid="12" name="Sub-Sector">
    <vt:lpwstr>241;#YOUTH AT RISK|93761788-ceec-4631-aaa4-a2734b224704</vt:lpwstr>
  </property>
  <property fmtid="{D5CDD505-2E9C-101B-9397-08002B2CF9AE}" pid="13" name="Fund IDB">
    <vt:lpwstr/>
  </property>
  <property fmtid="{D5CDD505-2E9C-101B-9397-08002B2CF9AE}" pid="14" name="Country">
    <vt:lpwstr>42;#Haiti|77a11ace-c854-4e9c-9e19-c924bca0dd43</vt:lpwstr>
  </property>
  <property fmtid="{D5CDD505-2E9C-101B-9397-08002B2CF9AE}" pid="15" name="Sector IDB">
    <vt:lpwstr>240;#SOCIAL INVESTMENT|3f908695-d5b5-49f6-941f-76876b39564f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_dlc_DocIdItemGuid">
    <vt:lpwstr>58182b03-859a-4e01-b470-6d5c0a74015f</vt:lpwstr>
  </property>
  <property fmtid="{D5CDD505-2E9C-101B-9397-08002B2CF9AE}" pid="18" name="Disclosure Activity">
    <vt:lpwstr>Loan Proposal</vt:lpwstr>
  </property>
  <property fmtid="{D5CDD505-2E9C-101B-9397-08002B2CF9AE}" pid="19" name="ContentTypeId">
    <vt:lpwstr>0x0101001A458A224826124E8B45B1D613300CFC00A24DA6ECDCC3C8479BBE01B86EFF9865</vt:lpwstr>
  </property>
</Properties>
</file>