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66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NUELAV\Documents\D DRIVE\DATA.IDB\Documents\Manuela Velasquez\Prestamos\PE-L1226\PE-T1371\"/>
    </mc:Choice>
  </mc:AlternateContent>
  <bookViews>
    <workbookView xWindow="360" yWindow="432" windowWidth="13392" windowHeight="3972"/>
  </bookViews>
  <sheets>
    <sheet name="Sheet1" sheetId="1" r:id="rId1"/>
    <sheet name="Sheet2" sheetId="2" r:id="rId2"/>
    <sheet name="Sheet3" sheetId="3" r:id="rId3"/>
  </sheets>
  <calcPr calcId="171027" concurrentCalc="0"/>
</workbook>
</file>

<file path=xl/calcChain.xml><?xml version="1.0" encoding="utf-8"?>
<calcChain xmlns="http://schemas.openxmlformats.org/spreadsheetml/2006/main">
  <c r="D39" i="1" l="1"/>
  <c r="D40" i="1"/>
  <c r="D41" i="1"/>
  <c r="D32" i="1"/>
  <c r="D34" i="1"/>
  <c r="D35" i="1"/>
  <c r="D36" i="1"/>
  <c r="E32" i="1"/>
  <c r="D8" i="1"/>
  <c r="D10" i="1"/>
  <c r="D12" i="1"/>
  <c r="D15" i="1"/>
  <c r="D16" i="1"/>
  <c r="D17" i="1"/>
  <c r="D18" i="1"/>
  <c r="D19" i="1"/>
  <c r="D7" i="1"/>
  <c r="E7" i="1"/>
  <c r="D25" i="1"/>
  <c r="D26" i="1"/>
  <c r="D27" i="1"/>
  <c r="D28" i="1"/>
  <c r="D29" i="1"/>
  <c r="D24" i="1"/>
  <c r="E24" i="1"/>
  <c r="E44" i="1"/>
  <c r="D38" i="1"/>
</calcChain>
</file>

<file path=xl/sharedStrings.xml><?xml version="1.0" encoding="utf-8"?>
<sst xmlns="http://schemas.openxmlformats.org/spreadsheetml/2006/main" count="47" uniqueCount="36">
  <si>
    <t>IDB</t>
  </si>
  <si>
    <t>TOTAL</t>
  </si>
  <si>
    <t>Presupuesto Detallado</t>
  </si>
  <si>
    <t>Componente</t>
  </si>
  <si>
    <t>Valor Total</t>
  </si>
  <si>
    <t>Abogado</t>
  </si>
  <si>
    <t>Especialista Técnico en Agua y Saneamiento</t>
  </si>
  <si>
    <t>* La especificidad de estos estudios serán definidos una vez el equipo de proyecto haya revisado la muestra de estudios disponibles y determine la necesidad de realizar nuevos estudios o fortalecer existentes</t>
  </si>
  <si>
    <t>Valor Unitario</t>
  </si>
  <si>
    <t>Días/Unidad</t>
  </si>
  <si>
    <t>Encuestas Socioeconómicas (la unidad es encuestas)</t>
  </si>
  <si>
    <t>Viaticos, tiquetes áreos, transporte terrestre</t>
  </si>
  <si>
    <t>Consultor - Estudio de Impacto Ambiental y Social</t>
  </si>
  <si>
    <t>Días por mes</t>
  </si>
  <si>
    <t>Supuestos</t>
  </si>
  <si>
    <t>Talleres de socialización, eventos e imprevistos</t>
  </si>
  <si>
    <t>Viaticos, tiquetes áreos (internacional), transporte terrestre</t>
  </si>
  <si>
    <t>Apoyo a la preparación y ejecución inicial del Programa Nacional de Inversiones en Agua y Saneamiento Rural</t>
  </si>
  <si>
    <t>(PE-T1371)</t>
  </si>
  <si>
    <t>Perú</t>
  </si>
  <si>
    <t>Componente 1 – Estudios de base, pre-inversión e inversión</t>
  </si>
  <si>
    <t>Consultor - Propuesta de Programa de Inversión</t>
  </si>
  <si>
    <t>Consultorías para elaboración de expedientes técnicos</t>
  </si>
  <si>
    <t>Economista</t>
  </si>
  <si>
    <t>Ambientalista</t>
  </si>
  <si>
    <t>Consultor - Análisis SECI para el Organismo Ejecutor</t>
  </si>
  <si>
    <t>Consultor - Análisis financiero</t>
  </si>
  <si>
    <t>Consultor - Instrumentos de gestión (incluyendo Manual Operativo)</t>
  </si>
  <si>
    <t>Componente 2 – Instrumentos de Gestión y Planificación</t>
  </si>
  <si>
    <t>Componente 3 – Fortalecimiento del Sector</t>
  </si>
  <si>
    <t>Consultorías para elaboración de normas técnicas</t>
  </si>
  <si>
    <t>Consultorías para la actualización de las guías de O&amp;M</t>
  </si>
  <si>
    <t>Consultoría - Estudios de factibilidad realizados*</t>
  </si>
  <si>
    <t>Institucional/financiero</t>
  </si>
  <si>
    <t>Especialista Social</t>
  </si>
  <si>
    <t>Institucional/Financiero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</si>
</sst>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8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</cellStyleXfs>
  <cellXfs count="44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1" fillId="0" borderId="1" xfId="0" applyFont="1" applyBorder="1" applyAlignment="1">
      <alignment vertical="center" wrapText="1"/>
    </xf>
    <xf numFmtId="0" fontId="3" fillId="0" borderId="0" xfId="0" applyFont="1"/>
    <xf numFmtId="2" fontId="3" fillId="0" borderId="0" xfId="0" applyNumberFormat="1" applyFont="1"/>
    <xf numFmtId="165" fontId="3" fillId="0" borderId="1" xfId="2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165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1" fontId="3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165" fontId="1" fillId="0" borderId="0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horizontal="left" vertical="center" wrapText="1" indent="2"/>
    </xf>
    <xf numFmtId="1" fontId="3" fillId="0" borderId="1" xfId="0" applyNumberFormat="1" applyFont="1" applyFill="1" applyBorder="1"/>
    <xf numFmtId="165" fontId="3" fillId="0" borderId="1" xfId="2" applyNumberFormat="1" applyFont="1" applyFill="1" applyBorder="1"/>
    <xf numFmtId="165" fontId="3" fillId="0" borderId="1" xfId="2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vertical="center" wrapText="1"/>
    </xf>
    <xf numFmtId="0" fontId="5" fillId="0" borderId="0" xfId="0" applyFont="1" applyFill="1"/>
    <xf numFmtId="1" fontId="3" fillId="0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left" vertical="center"/>
    </xf>
    <xf numFmtId="164" fontId="5" fillId="0" borderId="0" xfId="1" applyNumberFormat="1" applyFont="1" applyFill="1" applyAlignment="1">
      <alignment horizontal="left"/>
    </xf>
    <xf numFmtId="164" fontId="5" fillId="0" borderId="0" xfId="1" applyNumberFormat="1" applyFont="1" applyFill="1" applyAlignment="1">
      <alignment horizontal="left" vertical="center"/>
    </xf>
    <xf numFmtId="0" fontId="3" fillId="0" borderId="0" xfId="0" applyFont="1" applyAlignment="1">
      <alignment horizontal="left"/>
    </xf>
    <xf numFmtId="165" fontId="1" fillId="0" borderId="1" xfId="2" applyNumberFormat="1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 indent="4"/>
    </xf>
    <xf numFmtId="0" fontId="6" fillId="0" borderId="0" xfId="0" applyFont="1"/>
    <xf numFmtId="0" fontId="4" fillId="0" borderId="1" xfId="0" applyFont="1" applyFill="1" applyBorder="1" applyAlignment="1">
      <alignment horizontal="left" vertical="center" wrapText="1" indent="2"/>
    </xf>
    <xf numFmtId="0" fontId="3" fillId="0" borderId="1" xfId="0" applyFont="1" applyFill="1" applyBorder="1" applyAlignment="1">
      <alignment horizontal="left" vertical="center" wrapText="1" indent="5"/>
    </xf>
    <xf numFmtId="165" fontId="3" fillId="0" borderId="0" xfId="0" applyNumberFormat="1" applyFont="1" applyFill="1"/>
    <xf numFmtId="0" fontId="5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5">
    <cellStyle name="Comma" xfId="1" builtinId="3"/>
    <cellStyle name="Currency" xfId="2" builtinId="4"/>
    <cellStyle name="Normal" xfId="0" builtinId="0"/>
    <cellStyle name="Normal 2" xfId="3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showGridLines="0" tabSelected="1" workbookViewId="0">
      <selection activeCell="A17" sqref="A17"/>
    </sheetView>
  </sheetViews>
  <sheetFormatPr defaultColWidth="9.09765625" defaultRowHeight="13.2"/>
  <cols>
    <col min="1" max="1" width="62.296875" style="4" customWidth="1"/>
    <col min="2" max="2" width="11.59765625" style="4" bestFit="1" customWidth="1"/>
    <col min="3" max="3" width="14.59765625" style="4" customWidth="1"/>
    <col min="4" max="4" width="17" style="4" customWidth="1"/>
    <col min="5" max="5" width="11.296875" style="4" bestFit="1" customWidth="1"/>
    <col min="6" max="6" width="8.69921875" style="4" bestFit="1" customWidth="1"/>
    <col min="7" max="16384" width="9.09765625" style="4"/>
  </cols>
  <sheetData>
    <row r="1" spans="1:7">
      <c r="A1" s="42" t="s">
        <v>19</v>
      </c>
      <c r="B1" s="42"/>
      <c r="C1" s="42"/>
      <c r="D1" s="42"/>
    </row>
    <row r="2" spans="1:7">
      <c r="A2" s="43" t="s">
        <v>17</v>
      </c>
      <c r="B2" s="43"/>
      <c r="C2" s="43"/>
      <c r="D2" s="43"/>
    </row>
    <row r="3" spans="1:7">
      <c r="A3" s="42" t="s">
        <v>18</v>
      </c>
      <c r="B3" s="42"/>
      <c r="C3" s="42"/>
      <c r="D3" s="42"/>
    </row>
    <row r="4" spans="1:7">
      <c r="A4" s="42" t="s">
        <v>2</v>
      </c>
      <c r="B4" s="42"/>
      <c r="C4" s="42"/>
      <c r="D4" s="42"/>
    </row>
    <row r="5" spans="1:7">
      <c r="A5" s="7"/>
    </row>
    <row r="6" spans="1:7">
      <c r="A6" s="20" t="s">
        <v>3</v>
      </c>
      <c r="B6" s="20" t="s">
        <v>9</v>
      </c>
      <c r="C6" s="20" t="s">
        <v>8</v>
      </c>
      <c r="D6" s="20" t="s">
        <v>4</v>
      </c>
      <c r="E6" s="20" t="s">
        <v>0</v>
      </c>
      <c r="F6" s="30"/>
      <c r="G6" s="13"/>
    </row>
    <row r="7" spans="1:7">
      <c r="A7" s="3" t="s">
        <v>20</v>
      </c>
      <c r="B7" s="3"/>
      <c r="C7" s="3"/>
      <c r="D7" s="8">
        <f>SUM(D8:D22)</f>
        <v>350000</v>
      </c>
      <c r="E7" s="8">
        <f>+D7</f>
        <v>350000</v>
      </c>
      <c r="F7" s="31"/>
    </row>
    <row r="8" spans="1:7" s="21" customFormat="1">
      <c r="A8" s="38" t="s">
        <v>12</v>
      </c>
      <c r="B8" s="23">
        <v>30</v>
      </c>
      <c r="C8" s="24">
        <v>500</v>
      </c>
      <c r="D8" s="25">
        <f>+B8*C8</f>
        <v>15000</v>
      </c>
      <c r="E8" s="26"/>
      <c r="F8" s="32"/>
      <c r="G8" s="37"/>
    </row>
    <row r="9" spans="1:7" s="21" customFormat="1">
      <c r="A9" s="36" t="s">
        <v>11</v>
      </c>
      <c r="B9" s="23"/>
      <c r="C9" s="24"/>
      <c r="D9" s="25">
        <v>5000</v>
      </c>
      <c r="E9" s="26"/>
      <c r="F9" s="32"/>
      <c r="G9" s="37"/>
    </row>
    <row r="10" spans="1:7">
      <c r="A10" s="38" t="s">
        <v>10</v>
      </c>
      <c r="B10" s="4">
        <v>700</v>
      </c>
      <c r="C10" s="24">
        <v>50</v>
      </c>
      <c r="D10" s="11">
        <f>+B10*C10</f>
        <v>35000</v>
      </c>
      <c r="E10" s="10"/>
      <c r="G10" s="14"/>
    </row>
    <row r="11" spans="1:7" s="21" customFormat="1">
      <c r="A11" s="36" t="s">
        <v>11</v>
      </c>
      <c r="B11" s="23"/>
      <c r="C11" s="24"/>
      <c r="D11" s="25">
        <v>5000</v>
      </c>
      <c r="E11" s="26"/>
      <c r="F11" s="32"/>
      <c r="G11" s="37"/>
    </row>
    <row r="12" spans="1:7" s="21" customFormat="1">
      <c r="A12" s="38" t="s">
        <v>21</v>
      </c>
      <c r="B12" s="23">
        <v>60</v>
      </c>
      <c r="C12" s="24">
        <v>600</v>
      </c>
      <c r="D12" s="25">
        <f>+B12*C12</f>
        <v>36000</v>
      </c>
      <c r="E12" s="26"/>
      <c r="F12" s="32"/>
      <c r="G12" s="14"/>
    </row>
    <row r="13" spans="1:7" s="21" customFormat="1">
      <c r="A13" s="36" t="s">
        <v>16</v>
      </c>
      <c r="B13" s="23"/>
      <c r="C13" s="24"/>
      <c r="D13" s="25">
        <v>14000</v>
      </c>
      <c r="E13" s="26"/>
      <c r="F13" s="32"/>
      <c r="G13" s="37"/>
    </row>
    <row r="14" spans="1:7">
      <c r="A14" s="38" t="s">
        <v>22</v>
      </c>
      <c r="B14" s="2"/>
      <c r="C14" s="1"/>
      <c r="D14" s="12"/>
      <c r="E14" s="10"/>
      <c r="F14" s="34"/>
      <c r="G14" s="14"/>
    </row>
    <row r="15" spans="1:7" s="21" customFormat="1">
      <c r="A15" s="36" t="s">
        <v>6</v>
      </c>
      <c r="B15" s="23">
        <v>60</v>
      </c>
      <c r="C15" s="24">
        <v>450</v>
      </c>
      <c r="D15" s="25">
        <f>+B15*C15</f>
        <v>27000</v>
      </c>
      <c r="E15" s="26"/>
      <c r="F15" s="32"/>
      <c r="G15" s="28"/>
    </row>
    <row r="16" spans="1:7" s="21" customFormat="1">
      <c r="A16" s="36" t="s">
        <v>23</v>
      </c>
      <c r="B16" s="23">
        <v>60</v>
      </c>
      <c r="C16" s="24">
        <v>350</v>
      </c>
      <c r="D16" s="25">
        <f>+B16*C16</f>
        <v>21000</v>
      </c>
      <c r="E16" s="26"/>
      <c r="F16" s="32"/>
    </row>
    <row r="17" spans="1:8" s="21" customFormat="1">
      <c r="A17" s="36" t="s">
        <v>34</v>
      </c>
      <c r="B17" s="23">
        <v>60</v>
      </c>
      <c r="C17" s="24">
        <v>350</v>
      </c>
      <c r="D17" s="25">
        <f>+B17*C17</f>
        <v>21000</v>
      </c>
      <c r="E17" s="26"/>
      <c r="F17" s="32"/>
      <c r="G17" s="28"/>
    </row>
    <row r="18" spans="1:8" s="21" customFormat="1">
      <c r="A18" s="36" t="s">
        <v>24</v>
      </c>
      <c r="B18" s="23">
        <v>60</v>
      </c>
      <c r="C18" s="24">
        <v>350</v>
      </c>
      <c r="D18" s="25">
        <f>+B18*C18</f>
        <v>21000</v>
      </c>
      <c r="E18" s="26"/>
      <c r="F18" s="32"/>
      <c r="G18" s="28"/>
    </row>
    <row r="19" spans="1:8" s="21" customFormat="1">
      <c r="A19" s="36" t="s">
        <v>33</v>
      </c>
      <c r="B19" s="23">
        <v>60</v>
      </c>
      <c r="C19" s="24">
        <v>350</v>
      </c>
      <c r="D19" s="25">
        <f>+B19*C19</f>
        <v>21000</v>
      </c>
      <c r="E19" s="26"/>
      <c r="F19" s="32"/>
      <c r="G19" s="28"/>
    </row>
    <row r="20" spans="1:8" s="21" customFormat="1">
      <c r="A20" s="39" t="s">
        <v>11</v>
      </c>
      <c r="B20" s="23"/>
      <c r="C20" s="24"/>
      <c r="D20" s="25">
        <v>44000</v>
      </c>
      <c r="E20" s="26"/>
      <c r="F20" s="32"/>
      <c r="G20" s="37"/>
    </row>
    <row r="21" spans="1:8" s="21" customFormat="1">
      <c r="A21" s="38" t="s">
        <v>32</v>
      </c>
      <c r="B21" s="23"/>
      <c r="C21" s="24"/>
      <c r="D21" s="25">
        <v>70000</v>
      </c>
      <c r="E21" s="26"/>
      <c r="F21" s="33"/>
      <c r="G21" s="41"/>
      <c r="H21" s="40"/>
    </row>
    <row r="22" spans="1:8" s="21" customFormat="1">
      <c r="A22" s="38" t="s">
        <v>15</v>
      </c>
      <c r="B22" s="23"/>
      <c r="C22" s="24"/>
      <c r="D22" s="25">
        <v>15000</v>
      </c>
      <c r="E22" s="26"/>
      <c r="F22" s="32"/>
      <c r="G22" s="28"/>
    </row>
    <row r="23" spans="1:8" s="21" customFormat="1">
      <c r="A23" s="22"/>
      <c r="B23" s="23"/>
      <c r="C23" s="24"/>
      <c r="D23" s="25"/>
      <c r="E23" s="26"/>
      <c r="F23" s="32"/>
      <c r="G23" s="28"/>
    </row>
    <row r="24" spans="1:8">
      <c r="A24" s="3" t="s">
        <v>28</v>
      </c>
      <c r="B24" s="2"/>
      <c r="C24" s="1"/>
      <c r="D24" s="8">
        <f>SUM(D25:D30)</f>
        <v>50000</v>
      </c>
      <c r="E24" s="8">
        <f>+D24</f>
        <v>50000</v>
      </c>
      <c r="F24" s="31"/>
      <c r="G24" s="28"/>
    </row>
    <row r="25" spans="1:8" s="21" customFormat="1">
      <c r="A25" s="38" t="s">
        <v>25</v>
      </c>
      <c r="B25" s="23">
        <v>25</v>
      </c>
      <c r="C25" s="24">
        <v>450</v>
      </c>
      <c r="D25" s="25">
        <f>+B25*C25</f>
        <v>11250</v>
      </c>
      <c r="E25" s="26"/>
      <c r="F25" s="32"/>
      <c r="G25" s="14"/>
    </row>
    <row r="26" spans="1:8" s="21" customFormat="1">
      <c r="A26" s="36" t="s">
        <v>16</v>
      </c>
      <c r="B26" s="23"/>
      <c r="C26" s="24"/>
      <c r="D26" s="25">
        <f>15000-D25</f>
        <v>3750</v>
      </c>
      <c r="E26" s="26"/>
      <c r="F26" s="32"/>
      <c r="G26" s="37"/>
    </row>
    <row r="27" spans="1:8" s="21" customFormat="1">
      <c r="A27" s="38" t="s">
        <v>26</v>
      </c>
      <c r="B27" s="23">
        <v>20</v>
      </c>
      <c r="C27" s="24">
        <v>450</v>
      </c>
      <c r="D27" s="25">
        <f>+B27*C27</f>
        <v>9000</v>
      </c>
      <c r="E27" s="26"/>
      <c r="F27" s="32"/>
      <c r="G27" s="14"/>
    </row>
    <row r="28" spans="1:8" s="21" customFormat="1">
      <c r="A28" s="36" t="s">
        <v>16</v>
      </c>
      <c r="B28" s="23"/>
      <c r="C28" s="24"/>
      <c r="D28" s="25">
        <f>10000-D27</f>
        <v>1000</v>
      </c>
      <c r="E28" s="26"/>
      <c r="F28" s="32"/>
      <c r="G28" s="37"/>
    </row>
    <row r="29" spans="1:8" s="21" customFormat="1">
      <c r="A29" s="38" t="s">
        <v>27</v>
      </c>
      <c r="B29" s="23">
        <v>40</v>
      </c>
      <c r="C29" s="24">
        <v>450</v>
      </c>
      <c r="D29" s="25">
        <f>+B29*C29</f>
        <v>18000</v>
      </c>
      <c r="E29" s="26"/>
      <c r="F29" s="32"/>
      <c r="G29" s="14"/>
    </row>
    <row r="30" spans="1:8" s="21" customFormat="1">
      <c r="A30" s="36" t="s">
        <v>16</v>
      </c>
      <c r="B30" s="23"/>
      <c r="C30" s="24"/>
      <c r="D30" s="25">
        <v>7000</v>
      </c>
      <c r="E30" s="26"/>
      <c r="F30" s="32"/>
      <c r="G30" s="37"/>
    </row>
    <row r="31" spans="1:8" s="21" customFormat="1">
      <c r="A31" s="22"/>
      <c r="B31" s="29"/>
      <c r="C31" s="27"/>
      <c r="D31" s="27"/>
      <c r="E31" s="26"/>
      <c r="F31" s="32"/>
    </row>
    <row r="32" spans="1:8" ht="14.25" customHeight="1">
      <c r="A32" s="3" t="s">
        <v>29</v>
      </c>
      <c r="B32" s="15"/>
      <c r="C32" s="6"/>
      <c r="D32" s="35">
        <f>SUM(D34:D42)</f>
        <v>100000</v>
      </c>
      <c r="E32" s="8">
        <f>+D32</f>
        <v>100000</v>
      </c>
      <c r="F32" s="31"/>
    </row>
    <row r="33" spans="1:7">
      <c r="A33" s="38" t="s">
        <v>30</v>
      </c>
      <c r="B33" s="2"/>
      <c r="C33" s="1"/>
      <c r="D33" s="12"/>
      <c r="E33" s="10"/>
      <c r="F33" s="34"/>
      <c r="G33" s="14"/>
    </row>
    <row r="34" spans="1:7" s="21" customFormat="1">
      <c r="A34" s="36" t="s">
        <v>6</v>
      </c>
      <c r="B34" s="23">
        <v>30</v>
      </c>
      <c r="C34" s="24">
        <v>450</v>
      </c>
      <c r="D34" s="25">
        <f>+B34*C34</f>
        <v>13500</v>
      </c>
      <c r="E34" s="26"/>
      <c r="F34" s="32"/>
      <c r="G34" s="28"/>
    </row>
    <row r="35" spans="1:7" s="21" customFormat="1">
      <c r="A35" s="36" t="s">
        <v>5</v>
      </c>
      <c r="B35" s="23">
        <v>30</v>
      </c>
      <c r="C35" s="24">
        <v>350</v>
      </c>
      <c r="D35" s="25">
        <f>+B35*C35</f>
        <v>10500</v>
      </c>
      <c r="E35" s="26"/>
      <c r="F35" s="32"/>
    </row>
    <row r="36" spans="1:7" s="21" customFormat="1">
      <c r="A36" s="36" t="s">
        <v>23</v>
      </c>
      <c r="B36" s="23">
        <v>20</v>
      </c>
      <c r="C36" s="24">
        <v>300</v>
      </c>
      <c r="D36" s="25">
        <f>+B36*C36</f>
        <v>6000</v>
      </c>
      <c r="E36" s="26"/>
      <c r="F36" s="32"/>
      <c r="G36" s="28"/>
    </row>
    <row r="37" spans="1:7">
      <c r="A37" s="38" t="s">
        <v>31</v>
      </c>
      <c r="B37" s="2"/>
      <c r="C37" s="1"/>
      <c r="D37" s="12"/>
      <c r="E37" s="10"/>
      <c r="F37" s="34"/>
      <c r="G37" s="14"/>
    </row>
    <row r="38" spans="1:7" s="21" customFormat="1">
      <c r="A38" s="36" t="s">
        <v>6</v>
      </c>
      <c r="B38" s="23">
        <v>40</v>
      </c>
      <c r="C38" s="24">
        <v>400</v>
      </c>
      <c r="D38" s="25">
        <f>+B38*C38</f>
        <v>16000</v>
      </c>
      <c r="E38" s="26"/>
      <c r="F38" s="32"/>
      <c r="G38" s="28"/>
    </row>
    <row r="39" spans="1:7" s="21" customFormat="1">
      <c r="A39" s="36" t="s">
        <v>23</v>
      </c>
      <c r="B39" s="23">
        <v>40</v>
      </c>
      <c r="C39" s="24">
        <v>300</v>
      </c>
      <c r="D39" s="25">
        <f>+B39*C39</f>
        <v>12000</v>
      </c>
      <c r="E39" s="26"/>
      <c r="F39" s="32"/>
    </row>
    <row r="40" spans="1:7" s="21" customFormat="1">
      <c r="A40" s="36" t="s">
        <v>34</v>
      </c>
      <c r="B40" s="23">
        <v>40</v>
      </c>
      <c r="C40" s="24">
        <v>300</v>
      </c>
      <c r="D40" s="25">
        <f>+B40*C40</f>
        <v>12000</v>
      </c>
      <c r="E40" s="26"/>
      <c r="F40" s="32"/>
      <c r="G40" s="28"/>
    </row>
    <row r="41" spans="1:7" s="21" customFormat="1">
      <c r="A41" s="36" t="s">
        <v>35</v>
      </c>
      <c r="B41" s="23">
        <v>40</v>
      </c>
      <c r="C41" s="24">
        <v>300</v>
      </c>
      <c r="D41" s="25">
        <f>+B41*C41</f>
        <v>12000</v>
      </c>
      <c r="E41" s="26"/>
      <c r="F41" s="32"/>
      <c r="G41" s="28"/>
    </row>
    <row r="42" spans="1:7" s="21" customFormat="1">
      <c r="A42" s="39" t="s">
        <v>11</v>
      </c>
      <c r="B42" s="23"/>
      <c r="C42" s="24"/>
      <c r="D42" s="25">
        <v>18000</v>
      </c>
      <c r="E42" s="26"/>
      <c r="F42" s="32"/>
      <c r="G42" s="37"/>
    </row>
    <row r="43" spans="1:7" s="21" customFormat="1">
      <c r="A43" s="39"/>
      <c r="B43" s="23"/>
      <c r="C43" s="24"/>
      <c r="D43" s="25"/>
      <c r="E43" s="26"/>
      <c r="F43" s="32"/>
      <c r="G43" s="37"/>
    </row>
    <row r="44" spans="1:7">
      <c r="A44" s="3" t="s">
        <v>1</v>
      </c>
      <c r="B44" s="3"/>
      <c r="C44" s="3"/>
      <c r="D44" s="9"/>
      <c r="E44" s="16">
        <f>+E7+E24+E32</f>
        <v>500000</v>
      </c>
      <c r="F44" s="31"/>
    </row>
    <row r="45" spans="1:7" ht="9" customHeight="1">
      <c r="A45" s="17"/>
      <c r="B45" s="17"/>
      <c r="C45" s="17"/>
      <c r="D45" s="18"/>
      <c r="E45" s="19"/>
    </row>
    <row r="46" spans="1:7" ht="13.5" customHeight="1">
      <c r="A46" s="17" t="s">
        <v>14</v>
      </c>
      <c r="B46" s="17"/>
      <c r="C46" s="17"/>
      <c r="D46" s="18"/>
      <c r="E46" s="19"/>
    </row>
    <row r="47" spans="1:7">
      <c r="A47" s="4" t="s">
        <v>13</v>
      </c>
      <c r="B47" s="5">
        <v>21.66</v>
      </c>
    </row>
    <row r="49" spans="1:1">
      <c r="A49" s="4" t="s">
        <v>7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806143C907F21842832B60E5A12133BB" ma:contentTypeVersion="19" ma:contentTypeDescription="The base project type from which other project content types inherit their information." ma:contentTypeScope="" ma:versionID="7a3a895f687184c4fcc20d024f9a89e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999e881e15e4ad31e626ab70ba37c3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c7663a-08f0-4737-9e8c-148ce897a09c">EZSHARE-867291180-3</_dlc_DocId>
    <TaxCatchAll xmlns="cdc7663a-08f0-4737-9e8c-148ce897a09c">
      <Value>111</Value>
      <Value>116</Value>
      <Value>29</Value>
      <Value>1</Value>
      <Value>105</Value>
    </TaxCatchAll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MAF</TermName>
          <TermId xmlns="http://schemas.microsoft.com/office/infopath/2007/PartnerControls">e43db9f5-6ed8-400e-be55-a0e52f6e8c79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SANITATION RURAL AND PERI-URBAN</TermName>
          <TermId xmlns="http://schemas.microsoft.com/office/infopath/2007/PartnerControls">0f78f9dc-77d0-4b08-ac4d-eb159161fb0f</TermId>
        </TermInfo>
      </Terms>
    </b2ec7cfb18674cb8803df6b262e8b107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Peru</TermName>
          <TermId xmlns="http://schemas.microsoft.com/office/infopath/2007/PartnerControls">c988f60b-81f1-4c24-8da7-d5473741c5b0</TermId>
        </TermInfo>
      </Terms>
    </ic46d7e087fd4a108fb86518ca413cc6>
    <_dlc_DocIdUrl xmlns="cdc7663a-08f0-4737-9e8c-148ce897a09c">
      <Url>https://idbg.sharepoint.com/teams/EZ-PE-TCP/PE-T1371/_layouts/15/DocIdRedir.aspx?ID=EZSHARE-867291180-3</Url>
      <Description>EZSHARE-867291180-3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ccess_x0020_to_x0020_Information_x00a0_Policy xmlns="cdc7663a-08f0-4737-9e8c-148ce897a09c">Confidential</Access_x0020_to_x0020_Information_x00a0_Policy>
    <SISCOR_x0020_Number xmlns="cdc7663a-08f0-4737-9e8c-148ce897a09c" xsi:nil="true"/>
    <IDBDocs_x0020_Number xmlns="cdc7663a-08f0-4737-9e8c-148ce897a09c" xsi:nil="true"/>
    <Division_x0020_or_x0020_Unit xmlns="cdc7663a-08f0-4737-9e8c-148ce897a09c">INE/WSA</Division_x0020_or_x0020_Unit>
    <From_x003a_ xmlns="cdc7663a-08f0-4737-9e8c-148ce897a09c" xsi:nil="true"/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Galaz, Yolanda</Document_x0020_Author>
    <Business_x0020_Area xmlns="cdc7663a-08f0-4737-9e8c-148ce897a09c" xsi:nil="true"/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Operation_x0020_Type xmlns="cdc7663a-08f0-4737-9e8c-148ce897a09c" xsi:nil="true"/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PE-T1371</Project_x0020_Number>
    <Record_x0020_Number xmlns="cdc7663a-08f0-4737-9e8c-148ce897a09c">R0000134556</Record_x0020_Number>
  </documentManagement>
</p:properties>
</file>

<file path=customXml/itemProps1.xml><?xml version="1.0" encoding="utf-8"?>
<ds:datastoreItem xmlns:ds="http://schemas.openxmlformats.org/officeDocument/2006/customXml" ds:itemID="{4E430B0D-2969-453F-AD46-04373196686C}"/>
</file>

<file path=customXml/itemProps2.xml><?xml version="1.0" encoding="utf-8"?>
<ds:datastoreItem xmlns:ds="http://schemas.openxmlformats.org/officeDocument/2006/customXml" ds:itemID="{07C6BA5C-C297-4308-9ACC-21EDEE11AFC4}"/>
</file>

<file path=customXml/itemProps3.xml><?xml version="1.0" encoding="utf-8"?>
<ds:datastoreItem xmlns:ds="http://schemas.openxmlformats.org/officeDocument/2006/customXml" ds:itemID="{060EBBBC-88FB-4786-A2CC-46125C8860A0}"/>
</file>

<file path=customXml/itemProps4.xml><?xml version="1.0" encoding="utf-8"?>
<ds:datastoreItem xmlns:ds="http://schemas.openxmlformats.org/officeDocument/2006/customXml" ds:itemID="{11A000A4-1411-43C1-85C9-724B58AEB856}"/>
</file>

<file path=customXml/itemProps5.xml><?xml version="1.0" encoding="utf-8"?>
<ds:datastoreItem xmlns:ds="http://schemas.openxmlformats.org/officeDocument/2006/customXml" ds:itemID="{BAA140E5-4DA8-46E5-AC38-EF35519135AC}"/>
</file>

<file path=customXml/itemProps6.xml><?xml version="1.0" encoding="utf-8"?>
<ds:datastoreItem xmlns:ds="http://schemas.openxmlformats.org/officeDocument/2006/customXml" ds:itemID="{85C2EC62-140D-4222-9CC4-5C0AB83347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keywords/>
  <cp:lastModifiedBy>Velasquez, Manuela</cp:lastModifiedBy>
  <dcterms:created xsi:type="dcterms:W3CDTF">2013-02-08T15:28:57Z</dcterms:created>
  <dcterms:modified xsi:type="dcterms:W3CDTF">2017-04-05T16:04:37Z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Function Operations IDB">
    <vt:lpwstr>1;#Monitoring and Reporting|df3c2aa1-d63e-41aa-b1f5-bb15dee691ca</vt:lpwstr>
  </property>
  <property fmtid="{D5CDD505-2E9C-101B-9397-08002B2CF9AE}" pid="4" name="ContentTypeId">
    <vt:lpwstr>0x010100ACF722E9F6B0B149B0CD8BE2560A667200806143C907F21842832B60E5A12133BB</vt:lpwstr>
  </property>
  <property fmtid="{D5CDD505-2E9C-101B-9397-08002B2CF9AE}" pid="5" name="TaxKeywordTaxHTField">
    <vt:lpwstr/>
  </property>
  <property fmtid="{D5CDD505-2E9C-101B-9397-08002B2CF9AE}" pid="6" name="Sub-Sector">
    <vt:lpwstr>111;#SANITATION RURAL AND PERI-URBAN|0f78f9dc-77d0-4b08-ac4d-eb159161fb0f</vt:lpwstr>
  </property>
  <property fmtid="{D5CDD505-2E9C-101B-9397-08002B2CF9AE}" pid="7" name="Series Operations IDB">
    <vt:lpwstr/>
  </property>
  <property fmtid="{D5CDD505-2E9C-101B-9397-08002B2CF9AE}" pid="8" name="Country">
    <vt:lpwstr>29;#Peru|c988f60b-81f1-4c24-8da7-d5473741c5b0</vt:lpwstr>
  </property>
  <property fmtid="{D5CDD505-2E9C-101B-9397-08002B2CF9AE}" pid="9" name="Fund IDB">
    <vt:lpwstr>116;#MAF|e43db9f5-6ed8-400e-be55-a0e52f6e8c79</vt:lpwstr>
  </property>
  <property fmtid="{D5CDD505-2E9C-101B-9397-08002B2CF9AE}" pid="10" name="_dlc_DocIdItemGuid">
    <vt:lpwstr>43452456-ceab-445f-8ec1-b7718a840f91</vt:lpwstr>
  </property>
  <property fmtid="{D5CDD505-2E9C-101B-9397-08002B2CF9AE}" pid="11" name="Sector IDB">
    <vt:lpwstr>105;#WATER AND SANITATION|ba6b63cd-e402-47cb-9357-08149f7ce046</vt:lpwstr>
  </property>
</Properties>
</file>