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06"/>
  <workbookPr codeName="ThisWorkbook" autoCompressPictures="0" defaultThemeVersion="124226"/>
  <mc:AlternateContent xmlns:mc="http://schemas.openxmlformats.org/markup-compatibility/2006">
    <mc:Choice Requires="x15">
      <x15ac:absPath xmlns:x15ac="http://schemas.microsoft.com/office/spreadsheetml/2010/11/ac" url="C:\Users\felixal\Documents\DATA.IDB\Documents\Docs\WWP\PN-L1066\PCR\"/>
    </mc:Choice>
  </mc:AlternateContent>
  <xr:revisionPtr revIDLastSave="1" documentId="11_ECAE3D1ECD3540CE8FAF5A37D5F4F884826F8DA9" xr6:coauthVersionLast="40" xr6:coauthVersionMax="40" xr10:uidLastSave="{EFD53516-0E5B-4877-BB28-317CA1107451}"/>
  <bookViews>
    <workbookView xWindow="0" yWindow="0" windowWidth="23040" windowHeight="9060" firstSheet="1" activeTab="2" xr2:uid="{00000000-000D-0000-FFFF-FFFF00000000}"/>
  </bookViews>
  <sheets>
    <sheet name="Summary" sheetId="2" r:id="rId1"/>
    <sheet name="Guidelines" sheetId="6" r:id="rId2"/>
    <sheet name="Effectiveness" sheetId="7" r:id="rId3"/>
    <sheet name="General" sheetId="1" r:id="rId4"/>
  </sheets>
  <definedNames>
    <definedName name="_Toc321137741" localSheetId="3">General!#REF!</definedName>
  </definedNames>
  <calcPr calcId="191028"/>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D102" i="7" l="1"/>
  <c r="D94" i="7"/>
  <c r="E83" i="7"/>
  <c r="D83" i="7"/>
  <c r="F82" i="7"/>
  <c r="F81" i="7"/>
  <c r="F80" i="7"/>
  <c r="F79" i="7"/>
  <c r="F78" i="7"/>
  <c r="F77" i="7"/>
  <c r="F76" i="7"/>
  <c r="F75" i="7"/>
  <c r="F74" i="7"/>
  <c r="F73" i="7"/>
  <c r="F83" i="7"/>
  <c r="K69" i="7"/>
  <c r="K56" i="7"/>
  <c r="K43" i="7"/>
  <c r="K30" i="7"/>
  <c r="K17" i="7"/>
  <c r="J69" i="7"/>
  <c r="J56" i="7"/>
  <c r="J43" i="7"/>
  <c r="J30" i="7"/>
  <c r="J17" i="7"/>
  <c r="D118" i="7"/>
  <c r="D110" i="7"/>
  <c r="B6" i="1"/>
  <c r="C22" i="2"/>
  <c r="C21" i="2"/>
  <c r="C20" i="2"/>
  <c r="C28" i="2"/>
  <c r="C25" i="2"/>
  <c r="C26" i="2"/>
  <c r="C27" i="2"/>
  <c r="C24" i="2"/>
  <c r="I69" i="7"/>
  <c r="D69" i="7"/>
  <c r="I56" i="7"/>
  <c r="D56" i="7"/>
  <c r="I43" i="7"/>
  <c r="E43" i="7"/>
  <c r="I30" i="7"/>
  <c r="D30" i="7"/>
  <c r="I17" i="7"/>
  <c r="E17" i="7"/>
  <c r="F68" i="7"/>
  <c r="F67" i="7"/>
  <c r="F66" i="7"/>
  <c r="F65" i="7"/>
  <c r="F64" i="7"/>
  <c r="F63" i="7"/>
  <c r="F62" i="7"/>
  <c r="F61" i="7"/>
  <c r="F60" i="7"/>
  <c r="F59" i="7"/>
  <c r="F42" i="7"/>
  <c r="F41" i="7"/>
  <c r="F40" i="7"/>
  <c r="F39" i="7"/>
  <c r="F38" i="7"/>
  <c r="F37" i="7"/>
  <c r="F36" i="7"/>
  <c r="F35" i="7"/>
  <c r="F34" i="7"/>
  <c r="F33" i="7"/>
  <c r="F29" i="7"/>
  <c r="F28" i="7"/>
  <c r="F27" i="7"/>
  <c r="F26" i="7"/>
  <c r="F25" i="7"/>
  <c r="F24" i="7"/>
  <c r="F23" i="7"/>
  <c r="F22" i="7"/>
  <c r="F21" i="7"/>
  <c r="F20" i="7"/>
  <c r="F16" i="7"/>
  <c r="F15" i="7"/>
  <c r="F14" i="7"/>
  <c r="F13" i="7"/>
  <c r="F12" i="7"/>
  <c r="F11" i="7"/>
  <c r="F10" i="7"/>
  <c r="F9" i="7"/>
  <c r="F8" i="7"/>
  <c r="F7" i="7"/>
  <c r="F47" i="7"/>
  <c r="F48" i="7"/>
  <c r="F49" i="7"/>
  <c r="F50" i="7"/>
  <c r="F51" i="7"/>
  <c r="F52" i="7"/>
  <c r="F53" i="7"/>
  <c r="F54" i="7"/>
  <c r="F55" i="7"/>
  <c r="F46" i="7"/>
  <c r="D43" i="7"/>
  <c r="E30" i="7"/>
  <c r="F30" i="7"/>
  <c r="F69" i="7"/>
  <c r="E69" i="7"/>
  <c r="F43" i="7"/>
  <c r="F56" i="7"/>
  <c r="F17" i="7"/>
  <c r="D17" i="7"/>
  <c r="E56" i="7"/>
  <c r="B4" i="1"/>
  <c r="B5" i="1"/>
  <c r="B3" i="1"/>
  <c r="C18" i="2"/>
  <c r="C19" i="2"/>
  <c r="B2" i="1"/>
  <c r="C17" i="2"/>
  <c r="C16" i="2"/>
  <c r="C1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Zaltsman, Teodoro Ariel</author>
  </authors>
  <commentList>
    <comment ref="B8" authorId="0" shapeId="0" xr:uid="{00000000-0006-0000-0100-000001000000}">
      <text>
        <r>
          <rPr>
            <b/>
            <sz val="11"/>
            <color indexed="81"/>
            <rFont val="Tahoma"/>
            <charset val="1"/>
          </rPr>
          <t>Zaltsman, Teodoro Ariel:</t>
        </r>
        <r>
          <rPr>
            <sz val="11"/>
            <color indexed="81"/>
            <rFont val="Tahoma"/>
            <charset val="1"/>
          </rPr>
          <t xml:space="preserve">
Lo que colocaron acá no es relevante. Debería referirse a la relación del proyecto con los objetivos estratégicos y el Marco de Resultados Corporativo del BID.</t>
        </r>
      </text>
    </comment>
  </commentList>
</comments>
</file>

<file path=xl/sharedStrings.xml><?xml version="1.0" encoding="utf-8"?>
<sst xmlns="http://schemas.openxmlformats.org/spreadsheetml/2006/main" count="294" uniqueCount="160">
  <si>
    <t>Project Completion Report</t>
  </si>
  <si>
    <t>Program title and number</t>
  </si>
  <si>
    <t>Development Effectiveness</t>
  </si>
  <si>
    <t>Summary</t>
  </si>
  <si>
    <t>I. Strategic Contribution</t>
  </si>
  <si>
    <t>1. IDB Strategic Development Objectives</t>
  </si>
  <si>
    <t xml:space="preserve">     Lending Program</t>
  </si>
  <si>
    <t>La intervención contribuye al programa de préstamos para países pequeños y vulnerables.</t>
  </si>
  <si>
    <t xml:space="preserve">     Regional Development Goals</t>
  </si>
  <si>
    <t xml:space="preserve">La intervención contribuye a la recaudación actual sobre recaudación potencial.  </t>
  </si>
  <si>
    <t xml:space="preserve">     Bank Output Contribution (as defined in Results Framework of IDB-9)</t>
  </si>
  <si>
    <t>La intervención contribuye al mejoramiento e implementación de los sistemas de gestión financiera pública.</t>
  </si>
  <si>
    <t>2. Country Strategy Development Objectives</t>
  </si>
  <si>
    <t xml:space="preserve">     Country Strategy Objective</t>
  </si>
  <si>
    <t>GN-2596.   La intervención contribuye a mejorar los niveles de recaudación y modernizar la administración tributaria. Así como a mejorar la gestión y la eficiencia del gasto público.</t>
  </si>
  <si>
    <t xml:space="preserve">     Country Program Objective</t>
  </si>
  <si>
    <t>GN-2617.  La intervención está incluida en el Documento de Programación del País 2011.</t>
  </si>
  <si>
    <t>II. Development Effectiveness - Core Criteria</t>
  </si>
  <si>
    <t>Weight</t>
  </si>
  <si>
    <t>Average Score</t>
  </si>
  <si>
    <t>1. Effectiveness</t>
  </si>
  <si>
    <t>Average attributable achievement of outcomes</t>
  </si>
  <si>
    <t>Average achievement of outputs</t>
  </si>
  <si>
    <t>2. Efficiency</t>
  </si>
  <si>
    <t>3. Relevance</t>
  </si>
  <si>
    <t>4. Sustainability</t>
  </si>
  <si>
    <t>III. Development Effectiveness - Non core Criteria</t>
  </si>
  <si>
    <t>Contribution to the Bank Corporate Development Objectives</t>
  </si>
  <si>
    <t>Contribution to the Country Development Objectives</t>
  </si>
  <si>
    <t>Compliance with the monitoring and evaluation plan</t>
  </si>
  <si>
    <t>Use of Country Systems</t>
  </si>
  <si>
    <t>Environmental and Social Safeguards  (implementation of mitigation measures)</t>
  </si>
  <si>
    <t>Development Effectiveness Note:</t>
  </si>
  <si>
    <r>
      <rPr>
        <b/>
        <u/>
        <sz val="10"/>
        <color theme="1"/>
        <rFont val="Calibri"/>
        <family val="2"/>
        <scheme val="minor"/>
      </rPr>
      <t xml:space="preserve">General Instructions:
</t>
    </r>
    <r>
      <rPr>
        <b/>
        <sz val="10"/>
        <color theme="1"/>
        <rFont val="Calibri"/>
        <family val="2"/>
        <scheme val="minor"/>
      </rPr>
      <t>To sector specialists:</t>
    </r>
    <r>
      <rPr>
        <b/>
        <sz val="10"/>
        <color theme="1"/>
        <rFont val="Calibri"/>
        <family val="2"/>
        <scheme val="minor"/>
      </rPr>
      <t xml:space="preserve">Please fill in all blank spaces (white cells) of the worksheets "Summary", "Effectiveness" and "General" according to the evaluation criteria explained in these guidelines.
To SPD specialists: Please fill in assigned blank spaces (gray cells) of the worksheets "Effectiveness" and "General" with comments explaining the reason behind the re-rating for all cases in which an adjustment in the score was done. The Development Effectivness Note on worksheet "Summary" should distill the main messages conveyed in the PCR related to the evaluation of the intervention. It should start with a very succinct description of the project and a brief overall assessment of the intervention relating the observed achievements to the expected goals envisioned in the results matrix. It should also provide the main explanations behind the scores of each core criteria of the evaluation. This note is intended to brief the Board members on why the project was assigned certain scores and on why the project is considered to be effective or ineffective as to promote development. The note must be provided at the final validation stage.
</t>
    </r>
  </si>
  <si>
    <t>Core Criterion</t>
  </si>
  <si>
    <t>Rating</t>
  </si>
  <si>
    <t xml:space="preserve">Effectiveness </t>
  </si>
  <si>
    <t>Results/outcomes achieved: The project reached its expected development results/outcomes as summarized in the results matrix, taking into consideration the consistency with the vertical logic.</t>
  </si>
  <si>
    <t>Achievement</t>
  </si>
  <si>
    <t>Proportion of expected result/outcome that was achieved. Achievements above 100% are assigned 1.</t>
  </si>
  <si>
    <t>X</t>
  </si>
  <si>
    <t>No Achievement (NA)</t>
  </si>
  <si>
    <t>Expected result/outcome was not achieved</t>
  </si>
  <si>
    <r>
      <rPr>
        <u/>
        <sz val="10"/>
        <color theme="1"/>
        <rFont val="Calibri"/>
        <family val="2"/>
        <scheme val="minor"/>
      </rPr>
      <t xml:space="preserve">Notes:
</t>
    </r>
    <r>
      <rPr>
        <sz val="10"/>
        <color theme="1"/>
        <rFont val="Calibri"/>
        <family val="2"/>
        <scheme val="minor"/>
      </rPr>
      <t>The evaluation of effectiveness is conducted for every result/outcome at the level of indicators. An individual assessment per indicator is required.</t>
    </r>
  </si>
  <si>
    <t>Results attribution:  The results/outcomes achieved are attributable to the project through impact evaluation or valid evidence-based causal chain</t>
  </si>
  <si>
    <t>Attribution</t>
  </si>
  <si>
    <t>The result/oucome was achieved and attribution is supported by an impact evaluation or by a theory based approach.</t>
  </si>
  <si>
    <t>Y</t>
  </si>
  <si>
    <t>No Attribution (NA)</t>
  </si>
  <si>
    <t>The result/oucome was achieved but attribution analysis indicates that achievement is not attributed to inputs and outputs of the project or there is no attribution analysis to support the result.</t>
  </si>
  <si>
    <t>N</t>
  </si>
  <si>
    <r>
      <rPr>
        <u/>
        <sz val="10"/>
        <color theme="1"/>
        <rFont val="Calibri"/>
        <family val="2"/>
        <scheme val="minor"/>
      </rPr>
      <t xml:space="preserve">Notes:
</t>
    </r>
    <r>
      <rPr>
        <sz val="10"/>
        <color theme="1"/>
        <rFont val="Calibri"/>
        <family val="2"/>
        <scheme val="minor"/>
      </rPr>
      <t xml:space="preserve">An individual assessment per indicator is required. </t>
    </r>
    <r>
      <rPr>
        <u/>
        <sz val="10"/>
        <color theme="1"/>
        <rFont val="Calibri"/>
        <family val="2"/>
        <scheme val="minor"/>
      </rPr>
      <t xml:space="preserve">
</t>
    </r>
    <r>
      <rPr>
        <sz val="10"/>
        <color theme="1"/>
        <rFont val="Calibri"/>
        <family val="2"/>
        <scheme val="minor"/>
      </rPr>
      <t>For those indicators with zero achievement, the achievement cell is filled with a zero and the attribution cell is not filled.</t>
    </r>
    <r>
      <rPr>
        <u/>
        <sz val="10"/>
        <color theme="1"/>
        <rFont val="Calibri"/>
        <family val="2"/>
        <scheme val="minor"/>
      </rPr>
      <t xml:space="preserve">
</t>
    </r>
    <r>
      <rPr>
        <sz val="10"/>
        <color theme="1"/>
        <rFont val="Calibri"/>
        <family val="2"/>
        <scheme val="minor"/>
      </rPr>
      <t>Attribution is assessed using a combination of a theory-based approach and impact evaluations. If an evaluation is not feasible, evaluators at a minimum should use a theory-based approach and discuss all possible factors other than the project that could have affected the observed outcomes.</t>
    </r>
  </si>
  <si>
    <t>Outputs achieved: The main expected outputs of the project were achieved (evidence based).</t>
  </si>
  <si>
    <t>X% of the output was delivered</t>
  </si>
  <si>
    <t>0.X</t>
  </si>
  <si>
    <t>0% of the expected output was delivered or there was no evidence of achievement of the output</t>
  </si>
  <si>
    <r>
      <rPr>
        <u/>
        <sz val="10"/>
        <color theme="1"/>
        <rFont val="Calibri"/>
        <family val="2"/>
        <scheme val="minor"/>
      </rPr>
      <t xml:space="preserve">Notes:
</t>
    </r>
    <r>
      <rPr>
        <sz val="10"/>
        <color theme="1"/>
        <rFont val="Calibri"/>
        <family val="2"/>
        <scheme val="minor"/>
      </rPr>
      <t>An individual assessment (per output) is required.
As noted in the Guidelines, for both outcomes and outputs, the analysis should take into account all changes in the results matrix. Data specified in this section should be consistent with the last available version of the PMR and the Results Matrix included in the PCR. If not, the report has to explain the differences between the PCR and the PMR. If there is no evidence of achievements the indicators should be nevertheless listed and rated with zero achievement.</t>
    </r>
  </si>
  <si>
    <t>Efficiency</t>
  </si>
  <si>
    <t>Full Achievement (FA)</t>
  </si>
  <si>
    <t>If CBA was conducted: ex-post ERR exceeds by 10 percentage points or more the estimated ERR of the scenario without project
If CEA was conducted: the project results were achieved at no more than 90% of the cost of the alternative ways to achieve the same or similar results.</t>
  </si>
  <si>
    <t>High Achievement (HA)</t>
  </si>
  <si>
    <t>If CBA was conducted: ex-post ERR exceeds by 5 percentage points or more the estimated ERR of the scenario without project
If CEA was conducted: the project results were achieved at no more than 95% of the cost of the alternative ways to achieve the same or similar results.</t>
  </si>
  <si>
    <t>Partial Achievement (PA)</t>
  </si>
  <si>
    <t xml:space="preserve">If CBA was conducted: ex-post ERR exceeds (or equals) the estimated ERR of the scenario without project
If CEA was conducted: the project results were achieved at a cost below (or equal) the cost of the alternative ways to achieve the same or similar results.
If CTOA was conducted: the PCR reports that the project is classified as "Satisfactory" in the PMR (in relation with the CPI or SPI indexes, whichever shows the largest problem). </t>
  </si>
  <si>
    <t>Low Achievement (LA)</t>
  </si>
  <si>
    <t xml:space="preserve">If CBA was conducted: ex-post ERR is below the estimated ERR of the scenario without project
If CEA was conducted: the project results were achieved at a cost above the cost of the alternative ways to achieve the same or similar results.
If CTOA was conducted: the PCR reports that the project is classified as "Alert" in the PMR (in relation with the CPI or SPI indexes, whichever shows the largest problem). </t>
  </si>
  <si>
    <t xml:space="preserve">If CBA was conducted: ex-post ERR is below the estimated ERR of the scenario without project in more than 5 percentage points
If CEA was conducted: the project results were achieved at a cost 5% above (or more) the cost of the alternative ways to achieve the same or similar results.
If CTOA was conducted: the PCR reports that the project is classified as "Problem" in the PMR (in relation with the CPI or SPI indexes, whichever shows the largest problem). </t>
  </si>
  <si>
    <r>
      <rPr>
        <u/>
        <sz val="10"/>
        <color theme="1"/>
        <rFont val="Calibri"/>
        <family val="2"/>
        <scheme val="minor"/>
      </rPr>
      <t>Notes:</t>
    </r>
    <r>
      <rPr>
        <sz val="10"/>
        <color theme="1"/>
        <rFont val="Calibri"/>
        <family val="2"/>
        <scheme val="minor"/>
      </rPr>
      <t xml:space="preserve">
Cost Effectiveness Analysis (CEA)
Cost Benefit Analysis (CBA) 
Cost and Time Overrun Analysis (CTOA)
Economic Rate of Return (ERR)
Cost Performance Index (CPI)
Schedule Performance Index (SPI)
For those cases lacking CEA or CBA, a maximum score of 0.5 (Partial Achievement) can be assigned.
This criterion is assessed but not rated for PBLs.</t>
    </r>
  </si>
  <si>
    <t>Relevance</t>
  </si>
  <si>
    <t>The conditions that made the project relevant at the time of approval remain the same or the conditions that made the project relevant at the time of approval are not the same but the Bank fully accommodated to the changing needs of the client during the period of implementation.</t>
  </si>
  <si>
    <t>The conditions that made the project relevant at the time of approval are not the same but the Bank highly accommodated to the changing needs of the client during the period of implementation.</t>
  </si>
  <si>
    <t>The conditions that made the project relevant at the time of approval are not the same but the Bank partially accommodated to the changing needs of the client during the period of implementation.</t>
  </si>
  <si>
    <t>The conditions that made the project relevant at the time of approval are not the same but the Bank poorly accommodated to the changing needs of the client during the period of implementation.</t>
  </si>
  <si>
    <t>The conditions that made the project relevant at the time of approval are not the same and the Bank was not responsive to the changing needs of the client during the period of implementation. Or, the conditions that made the project relevant at the time of approval are the same but the assessment of relevance at entry was poorly conducted, the real project relevance was always limited and the Bank was not responsive to adapt the project to the needs of the client.</t>
  </si>
  <si>
    <r>
      <rPr>
        <u/>
        <sz val="10"/>
        <color theme="1"/>
        <rFont val="Calibri"/>
        <family val="2"/>
        <scheme val="minor"/>
      </rPr>
      <t xml:space="preserve">Note:
</t>
    </r>
    <r>
      <rPr>
        <sz val="10"/>
        <color theme="1"/>
        <rFont val="Calibri"/>
        <family val="2"/>
        <scheme val="minor"/>
      </rPr>
      <t xml:space="preserve">Relevance (alignment and contribution of the project to the needs of the beneficiaries, the priorities of the Country and the Bank) is assessed against circumstances prevailing at the time of the evaluation. When possible, the Relevance assessment refers back to the ex-ante assessment of Strategic Alignment in the DEM. If circumstances significantly changed during project implementation, then the Relevance assessment seeks to assess whether the Bank’s execution assistance was responsive to changing needs during the full period of implementation and that the operation remained important to achieving country, Bank, regional and global development objectives.  </t>
    </r>
  </si>
  <si>
    <t>Sustainability: risks to the continuation of the current results achieved and expected achievement of future results.</t>
  </si>
  <si>
    <t xml:space="preserve">There are no significant risks to the sustainability of current and future outcomes, or 100% of the existing risks can be mitigated. </t>
  </si>
  <si>
    <t xml:space="preserve">There are significant risks to the sustainability of current and future outcomes; more than 75% of the existing risks can be mitigated. </t>
  </si>
  <si>
    <t xml:space="preserve">There are significant risks to the sustainability of current and future outcomes; more than half of the existing risks can be mitigated. </t>
  </si>
  <si>
    <t xml:space="preserve">There are significant risks to the sustainability of current and future outcomes; more than 25% of the existing risks can be mitigated. </t>
  </si>
  <si>
    <t xml:space="preserve">There are significant risks to the sustainability of current and future outcomes; less than 25% of the existing risks can be mitigated. </t>
  </si>
  <si>
    <t>Non-Core Criterion</t>
  </si>
  <si>
    <t>For all non-core criteria but Environmental and Social Safeguards a qualitative assessment indicating if the performance of the intervention was satisfactory or non-satisfactory is required. The criteria to follow in such assessment are indicated in the PCR Preparation Guidelines.
For Environmental and Social Safeguards, the qualitative assessment reports the rating on the implementation of risk mitigation measures. This indicator  is built for projects identified as having high environmental or social risks based in ESG's classification.The possible ratings of this non-core criteria are: Satisfactory, Partially Satisfactory, Partially Unsatisfactory and Unsatisfactory. For operations not classified as having high environmental and social risks, N.A. should be reported.</t>
  </si>
  <si>
    <t>Evaluation of Effectiveness</t>
  </si>
  <si>
    <t>Evaluation of Effectiveness for Results/Outcomes</t>
  </si>
  <si>
    <t>Result/ Outcome 1</t>
  </si>
  <si>
    <t>Description: Recaudación de la Dirección General de Ingresos (DGI) generada a través de la Unidad de Grandes Contribuyentes.</t>
  </si>
  <si>
    <t>% Achieved</t>
  </si>
  <si>
    <t>If achieved, attribution? (Y/N)</t>
  </si>
  <si>
    <t>Attributable achievement</t>
  </si>
  <si>
    <t>SPD Comments</t>
  </si>
  <si>
    <t>Indicator 1</t>
  </si>
  <si>
    <t>Recaudación a través de la Unidad de Grandes Contribuyentes</t>
  </si>
  <si>
    <t>Indicator 2</t>
  </si>
  <si>
    <t>Indicator 3</t>
  </si>
  <si>
    <t>Indicator 4</t>
  </si>
  <si>
    <t>Indicator 5</t>
  </si>
  <si>
    <t>Indicator 6</t>
  </si>
  <si>
    <t>Indicator 7</t>
  </si>
  <si>
    <t>Indicator 8</t>
  </si>
  <si>
    <t>Indicator 9</t>
  </si>
  <si>
    <t>Indicator 10</t>
  </si>
  <si>
    <t>Average</t>
  </si>
  <si>
    <t>Result/ Outcome 2</t>
  </si>
  <si>
    <t>Description: Recaudación del ITBMS como % del PIB (EBP-PN 2010-2014).</t>
  </si>
  <si>
    <t>Recaudación del ITBMS como % del PIB</t>
  </si>
  <si>
    <t>Result/ Outcome 3</t>
  </si>
  <si>
    <t>Description: Meta anual del presupuesto de inversión pública (gasto de capital) del SPNF ejecutado.</t>
  </si>
  <si>
    <t>Gasto de capital del SPNF ejecutado</t>
  </si>
  <si>
    <t>Result/ Outcome 4</t>
  </si>
  <si>
    <t>Description: Instituciones del Gobierno Central (GC) que utilizan el SINIP (EBP-PN 2010-2014).</t>
  </si>
  <si>
    <t>Porcentaje de Instituciones del GC cubiertas por el sistema de seguimiento del SINIP</t>
  </si>
  <si>
    <t>Result/ Outcome 5</t>
  </si>
  <si>
    <t>Description: Instituciones del Gobierno Central regidas por la CUT.</t>
  </si>
  <si>
    <t>Tasa de instituciones del Gobierno Central regidas por el CUT.</t>
  </si>
  <si>
    <t>Result/ Outcome 7</t>
  </si>
  <si>
    <t>Description: Sistemas de interconexión informática y de telecomunicaciones del MEF para la AFP integrados.</t>
  </si>
  <si>
    <t>Número de sistemas de interconexión informática y de telecomunicaciones integrados a la AFP.</t>
  </si>
  <si>
    <t>Evaluation of Effectiveness for Outputs</t>
  </si>
  <si>
    <t>Component 1</t>
  </si>
  <si>
    <t>Description: Modernización de la Admón. Tributaria</t>
  </si>
  <si>
    <t>Output 1</t>
  </si>
  <si>
    <t>Funciones implantadas dentro de la Unidad de Grandes Contribuyentes de la DGI</t>
  </si>
  <si>
    <t>Output 2</t>
  </si>
  <si>
    <t>Unidad de Tributación Internacional (UTI) creada y en funcionamiento.</t>
  </si>
  <si>
    <t>Output 3</t>
  </si>
  <si>
    <t>Impresoras fiscales nuevas en funcionamiento y auditadas.</t>
  </si>
  <si>
    <t>Output 4</t>
  </si>
  <si>
    <t>Metodología de estimación del gasto tributario implantada.</t>
  </si>
  <si>
    <t>Output 5</t>
  </si>
  <si>
    <t>Auditores de la Unidad de Grandes Contribuyentes entrenados en técnicas avanzadas de auditoría corporativa.</t>
  </si>
  <si>
    <t>Output 6</t>
  </si>
  <si>
    <t>Sistema de apelaciones tributarias implantado y en funcionamiento.</t>
  </si>
  <si>
    <t>Component 2</t>
  </si>
  <si>
    <t>Description: Consolidación de la Gestión del Gasto Público</t>
  </si>
  <si>
    <t>Funciones principales reforzadas dentro de la Unidad de Seguimiento y Evaluación (M&amp;E) de las inversiones (SIPMEP).</t>
  </si>
  <si>
    <t>Funciones implantadas en la Unidad de Gestión presupuestaria (M&amp;E) de la DIPRENA.</t>
  </si>
  <si>
    <t>Anteproyecto de Ley Orgánica de Presupuesto elaborado.</t>
  </si>
  <si>
    <t>Instituciones Sectoriales con el Sistema de Indicadores para Seguimiento y Evaluación de sus Programas de Inversión Implantados.</t>
  </si>
  <si>
    <t>Funcionarios públicos capacitados en geo-referenciamiento, monitoreo y evaluación de programas y proyectos utilizando las herramientas del SINIP y SIPRES-Web.</t>
  </si>
  <si>
    <t>Component 3</t>
  </si>
  <si>
    <t>Description: Fortalecimiento de la Admón. Financiera Pública</t>
  </si>
  <si>
    <t>Cuentas corrientes del Gobierno Central depuradas y automatizadas bajo la CUT.</t>
  </si>
  <si>
    <t>Funcionarios del Gobierno Central capacitados en gestión financiera y contable.</t>
  </si>
  <si>
    <t>Funcionarios del Gobierno Central capacitados en normas internacionales contables del sector público (NIC-SP)</t>
  </si>
  <si>
    <t>Unidad de Programación Financiera creada y funcionando planamente en coordinación con 7 direcciones del MEF.</t>
  </si>
  <si>
    <t>Unidad de Gestión Fiduciaria de Proyectos creada y funcionando.</t>
  </si>
  <si>
    <t>Component 4</t>
  </si>
  <si>
    <t>Description: Integración Tecnológica</t>
  </si>
  <si>
    <t>Estándares de interoperabildiad informática y de telecomunicaciones definidos por la DTI en apoyo a la AFP.</t>
  </si>
  <si>
    <t>Sistemas/Servicios de apoyo informático y de telecomunicaciones que apoyan la AFP en pleno funcionamiento.</t>
  </si>
  <si>
    <t>Effectiveness</t>
  </si>
  <si>
    <t>% of outcomes that were achieved</t>
  </si>
  <si>
    <t>% of outcomes that were attributable</t>
  </si>
  <si>
    <t>Sustainability</t>
  </si>
  <si>
    <t>Non Core Criterion</t>
  </si>
  <si>
    <t>Safisfactory/Non Satisfactory</t>
  </si>
  <si>
    <t>Contribution to the Bank Development Objectives</t>
  </si>
  <si>
    <t>Satisfactorio</t>
  </si>
  <si>
    <t>Environmental and Social Safeguards (implementation of mitigation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</si>
</sst>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font>
      <sz val="11"/>
      <color theme="1"/>
      <name val="Calibri"/>
      <family val="2"/>
      <scheme val="minor"/>
    </font>
    <font>
      <sz val="11"/>
      <color theme="1"/>
      <name val="Calibri"/>
      <family val="2"/>
      <scheme val="minor"/>
    </font>
    <font>
      <b/>
      <i/>
      <sz val="10"/>
      <color indexed="9"/>
      <name val="Calibri"/>
      <family val="2"/>
      <scheme val="minor"/>
    </font>
    <font>
      <b/>
      <sz val="10"/>
      <name val="Calibri"/>
      <family val="2"/>
      <scheme val="minor"/>
    </font>
    <font>
      <b/>
      <sz val="10"/>
      <color indexed="8"/>
      <name val="Calibri"/>
      <family val="2"/>
      <scheme val="minor"/>
    </font>
    <font>
      <b/>
      <sz val="10"/>
      <color indexed="9"/>
      <name val="Calibri"/>
      <family val="2"/>
      <scheme val="minor"/>
    </font>
    <font>
      <b/>
      <sz val="8"/>
      <name val="Calibri"/>
      <family val="2"/>
      <scheme val="minor"/>
    </font>
    <font>
      <b/>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0"/>
      <color theme="0"/>
      <name val="Calibri"/>
      <family val="2"/>
      <scheme val="minor"/>
    </font>
    <font>
      <sz val="10"/>
      <color theme="1"/>
      <name val="Calibri"/>
      <family val="2"/>
      <scheme val="minor"/>
    </font>
    <font>
      <sz val="10"/>
      <name val="Calibri"/>
      <family val="2"/>
      <scheme val="minor"/>
    </font>
    <font>
      <b/>
      <sz val="10"/>
      <color theme="1"/>
      <name val="Calibri"/>
      <family val="2"/>
      <scheme val="minor"/>
    </font>
    <font>
      <u/>
      <sz val="10"/>
      <color theme="1"/>
      <name val="Calibri"/>
      <family val="2"/>
      <scheme val="minor"/>
    </font>
    <font>
      <sz val="11"/>
      <color theme="0" tint="-4.9989318521683403E-2"/>
      <name val="Calibri"/>
      <family val="2"/>
      <scheme val="minor"/>
    </font>
    <font>
      <b/>
      <u/>
      <sz val="11"/>
      <color theme="0" tint="-4.9989318521683403E-2"/>
      <name val="Calibri"/>
      <family val="2"/>
      <scheme val="minor"/>
    </font>
    <font>
      <b/>
      <sz val="11"/>
      <color theme="0" tint="-4.9989318521683403E-2"/>
      <name val="Calibri"/>
      <family val="2"/>
      <scheme val="minor"/>
    </font>
    <font>
      <b/>
      <u/>
      <sz val="10"/>
      <color theme="1"/>
      <name val="Calibri"/>
      <family val="2"/>
      <scheme val="minor"/>
    </font>
    <font>
      <b/>
      <u/>
      <sz val="11"/>
      <color theme="0"/>
      <name val="Calibri"/>
      <family val="2"/>
      <scheme val="minor"/>
    </font>
    <font>
      <b/>
      <u/>
      <sz val="12"/>
      <color theme="0"/>
      <name val="Calibri"/>
      <family val="2"/>
      <scheme val="minor"/>
    </font>
    <font>
      <sz val="11"/>
      <color theme="4" tint="-0.499984740745262"/>
      <name val="Calibri"/>
      <family val="2"/>
      <scheme val="minor"/>
    </font>
    <font>
      <sz val="11"/>
      <color rgb="FFFF0000"/>
      <name val="Calibri"/>
      <family val="2"/>
      <scheme val="minor"/>
    </font>
    <font>
      <b/>
      <sz val="11"/>
      <color rgb="FFFF0000"/>
      <name val="Calibri"/>
      <family val="2"/>
      <scheme val="minor"/>
    </font>
    <font>
      <sz val="11"/>
      <color indexed="81"/>
      <name val="Tahoma"/>
      <charset val="1"/>
    </font>
    <font>
      <b/>
      <sz val="11"/>
      <color indexed="81"/>
      <name val="Tahoma"/>
      <charset val="1"/>
    </font>
    <font>
      <sz val="8"/>
      <color theme="1"/>
      <name val="Arial"/>
      <family val="2"/>
    </font>
  </fonts>
  <fills count="13">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3"/>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bgColor indexed="64"/>
      </patternFill>
    </fill>
    <fill>
      <patternFill patternType="solid">
        <fgColor theme="3" tint="-0.499984740745262"/>
        <bgColor indexed="64"/>
      </patternFill>
    </fill>
    <fill>
      <patternFill patternType="solid">
        <fgColor theme="8" tint="0.79998168889431442"/>
        <bgColor indexed="64"/>
      </patternFill>
    </fill>
    <fill>
      <patternFill patternType="solid">
        <fgColor theme="3" tint="0.5999938962981048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33">
    <xf numFmtId="0" fontId="0" fillId="0" borderId="0" xfId="0"/>
    <xf numFmtId="0" fontId="5" fillId="5"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11" fillId="2" borderId="1" xfId="0" applyFont="1" applyFill="1" applyBorder="1" applyAlignment="1">
      <alignment horizontal="center" vertical="top"/>
    </xf>
    <xf numFmtId="0" fontId="12" fillId="0" borderId="0" xfId="0" applyFont="1"/>
    <xf numFmtId="2" fontId="3" fillId="7" borderId="1" xfId="0" applyNumberFormat="1" applyFont="1" applyFill="1" applyBorder="1" applyAlignment="1">
      <alignment horizontal="center" vertical="top"/>
    </xf>
    <xf numFmtId="0" fontId="12" fillId="0" borderId="1" xfId="0" applyFont="1" applyBorder="1" applyAlignment="1">
      <alignment vertical="top" wrapText="1"/>
    </xf>
    <xf numFmtId="2" fontId="12" fillId="0" borderId="1" xfId="0" applyNumberFormat="1" applyFont="1" applyBorder="1" applyAlignment="1">
      <alignment vertical="top"/>
    </xf>
    <xf numFmtId="0" fontId="12" fillId="0" borderId="1" xfId="0" applyFont="1" applyFill="1" applyBorder="1" applyAlignment="1">
      <alignment vertical="top" wrapText="1"/>
    </xf>
    <xf numFmtId="2" fontId="3" fillId="7" borderId="1" xfId="0" applyNumberFormat="1" applyFont="1" applyFill="1" applyBorder="1" applyAlignment="1">
      <alignment vertical="top"/>
    </xf>
    <xf numFmtId="0" fontId="0" fillId="0" borderId="0" xfId="0" applyFont="1" applyAlignment="1">
      <alignment wrapText="1"/>
    </xf>
    <xf numFmtId="0" fontId="8" fillId="2" borderId="1" xfId="0" applyFont="1" applyFill="1" applyBorder="1" applyAlignment="1">
      <alignment horizontal="center" wrapText="1"/>
    </xf>
    <xf numFmtId="2" fontId="3" fillId="8" borderId="1" xfId="0" applyNumberFormat="1" applyFont="1" applyFill="1" applyBorder="1" applyAlignment="1">
      <alignment horizontal="center" vertical="top"/>
    </xf>
    <xf numFmtId="2" fontId="3" fillId="8" borderId="1" xfId="0" applyNumberFormat="1" applyFont="1" applyFill="1" applyBorder="1" applyAlignment="1">
      <alignment vertical="top"/>
    </xf>
    <xf numFmtId="0" fontId="3" fillId="7" borderId="2" xfId="0" applyFont="1" applyFill="1" applyBorder="1" applyAlignment="1">
      <alignment vertical="top"/>
    </xf>
    <xf numFmtId="0" fontId="3" fillId="7" borderId="4" xfId="0" applyFont="1" applyFill="1" applyBorder="1" applyAlignment="1">
      <alignment vertical="top"/>
    </xf>
    <xf numFmtId="0" fontId="9" fillId="7" borderId="5" xfId="0" applyFont="1" applyFill="1" applyBorder="1" applyAlignment="1">
      <alignment vertical="top" wrapText="1"/>
    </xf>
    <xf numFmtId="0" fontId="8" fillId="2" borderId="5" xfId="0" applyFont="1" applyFill="1" applyBorder="1" applyAlignment="1">
      <alignment wrapText="1"/>
    </xf>
    <xf numFmtId="0" fontId="8" fillId="2" borderId="6" xfId="0" applyFont="1" applyFill="1" applyBorder="1" applyAlignment="1">
      <alignment horizontal="center" wrapText="1"/>
    </xf>
    <xf numFmtId="0" fontId="9" fillId="7" borderId="5" xfId="0" applyFont="1" applyFill="1" applyBorder="1" applyAlignment="1">
      <alignment wrapText="1"/>
    </xf>
    <xf numFmtId="10" fontId="3" fillId="6" borderId="1" xfId="1" applyNumberFormat="1" applyFont="1" applyFill="1" applyBorder="1" applyAlignment="1">
      <alignment horizontal="center" vertical="center" wrapText="1"/>
    </xf>
    <xf numFmtId="0" fontId="10" fillId="4" borderId="6" xfId="0" applyFont="1" applyFill="1" applyBorder="1" applyAlignment="1">
      <alignment wrapText="1"/>
    </xf>
    <xf numFmtId="0" fontId="12" fillId="0" borderId="1" xfId="0" applyFont="1" applyBorder="1" applyAlignment="1">
      <alignment wrapText="1"/>
    </xf>
    <xf numFmtId="0" fontId="12" fillId="0" borderId="1" xfId="0" applyFont="1" applyBorder="1" applyAlignment="1">
      <alignment horizontal="right"/>
    </xf>
    <xf numFmtId="2" fontId="12" fillId="0" borderId="1" xfId="0" applyNumberFormat="1" applyFont="1" applyBorder="1" applyAlignment="1">
      <alignment horizontal="right" vertical="top"/>
    </xf>
    <xf numFmtId="164" fontId="12" fillId="0" borderId="1" xfId="0" applyNumberFormat="1" applyFont="1" applyBorder="1" applyAlignment="1">
      <alignment vertical="top"/>
    </xf>
    <xf numFmtId="0" fontId="17" fillId="2" borderId="1" xfId="0" applyFont="1" applyFill="1" applyBorder="1"/>
    <xf numFmtId="0" fontId="18" fillId="2" borderId="1" xfId="0" applyFont="1" applyFill="1" applyBorder="1"/>
    <xf numFmtId="0" fontId="16" fillId="2" borderId="1" xfId="0" applyFont="1" applyFill="1" applyBorder="1"/>
    <xf numFmtId="0" fontId="16" fillId="7" borderId="0" xfId="0" applyFont="1" applyFill="1" applyBorder="1"/>
    <xf numFmtId="0" fontId="18" fillId="7" borderId="0" xfId="0" applyFont="1" applyFill="1" applyBorder="1"/>
    <xf numFmtId="0" fontId="16" fillId="7" borderId="0" xfId="0" applyFont="1" applyFill="1"/>
    <xf numFmtId="2" fontId="9" fillId="4" borderId="6" xfId="0" applyNumberFormat="1" applyFont="1" applyFill="1" applyBorder="1" applyAlignment="1">
      <alignment horizontal="center" vertical="top" wrapText="1"/>
    </xf>
    <xf numFmtId="10" fontId="6" fillId="11" borderId="1" xfId="1" applyNumberFormat="1" applyFont="1" applyFill="1" applyBorder="1" applyAlignment="1">
      <alignment horizontal="center" vertical="center" wrapText="1"/>
    </xf>
    <xf numFmtId="0" fontId="0" fillId="3" borderId="0" xfId="0" applyFont="1" applyFill="1" applyAlignment="1">
      <alignment wrapText="1"/>
    </xf>
    <xf numFmtId="0" fontId="8" fillId="2" borderId="7" xfId="0" applyFont="1" applyFill="1" applyBorder="1" applyAlignment="1">
      <alignment horizontal="left" vertical="top" wrapText="1"/>
    </xf>
    <xf numFmtId="0" fontId="8" fillId="2" borderId="8" xfId="0" applyFont="1" applyFill="1" applyBorder="1" applyAlignment="1">
      <alignment horizontal="center" vertical="top" wrapText="1"/>
    </xf>
    <xf numFmtId="0" fontId="9" fillId="3" borderId="9" xfId="0" applyFont="1" applyFill="1" applyBorder="1" applyAlignment="1">
      <alignment horizontal="left" vertical="top" wrapText="1"/>
    </xf>
    <xf numFmtId="0" fontId="10" fillId="3" borderId="9" xfId="0" applyFont="1" applyFill="1" applyBorder="1" applyAlignment="1">
      <alignment vertical="top" wrapText="1"/>
    </xf>
    <xf numFmtId="0" fontId="9" fillId="7" borderId="2" xfId="0" applyFont="1" applyFill="1" applyBorder="1" applyAlignment="1">
      <alignment vertical="top" wrapText="1"/>
    </xf>
    <xf numFmtId="0" fontId="9" fillId="7" borderId="1" xfId="0" applyFont="1" applyFill="1" applyBorder="1" applyAlignment="1">
      <alignment vertical="top" wrapText="1"/>
    </xf>
    <xf numFmtId="2" fontId="9" fillId="3" borderId="11" xfId="0" applyNumberFormat="1" applyFont="1" applyFill="1" applyBorder="1" applyAlignment="1">
      <alignment horizontal="center" vertical="top" wrapText="1"/>
    </xf>
    <xf numFmtId="0" fontId="10" fillId="9" borderId="1" xfId="0" applyFont="1" applyFill="1" applyBorder="1"/>
    <xf numFmtId="0" fontId="10" fillId="4" borderId="1" xfId="0" applyFont="1" applyFill="1" applyBorder="1"/>
    <xf numFmtId="2" fontId="3" fillId="6" borderId="1" xfId="0" applyNumberFormat="1" applyFont="1" applyFill="1" applyBorder="1" applyAlignment="1">
      <alignment horizontal="center" vertical="center" wrapText="1"/>
    </xf>
    <xf numFmtId="2" fontId="3" fillId="11" borderId="1" xfId="0" applyNumberFormat="1" applyFont="1" applyFill="1" applyBorder="1" applyAlignment="1">
      <alignment horizontal="center" vertical="center" wrapText="1"/>
    </xf>
    <xf numFmtId="0" fontId="18" fillId="2" borderId="1" xfId="0" applyFont="1" applyFill="1" applyBorder="1" applyAlignment="1">
      <alignment horizontal="center" wrapText="1"/>
    </xf>
    <xf numFmtId="0" fontId="10" fillId="9" borderId="1" xfId="0" applyFont="1" applyFill="1" applyBorder="1" applyAlignment="1">
      <alignment horizontal="center"/>
    </xf>
    <xf numFmtId="0" fontId="10" fillId="3" borderId="9" xfId="0" applyFont="1" applyFill="1" applyBorder="1" applyAlignment="1">
      <alignment horizontal="left" vertical="top" wrapText="1"/>
    </xf>
    <xf numFmtId="2" fontId="9" fillId="3" borderId="10" xfId="0" applyNumberFormat="1" applyFont="1" applyFill="1" applyBorder="1" applyAlignment="1">
      <alignment horizontal="center" vertical="top" wrapText="1"/>
    </xf>
    <xf numFmtId="0" fontId="16" fillId="12" borderId="0" xfId="0" applyFont="1" applyFill="1" applyBorder="1"/>
    <xf numFmtId="0" fontId="18" fillId="7" borderId="0" xfId="0" applyFont="1" applyFill="1"/>
    <xf numFmtId="0" fontId="18" fillId="2" borderId="2" xfId="0" applyFont="1" applyFill="1" applyBorder="1"/>
    <xf numFmtId="0" fontId="18" fillId="2" borderId="3" xfId="0" applyFont="1" applyFill="1" applyBorder="1"/>
    <xf numFmtId="0" fontId="18" fillId="2" borderId="4" xfId="0" applyFont="1" applyFill="1" applyBorder="1"/>
    <xf numFmtId="0" fontId="18" fillId="2" borderId="0" xfId="0" applyFont="1" applyFill="1"/>
    <xf numFmtId="2" fontId="18" fillId="2" borderId="3" xfId="0" applyNumberFormat="1" applyFont="1" applyFill="1" applyBorder="1" applyAlignment="1">
      <alignment horizontal="center"/>
    </xf>
    <xf numFmtId="2" fontId="11" fillId="5" borderId="1" xfId="0" applyNumberFormat="1" applyFont="1" applyFill="1" applyBorder="1" applyAlignment="1">
      <alignment horizontal="center" vertical="center" wrapText="1"/>
    </xf>
    <xf numFmtId="0" fontId="10" fillId="4" borderId="1" xfId="0" applyFont="1" applyFill="1" applyBorder="1" applyAlignment="1">
      <alignment horizontal="center"/>
    </xf>
    <xf numFmtId="2" fontId="16" fillId="2" borderId="0" xfId="0" applyNumberFormat="1" applyFont="1" applyFill="1"/>
    <xf numFmtId="0" fontId="17" fillId="2" borderId="1" xfId="0" applyFont="1" applyFill="1" applyBorder="1" applyAlignment="1">
      <alignment wrapText="1"/>
    </xf>
    <xf numFmtId="2" fontId="18" fillId="2" borderId="3" xfId="0" applyNumberFormat="1" applyFont="1" applyFill="1" applyBorder="1"/>
    <xf numFmtId="0" fontId="16" fillId="12" borderId="0" xfId="0" applyFont="1" applyFill="1"/>
    <xf numFmtId="0" fontId="10" fillId="3" borderId="9" xfId="0" applyFont="1" applyFill="1" applyBorder="1" applyAlignment="1">
      <alignment horizontal="left" vertical="top" wrapText="1" indent="4"/>
    </xf>
    <xf numFmtId="0" fontId="0" fillId="9" borderId="0" xfId="0" applyFont="1" applyFill="1" applyAlignment="1">
      <alignment wrapText="1"/>
    </xf>
    <xf numFmtId="0" fontId="20" fillId="7" borderId="0" xfId="0" applyFont="1" applyFill="1"/>
    <xf numFmtId="0" fontId="16" fillId="7" borderId="3" xfId="0" applyFont="1" applyFill="1" applyBorder="1"/>
    <xf numFmtId="0" fontId="10" fillId="7" borderId="3" xfId="0" applyFont="1" applyFill="1" applyBorder="1"/>
    <xf numFmtId="0" fontId="10" fillId="7" borderId="3" xfId="0" applyFont="1" applyFill="1" applyBorder="1" applyAlignment="1">
      <alignment horizontal="center"/>
    </xf>
    <xf numFmtId="0" fontId="22" fillId="7" borderId="0" xfId="0" applyFont="1" applyFill="1"/>
    <xf numFmtId="2" fontId="16" fillId="7" borderId="0" xfId="0" applyNumberFormat="1" applyFont="1" applyFill="1" applyBorder="1" applyAlignment="1">
      <alignment horizontal="center"/>
    </xf>
    <xf numFmtId="0" fontId="12" fillId="0" borderId="3" xfId="0" applyFont="1" applyBorder="1" applyAlignment="1">
      <alignment vertical="top" wrapText="1"/>
    </xf>
    <xf numFmtId="2" fontId="12" fillId="0" borderId="3" xfId="0" applyNumberFormat="1" applyFont="1" applyBorder="1" applyAlignment="1">
      <alignment vertical="top"/>
    </xf>
    <xf numFmtId="0" fontId="11" fillId="2" borderId="4" xfId="0" applyFont="1" applyFill="1" applyBorder="1" applyAlignment="1">
      <alignment horizontal="center" vertical="top"/>
    </xf>
    <xf numFmtId="0" fontId="3" fillId="6" borderId="1" xfId="0" applyFont="1" applyFill="1" applyBorder="1" applyAlignment="1">
      <alignment vertical="center" wrapText="1"/>
    </xf>
    <xf numFmtId="0" fontId="4" fillId="11" borderId="1" xfId="0" applyFont="1" applyFill="1" applyBorder="1" applyAlignment="1">
      <alignment vertical="center" wrapText="1"/>
    </xf>
    <xf numFmtId="0" fontId="3" fillId="11" borderId="1" xfId="0" applyFont="1" applyFill="1" applyBorder="1" applyAlignment="1">
      <alignment vertical="center" wrapText="1"/>
    </xf>
    <xf numFmtId="0" fontId="2" fillId="5" borderId="1" xfId="0" applyFont="1" applyFill="1" applyBorder="1" applyAlignment="1">
      <alignment vertical="center" wrapText="1"/>
    </xf>
    <xf numFmtId="0" fontId="2" fillId="5" borderId="1" xfId="0" applyFont="1" applyFill="1" applyBorder="1" applyAlignment="1">
      <alignment horizontal="right" vertical="center" wrapText="1"/>
    </xf>
    <xf numFmtId="0" fontId="0" fillId="9" borderId="0" xfId="0" applyFill="1"/>
    <xf numFmtId="0" fontId="16" fillId="10" borderId="15" xfId="0" applyFont="1" applyFill="1" applyBorder="1"/>
    <xf numFmtId="0" fontId="16" fillId="10" borderId="16" xfId="0" applyFont="1" applyFill="1" applyBorder="1"/>
    <xf numFmtId="0" fontId="16" fillId="10" borderId="17" xfId="0" applyFont="1" applyFill="1" applyBorder="1"/>
    <xf numFmtId="0" fontId="0" fillId="9" borderId="0" xfId="0" applyFill="1" applyAlignment="1">
      <alignment horizontal="center"/>
    </xf>
    <xf numFmtId="0" fontId="18" fillId="2" borderId="1" xfId="0" applyFont="1" applyFill="1" applyBorder="1" applyAlignment="1">
      <alignment horizontal="left" vertical="center" wrapText="1"/>
    </xf>
    <xf numFmtId="2" fontId="18" fillId="7" borderId="0" xfId="0" applyNumberFormat="1" applyFont="1" applyFill="1" applyBorder="1" applyAlignment="1">
      <alignment horizontal="center"/>
    </xf>
    <xf numFmtId="0" fontId="10" fillId="9" borderId="1" xfId="0" applyFont="1" applyFill="1" applyBorder="1" applyAlignment="1">
      <alignment horizontal="left" vertical="center" wrapText="1"/>
    </xf>
    <xf numFmtId="2" fontId="24" fillId="9" borderId="10" xfId="0" applyNumberFormat="1" applyFont="1" applyFill="1" applyBorder="1" applyAlignment="1">
      <alignment horizontal="center" vertical="top" wrapText="1"/>
    </xf>
    <xf numFmtId="2" fontId="24" fillId="9" borderId="1" xfId="0" applyNumberFormat="1" applyFont="1" applyFill="1" applyBorder="1" applyAlignment="1">
      <alignment horizontal="center" vertical="top" wrapText="1"/>
    </xf>
    <xf numFmtId="49" fontId="23" fillId="9" borderId="1" xfId="0" applyNumberFormat="1" applyFont="1" applyFill="1" applyBorder="1" applyAlignment="1">
      <alignment horizontal="center" wrapText="1"/>
    </xf>
    <xf numFmtId="0" fontId="4" fillId="11" borderId="1" xfId="0" applyFont="1" applyFill="1" applyBorder="1" applyAlignment="1">
      <alignment vertical="center"/>
    </xf>
    <xf numFmtId="0" fontId="27" fillId="0" borderId="0" xfId="0" applyFont="1"/>
    <xf numFmtId="0" fontId="10" fillId="4" borderId="2" xfId="0" applyFont="1" applyFill="1" applyBorder="1" applyAlignment="1"/>
    <xf numFmtId="0" fontId="10" fillId="4" borderId="3" xfId="0" applyFont="1" applyFill="1" applyBorder="1" applyAlignment="1"/>
    <xf numFmtId="0" fontId="12" fillId="3" borderId="1" xfId="0" applyFont="1" applyFill="1" applyBorder="1" applyAlignment="1">
      <alignment horizontal="left" vertical="top" wrapText="1"/>
    </xf>
    <xf numFmtId="0" fontId="12" fillId="3" borderId="1" xfId="0" applyFont="1" applyFill="1" applyBorder="1" applyAlignment="1">
      <alignment horizontal="left" vertical="top"/>
    </xf>
    <xf numFmtId="0" fontId="14" fillId="0" borderId="0" xfId="0" applyFont="1" applyAlignment="1">
      <alignment horizontal="left" wrapText="1"/>
    </xf>
    <xf numFmtId="0" fontId="12" fillId="3" borderId="1" xfId="0" applyFont="1" applyFill="1" applyBorder="1" applyAlignment="1">
      <alignment vertical="top" wrapText="1"/>
    </xf>
    <xf numFmtId="0" fontId="12" fillId="3" borderId="1" xfId="0" applyFont="1" applyFill="1" applyBorder="1" applyAlignment="1">
      <alignment vertical="top"/>
    </xf>
    <xf numFmtId="0" fontId="3" fillId="7" borderId="1" xfId="0" applyFont="1" applyFill="1" applyBorder="1" applyAlignment="1">
      <alignment vertical="top"/>
    </xf>
    <xf numFmtId="0" fontId="3" fillId="7" borderId="1" xfId="0" applyFont="1" applyFill="1" applyBorder="1" applyAlignment="1">
      <alignment vertical="top" wrapText="1"/>
    </xf>
    <xf numFmtId="0" fontId="11" fillId="2" borderId="1" xfId="0" applyFont="1" applyFill="1" applyBorder="1" applyAlignment="1">
      <alignment horizontal="left" vertical="top"/>
    </xf>
    <xf numFmtId="0" fontId="3" fillId="8" borderId="1" xfId="0" applyFont="1" applyFill="1" applyBorder="1" applyAlignment="1">
      <alignment vertical="top" wrapText="1"/>
    </xf>
    <xf numFmtId="0" fontId="13" fillId="8" borderId="1" xfId="0" applyFont="1" applyFill="1" applyBorder="1" applyAlignment="1">
      <alignment vertical="top" wrapText="1"/>
    </xf>
    <xf numFmtId="0" fontId="3" fillId="8" borderId="1" xfId="0" applyFont="1" applyFill="1" applyBorder="1" applyAlignment="1">
      <alignment vertical="top"/>
    </xf>
    <xf numFmtId="0" fontId="11" fillId="2" borderId="2" xfId="0" applyFont="1" applyFill="1" applyBorder="1" applyAlignment="1">
      <alignment horizontal="left" vertical="top"/>
    </xf>
    <xf numFmtId="0" fontId="4" fillId="0" borderId="2" xfId="0" applyNumberFormat="1" applyFont="1" applyFill="1" applyBorder="1" applyAlignment="1" applyProtection="1">
      <alignment horizontal="left" vertical="center" wrapText="1"/>
      <protection locked="0"/>
    </xf>
    <xf numFmtId="0" fontId="0" fillId="0" borderId="4" xfId="0" applyBorder="1" applyAlignment="1">
      <alignment horizontal="left" vertical="center" wrapText="1"/>
    </xf>
    <xf numFmtId="0" fontId="0" fillId="9" borderId="2" xfId="0" applyFill="1" applyBorder="1" applyAlignment="1">
      <alignment horizontal="left" vertical="top" wrapText="1"/>
    </xf>
    <xf numFmtId="0" fontId="0" fillId="9" borderId="3" xfId="0" applyFill="1" applyBorder="1" applyAlignment="1">
      <alignment horizontal="left" vertical="top" wrapText="1"/>
    </xf>
    <xf numFmtId="0" fontId="0" fillId="9" borderId="4" xfId="0" applyFill="1" applyBorder="1" applyAlignment="1">
      <alignment horizontal="left" vertical="top" wrapText="1"/>
    </xf>
    <xf numFmtId="0" fontId="2" fillId="5" borderId="1" xfId="0" applyFont="1" applyFill="1" applyBorder="1" applyAlignment="1">
      <alignment horizontal="left" vertical="center" wrapText="1"/>
    </xf>
    <xf numFmtId="164" fontId="4" fillId="0" borderId="1" xfId="0" applyNumberFormat="1" applyFont="1" applyFill="1" applyBorder="1" applyAlignment="1" applyProtection="1">
      <alignment horizontal="left" vertical="center" wrapText="1"/>
      <protection locked="0"/>
    </xf>
    <xf numFmtId="0" fontId="3" fillId="6" borderId="1" xfId="0" applyFont="1" applyFill="1" applyBorder="1" applyAlignment="1" applyProtection="1">
      <alignment horizontal="center" vertical="center" wrapText="1"/>
      <protection locked="0"/>
    </xf>
    <xf numFmtId="0" fontId="5" fillId="5" borderId="2" xfId="0" applyFont="1" applyFill="1" applyBorder="1" applyAlignment="1">
      <alignment horizontal="center" vertical="center" wrapText="1"/>
    </xf>
    <xf numFmtId="0" fontId="0" fillId="0" borderId="4" xfId="0" applyBorder="1" applyAlignment="1">
      <alignment vertical="center" wrapText="1"/>
    </xf>
    <xf numFmtId="0" fontId="3" fillId="6" borderId="2" xfId="0" quotePrefix="1" applyNumberFormat="1" applyFont="1" applyFill="1" applyBorder="1" applyAlignment="1">
      <alignment horizontal="center" vertical="center" wrapText="1"/>
    </xf>
    <xf numFmtId="0" fontId="0" fillId="0" borderId="4" xfId="0" applyNumberFormat="1" applyBorder="1" applyAlignment="1">
      <alignment horizontal="center" vertical="center" wrapText="1"/>
    </xf>
    <xf numFmtId="0" fontId="7" fillId="9" borderId="0" xfId="0" applyFont="1" applyFill="1" applyAlignment="1">
      <alignment horizontal="center"/>
    </xf>
    <xf numFmtId="0" fontId="18" fillId="10" borderId="0" xfId="0" applyFont="1" applyFill="1" applyAlignment="1">
      <alignment horizontal="center"/>
    </xf>
    <xf numFmtId="0" fontId="2" fillId="5" borderId="10" xfId="0" applyFont="1" applyFill="1" applyBorder="1" applyAlignment="1">
      <alignment horizontal="left" vertical="center" wrapText="1"/>
    </xf>
    <xf numFmtId="0" fontId="18" fillId="10" borderId="7" xfId="0" applyFont="1" applyFill="1" applyBorder="1" applyAlignment="1">
      <alignment horizontal="center"/>
    </xf>
    <xf numFmtId="0" fontId="18" fillId="10" borderId="12" xfId="0" applyFont="1" applyFill="1" applyBorder="1" applyAlignment="1">
      <alignment horizontal="center"/>
    </xf>
    <xf numFmtId="0" fontId="18" fillId="10" borderId="13" xfId="0" applyFont="1" applyFill="1" applyBorder="1" applyAlignment="1">
      <alignment horizontal="center"/>
    </xf>
    <xf numFmtId="0" fontId="18" fillId="10" borderId="9" xfId="0" applyFont="1" applyFill="1" applyBorder="1" applyAlignment="1">
      <alignment horizontal="center"/>
    </xf>
    <xf numFmtId="0" fontId="18" fillId="10" borderId="0" xfId="0" applyFont="1" applyFill="1" applyBorder="1" applyAlignment="1">
      <alignment horizontal="center"/>
    </xf>
    <xf numFmtId="0" fontId="18" fillId="10" borderId="14" xfId="0" applyFont="1" applyFill="1" applyBorder="1" applyAlignment="1">
      <alignment horizontal="center"/>
    </xf>
    <xf numFmtId="0" fontId="21" fillId="7" borderId="0" xfId="0" applyFont="1" applyFill="1" applyAlignment="1">
      <alignment horizontal="center"/>
    </xf>
    <xf numFmtId="0" fontId="10" fillId="4" borderId="2" xfId="0" applyFont="1" applyFill="1" applyBorder="1" applyAlignment="1"/>
    <xf numFmtId="0" fontId="10" fillId="4" borderId="3" xfId="0" applyFont="1" applyFill="1" applyBorder="1" applyAlignment="1"/>
    <xf numFmtId="0" fontId="0" fillId="0" borderId="4" xfId="0" applyBorder="1" applyAlignment="1"/>
    <xf numFmtId="0" fontId="18" fillId="2" borderId="2" xfId="0" applyFont="1" applyFill="1" applyBorder="1" applyAlignment="1"/>
    <xf numFmtId="0" fontId="18" fillId="2" borderId="3" xfId="0" applyFont="1" applyFill="1" applyBorder="1" applyAlignme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E41"/>
  <sheetViews>
    <sheetView zoomScale="110" zoomScaleNormal="110" workbookViewId="0" xr3:uid="{958C4451-9541-5A59-BF78-D2F731DF1C81}">
      <selection activeCell="C17" sqref="C17"/>
    </sheetView>
  </sheetViews>
  <sheetFormatPr defaultColWidth="0" defaultRowHeight="14.45" zeroHeight="1"/>
  <cols>
    <col min="1" max="1" width="5" style="79" customWidth="1"/>
    <col min="2" max="2" width="98" customWidth="1"/>
    <col min="3" max="4" width="27.28515625" customWidth="1"/>
    <col min="5" max="5" width="0.5703125" customWidth="1"/>
    <col min="6" max="16384" width="9.140625" hidden="1"/>
  </cols>
  <sheetData>
    <row r="1" spans="2:5">
      <c r="B1" s="119" t="s">
        <v>0</v>
      </c>
      <c r="C1" s="119"/>
      <c r="D1" s="119"/>
      <c r="E1" s="79"/>
    </row>
    <row r="2" spans="2:5">
      <c r="B2" s="119" t="s">
        <v>1</v>
      </c>
      <c r="C2" s="119"/>
      <c r="D2" s="119"/>
      <c r="E2" s="79"/>
    </row>
    <row r="3" spans="2:5">
      <c r="B3" s="118"/>
      <c r="C3" s="118"/>
      <c r="D3" s="118"/>
      <c r="E3" s="79"/>
    </row>
    <row r="4" spans="2:5">
      <c r="B4" s="121" t="s">
        <v>2</v>
      </c>
      <c r="C4" s="122"/>
      <c r="D4" s="123"/>
      <c r="E4" s="79"/>
    </row>
    <row r="5" spans="2:5">
      <c r="B5" s="124" t="s">
        <v>3</v>
      </c>
      <c r="C5" s="125"/>
      <c r="D5" s="126"/>
      <c r="E5" s="79"/>
    </row>
    <row r="6" spans="2:5">
      <c r="B6" s="80"/>
      <c r="C6" s="81"/>
      <c r="D6" s="82"/>
      <c r="E6" s="79"/>
    </row>
    <row r="7" spans="2:5">
      <c r="B7" s="120" t="s">
        <v>4</v>
      </c>
      <c r="C7" s="120"/>
      <c r="D7" s="120"/>
      <c r="E7" s="79"/>
    </row>
    <row r="8" spans="2:5">
      <c r="B8" s="74" t="s">
        <v>5</v>
      </c>
      <c r="C8" s="113"/>
      <c r="D8" s="113"/>
      <c r="E8" s="79"/>
    </row>
    <row r="9" spans="2:5" ht="35.450000000000003" customHeight="1">
      <c r="B9" s="75" t="s">
        <v>6</v>
      </c>
      <c r="C9" s="112" t="s">
        <v>7</v>
      </c>
      <c r="D9" s="112"/>
      <c r="E9" s="79"/>
    </row>
    <row r="10" spans="2:5" ht="27" customHeight="1">
      <c r="B10" s="90" t="s">
        <v>8</v>
      </c>
      <c r="C10" s="112" t="s">
        <v>9</v>
      </c>
      <c r="D10" s="112"/>
      <c r="E10" s="79"/>
    </row>
    <row r="11" spans="2:5" ht="37.15" customHeight="1">
      <c r="B11" s="76" t="s">
        <v>10</v>
      </c>
      <c r="C11" s="112" t="s">
        <v>11</v>
      </c>
      <c r="D11" s="112"/>
      <c r="E11" s="79"/>
    </row>
    <row r="12" spans="2:5">
      <c r="B12" s="74" t="s">
        <v>12</v>
      </c>
      <c r="C12" s="113"/>
      <c r="D12" s="113"/>
      <c r="E12" s="79"/>
    </row>
    <row r="13" spans="2:5" ht="51" customHeight="1">
      <c r="B13" s="76" t="s">
        <v>13</v>
      </c>
      <c r="C13" s="106" t="s">
        <v>14</v>
      </c>
      <c r="D13" s="107"/>
      <c r="E13" s="79"/>
    </row>
    <row r="14" spans="2:5" ht="31.15" customHeight="1">
      <c r="B14" s="76" t="s">
        <v>15</v>
      </c>
      <c r="C14" s="106" t="s">
        <v>16</v>
      </c>
      <c r="D14" s="107"/>
      <c r="E14" s="79"/>
    </row>
    <row r="15" spans="2:5">
      <c r="B15" s="77" t="s">
        <v>17</v>
      </c>
      <c r="C15" s="1" t="str">
        <f>IF(C16=1,"Full Achievement", IF(C16&gt;=0.75,IF(C16="","","High Achievement"), IF(C16&gt;=0.5,"Partial Achievement",  IF(C16&gt;=0.25, "Low Achievement", "No Achievement"))))</f>
        <v>Partial Achievement</v>
      </c>
      <c r="D15" s="1" t="s">
        <v>18</v>
      </c>
      <c r="E15" s="79"/>
    </row>
    <row r="16" spans="2:5">
      <c r="B16" s="78" t="s">
        <v>19</v>
      </c>
      <c r="C16" s="57">
        <f>IF(ISERROR((C17*0.4)+(C20*0.3)+(C21*0.2)+(C22*0.1)),"",(C17*0.4)+(C20*0.3)+(C21*0.2)+(C22*0.1))</f>
        <v>0.74761333333333324</v>
      </c>
      <c r="D16" s="2"/>
      <c r="E16" s="79"/>
    </row>
    <row r="17" spans="1:5">
      <c r="B17" s="74" t="s">
        <v>20</v>
      </c>
      <c r="C17" s="44">
        <f>+General!B2</f>
        <v>0.80653333333333332</v>
      </c>
      <c r="D17" s="20">
        <v>0.4</v>
      </c>
      <c r="E17" s="79"/>
    </row>
    <row r="18" spans="1:5">
      <c r="B18" s="76" t="s">
        <v>21</v>
      </c>
      <c r="C18" s="45">
        <f>+General!B3</f>
        <v>0.80999999999999994</v>
      </c>
      <c r="D18" s="33">
        <v>0.6</v>
      </c>
      <c r="E18" s="79"/>
    </row>
    <row r="19" spans="1:5">
      <c r="B19" s="76" t="s">
        <v>22</v>
      </c>
      <c r="C19" s="45">
        <f>+General!B6</f>
        <v>0.80133333333333334</v>
      </c>
      <c r="D19" s="33">
        <v>0.4</v>
      </c>
      <c r="E19" s="79"/>
    </row>
    <row r="20" spans="1:5">
      <c r="B20" s="74" t="s">
        <v>23</v>
      </c>
      <c r="C20" s="44">
        <f>IF(General!B7="","",General!B7)</f>
        <v>0.5</v>
      </c>
      <c r="D20" s="20">
        <v>0.3</v>
      </c>
      <c r="E20" s="79"/>
    </row>
    <row r="21" spans="1:5">
      <c r="B21" s="74" t="s">
        <v>24</v>
      </c>
      <c r="C21" s="44">
        <f>IF(General!B8="","",General!B8)</f>
        <v>1</v>
      </c>
      <c r="D21" s="20">
        <v>0.2</v>
      </c>
      <c r="E21" s="79"/>
    </row>
    <row r="22" spans="1:5">
      <c r="B22" s="74" t="s">
        <v>25</v>
      </c>
      <c r="C22" s="44">
        <f>IF(General!B9="","",General!B9)</f>
        <v>0.75</v>
      </c>
      <c r="D22" s="20">
        <v>0.1</v>
      </c>
      <c r="E22" s="79"/>
    </row>
    <row r="23" spans="1:5">
      <c r="B23" s="77" t="s">
        <v>26</v>
      </c>
      <c r="C23" s="114"/>
      <c r="D23" s="115"/>
      <c r="E23" s="79"/>
    </row>
    <row r="24" spans="1:5">
      <c r="B24" s="74" t="s">
        <v>27</v>
      </c>
      <c r="C24" s="116" t="str">
        <f>IF(General!B11="","",General!B11)</f>
        <v>Satisfactorio</v>
      </c>
      <c r="D24" s="117"/>
      <c r="E24" s="79"/>
    </row>
    <row r="25" spans="1:5">
      <c r="B25" s="74" t="s">
        <v>28</v>
      </c>
      <c r="C25" s="116" t="str">
        <f>IF(General!B12="","",General!B12)</f>
        <v>Satisfactorio</v>
      </c>
      <c r="D25" s="117"/>
      <c r="E25" s="79"/>
    </row>
    <row r="26" spans="1:5">
      <c r="B26" s="74" t="s">
        <v>29</v>
      </c>
      <c r="C26" s="116" t="str">
        <f>IF(General!B13="","",General!B13)</f>
        <v>Satisfactorio</v>
      </c>
      <c r="D26" s="117"/>
      <c r="E26" s="79"/>
    </row>
    <row r="27" spans="1:5">
      <c r="B27" s="74" t="s">
        <v>30</v>
      </c>
      <c r="C27" s="116" t="str">
        <f>IF(General!B14="","",General!B14)</f>
        <v>Satisfactorio</v>
      </c>
      <c r="D27" s="117"/>
      <c r="E27" s="79"/>
    </row>
    <row r="28" spans="1:5">
      <c r="A28" s="83"/>
      <c r="B28" s="74" t="s">
        <v>31</v>
      </c>
      <c r="C28" s="116" t="str">
        <f>IF(General!B15="","",General!B15)</f>
        <v>Satisfactorio</v>
      </c>
      <c r="D28" s="117"/>
      <c r="E28" s="79"/>
    </row>
    <row r="29" spans="1:5">
      <c r="B29" s="111" t="s">
        <v>32</v>
      </c>
      <c r="C29" s="111"/>
      <c r="D29" s="111"/>
      <c r="E29" s="79"/>
    </row>
    <row r="30" spans="1:5" s="79" customFormat="1" ht="190.5" customHeight="1">
      <c r="B30" s="108"/>
      <c r="C30" s="109"/>
      <c r="D30" s="110"/>
    </row>
    <row r="31" spans="1:5" s="79" customFormat="1"/>
    <row r="32" spans="1:5" hidden="1"/>
    <row r="33" hidden="1"/>
    <row r="34" hidden="1"/>
    <row r="35" hidden="1"/>
    <row r="36" hidden="1"/>
    <row r="37" hidden="1"/>
    <row r="38" hidden="1"/>
    <row r="39" hidden="1"/>
    <row r="40" hidden="1"/>
    <row r="41" hidden="1"/>
  </sheetData>
  <mergeCells count="21">
    <mergeCell ref="B3:D3"/>
    <mergeCell ref="B1:D1"/>
    <mergeCell ref="B7:D7"/>
    <mergeCell ref="C8:D8"/>
    <mergeCell ref="C9:D9"/>
    <mergeCell ref="B4:D4"/>
    <mergeCell ref="B2:D2"/>
    <mergeCell ref="B5:D5"/>
    <mergeCell ref="C14:D14"/>
    <mergeCell ref="B30:D30"/>
    <mergeCell ref="B29:D29"/>
    <mergeCell ref="C10:D10"/>
    <mergeCell ref="C11:D11"/>
    <mergeCell ref="C12:D12"/>
    <mergeCell ref="C23:D23"/>
    <mergeCell ref="C24:D24"/>
    <mergeCell ref="C27:D27"/>
    <mergeCell ref="C26:D26"/>
    <mergeCell ref="C28:D28"/>
    <mergeCell ref="C13:D13"/>
    <mergeCell ref="C25:D25"/>
  </mergeCells>
  <printOptions horizontalCentered="1"/>
  <pageMargins left="0.7" right="0.7" top="0.75" bottom="0.75" header="0.3" footer="0.3"/>
  <pageSetup scale="68" orientation="landscape"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C84"/>
  <sheetViews>
    <sheetView topLeftCell="A19" zoomScale="75" zoomScaleNormal="75" workbookViewId="0" xr3:uid="{AEA406A1-0E4B-5B11-9CD5-51D6E497D94C}">
      <selection activeCell="B32" sqref="B32"/>
    </sheetView>
  </sheetViews>
  <sheetFormatPr defaultColWidth="0" defaultRowHeight="13.9" zeroHeight="1"/>
  <cols>
    <col min="1" max="1" width="27.28515625" style="4" customWidth="1"/>
    <col min="2" max="2" width="111.7109375" style="4" customWidth="1"/>
    <col min="3" max="3" width="9.140625" style="4" customWidth="1"/>
    <col min="4" max="16384" width="9.140625" style="4" hidden="1"/>
  </cols>
  <sheetData>
    <row r="1" spans="1:3" ht="151.5" customHeight="1">
      <c r="A1" s="96" t="s">
        <v>33</v>
      </c>
      <c r="B1" s="96"/>
      <c r="C1" s="96"/>
    </row>
    <row r="2" spans="1:3">
      <c r="A2" s="101" t="s">
        <v>34</v>
      </c>
      <c r="B2" s="101"/>
      <c r="C2" s="3" t="s">
        <v>35</v>
      </c>
    </row>
    <row r="3" spans="1:3">
      <c r="A3" s="14" t="s">
        <v>36</v>
      </c>
      <c r="B3" s="15"/>
      <c r="C3" s="5"/>
    </row>
    <row r="4" spans="1:3" ht="26.25" customHeight="1">
      <c r="A4" s="102" t="s">
        <v>37</v>
      </c>
      <c r="B4" s="103"/>
      <c r="C4" s="12"/>
    </row>
    <row r="5" spans="1:3" ht="14.25" customHeight="1">
      <c r="A5" s="6" t="s">
        <v>38</v>
      </c>
      <c r="B5" s="22" t="s">
        <v>39</v>
      </c>
      <c r="C5" s="23" t="s">
        <v>40</v>
      </c>
    </row>
    <row r="6" spans="1:3">
      <c r="A6" s="6" t="s">
        <v>41</v>
      </c>
      <c r="B6" s="22" t="s">
        <v>42</v>
      </c>
      <c r="C6" s="23">
        <v>0</v>
      </c>
    </row>
    <row r="7" spans="1:3" ht="30.75" customHeight="1">
      <c r="A7" s="97" t="s">
        <v>43</v>
      </c>
      <c r="B7" s="98"/>
      <c r="C7" s="98"/>
    </row>
    <row r="8" spans="1:3" ht="21.75" customHeight="1">
      <c r="A8" s="102" t="s">
        <v>44</v>
      </c>
      <c r="B8" s="103"/>
      <c r="C8" s="12"/>
    </row>
    <row r="9" spans="1:3">
      <c r="A9" s="6" t="s">
        <v>45</v>
      </c>
      <c r="B9" s="22" t="s">
        <v>46</v>
      </c>
      <c r="C9" s="23" t="s">
        <v>47</v>
      </c>
    </row>
    <row r="10" spans="1:3" ht="27.6">
      <c r="A10" s="6" t="s">
        <v>48</v>
      </c>
      <c r="B10" s="22" t="s">
        <v>49</v>
      </c>
      <c r="C10" s="23" t="s">
        <v>50</v>
      </c>
    </row>
    <row r="11" spans="1:3" ht="69" customHeight="1">
      <c r="A11" s="97" t="s">
        <v>51</v>
      </c>
      <c r="B11" s="98"/>
      <c r="C11" s="98"/>
    </row>
    <row r="12" spans="1:3">
      <c r="A12" s="104" t="s">
        <v>52</v>
      </c>
      <c r="B12" s="104"/>
      <c r="C12" s="13"/>
    </row>
    <row r="13" spans="1:3">
      <c r="A13" s="6" t="s">
        <v>38</v>
      </c>
      <c r="B13" s="6" t="s">
        <v>53</v>
      </c>
      <c r="C13" s="24" t="s">
        <v>54</v>
      </c>
    </row>
    <row r="14" spans="1:3">
      <c r="A14" s="6" t="s">
        <v>41</v>
      </c>
      <c r="B14" s="6" t="s">
        <v>55</v>
      </c>
      <c r="C14" s="25">
        <v>0</v>
      </c>
    </row>
    <row r="15" spans="1:3" ht="69" customHeight="1">
      <c r="A15" s="97" t="s">
        <v>56</v>
      </c>
      <c r="B15" s="98"/>
      <c r="C15" s="98"/>
    </row>
    <row r="16" spans="1:3">
      <c r="A16" s="99" t="s">
        <v>57</v>
      </c>
      <c r="B16" s="99"/>
      <c r="C16" s="9"/>
    </row>
    <row r="17" spans="1:3" ht="41.45">
      <c r="A17" s="6" t="s">
        <v>58</v>
      </c>
      <c r="B17" s="6" t="s">
        <v>59</v>
      </c>
      <c r="C17" s="7">
        <v>1</v>
      </c>
    </row>
    <row r="18" spans="1:3" ht="42" customHeight="1">
      <c r="A18" s="8" t="s">
        <v>60</v>
      </c>
      <c r="B18" s="6" t="s">
        <v>61</v>
      </c>
      <c r="C18" s="7">
        <v>0.75</v>
      </c>
    </row>
    <row r="19" spans="1:3" ht="66.75" customHeight="1">
      <c r="A19" s="8" t="s">
        <v>62</v>
      </c>
      <c r="B19" s="6" t="s">
        <v>63</v>
      </c>
      <c r="C19" s="7">
        <v>0.5</v>
      </c>
    </row>
    <row r="20" spans="1:3" ht="51" customHeight="1">
      <c r="A20" s="6" t="s">
        <v>64</v>
      </c>
      <c r="B20" s="6" t="s">
        <v>65</v>
      </c>
      <c r="C20" s="7">
        <v>0.25</v>
      </c>
    </row>
    <row r="21" spans="1:3" ht="65.25" customHeight="1">
      <c r="A21" s="6" t="s">
        <v>41</v>
      </c>
      <c r="B21" s="6" t="s">
        <v>66</v>
      </c>
      <c r="C21" s="7">
        <v>0</v>
      </c>
    </row>
    <row r="22" spans="1:3" ht="120.75" customHeight="1">
      <c r="A22" s="94" t="s">
        <v>67</v>
      </c>
      <c r="B22" s="95"/>
      <c r="C22" s="95"/>
    </row>
    <row r="23" spans="1:3">
      <c r="A23" s="100" t="s">
        <v>68</v>
      </c>
      <c r="B23" s="100"/>
      <c r="C23" s="9"/>
    </row>
    <row r="24" spans="1:3" ht="28.5" customHeight="1">
      <c r="A24" s="6" t="s">
        <v>58</v>
      </c>
      <c r="B24" s="6" t="s">
        <v>69</v>
      </c>
      <c r="C24" s="7">
        <v>1</v>
      </c>
    </row>
    <row r="25" spans="1:3" ht="27.6">
      <c r="A25" s="6" t="s">
        <v>60</v>
      </c>
      <c r="B25" s="6" t="s">
        <v>70</v>
      </c>
      <c r="C25" s="7">
        <v>0.75</v>
      </c>
    </row>
    <row r="26" spans="1:3" ht="27.6">
      <c r="A26" s="8" t="s">
        <v>62</v>
      </c>
      <c r="B26" s="6" t="s">
        <v>71</v>
      </c>
      <c r="C26" s="7">
        <v>0.5</v>
      </c>
    </row>
    <row r="27" spans="1:3" ht="27.6">
      <c r="A27" s="6" t="s">
        <v>64</v>
      </c>
      <c r="B27" s="6" t="s">
        <v>72</v>
      </c>
      <c r="C27" s="7">
        <v>0.25</v>
      </c>
    </row>
    <row r="28" spans="1:3" ht="55.15">
      <c r="A28" s="6" t="s">
        <v>41</v>
      </c>
      <c r="B28" s="6" t="s">
        <v>73</v>
      </c>
      <c r="C28" s="7">
        <v>0</v>
      </c>
    </row>
    <row r="29" spans="1:3" ht="66.75" customHeight="1">
      <c r="A29" s="94" t="s">
        <v>74</v>
      </c>
      <c r="B29" s="95"/>
      <c r="C29" s="95"/>
    </row>
    <row r="30" spans="1:3">
      <c r="A30" s="100" t="s">
        <v>75</v>
      </c>
      <c r="B30" s="100"/>
      <c r="C30" s="9"/>
    </row>
    <row r="31" spans="1:3">
      <c r="A31" s="6" t="s">
        <v>58</v>
      </c>
      <c r="B31" s="6" t="s">
        <v>76</v>
      </c>
      <c r="C31" s="7">
        <v>1</v>
      </c>
    </row>
    <row r="32" spans="1:3">
      <c r="A32" s="6" t="s">
        <v>60</v>
      </c>
      <c r="B32" s="6" t="s">
        <v>77</v>
      </c>
      <c r="C32" s="7">
        <v>0.75</v>
      </c>
    </row>
    <row r="33" spans="1:3">
      <c r="A33" s="8" t="s">
        <v>62</v>
      </c>
      <c r="B33" s="6" t="s">
        <v>78</v>
      </c>
      <c r="C33" s="7">
        <v>0.5</v>
      </c>
    </row>
    <row r="34" spans="1:3">
      <c r="A34" s="6" t="s">
        <v>64</v>
      </c>
      <c r="B34" s="6" t="s">
        <v>79</v>
      </c>
      <c r="C34" s="7">
        <v>0.25</v>
      </c>
    </row>
    <row r="35" spans="1:3">
      <c r="A35" s="6" t="s">
        <v>41</v>
      </c>
      <c r="B35" s="6" t="s">
        <v>80</v>
      </c>
      <c r="C35" s="7">
        <v>0</v>
      </c>
    </row>
    <row r="36" spans="1:3">
      <c r="A36" s="71"/>
      <c r="B36" s="71"/>
      <c r="C36" s="72"/>
    </row>
    <row r="37" spans="1:3">
      <c r="A37" s="101" t="s">
        <v>81</v>
      </c>
      <c r="B37" s="105"/>
      <c r="C37" s="73"/>
    </row>
    <row r="38" spans="1:3" ht="68.25" customHeight="1">
      <c r="A38" s="94" t="s">
        <v>82</v>
      </c>
      <c r="B38" s="95"/>
      <c r="C38" s="95"/>
    </row>
    <row r="39" spans="1:3" hidden="1"/>
    <row r="40" spans="1:3" hidden="1"/>
    <row r="41" spans="1:3" hidden="1"/>
    <row r="42" spans="1:3" hidden="1"/>
    <row r="43" spans="1:3" hidden="1"/>
    <row r="44" spans="1:3" hidden="1"/>
    <row r="45" spans="1:3" hidden="1"/>
    <row r="46" spans="1:3" hidden="1"/>
    <row r="47" spans="1:3" hidden="1"/>
    <row r="48" spans="1:3"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sheetData>
  <mergeCells count="15">
    <mergeCell ref="A38:C38"/>
    <mergeCell ref="A1:C1"/>
    <mergeCell ref="A15:C15"/>
    <mergeCell ref="A16:B16"/>
    <mergeCell ref="A22:C22"/>
    <mergeCell ref="A23:B23"/>
    <mergeCell ref="A29:C29"/>
    <mergeCell ref="A30:B30"/>
    <mergeCell ref="A2:B2"/>
    <mergeCell ref="A4:B4"/>
    <mergeCell ref="A12:B12"/>
    <mergeCell ref="A7:C7"/>
    <mergeCell ref="A37:B37"/>
    <mergeCell ref="A8:B8"/>
    <mergeCell ref="A11:C11"/>
  </mergeCells>
  <pageMargins left="0.45" right="0.45" top="0.5" bottom="1" header="0.3" footer="0.3"/>
  <pageSetup paperSize="5" fitToHeight="0"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147"/>
  <sheetViews>
    <sheetView topLeftCell="A52" workbookViewId="0" xr3:uid="{842E5F09-E766-5B8D-85AF-A39847EA96FD}">
      <selection activeCell="A110" sqref="A110"/>
    </sheetView>
  </sheetViews>
  <sheetFormatPr defaultColWidth="0" defaultRowHeight="27.75" customHeight="1" zeroHeight="1"/>
  <cols>
    <col min="1" max="1" width="1.7109375" style="31" customWidth="1"/>
    <col min="2" max="2" width="13.42578125" style="62" customWidth="1"/>
    <col min="3" max="3" width="76.140625" style="62" customWidth="1"/>
    <col min="4" max="4" width="10.85546875" style="62" customWidth="1"/>
    <col min="5" max="6" width="12.7109375" style="62" customWidth="1"/>
    <col min="7" max="7" width="59" style="62" customWidth="1"/>
    <col min="8" max="11" width="0.5703125" style="31" customWidth="1"/>
    <col min="12" max="16384" width="9.140625" style="31" hidden="1"/>
  </cols>
  <sheetData>
    <row r="1" spans="1:8" ht="9" customHeight="1">
      <c r="B1" s="31"/>
      <c r="C1" s="31"/>
      <c r="D1" s="31"/>
      <c r="E1" s="31"/>
      <c r="F1" s="31"/>
      <c r="G1" s="31"/>
    </row>
    <row r="2" spans="1:8" ht="15.6">
      <c r="A2" s="127" t="s">
        <v>83</v>
      </c>
      <c r="B2" s="127"/>
      <c r="C2" s="127"/>
      <c r="D2" s="127"/>
      <c r="E2" s="127"/>
      <c r="F2" s="127"/>
      <c r="G2" s="127"/>
      <c r="H2" s="127"/>
    </row>
    <row r="3" spans="1:8" ht="14.45">
      <c r="B3" s="65"/>
      <c r="C3" s="31"/>
      <c r="D3" s="31"/>
      <c r="E3" s="31"/>
      <c r="F3" s="31"/>
      <c r="G3" s="30"/>
    </row>
    <row r="4" spans="1:8" ht="15.6">
      <c r="A4" s="127" t="s">
        <v>84</v>
      </c>
      <c r="B4" s="127"/>
      <c r="C4" s="127"/>
      <c r="D4" s="127"/>
      <c r="E4" s="127"/>
      <c r="F4" s="127"/>
      <c r="G4" s="127"/>
      <c r="H4" s="127"/>
    </row>
    <row r="5" spans="1:8" ht="14.45">
      <c r="B5" s="31"/>
      <c r="C5" s="31"/>
      <c r="D5" s="29"/>
      <c r="E5" s="29"/>
      <c r="F5" s="29"/>
      <c r="G5" s="31"/>
    </row>
    <row r="6" spans="1:8" ht="43.15">
      <c r="B6" s="60" t="s">
        <v>85</v>
      </c>
      <c r="C6" s="84" t="s">
        <v>86</v>
      </c>
      <c r="D6" s="46" t="s">
        <v>87</v>
      </c>
      <c r="E6" s="46" t="s">
        <v>88</v>
      </c>
      <c r="F6" s="46" t="s">
        <v>89</v>
      </c>
      <c r="G6" s="27" t="s">
        <v>90</v>
      </c>
    </row>
    <row r="7" spans="1:8" ht="14.45">
      <c r="B7" s="28" t="s">
        <v>91</v>
      </c>
      <c r="C7" s="42" t="s">
        <v>92</v>
      </c>
      <c r="D7" s="47">
        <v>1.4</v>
      </c>
      <c r="E7" s="47" t="s">
        <v>47</v>
      </c>
      <c r="F7" s="58">
        <f t="shared" ref="F7:F16" si="0">IF(OR(E7="Y",E7="y"),D7,IF(D7="","",IF(OR(E7="N",E7="n",E7=""),0,"")))</f>
        <v>1.4</v>
      </c>
      <c r="G7" s="43"/>
    </row>
    <row r="8" spans="1:8" ht="14.45">
      <c r="B8" s="28" t="s">
        <v>93</v>
      </c>
      <c r="C8" s="42"/>
      <c r="D8" s="47"/>
      <c r="E8" s="47"/>
      <c r="F8" s="58" t="str">
        <f t="shared" si="0"/>
        <v/>
      </c>
      <c r="G8" s="43"/>
    </row>
    <row r="9" spans="1:8" ht="14.45">
      <c r="B9" s="28" t="s">
        <v>94</v>
      </c>
      <c r="C9" s="42"/>
      <c r="D9" s="47"/>
      <c r="E9" s="47"/>
      <c r="F9" s="58" t="str">
        <f t="shared" si="0"/>
        <v/>
      </c>
      <c r="G9" s="43"/>
    </row>
    <row r="10" spans="1:8" ht="14.45">
      <c r="B10" s="28" t="s">
        <v>95</v>
      </c>
      <c r="C10" s="42"/>
      <c r="D10" s="47"/>
      <c r="E10" s="47"/>
      <c r="F10" s="58" t="str">
        <f t="shared" si="0"/>
        <v/>
      </c>
      <c r="G10" s="43"/>
    </row>
    <row r="11" spans="1:8" ht="14.45">
      <c r="B11" s="28" t="s">
        <v>96</v>
      </c>
      <c r="C11" s="42"/>
      <c r="D11" s="47"/>
      <c r="E11" s="47"/>
      <c r="F11" s="58" t="str">
        <f t="shared" si="0"/>
        <v/>
      </c>
      <c r="G11" s="43"/>
    </row>
    <row r="12" spans="1:8" ht="14.45">
      <c r="B12" s="28" t="s">
        <v>97</v>
      </c>
      <c r="C12" s="42"/>
      <c r="D12" s="47"/>
      <c r="E12" s="47"/>
      <c r="F12" s="58" t="str">
        <f t="shared" si="0"/>
        <v/>
      </c>
      <c r="G12" s="43">
        <v>0.9</v>
      </c>
    </row>
    <row r="13" spans="1:8" ht="14.45">
      <c r="B13" s="28" t="s">
        <v>98</v>
      </c>
      <c r="C13" s="42"/>
      <c r="D13" s="47"/>
      <c r="E13" s="47"/>
      <c r="F13" s="58" t="str">
        <f t="shared" si="0"/>
        <v/>
      </c>
      <c r="G13" s="43"/>
    </row>
    <row r="14" spans="1:8" ht="14.45">
      <c r="B14" s="28" t="s">
        <v>99</v>
      </c>
      <c r="C14" s="42"/>
      <c r="D14" s="47"/>
      <c r="E14" s="47"/>
      <c r="F14" s="58" t="str">
        <f t="shared" si="0"/>
        <v/>
      </c>
      <c r="G14" s="43"/>
    </row>
    <row r="15" spans="1:8" ht="14.45">
      <c r="B15" s="28" t="s">
        <v>100</v>
      </c>
      <c r="C15" s="42"/>
      <c r="D15" s="47"/>
      <c r="E15" s="47"/>
      <c r="F15" s="58" t="str">
        <f t="shared" si="0"/>
        <v/>
      </c>
      <c r="G15" s="43"/>
    </row>
    <row r="16" spans="1:8" ht="14.45">
      <c r="B16" s="28" t="s">
        <v>101</v>
      </c>
      <c r="C16" s="42"/>
      <c r="D16" s="47"/>
      <c r="E16" s="47"/>
      <c r="F16" s="58" t="str">
        <f t="shared" si="0"/>
        <v/>
      </c>
      <c r="G16" s="43"/>
    </row>
    <row r="17" spans="1:11" s="51" customFormat="1" ht="14.45">
      <c r="B17" s="52" t="s">
        <v>102</v>
      </c>
      <c r="C17" s="53"/>
      <c r="D17" s="59">
        <f>IF(I17=1,IF(ISERROR(J17),"",J17),"")</f>
        <v>1.4</v>
      </c>
      <c r="E17" s="59">
        <f>IF(I17=1,IF(ISERROR(K17),"",K17),"")</f>
        <v>1</v>
      </c>
      <c r="F17" s="56">
        <f>IF(ISERROR(AVERAGE(F7:F16)),"",AVERAGE(F7:F16))</f>
        <v>1.4</v>
      </c>
      <c r="G17" s="54"/>
      <c r="I17" s="69">
        <f>IF(D7="",0,1)</f>
        <v>1</v>
      </c>
      <c r="J17" s="70">
        <f>IF(ISERROR(AVERAGE($D$7:$D$16)),"",AVERAGE($D$7:$D$16))</f>
        <v>1.4</v>
      </c>
      <c r="K17" s="70">
        <f>IF(ISERROR(COUNTIFS($D$7:$D$16,"&gt;0",$E$7:$E$16,"Y")/COUNTIF($D$7:$D$16,"&gt;=0")),"",COUNTIFS($D$7:$D$16,"&gt;0",$E$7:$E$16,"Y")/COUNTIF($D$7:$D$16,"&gt;=0"))</f>
        <v>1</v>
      </c>
    </row>
    <row r="18" spans="1:11" ht="14.45">
      <c r="A18" s="29"/>
      <c r="B18" s="66"/>
      <c r="C18" s="67"/>
      <c r="D18" s="68"/>
      <c r="E18" s="68"/>
      <c r="F18" s="68"/>
      <c r="G18" s="67"/>
      <c r="H18" s="29"/>
    </row>
    <row r="19" spans="1:11" ht="43.15">
      <c r="A19" s="50"/>
      <c r="B19" s="60" t="s">
        <v>103</v>
      </c>
      <c r="C19" s="84" t="s">
        <v>104</v>
      </c>
      <c r="D19" s="46" t="s">
        <v>87</v>
      </c>
      <c r="E19" s="46" t="s">
        <v>88</v>
      </c>
      <c r="F19" s="46" t="s">
        <v>89</v>
      </c>
      <c r="G19" s="27" t="s">
        <v>90</v>
      </c>
      <c r="H19" s="29"/>
    </row>
    <row r="20" spans="1:11" ht="14.45">
      <c r="B20" s="28" t="s">
        <v>91</v>
      </c>
      <c r="C20" s="42" t="s">
        <v>105</v>
      </c>
      <c r="D20" s="47">
        <v>0.9</v>
      </c>
      <c r="E20" s="47" t="s">
        <v>47</v>
      </c>
      <c r="F20" s="58">
        <f t="shared" ref="F20:F29" si="1">IF(OR(E20="Y",E20="y"),D20,IF(D20="","",IF(OR(E20="N",E20="n",E20=""),0,"")))</f>
        <v>0.9</v>
      </c>
      <c r="G20" s="43"/>
    </row>
    <row r="21" spans="1:11" ht="14.45">
      <c r="B21" s="28" t="s">
        <v>93</v>
      </c>
      <c r="C21" s="42"/>
      <c r="D21" s="47"/>
      <c r="E21" s="47"/>
      <c r="F21" s="58" t="str">
        <f t="shared" si="1"/>
        <v/>
      </c>
      <c r="G21" s="43"/>
    </row>
    <row r="22" spans="1:11" ht="14.45">
      <c r="B22" s="28" t="s">
        <v>94</v>
      </c>
      <c r="C22" s="42"/>
      <c r="D22" s="47"/>
      <c r="E22" s="47"/>
      <c r="F22" s="58" t="str">
        <f t="shared" si="1"/>
        <v/>
      </c>
      <c r="G22" s="43"/>
    </row>
    <row r="23" spans="1:11" ht="14.45">
      <c r="B23" s="28" t="s">
        <v>95</v>
      </c>
      <c r="C23" s="42"/>
      <c r="D23" s="47"/>
      <c r="E23" s="47"/>
      <c r="F23" s="58" t="str">
        <f t="shared" si="1"/>
        <v/>
      </c>
      <c r="G23" s="43"/>
    </row>
    <row r="24" spans="1:11" ht="14.45">
      <c r="B24" s="28" t="s">
        <v>96</v>
      </c>
      <c r="C24" s="42"/>
      <c r="D24" s="47"/>
      <c r="E24" s="47"/>
      <c r="F24" s="58" t="str">
        <f t="shared" si="1"/>
        <v/>
      </c>
      <c r="G24" s="43"/>
    </row>
    <row r="25" spans="1:11" ht="14.45">
      <c r="B25" s="28" t="s">
        <v>97</v>
      </c>
      <c r="C25" s="42"/>
      <c r="D25" s="47"/>
      <c r="E25" s="47"/>
      <c r="F25" s="58" t="str">
        <f t="shared" si="1"/>
        <v/>
      </c>
      <c r="G25" s="43"/>
    </row>
    <row r="26" spans="1:11" ht="14.45">
      <c r="B26" s="28" t="s">
        <v>98</v>
      </c>
      <c r="C26" s="42"/>
      <c r="D26" s="47"/>
      <c r="E26" s="47"/>
      <c r="F26" s="58" t="str">
        <f t="shared" si="1"/>
        <v/>
      </c>
      <c r="G26" s="43"/>
    </row>
    <row r="27" spans="1:11" ht="14.45">
      <c r="B27" s="28" t="s">
        <v>99</v>
      </c>
      <c r="C27" s="42"/>
      <c r="D27" s="47"/>
      <c r="E27" s="47"/>
      <c r="F27" s="58" t="str">
        <f t="shared" si="1"/>
        <v/>
      </c>
      <c r="G27" s="43"/>
    </row>
    <row r="28" spans="1:11" ht="14.45">
      <c r="B28" s="28" t="s">
        <v>100</v>
      </c>
      <c r="C28" s="42"/>
      <c r="D28" s="47"/>
      <c r="E28" s="47"/>
      <c r="F28" s="58" t="str">
        <f t="shared" si="1"/>
        <v/>
      </c>
      <c r="G28" s="43"/>
    </row>
    <row r="29" spans="1:11" ht="14.45">
      <c r="B29" s="28" t="s">
        <v>101</v>
      </c>
      <c r="C29" s="42"/>
      <c r="D29" s="47"/>
      <c r="E29" s="47"/>
      <c r="F29" s="58" t="str">
        <f t="shared" si="1"/>
        <v/>
      </c>
      <c r="G29" s="43"/>
    </row>
    <row r="30" spans="1:11" s="51" customFormat="1" ht="14.45">
      <c r="B30" s="52" t="s">
        <v>102</v>
      </c>
      <c r="C30" s="53"/>
      <c r="D30" s="59">
        <f>IF(I30=1,IF(ISERROR(J30),"",J30),"")</f>
        <v>0.9</v>
      </c>
      <c r="E30" s="59">
        <f>IF(I30=1,IF(ISERROR(K30),"",K30),"")</f>
        <v>1</v>
      </c>
      <c r="F30" s="56">
        <f>IF(ISERROR(AVERAGE(F20:F29)),"",AVERAGE(F20:F29))</f>
        <v>0.9</v>
      </c>
      <c r="G30" s="54"/>
      <c r="I30" s="69">
        <f>IF(D20="",0,1)</f>
        <v>1</v>
      </c>
      <c r="J30" s="70">
        <f>IF(ISERROR(AVERAGE($D$20:$D$29)),"",AVERAGE($D$20:$D$29))</f>
        <v>0.9</v>
      </c>
      <c r="K30" s="70">
        <f>IF(ISERROR(COUNTIFS($D$20:$D$29,"&gt;0",$E$20:$E$29,"Y")/COUNTIF($D$20:$D$29,"&gt;=0")),"",COUNTIFS($D$20:$D$29,"&gt;0",$E$20:$E$29,"Y")/COUNTIF($D$20:$D$29,"&gt;=0"))</f>
        <v>1</v>
      </c>
    </row>
    <row r="31" spans="1:11" ht="14.45">
      <c r="B31" s="66"/>
      <c r="C31" s="67"/>
      <c r="D31" s="68"/>
      <c r="E31" s="68"/>
      <c r="F31" s="68"/>
      <c r="G31" s="67"/>
    </row>
    <row r="32" spans="1:11" ht="43.15">
      <c r="B32" s="60" t="s">
        <v>106</v>
      </c>
      <c r="C32" s="84" t="s">
        <v>107</v>
      </c>
      <c r="D32" s="46" t="s">
        <v>87</v>
      </c>
      <c r="E32" s="46" t="s">
        <v>88</v>
      </c>
      <c r="F32" s="46" t="s">
        <v>89</v>
      </c>
      <c r="G32" s="27" t="s">
        <v>90</v>
      </c>
    </row>
    <row r="33" spans="2:11" ht="14.45">
      <c r="B33" s="28" t="s">
        <v>91</v>
      </c>
      <c r="C33" s="42" t="s">
        <v>108</v>
      </c>
      <c r="D33" s="47">
        <v>0.87</v>
      </c>
      <c r="E33" s="47" t="s">
        <v>47</v>
      </c>
      <c r="F33" s="58">
        <f t="shared" ref="F33:F42" si="2">IF(OR(E33="Y",E33="y"),D33,IF(D33="","",IF(OR(E33="N",E33="n",E33=""),0,"")))</f>
        <v>0.87</v>
      </c>
      <c r="G33" s="43"/>
    </row>
    <row r="34" spans="2:11" ht="14.45">
      <c r="B34" s="28" t="s">
        <v>93</v>
      </c>
      <c r="C34" s="42"/>
      <c r="D34" s="47"/>
      <c r="E34" s="47"/>
      <c r="F34" s="58" t="str">
        <f t="shared" si="2"/>
        <v/>
      </c>
      <c r="G34" s="43"/>
    </row>
    <row r="35" spans="2:11" ht="14.45">
      <c r="B35" s="28" t="s">
        <v>94</v>
      </c>
      <c r="C35" s="42"/>
      <c r="D35" s="47"/>
      <c r="E35" s="47"/>
      <c r="F35" s="58" t="str">
        <f t="shared" si="2"/>
        <v/>
      </c>
      <c r="G35" s="43"/>
    </row>
    <row r="36" spans="2:11" ht="14.45">
      <c r="B36" s="28" t="s">
        <v>95</v>
      </c>
      <c r="C36" s="42"/>
      <c r="D36" s="47"/>
      <c r="E36" s="47"/>
      <c r="F36" s="58" t="str">
        <f t="shared" si="2"/>
        <v/>
      </c>
      <c r="G36" s="43"/>
    </row>
    <row r="37" spans="2:11" ht="14.45">
      <c r="B37" s="28" t="s">
        <v>96</v>
      </c>
      <c r="C37" s="42"/>
      <c r="D37" s="47"/>
      <c r="E37" s="47"/>
      <c r="F37" s="58" t="str">
        <f t="shared" si="2"/>
        <v/>
      </c>
      <c r="G37" s="43"/>
    </row>
    <row r="38" spans="2:11" ht="14.45">
      <c r="B38" s="28" t="s">
        <v>97</v>
      </c>
      <c r="C38" s="42"/>
      <c r="D38" s="47"/>
      <c r="E38" s="47"/>
      <c r="F38" s="58" t="str">
        <f t="shared" si="2"/>
        <v/>
      </c>
      <c r="G38" s="43"/>
    </row>
    <row r="39" spans="2:11" ht="14.45">
      <c r="B39" s="28" t="s">
        <v>98</v>
      </c>
      <c r="C39" s="42"/>
      <c r="D39" s="47"/>
      <c r="E39" s="47"/>
      <c r="F39" s="58" t="str">
        <f t="shared" si="2"/>
        <v/>
      </c>
      <c r="G39" s="43"/>
    </row>
    <row r="40" spans="2:11" ht="14.45">
      <c r="B40" s="28" t="s">
        <v>99</v>
      </c>
      <c r="C40" s="42"/>
      <c r="D40" s="47"/>
      <c r="E40" s="47"/>
      <c r="F40" s="58" t="str">
        <f t="shared" si="2"/>
        <v/>
      </c>
      <c r="G40" s="43"/>
    </row>
    <row r="41" spans="2:11" ht="14.45">
      <c r="B41" s="28" t="s">
        <v>100</v>
      </c>
      <c r="C41" s="42"/>
      <c r="D41" s="47"/>
      <c r="E41" s="47"/>
      <c r="F41" s="58" t="str">
        <f t="shared" si="2"/>
        <v/>
      </c>
      <c r="G41" s="43"/>
    </row>
    <row r="42" spans="2:11" ht="14.45">
      <c r="B42" s="28" t="s">
        <v>101</v>
      </c>
      <c r="C42" s="42"/>
      <c r="D42" s="47"/>
      <c r="E42" s="47"/>
      <c r="F42" s="58" t="str">
        <f t="shared" si="2"/>
        <v/>
      </c>
      <c r="G42" s="43"/>
    </row>
    <row r="43" spans="2:11" s="51" customFormat="1" ht="14.45">
      <c r="B43" s="52" t="s">
        <v>102</v>
      </c>
      <c r="C43" s="53"/>
      <c r="D43" s="59">
        <f>IF(I43=1,IF(ISERROR(J43),"",J43),"")</f>
        <v>0.87</v>
      </c>
      <c r="E43" s="59">
        <f>IF(I43=1,IF(ISERROR(K43),"",K43),"")</f>
        <v>1</v>
      </c>
      <c r="F43" s="56">
        <f>IF(ISERROR(AVERAGE(F33:F42)),"",AVERAGE(F33:F42))</f>
        <v>0.87</v>
      </c>
      <c r="G43" s="54"/>
      <c r="I43" s="69">
        <f>IF(D33="",0,1)</f>
        <v>1</v>
      </c>
      <c r="J43" s="70">
        <f>IF(ISERROR(AVERAGE($D$33:$D$42)),"",AVERAGE($D$33:$D$42))</f>
        <v>0.87</v>
      </c>
      <c r="K43" s="70">
        <f>IF(ISERROR(COUNTIFS($D$33:$D$42,"&gt;0",$E$33:$E$42,"Y")/COUNTIF($D$33:$D$42,"&gt;=0")),"",COUNTIFS($D$33:$D$42,"&gt;0",$E$33:$E$42,"Y")/COUNTIF($D$33:$D$42,"&gt;=0"))</f>
        <v>1</v>
      </c>
    </row>
    <row r="44" spans="2:11" ht="14.45">
      <c r="B44" s="66"/>
      <c r="C44" s="67"/>
      <c r="D44" s="68"/>
      <c r="E44" s="68"/>
      <c r="F44" s="68"/>
      <c r="G44" s="67"/>
    </row>
    <row r="45" spans="2:11" ht="43.15">
      <c r="B45" s="60" t="s">
        <v>109</v>
      </c>
      <c r="C45" s="84" t="s">
        <v>110</v>
      </c>
      <c r="D45" s="46" t="s">
        <v>87</v>
      </c>
      <c r="E45" s="46" t="s">
        <v>88</v>
      </c>
      <c r="F45" s="46" t="s">
        <v>89</v>
      </c>
      <c r="G45" s="27" t="s">
        <v>90</v>
      </c>
    </row>
    <row r="46" spans="2:11" ht="14.45">
      <c r="B46" s="28" t="s">
        <v>91</v>
      </c>
      <c r="C46" s="42" t="s">
        <v>111</v>
      </c>
      <c r="D46" s="47">
        <v>0</v>
      </c>
      <c r="E46" s="47"/>
      <c r="F46" s="58">
        <f t="shared" ref="F46:F55" si="3">IF(OR(E46="Y",E46="y"),D46,IF(D46="","",IF(OR(E46="N",E46="n",E46=""),0,"")))</f>
        <v>0</v>
      </c>
      <c r="G46" s="43"/>
    </row>
    <row r="47" spans="2:11" ht="14.45">
      <c r="B47" s="28" t="s">
        <v>93</v>
      </c>
      <c r="C47" s="42"/>
      <c r="D47" s="47"/>
      <c r="E47" s="47"/>
      <c r="F47" s="58" t="str">
        <f t="shared" si="3"/>
        <v/>
      </c>
      <c r="G47" s="43"/>
    </row>
    <row r="48" spans="2:11" ht="14.45">
      <c r="B48" s="28" t="s">
        <v>94</v>
      </c>
      <c r="C48" s="42"/>
      <c r="D48" s="47"/>
      <c r="E48" s="47"/>
      <c r="F48" s="58" t="str">
        <f t="shared" si="3"/>
        <v/>
      </c>
      <c r="G48" s="43"/>
    </row>
    <row r="49" spans="2:11" ht="14.45">
      <c r="B49" s="28" t="s">
        <v>95</v>
      </c>
      <c r="C49" s="42"/>
      <c r="D49" s="47"/>
      <c r="E49" s="47"/>
      <c r="F49" s="58" t="str">
        <f t="shared" si="3"/>
        <v/>
      </c>
      <c r="G49" s="43"/>
    </row>
    <row r="50" spans="2:11" ht="14.45">
      <c r="B50" s="28" t="s">
        <v>96</v>
      </c>
      <c r="C50" s="42"/>
      <c r="D50" s="47"/>
      <c r="E50" s="47"/>
      <c r="F50" s="58" t="str">
        <f t="shared" si="3"/>
        <v/>
      </c>
      <c r="G50" s="43"/>
    </row>
    <row r="51" spans="2:11" ht="14.45">
      <c r="B51" s="28" t="s">
        <v>97</v>
      </c>
      <c r="C51" s="42"/>
      <c r="D51" s="47"/>
      <c r="E51" s="47"/>
      <c r="F51" s="58" t="str">
        <f t="shared" si="3"/>
        <v/>
      </c>
      <c r="G51" s="43"/>
    </row>
    <row r="52" spans="2:11" ht="14.45">
      <c r="B52" s="28" t="s">
        <v>98</v>
      </c>
      <c r="C52" s="42"/>
      <c r="D52" s="47"/>
      <c r="E52" s="47"/>
      <c r="F52" s="58" t="str">
        <f t="shared" si="3"/>
        <v/>
      </c>
      <c r="G52" s="43"/>
    </row>
    <row r="53" spans="2:11" ht="14.45">
      <c r="B53" s="28" t="s">
        <v>99</v>
      </c>
      <c r="C53" s="42"/>
      <c r="D53" s="47"/>
      <c r="E53" s="47"/>
      <c r="F53" s="58" t="str">
        <f t="shared" si="3"/>
        <v/>
      </c>
      <c r="G53" s="43"/>
    </row>
    <row r="54" spans="2:11" ht="14.45">
      <c r="B54" s="28" t="s">
        <v>100</v>
      </c>
      <c r="C54" s="42"/>
      <c r="D54" s="47"/>
      <c r="E54" s="47"/>
      <c r="F54" s="58" t="str">
        <f t="shared" si="3"/>
        <v/>
      </c>
      <c r="G54" s="43"/>
    </row>
    <row r="55" spans="2:11" ht="14.45">
      <c r="B55" s="28" t="s">
        <v>101</v>
      </c>
      <c r="C55" s="42"/>
      <c r="D55" s="47"/>
      <c r="E55" s="47"/>
      <c r="F55" s="58" t="str">
        <f t="shared" si="3"/>
        <v/>
      </c>
      <c r="G55" s="43"/>
    </row>
    <row r="56" spans="2:11" s="51" customFormat="1" ht="14.45">
      <c r="B56" s="52" t="s">
        <v>102</v>
      </c>
      <c r="C56" s="53"/>
      <c r="D56" s="59">
        <f>IF(I56=1,IF(ISERROR(J56),"",J56),"")</f>
        <v>0</v>
      </c>
      <c r="E56" s="59">
        <f>IF(I56=1,IF(ISERROR(K56),"",K56),"")</f>
        <v>0</v>
      </c>
      <c r="F56" s="56">
        <f>IF(ISERROR(AVERAGE(F46:F55)),"",AVERAGE(F46:F55))</f>
        <v>0</v>
      </c>
      <c r="G56" s="54"/>
      <c r="I56" s="69">
        <f>IF(D46="",0,1)</f>
        <v>1</v>
      </c>
      <c r="J56" s="70">
        <f>IF(ISERROR(AVERAGE($D$46:$D$55)),"",AVERAGE($D$46:$D$55))</f>
        <v>0</v>
      </c>
      <c r="K56" s="70">
        <f>IF(ISERROR(COUNTIFS($D$46:$D$55,"&gt;0",$E$46:$E$55,"Y")/COUNTIF($D$46:$D$55,"&gt;=0")),"",COUNTIFS($D$46:$D$55,"&gt;0",$E$46:$E$55,"Y")/COUNTIF($D$46:$D$55,"&gt;=0"))</f>
        <v>0</v>
      </c>
    </row>
    <row r="57" spans="2:11" ht="14.45">
      <c r="B57" s="66"/>
      <c r="C57" s="67"/>
      <c r="D57" s="68"/>
      <c r="E57" s="68"/>
      <c r="F57" s="68"/>
      <c r="G57" s="67"/>
    </row>
    <row r="58" spans="2:11" ht="43.15">
      <c r="B58" s="60" t="s">
        <v>112</v>
      </c>
      <c r="C58" s="27" t="s">
        <v>113</v>
      </c>
      <c r="D58" s="46" t="s">
        <v>87</v>
      </c>
      <c r="E58" s="46" t="s">
        <v>88</v>
      </c>
      <c r="F58" s="46" t="s">
        <v>89</v>
      </c>
      <c r="G58" s="27" t="s">
        <v>90</v>
      </c>
    </row>
    <row r="59" spans="2:11" ht="14.45">
      <c r="B59" s="28" t="s">
        <v>91</v>
      </c>
      <c r="C59" s="42" t="s">
        <v>114</v>
      </c>
      <c r="D59" s="47">
        <v>0.88</v>
      </c>
      <c r="E59" s="47" t="s">
        <v>47</v>
      </c>
      <c r="F59" s="58">
        <f t="shared" ref="F59:F68" si="4">IF(OR(E59="Y",E59="y"),D59,IF(D59="","",IF(OR(E59="N",E59="n",E59=""),0,"")))</f>
        <v>0.88</v>
      </c>
      <c r="G59" s="43"/>
    </row>
    <row r="60" spans="2:11" ht="14.45">
      <c r="B60" s="28" t="s">
        <v>93</v>
      </c>
      <c r="C60" s="42"/>
      <c r="D60" s="47"/>
      <c r="E60" s="47"/>
      <c r="F60" s="58" t="str">
        <f t="shared" si="4"/>
        <v/>
      </c>
      <c r="G60" s="43"/>
    </row>
    <row r="61" spans="2:11" ht="14.45">
      <c r="B61" s="28" t="s">
        <v>94</v>
      </c>
      <c r="C61" s="42"/>
      <c r="D61" s="47"/>
      <c r="E61" s="47"/>
      <c r="F61" s="58" t="str">
        <f t="shared" si="4"/>
        <v/>
      </c>
      <c r="G61" s="43"/>
    </row>
    <row r="62" spans="2:11" ht="14.45">
      <c r="B62" s="28" t="s">
        <v>95</v>
      </c>
      <c r="C62" s="42"/>
      <c r="D62" s="47"/>
      <c r="E62" s="47"/>
      <c r="F62" s="58" t="str">
        <f t="shared" si="4"/>
        <v/>
      </c>
      <c r="G62" s="43"/>
    </row>
    <row r="63" spans="2:11" ht="14.45">
      <c r="B63" s="28" t="s">
        <v>96</v>
      </c>
      <c r="C63" s="42"/>
      <c r="D63" s="47"/>
      <c r="E63" s="47"/>
      <c r="F63" s="58" t="str">
        <f t="shared" si="4"/>
        <v/>
      </c>
      <c r="G63" s="43"/>
    </row>
    <row r="64" spans="2:11" ht="14.45">
      <c r="B64" s="28" t="s">
        <v>97</v>
      </c>
      <c r="C64" s="42"/>
      <c r="D64" s="47"/>
      <c r="E64" s="47"/>
      <c r="F64" s="58" t="str">
        <f t="shared" si="4"/>
        <v/>
      </c>
      <c r="G64" s="43"/>
    </row>
    <row r="65" spans="2:11" ht="14.45">
      <c r="B65" s="28" t="s">
        <v>98</v>
      </c>
      <c r="C65" s="42"/>
      <c r="D65" s="47"/>
      <c r="E65" s="47"/>
      <c r="F65" s="58" t="str">
        <f t="shared" si="4"/>
        <v/>
      </c>
      <c r="G65" s="43"/>
    </row>
    <row r="66" spans="2:11" ht="14.45">
      <c r="B66" s="28" t="s">
        <v>99</v>
      </c>
      <c r="C66" s="42"/>
      <c r="D66" s="47"/>
      <c r="E66" s="47"/>
      <c r="F66" s="58" t="str">
        <f t="shared" si="4"/>
        <v/>
      </c>
      <c r="G66" s="43"/>
    </row>
    <row r="67" spans="2:11" ht="14.45">
      <c r="B67" s="28" t="s">
        <v>100</v>
      </c>
      <c r="C67" s="42"/>
      <c r="D67" s="47"/>
      <c r="E67" s="47"/>
      <c r="F67" s="58" t="str">
        <f t="shared" si="4"/>
        <v/>
      </c>
      <c r="G67" s="43"/>
    </row>
    <row r="68" spans="2:11" ht="14.45">
      <c r="B68" s="28" t="s">
        <v>101</v>
      </c>
      <c r="C68" s="42"/>
      <c r="D68" s="47"/>
      <c r="E68" s="47"/>
      <c r="F68" s="58" t="str">
        <f t="shared" si="4"/>
        <v/>
      </c>
      <c r="G68" s="43"/>
    </row>
    <row r="69" spans="2:11" s="51" customFormat="1" ht="14.45">
      <c r="B69" s="52" t="s">
        <v>102</v>
      </c>
      <c r="C69" s="53"/>
      <c r="D69" s="56">
        <f>IF(I69=1,IF(ISERROR(J69),"",J69),"")</f>
        <v>0.88</v>
      </c>
      <c r="E69" s="56">
        <f>IF(I69=1,IF(ISERROR(K69),"",K69),"")</f>
        <v>1</v>
      </c>
      <c r="F69" s="56">
        <f>IF(ISERROR(AVERAGE(F59:F68)),"",AVERAGE(F59:F68))</f>
        <v>0.88</v>
      </c>
      <c r="G69" s="54"/>
      <c r="I69" s="69">
        <f>IF(D59="",0,1)</f>
        <v>1</v>
      </c>
      <c r="J69" s="70">
        <f>IF(ISERROR(AVERAGE($D$59:$D$68)),"",AVERAGE($D$59:$D$68))</f>
        <v>0.88</v>
      </c>
      <c r="K69" s="70">
        <f>IF(ISERROR(COUNTIFS($D$59:$D$68,"&gt;0",$E$59:$E$68,"Y")/COUNTIF($D$59:$D$68,"&gt;=0")),"",COUNTIFS($D$59:$D$68,"&gt;0",$E$59:$E$68,"Y")/COUNTIF($D$59:$D$68,"&gt;=0"))</f>
        <v>1</v>
      </c>
    </row>
    <row r="70" spans="2:11" s="51" customFormat="1" ht="14.45">
      <c r="B70" s="30"/>
      <c r="C70" s="30"/>
      <c r="D70" s="85"/>
      <c r="E70" s="85"/>
      <c r="F70" s="85"/>
      <c r="G70" s="30"/>
      <c r="I70" s="69"/>
      <c r="J70" s="70"/>
      <c r="K70" s="70"/>
    </row>
    <row r="71" spans="2:11" s="51" customFormat="1" ht="14.45">
      <c r="B71" s="30"/>
      <c r="C71" s="30"/>
      <c r="D71" s="85"/>
      <c r="E71" s="85"/>
      <c r="F71" s="85"/>
      <c r="G71" s="30"/>
      <c r="I71" s="69"/>
      <c r="J71" s="70"/>
      <c r="K71" s="70"/>
    </row>
    <row r="72" spans="2:11" s="51" customFormat="1" ht="43.15">
      <c r="B72" s="60" t="s">
        <v>115</v>
      </c>
      <c r="C72" s="84" t="s">
        <v>116</v>
      </c>
      <c r="D72" s="46" t="s">
        <v>87</v>
      </c>
      <c r="E72" s="46" t="s">
        <v>88</v>
      </c>
      <c r="F72" s="46" t="s">
        <v>89</v>
      </c>
      <c r="G72" s="27" t="s">
        <v>90</v>
      </c>
      <c r="I72" s="69"/>
      <c r="J72" s="70"/>
      <c r="K72" s="70"/>
    </row>
    <row r="73" spans="2:11" s="51" customFormat="1" ht="28.9">
      <c r="B73" s="28" t="s">
        <v>91</v>
      </c>
      <c r="C73" s="86" t="s">
        <v>117</v>
      </c>
      <c r="D73" s="47">
        <v>0.8</v>
      </c>
      <c r="E73" s="47" t="s">
        <v>47</v>
      </c>
      <c r="F73" s="58">
        <f t="shared" ref="F73:F82" si="5">IF(OR(E73="Y",E73="y"),D73,IF(D73="","",IF(OR(E73="N",E73="n",E73=""),0,"")))</f>
        <v>0.8</v>
      </c>
      <c r="G73" s="43"/>
      <c r="I73" s="69"/>
      <c r="J73" s="70"/>
      <c r="K73" s="70"/>
    </row>
    <row r="74" spans="2:11" s="51" customFormat="1" ht="14.45">
      <c r="B74" s="28" t="s">
        <v>93</v>
      </c>
      <c r="C74" s="42"/>
      <c r="D74" s="47"/>
      <c r="E74" s="47"/>
      <c r="F74" s="58" t="str">
        <f t="shared" si="5"/>
        <v/>
      </c>
      <c r="G74" s="43"/>
      <c r="I74" s="69"/>
      <c r="J74" s="70"/>
      <c r="K74" s="70"/>
    </row>
    <row r="75" spans="2:11" s="51" customFormat="1" ht="14.45">
      <c r="B75" s="28" t="s">
        <v>94</v>
      </c>
      <c r="C75" s="42"/>
      <c r="D75" s="47"/>
      <c r="E75" s="47"/>
      <c r="F75" s="58" t="str">
        <f t="shared" si="5"/>
        <v/>
      </c>
      <c r="G75" s="43"/>
      <c r="I75" s="69"/>
      <c r="J75" s="70"/>
      <c r="K75" s="70"/>
    </row>
    <row r="76" spans="2:11" s="51" customFormat="1" ht="14.45">
      <c r="B76" s="28" t="s">
        <v>95</v>
      </c>
      <c r="C76" s="42"/>
      <c r="D76" s="47"/>
      <c r="E76" s="47"/>
      <c r="F76" s="58" t="str">
        <f t="shared" si="5"/>
        <v/>
      </c>
      <c r="G76" s="43"/>
      <c r="I76" s="69"/>
      <c r="J76" s="70"/>
      <c r="K76" s="70"/>
    </row>
    <row r="77" spans="2:11" s="51" customFormat="1" ht="14.45">
      <c r="B77" s="28" t="s">
        <v>96</v>
      </c>
      <c r="C77" s="42"/>
      <c r="D77" s="47"/>
      <c r="E77" s="47"/>
      <c r="F77" s="58" t="str">
        <f t="shared" si="5"/>
        <v/>
      </c>
      <c r="G77" s="43"/>
      <c r="I77" s="69"/>
      <c r="J77" s="70"/>
      <c r="K77" s="70"/>
    </row>
    <row r="78" spans="2:11" s="51" customFormat="1" ht="14.45">
      <c r="B78" s="28" t="s">
        <v>97</v>
      </c>
      <c r="C78" s="42"/>
      <c r="D78" s="47"/>
      <c r="E78" s="47"/>
      <c r="F78" s="58" t="str">
        <f t="shared" si="5"/>
        <v/>
      </c>
      <c r="G78" s="43"/>
      <c r="I78" s="69"/>
      <c r="J78" s="70"/>
      <c r="K78" s="70"/>
    </row>
    <row r="79" spans="2:11" s="51" customFormat="1" ht="14.45">
      <c r="B79" s="28" t="s">
        <v>98</v>
      </c>
      <c r="C79" s="42"/>
      <c r="D79" s="47"/>
      <c r="E79" s="47"/>
      <c r="F79" s="58" t="str">
        <f t="shared" si="5"/>
        <v/>
      </c>
      <c r="G79" s="43"/>
      <c r="I79" s="69"/>
      <c r="J79" s="70"/>
      <c r="K79" s="70"/>
    </row>
    <row r="80" spans="2:11" s="51" customFormat="1" ht="14.45">
      <c r="B80" s="28" t="s">
        <v>99</v>
      </c>
      <c r="C80" s="42"/>
      <c r="D80" s="47"/>
      <c r="E80" s="47"/>
      <c r="F80" s="58" t="str">
        <f t="shared" si="5"/>
        <v/>
      </c>
      <c r="G80" s="43"/>
      <c r="I80" s="69"/>
      <c r="J80" s="70"/>
      <c r="K80" s="70"/>
    </row>
    <row r="81" spans="1:11" s="51" customFormat="1" ht="14.45">
      <c r="B81" s="28" t="s">
        <v>100</v>
      </c>
      <c r="C81" s="42"/>
      <c r="D81" s="47"/>
      <c r="E81" s="47"/>
      <c r="F81" s="58" t="str">
        <f t="shared" si="5"/>
        <v/>
      </c>
      <c r="G81" s="43"/>
      <c r="I81" s="69"/>
      <c r="J81" s="70"/>
      <c r="K81" s="70"/>
    </row>
    <row r="82" spans="1:11" s="51" customFormat="1" ht="14.45">
      <c r="B82" s="28" t="s">
        <v>101</v>
      </c>
      <c r="C82" s="42"/>
      <c r="D82" s="47"/>
      <c r="E82" s="47"/>
      <c r="F82" s="58" t="str">
        <f t="shared" si="5"/>
        <v/>
      </c>
      <c r="G82" s="43"/>
      <c r="I82" s="69"/>
      <c r="J82" s="70"/>
      <c r="K82" s="70"/>
    </row>
    <row r="83" spans="1:11" s="51" customFormat="1" ht="14.45">
      <c r="B83" s="52" t="s">
        <v>102</v>
      </c>
      <c r="C83" s="53"/>
      <c r="D83" s="56" t="str">
        <f>IF(I83=1,IF(ISERROR(J83),"",J83),"")</f>
        <v/>
      </c>
      <c r="E83" s="56" t="str">
        <f>IF(I83=1,IF(ISERROR(K83),"",K83),"")</f>
        <v/>
      </c>
      <c r="F83" s="56">
        <f>IF(ISERROR(AVERAGE(F73:F82)),"",AVERAGE(F73:F82))</f>
        <v>0.8</v>
      </c>
      <c r="G83" s="54"/>
      <c r="I83" s="69"/>
      <c r="J83" s="70"/>
      <c r="K83" s="70"/>
    </row>
    <row r="84" spans="1:11" ht="14.45">
      <c r="B84" s="31"/>
      <c r="C84" s="31"/>
      <c r="D84" s="29"/>
      <c r="E84" s="29"/>
      <c r="F84" s="29"/>
      <c r="G84" s="31"/>
    </row>
    <row r="85" spans="1:11" ht="15.6">
      <c r="A85" s="127" t="s">
        <v>118</v>
      </c>
      <c r="B85" s="127"/>
      <c r="C85" s="127"/>
      <c r="D85" s="127"/>
      <c r="E85" s="127"/>
      <c r="F85" s="127"/>
      <c r="G85" s="127"/>
    </row>
    <row r="86" spans="1:11" ht="14.45">
      <c r="B86" s="31"/>
      <c r="C86" s="31"/>
      <c r="D86" s="29"/>
      <c r="E86" s="29"/>
      <c r="F86" s="29"/>
      <c r="G86" s="31"/>
    </row>
    <row r="87" spans="1:11" ht="31.5" customHeight="1">
      <c r="B87" s="26" t="s">
        <v>119</v>
      </c>
      <c r="C87" s="27" t="s">
        <v>120</v>
      </c>
      <c r="D87" s="46" t="s">
        <v>87</v>
      </c>
      <c r="E87" s="131" t="s">
        <v>90</v>
      </c>
      <c r="F87" s="132"/>
      <c r="G87" s="130"/>
    </row>
    <row r="88" spans="1:11" ht="14.45">
      <c r="B88" s="28" t="s">
        <v>121</v>
      </c>
      <c r="C88" s="42" t="s">
        <v>122</v>
      </c>
      <c r="D88" s="42">
        <v>1</v>
      </c>
      <c r="E88" s="128"/>
      <c r="F88" s="129"/>
      <c r="G88" s="130"/>
    </row>
    <row r="89" spans="1:11" ht="14.45">
      <c r="B89" s="28" t="s">
        <v>123</v>
      </c>
      <c r="C89" s="42" t="s">
        <v>124</v>
      </c>
      <c r="D89" s="42">
        <v>1</v>
      </c>
      <c r="E89" s="128"/>
      <c r="F89" s="129"/>
      <c r="G89" s="130"/>
    </row>
    <row r="90" spans="1:11" ht="14.45">
      <c r="B90" s="28" t="s">
        <v>125</v>
      </c>
      <c r="C90" s="42" t="s">
        <v>126</v>
      </c>
      <c r="D90" s="42">
        <v>1</v>
      </c>
      <c r="E90" s="128"/>
      <c r="F90" s="129"/>
      <c r="G90" s="130"/>
    </row>
    <row r="91" spans="1:11" ht="14.45">
      <c r="B91" s="28" t="s">
        <v>127</v>
      </c>
      <c r="C91" s="42" t="s">
        <v>128</v>
      </c>
      <c r="D91" s="42">
        <v>1</v>
      </c>
      <c r="E91" s="92"/>
      <c r="F91" s="93"/>
      <c r="G91" s="93"/>
    </row>
    <row r="92" spans="1:11" ht="28.9">
      <c r="B92" s="28" t="s">
        <v>129</v>
      </c>
      <c r="C92" s="86" t="s">
        <v>130</v>
      </c>
      <c r="D92" s="42">
        <v>0.84</v>
      </c>
      <c r="E92" s="128"/>
      <c r="F92" s="129"/>
      <c r="G92" s="130"/>
    </row>
    <row r="93" spans="1:11" ht="14.45">
      <c r="B93" s="28" t="s">
        <v>131</v>
      </c>
      <c r="C93" s="86" t="s">
        <v>132</v>
      </c>
      <c r="D93" s="42">
        <v>1</v>
      </c>
      <c r="E93" s="128"/>
      <c r="F93" s="129"/>
      <c r="G93" s="130"/>
    </row>
    <row r="94" spans="1:11" s="51" customFormat="1" ht="14.45">
      <c r="B94" s="55"/>
      <c r="C94" s="53"/>
      <c r="D94" s="61">
        <f>IF(ISERROR(AVERAGE(D88:D93)),"",AVERAGE(D88:D93))</f>
        <v>0.97333333333333327</v>
      </c>
      <c r="E94" s="53"/>
      <c r="F94" s="56"/>
      <c r="G94" s="54"/>
    </row>
    <row r="95" spans="1:11" ht="14.45">
      <c r="B95" s="66"/>
      <c r="C95" s="67"/>
      <c r="D95" s="68"/>
      <c r="E95" s="68"/>
      <c r="F95" s="68"/>
      <c r="G95" s="67"/>
    </row>
    <row r="96" spans="1:11" ht="31.5" customHeight="1">
      <c r="B96" s="26" t="s">
        <v>133</v>
      </c>
      <c r="C96" s="27" t="s">
        <v>134</v>
      </c>
      <c r="D96" s="46" t="s">
        <v>87</v>
      </c>
      <c r="E96" s="131" t="s">
        <v>90</v>
      </c>
      <c r="F96" s="132"/>
      <c r="G96" s="130"/>
    </row>
    <row r="97" spans="2:7" ht="28.9">
      <c r="B97" s="28" t="s">
        <v>121</v>
      </c>
      <c r="C97" s="86" t="s">
        <v>135</v>
      </c>
      <c r="D97" s="42">
        <v>0</v>
      </c>
      <c r="E97" s="128"/>
      <c r="F97" s="129"/>
      <c r="G97" s="130"/>
    </row>
    <row r="98" spans="2:7" ht="14.45">
      <c r="B98" s="28" t="s">
        <v>123</v>
      </c>
      <c r="C98" s="42" t="s">
        <v>136</v>
      </c>
      <c r="D98" s="42">
        <v>0</v>
      </c>
      <c r="E98" s="128"/>
      <c r="F98" s="129"/>
      <c r="G98" s="130"/>
    </row>
    <row r="99" spans="2:7" ht="14.45">
      <c r="B99" s="28" t="s">
        <v>125</v>
      </c>
      <c r="C99" s="42" t="s">
        <v>137</v>
      </c>
      <c r="D99" s="42">
        <v>1</v>
      </c>
      <c r="E99" s="128"/>
      <c r="F99" s="129"/>
      <c r="G99" s="130"/>
    </row>
    <row r="100" spans="2:7" ht="28.9">
      <c r="B100" s="28" t="s">
        <v>127</v>
      </c>
      <c r="C100" s="86" t="s">
        <v>138</v>
      </c>
      <c r="D100" s="42">
        <v>0</v>
      </c>
      <c r="E100" s="128"/>
      <c r="F100" s="129"/>
      <c r="G100" s="130"/>
    </row>
    <row r="101" spans="2:7" ht="28.9">
      <c r="B101" s="28" t="s">
        <v>129</v>
      </c>
      <c r="C101" s="86" t="s">
        <v>139</v>
      </c>
      <c r="D101" s="42">
        <v>0.9</v>
      </c>
      <c r="E101" s="128"/>
      <c r="F101" s="129"/>
      <c r="G101" s="130"/>
    </row>
    <row r="102" spans="2:7" s="51" customFormat="1" ht="14.45">
      <c r="B102" s="52" t="s">
        <v>102</v>
      </c>
      <c r="C102" s="53"/>
      <c r="D102" s="61">
        <f>IF(ISERROR(AVERAGE(D97:D101)),"",AVERAGE(D97:D101))</f>
        <v>0.38</v>
      </c>
      <c r="E102" s="53"/>
      <c r="F102" s="56"/>
      <c r="G102" s="54"/>
    </row>
    <row r="103" spans="2:7" ht="14.45">
      <c r="B103" s="66"/>
      <c r="C103" s="67"/>
      <c r="D103" s="68"/>
      <c r="E103" s="68"/>
      <c r="F103" s="68"/>
      <c r="G103" s="67"/>
    </row>
    <row r="104" spans="2:7" ht="31.5" customHeight="1">
      <c r="B104" s="26" t="s">
        <v>140</v>
      </c>
      <c r="C104" s="27" t="s">
        <v>141</v>
      </c>
      <c r="D104" s="46" t="s">
        <v>87</v>
      </c>
      <c r="E104" s="131" t="s">
        <v>90</v>
      </c>
      <c r="F104" s="132"/>
      <c r="G104" s="130"/>
    </row>
    <row r="105" spans="2:7" ht="14.45">
      <c r="B105" s="28" t="s">
        <v>121</v>
      </c>
      <c r="C105" s="42" t="s">
        <v>142</v>
      </c>
      <c r="D105" s="42">
        <v>0.06</v>
      </c>
      <c r="E105" s="128"/>
      <c r="F105" s="129"/>
      <c r="G105" s="130"/>
    </row>
    <row r="106" spans="2:7" ht="14.45">
      <c r="B106" s="28" t="s">
        <v>123</v>
      </c>
      <c r="C106" s="42" t="s">
        <v>143</v>
      </c>
      <c r="D106" s="42">
        <v>0.2</v>
      </c>
      <c r="E106" s="128"/>
      <c r="F106" s="129"/>
      <c r="G106" s="130"/>
    </row>
    <row r="107" spans="2:7" ht="28.9">
      <c r="B107" s="28" t="s">
        <v>125</v>
      </c>
      <c r="C107" s="86" t="s">
        <v>144</v>
      </c>
      <c r="D107" s="42">
        <v>2.5</v>
      </c>
      <c r="E107" s="128"/>
      <c r="F107" s="129"/>
      <c r="G107" s="130"/>
    </row>
    <row r="108" spans="2:7" ht="28.9">
      <c r="B108" s="28" t="s">
        <v>129</v>
      </c>
      <c r="C108" s="86" t="s">
        <v>145</v>
      </c>
      <c r="D108" s="42">
        <v>1</v>
      </c>
      <c r="E108" s="128"/>
      <c r="F108" s="129"/>
      <c r="G108" s="130"/>
    </row>
    <row r="109" spans="2:7" ht="14.45">
      <c r="B109" s="28" t="s">
        <v>131</v>
      </c>
      <c r="C109" s="42" t="s">
        <v>146</v>
      </c>
      <c r="D109" s="42">
        <v>1</v>
      </c>
      <c r="E109" s="128"/>
      <c r="F109" s="129"/>
      <c r="G109" s="130"/>
    </row>
    <row r="110" spans="2:7" s="51" customFormat="1" ht="14.45">
      <c r="B110" s="52" t="s">
        <v>102</v>
      </c>
      <c r="C110" s="91"/>
      <c r="D110" s="61">
        <f>IF(ISERROR(AVERAGE(D105:D109)),"",AVERAGE(D105:D109))</f>
        <v>0.95199999999999996</v>
      </c>
      <c r="E110" s="53"/>
      <c r="F110" s="56"/>
      <c r="G110" s="54"/>
    </row>
    <row r="111" spans="2:7" ht="14.45">
      <c r="B111" s="66"/>
      <c r="C111" s="67"/>
      <c r="D111" s="68"/>
      <c r="E111" s="68"/>
      <c r="F111" s="68"/>
      <c r="G111" s="67"/>
    </row>
    <row r="112" spans="2:7" ht="31.5" customHeight="1">
      <c r="B112" s="26" t="s">
        <v>147</v>
      </c>
      <c r="C112" s="27" t="s">
        <v>148</v>
      </c>
      <c r="D112" s="46" t="s">
        <v>87</v>
      </c>
      <c r="E112" s="131" t="s">
        <v>90</v>
      </c>
      <c r="F112" s="132"/>
      <c r="G112" s="130"/>
    </row>
    <row r="113" spans="2:7" ht="28.9">
      <c r="B113" s="28" t="s">
        <v>121</v>
      </c>
      <c r="C113" s="86" t="s">
        <v>149</v>
      </c>
      <c r="D113" s="42">
        <v>0.9</v>
      </c>
      <c r="E113" s="128"/>
      <c r="F113" s="129"/>
      <c r="G113" s="130"/>
    </row>
    <row r="114" spans="2:7" ht="28.9">
      <c r="B114" s="28" t="s">
        <v>123</v>
      </c>
      <c r="C114" s="86" t="s">
        <v>150</v>
      </c>
      <c r="D114" s="42">
        <v>0.9</v>
      </c>
      <c r="E114" s="128"/>
      <c r="F114" s="129"/>
      <c r="G114" s="130"/>
    </row>
    <row r="115" spans="2:7" ht="14.45">
      <c r="B115" s="28" t="s">
        <v>125</v>
      </c>
      <c r="C115" s="42"/>
      <c r="D115" s="42"/>
      <c r="E115" s="128"/>
      <c r="F115" s="129"/>
      <c r="G115" s="130"/>
    </row>
    <row r="116" spans="2:7" ht="14.45">
      <c r="B116" s="28" t="s">
        <v>127</v>
      </c>
      <c r="C116" s="42"/>
      <c r="D116" s="42"/>
      <c r="E116" s="128"/>
      <c r="F116" s="129"/>
      <c r="G116" s="130"/>
    </row>
    <row r="117" spans="2:7" ht="14.45">
      <c r="B117" s="28" t="s">
        <v>129</v>
      </c>
      <c r="C117" s="42"/>
      <c r="D117" s="42"/>
      <c r="E117" s="128"/>
      <c r="F117" s="129"/>
      <c r="G117" s="130"/>
    </row>
    <row r="118" spans="2:7" s="51" customFormat="1" ht="15" customHeight="1">
      <c r="B118" s="52" t="s">
        <v>102</v>
      </c>
      <c r="C118" s="53"/>
      <c r="D118" s="61">
        <f>IF(ISERROR(AVERAGE(D113:D117)),"",AVERAGE(D113:D117))</f>
        <v>0.9</v>
      </c>
      <c r="E118" s="53"/>
      <c r="F118" s="56"/>
      <c r="G118" s="54"/>
    </row>
    <row r="119" spans="2:7" ht="9.75" customHeight="1">
      <c r="B119" s="31"/>
      <c r="C119" s="31"/>
      <c r="D119" s="31"/>
      <c r="E119" s="31"/>
      <c r="F119" s="31"/>
      <c r="G119" s="31"/>
    </row>
    <row r="120" spans="2:7" ht="27.75" hidden="1" customHeight="1"/>
    <row r="121" spans="2:7" ht="27.75" hidden="1" customHeight="1"/>
    <row r="122" spans="2:7" ht="27.75" hidden="1" customHeight="1"/>
    <row r="123" spans="2:7" ht="27.75" hidden="1" customHeight="1"/>
    <row r="124" spans="2:7" ht="27.75" hidden="1" customHeight="1"/>
    <row r="125" spans="2:7" ht="27.75" hidden="1" customHeight="1"/>
    <row r="126" spans="2:7" ht="27.75" hidden="1" customHeight="1"/>
    <row r="127" spans="2:7" ht="27.75" customHeight="1"/>
    <row r="128" spans="2:7" ht="27.75" customHeight="1"/>
    <row r="129" ht="27.75" customHeight="1"/>
    <row r="130" ht="27.75" customHeight="1"/>
    <row r="131" ht="27.75" customHeight="1"/>
    <row r="132" ht="27.75" customHeight="1"/>
    <row r="133" ht="27.75" customHeight="1"/>
    <row r="134" ht="27.75" customHeight="1"/>
    <row r="135" ht="27.75" customHeight="1"/>
    <row r="136" ht="27.75" customHeight="1"/>
    <row r="137" ht="27.75" customHeight="1"/>
    <row r="138" ht="27.75" customHeight="1"/>
    <row r="139" ht="27.75" customHeight="1"/>
    <row r="140" ht="27.75" customHeight="1"/>
    <row r="141" ht="27.75" customHeight="1"/>
    <row r="142" ht="27.75" customHeight="1"/>
    <row r="143" ht="27.75" customHeight="1"/>
    <row r="144" ht="27.75" customHeight="1"/>
    <row r="145" ht="27.75" customHeight="1"/>
    <row r="146" ht="27.75" customHeight="1"/>
    <row r="147" ht="27.75" customHeight="1"/>
  </sheetData>
  <mergeCells count="27">
    <mergeCell ref="E108:G108"/>
    <mergeCell ref="E109:G109"/>
    <mergeCell ref="E104:G104"/>
    <mergeCell ref="E117:G117"/>
    <mergeCell ref="E106:G106"/>
    <mergeCell ref="E107:G107"/>
    <mergeCell ref="E113:G113"/>
    <mergeCell ref="E114:G114"/>
    <mergeCell ref="E112:G112"/>
    <mergeCell ref="E115:G115"/>
    <mergeCell ref="E116:G116"/>
    <mergeCell ref="A85:G85"/>
    <mergeCell ref="A4:H4"/>
    <mergeCell ref="A2:H2"/>
    <mergeCell ref="E105:G105"/>
    <mergeCell ref="E97:G97"/>
    <mergeCell ref="E98:G98"/>
    <mergeCell ref="E87:G87"/>
    <mergeCell ref="E88:G88"/>
    <mergeCell ref="E89:G89"/>
    <mergeCell ref="E90:G90"/>
    <mergeCell ref="E92:G92"/>
    <mergeCell ref="E99:G99"/>
    <mergeCell ref="E100:G100"/>
    <mergeCell ref="E101:G101"/>
    <mergeCell ref="E93:G93"/>
    <mergeCell ref="E96:G96"/>
  </mergeCells>
  <pageMargins left="0.7" right="0.7" top="0.75" bottom="0.75" header="0.3" footer="0.3"/>
  <pageSetup paperSize="5" scale="18" orientation="landscape"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C25"/>
  <sheetViews>
    <sheetView zoomScale="85" zoomScaleNormal="85" zoomScalePageLayoutView="85" workbookViewId="0" xr3:uid="{51F8DEE0-4D01-5F28-A812-FC0BD7CAC4A5}">
      <selection activeCell="B7" sqref="B7"/>
    </sheetView>
  </sheetViews>
  <sheetFormatPr defaultColWidth="0" defaultRowHeight="17.25" customHeight="1" zeroHeight="1"/>
  <cols>
    <col min="1" max="1" width="133" style="10" customWidth="1"/>
    <col min="2" max="2" width="32.42578125" style="10" customWidth="1"/>
    <col min="3" max="3" width="36" style="10" customWidth="1"/>
    <col min="4" max="16384" width="9.140625" style="10" hidden="1"/>
  </cols>
  <sheetData>
    <row r="1" spans="1:3" ht="17.25" customHeight="1">
      <c r="A1" s="35" t="s">
        <v>34</v>
      </c>
      <c r="B1" s="36" t="s">
        <v>35</v>
      </c>
      <c r="C1" s="18" t="s">
        <v>90</v>
      </c>
    </row>
    <row r="2" spans="1:3" ht="17.25" customHeight="1">
      <c r="A2" s="37" t="s">
        <v>151</v>
      </c>
      <c r="B2" s="41">
        <f>IF(ISERROR(B3*0.6+B6*0.4),"",B3*0.6+B6*0.4)</f>
        <v>0.80653333333333332</v>
      </c>
      <c r="C2" s="34"/>
    </row>
    <row r="3" spans="1:3" ht="17.25" customHeight="1">
      <c r="A3" s="48" t="s">
        <v>21</v>
      </c>
      <c r="B3" s="41">
        <f>(IF(ISERROR(AVERAGE(Effectiveness!F17,Effectiveness!F30,Effectiveness!F43,Effectiveness!F56,Effectiveness!F69)),"",AVERAGE(Effectiveness!F17,Effectiveness!F30,Effectiveness!F43,Effectiveness!F56,Effectiveness!F69)))</f>
        <v>0.80999999999999994</v>
      </c>
      <c r="C3" s="34"/>
    </row>
    <row r="4" spans="1:3" ht="17.25" customHeight="1">
      <c r="A4" s="63" t="s">
        <v>152</v>
      </c>
      <c r="B4" s="41">
        <f>IF(ISERROR(AVERAGE(Effectiveness!D17,Effectiveness!D30,Effectiveness!D43,Effectiveness!D56,Effectiveness!D69)),"",AVERAGE(Effectiveness!D17,Effectiveness!D30,Effectiveness!D43,Effectiveness!D56,Effectiveness!D69))</f>
        <v>0.80999999999999994</v>
      </c>
      <c r="C4" s="34"/>
    </row>
    <row r="5" spans="1:3" ht="17.25" customHeight="1">
      <c r="A5" s="63" t="s">
        <v>153</v>
      </c>
      <c r="B5" s="41">
        <f>IF(ISERROR(AVERAGE(Effectiveness!E17,Effectiveness!E30,Effectiveness!E43,Effectiveness!E56,Effectiveness!E69)),"",AVERAGE(Effectiveness!E17,Effectiveness!E30,Effectiveness!E43,Effectiveness!E56,Effectiveness!E69))</f>
        <v>0.8</v>
      </c>
      <c r="C5" s="34"/>
    </row>
    <row r="6" spans="1:3" ht="17.25" customHeight="1">
      <c r="A6" s="38" t="s">
        <v>22</v>
      </c>
      <c r="B6" s="49">
        <f>IF(ISERROR(AVERAGE(Effectiveness!D94,Effectiveness!D102,Effectiveness!D110,Effectiveness!D118)),"",AVERAGE(Effectiveness!D94,Effectiveness!D102,Effectiveness!D110,Effectiveness!D118))</f>
        <v>0.80133333333333334</v>
      </c>
      <c r="C6" s="34"/>
    </row>
    <row r="7" spans="1:3" ht="17.25" customHeight="1">
      <c r="A7" s="40" t="s">
        <v>57</v>
      </c>
      <c r="B7" s="87">
        <v>0.5</v>
      </c>
      <c r="C7" s="21"/>
    </row>
    <row r="8" spans="1:3" ht="17.25" customHeight="1">
      <c r="A8" s="39" t="s">
        <v>68</v>
      </c>
      <c r="B8" s="88">
        <v>1</v>
      </c>
      <c r="C8" s="21"/>
    </row>
    <row r="9" spans="1:3" ht="17.25" customHeight="1">
      <c r="A9" s="40" t="s">
        <v>154</v>
      </c>
      <c r="B9" s="88">
        <v>0.75</v>
      </c>
      <c r="C9" s="21"/>
    </row>
    <row r="10" spans="1:3" ht="17.25" customHeight="1">
      <c r="A10" s="17" t="s">
        <v>155</v>
      </c>
      <c r="B10" s="11" t="s">
        <v>156</v>
      </c>
      <c r="C10" s="18" t="s">
        <v>90</v>
      </c>
    </row>
    <row r="11" spans="1:3" ht="17.25" customHeight="1">
      <c r="A11" s="19" t="s">
        <v>157</v>
      </c>
      <c r="B11" s="89" t="s">
        <v>158</v>
      </c>
      <c r="C11" s="21"/>
    </row>
    <row r="12" spans="1:3" ht="17.25" customHeight="1">
      <c r="A12" s="19" t="s">
        <v>28</v>
      </c>
      <c r="B12" s="89" t="s">
        <v>158</v>
      </c>
      <c r="C12" s="21"/>
    </row>
    <row r="13" spans="1:3" ht="17.25" customHeight="1">
      <c r="A13" s="19" t="s">
        <v>29</v>
      </c>
      <c r="B13" s="89" t="s">
        <v>158</v>
      </c>
      <c r="C13" s="21"/>
    </row>
    <row r="14" spans="1:3" ht="17.25" customHeight="1">
      <c r="A14" s="19" t="s">
        <v>30</v>
      </c>
      <c r="B14" s="89" t="s">
        <v>158</v>
      </c>
      <c r="C14" s="21"/>
    </row>
    <row r="15" spans="1:3" ht="17.25" customHeight="1">
      <c r="A15" s="16" t="s">
        <v>159</v>
      </c>
      <c r="B15" s="89" t="s">
        <v>158</v>
      </c>
      <c r="C15" s="32"/>
    </row>
    <row r="16" spans="1:3" s="64" customFormat="1" ht="17.25" hidden="1" customHeight="1"/>
    <row r="17" ht="17.25" hidden="1" customHeight="1"/>
    <row r="18" ht="17.25" hidden="1" customHeight="1"/>
    <row r="19" ht="17.25" hidden="1" customHeight="1"/>
    <row r="20" ht="17.25" hidden="1" customHeight="1"/>
    <row r="21" ht="17.25" hidden="1" customHeight="1"/>
    <row r="22" ht="17.25" hidden="1" customHeight="1"/>
    <row r="23" ht="17.25" hidden="1" customHeight="1"/>
    <row r="24" ht="17.25" hidden="1" customHeight="1"/>
    <row r="25" ht="17.25" hidden="1" customHeight="1"/>
  </sheetData>
  <pageMargins left="0.7" right="0.7" top="0.75" bottom="0.75" header="0.3" footer="0.3"/>
  <pageSetup paperSize="5" scale="79"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Alejandra López</dc:creator>
  <cp:keywords/>
  <dc:description/>
  <cp:lastModifiedBy>Champi Ticona, Diana Carla</cp:lastModifiedBy>
  <cp:revision/>
  <dcterms:created xsi:type="dcterms:W3CDTF">2013-09-24T15:24:35Z</dcterms:created>
  <dcterms:modified xsi:type="dcterms:W3CDTF">2018-12-12T17:17:03Z</dcterms:modified>
  <cp:category/>
  <cp:contentStatus/>
</cp:coreProperties>
</file>