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DAZADONOSO\Documents\BID\RND\ATN JF-15752-EC Reconstrucción fondos Japón\PA\"/>
    </mc:Choice>
  </mc:AlternateContent>
  <bookViews>
    <workbookView xWindow="120" yWindow="12" windowWidth="12168" windowHeight="4740" xr2:uid="{00000000-000D-0000-FFFF-FFFF00000000}"/>
  </bookViews>
  <sheets>
    <sheet name="Procurement plan" sheetId="1" r:id="rId1"/>
  </sheets>
  <calcPr calcId="171027"/>
</workbook>
</file>

<file path=xl/calcChain.xml><?xml version="1.0" encoding="utf-8"?>
<calcChain xmlns="http://schemas.openxmlformats.org/spreadsheetml/2006/main">
  <c r="G8" i="1" l="1"/>
  <c r="D12" i="1"/>
  <c r="D37" i="1" l="1"/>
  <c r="D27" i="1"/>
  <c r="D49" i="1" l="1"/>
  <c r="J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Daza Donoso, Pablo Jose</author>
  </authors>
  <commentList>
    <comment ref="E47" authorId="0" shapeId="0" xr:uid="{00000000-0006-0000-0000-000003000000}">
      <text>
        <r>
          <rPr>
            <b/>
            <sz val="9"/>
            <color indexed="81"/>
            <rFont val="Tahoma"/>
            <charset val="1"/>
          </rPr>
          <t>Selección competitiva simplificada</t>
        </r>
      </text>
    </comment>
  </commentList>
</comments>
</file>

<file path=xl/sharedStrings.xml><?xml version="1.0" encoding="utf-8"?>
<sst xmlns="http://schemas.openxmlformats.org/spreadsheetml/2006/main" count="141" uniqueCount="75">
  <si>
    <t>Ref. 
AWP</t>
  </si>
  <si>
    <t>Source of financing
and percentage</t>
  </si>
  <si>
    <t>Local/other
%</t>
  </si>
  <si>
    <t>IDB/MIF 
%</t>
  </si>
  <si>
    <t>Estimated date of the procurement
notice or start of the contract</t>
  </si>
  <si>
    <t>Component 1</t>
  </si>
  <si>
    <t>Component 2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</si>
  <si>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</si>
  <si>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</si>
  <si>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</si>
  <si>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Consulting services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</si>
  <si>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</si>
  <si>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</si>
  <si>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</si>
  <si>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</si>
  <si>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</si>
  <si>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</si>
  <si>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 xml:space="preserve"> VPC/FMP</t>
  </si>
  <si>
    <t>Description 
(1)</t>
  </si>
  <si>
    <t>Procurement
Method 
(2)</t>
  </si>
  <si>
    <t>Technical review
by the PTL
(4)</t>
  </si>
  <si>
    <t>Threshold for ex-post review of procurements: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</si>
  <si>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</si>
  <si>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</si>
  <si>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</si>
  <si>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t xml:space="preserve">Review of procurement
(3)
</t>
  </si>
  <si>
    <t>Period covered by the plan: 24 months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</si>
  <si>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 Sector</t>
    </r>
  </si>
  <si>
    <t>N/A</t>
  </si>
  <si>
    <t>DC</t>
  </si>
  <si>
    <t>SSS</t>
  </si>
  <si>
    <t>Country: Ecuador</t>
  </si>
  <si>
    <t>Executing agency: IDB Ecuador</t>
  </si>
  <si>
    <t>Project number: EC-T1354</t>
  </si>
  <si>
    <t>Project Title: Support to ensure the resilience of public infrastructure and service systems after the earthquake in Ecuador</t>
  </si>
  <si>
    <t>Structure scanner</t>
  </si>
  <si>
    <t>Detailed damage assessment 1 (Education and local public buildings if required)</t>
  </si>
  <si>
    <t>Detailed damage assessment 3 (Water)</t>
  </si>
  <si>
    <t>Soil/Ground motion survey</t>
  </si>
  <si>
    <t>Recommendation for national construction regulations and standards 2 (Water)</t>
  </si>
  <si>
    <t>Digitalizer</t>
  </si>
  <si>
    <t>Technical Secreatary of Reconstrucion (STR) 1 -  various thematics</t>
  </si>
  <si>
    <t>Technical Secreatary of Reconstrucion (STR) 2 - local production reactivation plan</t>
  </si>
  <si>
    <t>IICQ</t>
  </si>
  <si>
    <t>Water (ECUADOR ESTRATEGICO): Consultants to supervise and control the sector's rehabilitation and reconstruction projects</t>
  </si>
  <si>
    <t>MINFIN: Consultants to  supervise the progress of rehabilitation and reconstruction projects</t>
  </si>
  <si>
    <t>Local entities: Capacity building workshops for water public utilities/water operators to improve O&amp;M capacity of new infrastructure</t>
  </si>
  <si>
    <t>Component 3</t>
  </si>
  <si>
    <t>Action Plan 1: retroftting measures</t>
  </si>
  <si>
    <t>Action Plan 2: Business Continuity</t>
  </si>
  <si>
    <t>Update water infrastructure designs to include seismic resilience</t>
  </si>
  <si>
    <t>FBS</t>
  </si>
  <si>
    <t>Support to the design and implementation of Early Warning System Program</t>
  </si>
  <si>
    <t>Soil/Ground motion survey, Technical supervision</t>
  </si>
  <si>
    <t>Methodology for river flood hazard mapping</t>
  </si>
  <si>
    <t>SCS</t>
  </si>
  <si>
    <t>Methodology for tsunami flood hazard mapping</t>
  </si>
  <si>
    <t>2018A</t>
  </si>
  <si>
    <t>Action Plan 3: Emergency preparedness and early warning system</t>
  </si>
  <si>
    <t>Local entities: Consultants to strengthen the executing capacity of water public utilities / water operators to operate and maintain in a sustainable way the newly built infrastructure.</t>
  </si>
  <si>
    <t>Detailed damage assessment 2, recommendations for national construction regulations and standards (Roads and bridges)</t>
  </si>
  <si>
    <t>Completed</t>
  </si>
  <si>
    <t>Cancelled</t>
  </si>
  <si>
    <t>Under execution</t>
  </si>
  <si>
    <t>Prepared by: CSD/RND, CAN/CEC</t>
  </si>
  <si>
    <t>Workshops with national authorities</t>
  </si>
  <si>
    <t>Goods and services (in US$):</t>
  </si>
  <si>
    <t>Consulting services(in US$):</t>
  </si>
  <si>
    <t>Revised amount</t>
  </si>
  <si>
    <t>TC presentation</t>
  </si>
  <si>
    <t>Goods and services</t>
  </si>
  <si>
    <t>Recommendation for national construction standards 1 (Education)</t>
  </si>
  <si>
    <t>Probablistic risk assessment, Pre-Feasibility study, action plan retrofitting measures</t>
  </si>
  <si>
    <t>Recommendation for national construction standards 1 (Energy)</t>
  </si>
  <si>
    <t>Date: 04/04/2018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</si>
</sst>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10"/>
      <color theme="1"/>
      <name val="Tahoma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44" fontId="8" fillId="0" borderId="0" applyFont="0" applyFill="0" applyBorder="0" applyAlignment="0" applyProtection="0"/>
    <xf numFmtId="0" fontId="10" fillId="0" borderId="0"/>
  </cellStyleXfs>
  <cellXfs count="129">
    <xf numFmtId="0" fontId="0" fillId="0" borderId="0" xfId="0"/>
    <xf numFmtId="0" fontId="0" fillId="0" borderId="0" xfId="0" applyBorder="1"/>
    <xf numFmtId="0" fontId="0" fillId="0" borderId="18" xfId="0" applyBorder="1"/>
    <xf numFmtId="0" fontId="3" fillId="2" borderId="10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2" xfId="0" applyBorder="1" applyAlignment="1">
      <alignment wrapText="1"/>
    </xf>
    <xf numFmtId="0" fontId="0" fillId="0" borderId="1" xfId="0" applyBorder="1" applyAlignment="1">
      <alignment wrapText="1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21" xfId="0" applyBorder="1" applyAlignment="1">
      <alignment wrapText="1"/>
    </xf>
    <xf numFmtId="0" fontId="1" fillId="3" borderId="2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3" borderId="22" xfId="0" applyFill="1" applyBorder="1" applyAlignment="1">
      <alignment wrapText="1"/>
    </xf>
    <xf numFmtId="0" fontId="0" fillId="0" borderId="21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wrapText="1"/>
    </xf>
    <xf numFmtId="9" fontId="0" fillId="0" borderId="1" xfId="0" applyNumberFormat="1" applyFill="1" applyBorder="1" applyAlignment="1">
      <alignment horizontal="center" vertical="center" wrapText="1"/>
    </xf>
    <xf numFmtId="0" fontId="0" fillId="0" borderId="0" xfId="0" applyFill="1"/>
    <xf numFmtId="0" fontId="0" fillId="0" borderId="22" xfId="0" applyFill="1" applyBorder="1" applyAlignment="1">
      <alignment vertical="center" wrapText="1"/>
    </xf>
    <xf numFmtId="0" fontId="0" fillId="0" borderId="1" xfId="0" applyFont="1" applyFill="1" applyBorder="1" applyAlignment="1">
      <alignment wrapText="1"/>
    </xf>
    <xf numFmtId="0" fontId="1" fillId="0" borderId="21" xfId="0" applyFont="1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Alignment="1">
      <alignment wrapText="1"/>
    </xf>
    <xf numFmtId="0" fontId="4" fillId="0" borderId="22" xfId="0" applyFont="1" applyBorder="1" applyAlignment="1">
      <alignment horizontal="left" wrapText="1"/>
    </xf>
    <xf numFmtId="0" fontId="0" fillId="0" borderId="22" xfId="0" applyBorder="1" applyAlignment="1">
      <alignment horizontal="center" wrapText="1"/>
    </xf>
    <xf numFmtId="0" fontId="0" fillId="0" borderId="27" xfId="0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6" xfId="0" applyBorder="1" applyAlignment="1">
      <alignment horizontal="right"/>
    </xf>
    <xf numFmtId="0" fontId="0" fillId="0" borderId="0" xfId="0" applyBorder="1" applyAlignment="1">
      <alignment horizontal="right"/>
    </xf>
    <xf numFmtId="164" fontId="1" fillId="3" borderId="1" xfId="0" applyNumberFormat="1" applyFont="1" applyFill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44" fontId="0" fillId="0" borderId="1" xfId="0" applyNumberFormat="1" applyFill="1" applyBorder="1" applyAlignment="1">
      <alignment horizontal="right" wrapText="1"/>
    </xf>
    <xf numFmtId="6" fontId="0" fillId="0" borderId="1" xfId="0" applyNumberFormat="1" applyBorder="1" applyAlignment="1">
      <alignment horizontal="right" wrapText="1"/>
    </xf>
    <xf numFmtId="6" fontId="0" fillId="0" borderId="1" xfId="0" applyNumberFormat="1" applyFill="1" applyBorder="1" applyAlignment="1">
      <alignment horizontal="right" wrapText="1"/>
    </xf>
    <xf numFmtId="44" fontId="0" fillId="4" borderId="1" xfId="0" applyNumberFormat="1" applyFill="1" applyBorder="1" applyAlignment="1">
      <alignment horizontal="right" wrapText="1"/>
    </xf>
    <xf numFmtId="44" fontId="0" fillId="0" borderId="0" xfId="2" applyFont="1" applyAlignment="1">
      <alignment horizontal="right"/>
    </xf>
    <xf numFmtId="44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44" fontId="0" fillId="0" borderId="1" xfId="2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44" fontId="0" fillId="0" borderId="1" xfId="0" applyNumberFormat="1" applyFill="1" applyBorder="1" applyAlignment="1">
      <alignment horizontal="right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42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5" fillId="0" borderId="30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27" xfId="0" applyFont="1" applyBorder="1" applyAlignment="1">
      <alignment horizontal="left" vertical="top" wrapText="1"/>
    </xf>
    <xf numFmtId="0" fontId="4" fillId="0" borderId="45" xfId="0" applyFont="1" applyBorder="1" applyAlignment="1">
      <alignment horizontal="left" vertical="top" wrapText="1"/>
    </xf>
    <xf numFmtId="0" fontId="4" fillId="0" borderId="46" xfId="0" applyFont="1" applyBorder="1" applyAlignment="1">
      <alignment horizontal="left" vertical="top" wrapText="1"/>
    </xf>
    <xf numFmtId="0" fontId="4" fillId="0" borderId="47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2" borderId="2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wrapText="1"/>
    </xf>
    <xf numFmtId="0" fontId="3" fillId="2" borderId="41" xfId="0" applyFont="1" applyFill="1" applyBorder="1" applyAlignment="1">
      <alignment horizont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45" xfId="0" applyFill="1" applyBorder="1" applyAlignment="1">
      <alignment horizontal="center"/>
    </xf>
    <xf numFmtId="0" fontId="0" fillId="0" borderId="46" xfId="0" applyFill="1" applyBorder="1" applyAlignment="1">
      <alignment horizontal="center"/>
    </xf>
    <xf numFmtId="0" fontId="0" fillId="0" borderId="48" xfId="0" applyFill="1" applyBorder="1" applyAlignment="1">
      <alignment horizontal="center"/>
    </xf>
    <xf numFmtId="0" fontId="0" fillId="0" borderId="14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6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0" borderId="15" xfId="0" applyFill="1" applyBorder="1" applyAlignment="1">
      <alignment horizontal="center" wrapText="1"/>
    </xf>
    <xf numFmtId="0" fontId="0" fillId="0" borderId="20" xfId="0" applyFill="1" applyBorder="1" applyAlignment="1">
      <alignment horizontal="center" wrapText="1"/>
    </xf>
    <xf numFmtId="0" fontId="3" fillId="2" borderId="49" xfId="0" applyFont="1" applyFill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2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6" xfId="0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164" fontId="0" fillId="0" borderId="13" xfId="2" applyNumberFormat="1" applyFont="1" applyFill="1" applyBorder="1" applyAlignment="1">
      <alignment horizontal="right"/>
    </xf>
    <xf numFmtId="44" fontId="0" fillId="0" borderId="19" xfId="2" applyFont="1" applyFill="1" applyBorder="1" applyAlignment="1">
      <alignment horizontal="right"/>
    </xf>
    <xf numFmtId="6" fontId="0" fillId="0" borderId="1" xfId="0" applyNumberForma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wrapText="1"/>
    </xf>
    <xf numFmtId="0" fontId="0" fillId="0" borderId="1" xfId="0" applyFill="1" applyBorder="1" applyAlignment="1">
      <alignment horizontal="right" wrapText="1"/>
    </xf>
    <xf numFmtId="0" fontId="0" fillId="0" borderId="21" xfId="0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ill="1" applyAlignment="1">
      <alignment vertical="center"/>
    </xf>
    <xf numFmtId="8" fontId="0" fillId="0" borderId="1" xfId="0" applyNumberFormat="1" applyFill="1" applyBorder="1" applyAlignment="1">
      <alignment horizontal="right" wrapText="1"/>
    </xf>
    <xf numFmtId="44" fontId="11" fillId="0" borderId="1" xfId="0" applyNumberFormat="1" applyFont="1" applyFill="1" applyBorder="1" applyAlignment="1">
      <alignment horizontal="right" vertical="center" wrapText="1"/>
    </xf>
  </cellXfs>
  <cellStyles count="4">
    <cellStyle name="Currency" xfId="2" builtinId="4"/>
    <cellStyle name="Normal" xfId="0" builtinId="0"/>
    <cellStyle name="Normal 2" xfId="3" xr:uid="{B5BC89BE-7F49-47FA-A736-3635A6D83D67}"/>
    <cellStyle name="Normal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6"/>
  <sheetViews>
    <sheetView tabSelected="1" topLeftCell="A7" zoomScale="55" zoomScaleNormal="55" workbookViewId="0">
      <selection activeCell="E18" sqref="E18"/>
    </sheetView>
  </sheetViews>
  <sheetFormatPr defaultRowHeight="14.4" x14ac:dyDescent="0.3"/>
  <cols>
    <col min="1" max="1" width="6.88671875" customWidth="1"/>
    <col min="2" max="2" width="7.44140625" customWidth="1"/>
    <col min="3" max="3" width="78.44140625" bestFit="1" customWidth="1"/>
    <col min="4" max="4" width="13.88671875" style="39" bestFit="1" customWidth="1"/>
    <col min="5" max="5" width="13.33203125" customWidth="1"/>
    <col min="6" max="6" width="13" customWidth="1"/>
    <col min="7" max="8" width="11.44140625" style="6" customWidth="1"/>
    <col min="9" max="9" width="20.109375" customWidth="1"/>
    <col min="10" max="10" width="16.88671875" customWidth="1"/>
    <col min="11" max="11" width="44.33203125" style="34" customWidth="1"/>
  </cols>
  <sheetData>
    <row r="1" spans="1:11" ht="14.4" customHeight="1" x14ac:dyDescent="0.3">
      <c r="J1" t="s">
        <v>16</v>
      </c>
    </row>
    <row r="2" spans="1:11" ht="14.4" customHeight="1" x14ac:dyDescent="0.3">
      <c r="J2" t="s">
        <v>17</v>
      </c>
    </row>
    <row r="3" spans="1:11" ht="9" customHeight="1" thickBot="1" x14ac:dyDescent="0.35"/>
    <row r="4" spans="1:11" ht="24.75" customHeight="1" x14ac:dyDescent="0.3">
      <c r="A4" s="106" t="s">
        <v>9</v>
      </c>
      <c r="B4" s="107"/>
      <c r="C4" s="107"/>
      <c r="D4" s="107"/>
      <c r="E4" s="107"/>
      <c r="F4" s="107"/>
      <c r="G4" s="107"/>
      <c r="H4" s="107"/>
      <c r="I4" s="107"/>
      <c r="J4" s="107"/>
      <c r="K4" s="108"/>
    </row>
    <row r="5" spans="1:11" ht="14.4" customHeight="1" x14ac:dyDescent="0.3">
      <c r="A5" s="79" t="s">
        <v>31</v>
      </c>
      <c r="B5" s="80"/>
      <c r="C5" s="80"/>
      <c r="D5" s="80"/>
      <c r="E5" s="80"/>
      <c r="F5" s="105" t="s">
        <v>32</v>
      </c>
      <c r="G5" s="80"/>
      <c r="H5" s="80"/>
      <c r="I5" s="80"/>
      <c r="J5" s="80"/>
      <c r="K5" s="35" t="s">
        <v>27</v>
      </c>
    </row>
    <row r="6" spans="1:11" ht="15" customHeight="1" thickBot="1" x14ac:dyDescent="0.35">
      <c r="A6" s="103" t="s">
        <v>33</v>
      </c>
      <c r="B6" s="104"/>
      <c r="C6" s="104"/>
      <c r="D6" s="104"/>
      <c r="E6" s="104"/>
      <c r="F6" s="109" t="s">
        <v>34</v>
      </c>
      <c r="G6" s="104"/>
      <c r="H6" s="104"/>
      <c r="I6" s="104"/>
      <c r="J6" s="104"/>
      <c r="K6" s="110"/>
    </row>
    <row r="7" spans="1:11" ht="15" customHeight="1" thickTop="1" x14ac:dyDescent="0.3">
      <c r="A7" s="111" t="s">
        <v>26</v>
      </c>
      <c r="B7" s="112"/>
      <c r="C7" s="112"/>
      <c r="D7" s="112"/>
      <c r="E7" s="112"/>
      <c r="F7" s="112"/>
      <c r="G7" s="112"/>
      <c r="H7" s="112"/>
      <c r="I7" s="112"/>
      <c r="J7" s="112"/>
      <c r="K7" s="113"/>
    </row>
    <row r="8" spans="1:11" ht="14.4" customHeight="1" x14ac:dyDescent="0.3">
      <c r="A8" s="79" t="s">
        <v>21</v>
      </c>
      <c r="B8" s="80"/>
      <c r="C8" s="80"/>
      <c r="D8" s="40"/>
      <c r="E8" s="10" t="s">
        <v>66</v>
      </c>
      <c r="F8" s="11"/>
      <c r="G8" s="51">
        <f>D17+D39</f>
        <v>36800</v>
      </c>
      <c r="H8" s="5"/>
      <c r="I8" s="52" t="s">
        <v>67</v>
      </c>
      <c r="J8" s="4">
        <f>D49-G8</f>
        <v>1463200</v>
      </c>
      <c r="K8" s="36"/>
    </row>
    <row r="9" spans="1:11" ht="14.4" customHeight="1" x14ac:dyDescent="0.3">
      <c r="A9" s="2"/>
      <c r="B9" s="1"/>
      <c r="C9" s="1"/>
      <c r="D9" s="41"/>
      <c r="E9" s="1"/>
      <c r="F9" s="1"/>
      <c r="G9" s="7"/>
      <c r="H9" s="7"/>
      <c r="I9" s="1"/>
      <c r="J9" s="1"/>
      <c r="K9" s="37"/>
    </row>
    <row r="10" spans="1:11" ht="39" customHeight="1" x14ac:dyDescent="0.3">
      <c r="A10" s="81" t="s">
        <v>22</v>
      </c>
      <c r="B10" s="81" t="s">
        <v>0</v>
      </c>
      <c r="C10" s="81" t="s">
        <v>18</v>
      </c>
      <c r="D10" s="101" t="s">
        <v>68</v>
      </c>
      <c r="E10" s="81" t="s">
        <v>19</v>
      </c>
      <c r="F10" s="83" t="s">
        <v>25</v>
      </c>
      <c r="G10" s="85" t="s">
        <v>1</v>
      </c>
      <c r="H10" s="86"/>
      <c r="I10" s="114" t="s">
        <v>4</v>
      </c>
      <c r="J10" s="116" t="s">
        <v>20</v>
      </c>
      <c r="K10" s="117" t="s">
        <v>11</v>
      </c>
    </row>
    <row r="11" spans="1:11" ht="28.5" customHeight="1" x14ac:dyDescent="0.3">
      <c r="A11" s="82"/>
      <c r="B11" s="82"/>
      <c r="C11" s="82"/>
      <c r="D11" s="102"/>
      <c r="E11" s="82"/>
      <c r="F11" s="84"/>
      <c r="G11" s="3" t="s">
        <v>3</v>
      </c>
      <c r="H11" s="3" t="s">
        <v>2</v>
      </c>
      <c r="I11" s="115"/>
      <c r="J11" s="114"/>
      <c r="K11" s="118"/>
    </row>
    <row r="12" spans="1:11" ht="14.4" customHeight="1" x14ac:dyDescent="0.3">
      <c r="A12" s="17">
        <v>1</v>
      </c>
      <c r="B12" s="21"/>
      <c r="C12" s="18" t="s">
        <v>5</v>
      </c>
      <c r="D12" s="42">
        <f t="shared" ref="D12" si="0">SUM(D13:D26)</f>
        <v>529673</v>
      </c>
      <c r="E12" s="21"/>
      <c r="F12" s="21"/>
      <c r="G12" s="20"/>
      <c r="H12" s="20"/>
      <c r="I12" s="21"/>
      <c r="J12" s="21"/>
      <c r="K12" s="22"/>
    </row>
    <row r="13" spans="1:11" ht="14.4" customHeight="1" x14ac:dyDescent="0.3">
      <c r="A13" s="16"/>
      <c r="B13" s="9"/>
      <c r="C13" s="9"/>
      <c r="D13" s="43"/>
      <c r="E13" s="9"/>
      <c r="F13" s="9"/>
      <c r="G13" s="13"/>
      <c r="H13" s="13"/>
      <c r="I13" s="9"/>
      <c r="J13" s="9"/>
      <c r="K13" s="8"/>
    </row>
    <row r="14" spans="1:11" ht="14.4" customHeight="1" x14ac:dyDescent="0.3">
      <c r="A14" s="16"/>
      <c r="B14" s="9"/>
      <c r="C14" s="12" t="s">
        <v>70</v>
      </c>
      <c r="D14" s="43"/>
      <c r="E14" s="9"/>
      <c r="F14" s="9"/>
      <c r="G14" s="13"/>
      <c r="H14" s="13"/>
      <c r="I14" s="9"/>
      <c r="J14" s="9"/>
      <c r="K14" s="8"/>
    </row>
    <row r="15" spans="1:11" s="27" customFormat="1" ht="26.25" customHeight="1" x14ac:dyDescent="0.3">
      <c r="A15" s="23"/>
      <c r="B15" s="24"/>
      <c r="C15" s="24" t="s">
        <v>35</v>
      </c>
      <c r="D15" s="121">
        <v>0</v>
      </c>
      <c r="E15" s="25" t="s">
        <v>29</v>
      </c>
      <c r="F15" s="24"/>
      <c r="G15" s="26">
        <v>1</v>
      </c>
      <c r="H15" s="54">
        <v>0</v>
      </c>
      <c r="I15" s="24" t="s">
        <v>62</v>
      </c>
      <c r="J15" s="24"/>
      <c r="K15" s="8"/>
    </row>
    <row r="16" spans="1:11" s="27" customFormat="1" x14ac:dyDescent="0.3">
      <c r="A16" s="23"/>
      <c r="B16" s="24"/>
      <c r="C16" s="24" t="s">
        <v>40</v>
      </c>
      <c r="D16" s="121">
        <v>0</v>
      </c>
      <c r="E16" s="25" t="s">
        <v>29</v>
      </c>
      <c r="F16" s="24"/>
      <c r="G16" s="26">
        <v>1</v>
      </c>
      <c r="H16" s="54">
        <v>0</v>
      </c>
      <c r="I16" s="24" t="s">
        <v>62</v>
      </c>
      <c r="J16" s="24"/>
      <c r="K16" s="8"/>
    </row>
    <row r="17" spans="1:11" s="27" customFormat="1" x14ac:dyDescent="0.3">
      <c r="A17" s="23"/>
      <c r="B17" s="24"/>
      <c r="C17" s="24" t="s">
        <v>69</v>
      </c>
      <c r="D17" s="121">
        <v>1000</v>
      </c>
      <c r="E17" s="25" t="s">
        <v>29</v>
      </c>
      <c r="F17" s="24"/>
      <c r="G17" s="26"/>
      <c r="H17" s="54"/>
      <c r="I17" s="24"/>
      <c r="J17" s="24"/>
      <c r="K17" s="8"/>
    </row>
    <row r="18" spans="1:11" s="27" customFormat="1" ht="13.8" customHeight="1" x14ac:dyDescent="0.3">
      <c r="A18" s="23"/>
      <c r="B18" s="24"/>
      <c r="C18" s="122" t="s">
        <v>10</v>
      </c>
      <c r="D18" s="123"/>
      <c r="E18" s="25"/>
      <c r="F18" s="25"/>
      <c r="G18" s="54"/>
      <c r="H18" s="54"/>
      <c r="I18" s="24"/>
      <c r="J18" s="24"/>
      <c r="K18" s="8"/>
    </row>
    <row r="19" spans="1:11" s="126" customFormat="1" x14ac:dyDescent="0.3">
      <c r="A19" s="124"/>
      <c r="B19" s="125"/>
      <c r="C19" s="125" t="s">
        <v>36</v>
      </c>
      <c r="D19" s="53">
        <v>40000</v>
      </c>
      <c r="E19" s="25" t="s">
        <v>30</v>
      </c>
      <c r="F19" s="54" t="s">
        <v>28</v>
      </c>
      <c r="G19" s="26">
        <v>1</v>
      </c>
      <c r="H19" s="26">
        <v>0</v>
      </c>
      <c r="I19" s="125" t="s">
        <v>61</v>
      </c>
      <c r="J19" s="125"/>
      <c r="K19" s="8"/>
    </row>
    <row r="20" spans="1:11" s="27" customFormat="1" ht="28.8" x14ac:dyDescent="0.3">
      <c r="A20" s="23"/>
      <c r="B20" s="24"/>
      <c r="C20" s="24" t="s">
        <v>60</v>
      </c>
      <c r="D20" s="53">
        <v>90000</v>
      </c>
      <c r="E20" s="25" t="s">
        <v>55</v>
      </c>
      <c r="F20" s="54" t="s">
        <v>28</v>
      </c>
      <c r="G20" s="26">
        <v>1</v>
      </c>
      <c r="H20" s="26">
        <v>0</v>
      </c>
      <c r="I20" s="24" t="s">
        <v>57</v>
      </c>
      <c r="J20" s="24"/>
      <c r="K20" s="8"/>
    </row>
    <row r="21" spans="1:11" s="27" customFormat="1" x14ac:dyDescent="0.3">
      <c r="A21" s="23"/>
      <c r="B21" s="24"/>
      <c r="C21" s="24" t="s">
        <v>37</v>
      </c>
      <c r="D21" s="53">
        <v>100000</v>
      </c>
      <c r="E21" s="25" t="s">
        <v>30</v>
      </c>
      <c r="F21" s="54" t="s">
        <v>28</v>
      </c>
      <c r="G21" s="26">
        <v>1</v>
      </c>
      <c r="H21" s="26">
        <v>0</v>
      </c>
      <c r="I21" s="24" t="s">
        <v>61</v>
      </c>
      <c r="J21" s="24"/>
      <c r="K21" s="8"/>
    </row>
    <row r="22" spans="1:11" s="27" customFormat="1" x14ac:dyDescent="0.3">
      <c r="A22" s="23"/>
      <c r="B22" s="24"/>
      <c r="C22" s="24" t="s">
        <v>38</v>
      </c>
      <c r="D22" s="128">
        <v>200000</v>
      </c>
      <c r="E22" s="25" t="s">
        <v>30</v>
      </c>
      <c r="F22" s="54" t="s">
        <v>28</v>
      </c>
      <c r="G22" s="26">
        <v>1</v>
      </c>
      <c r="H22" s="26">
        <v>0</v>
      </c>
      <c r="I22" s="24" t="s">
        <v>57</v>
      </c>
      <c r="J22" s="24"/>
      <c r="K22" s="8"/>
    </row>
    <row r="23" spans="1:11" s="27" customFormat="1" x14ac:dyDescent="0.3">
      <c r="A23" s="23"/>
      <c r="B23" s="24"/>
      <c r="C23" s="24" t="s">
        <v>53</v>
      </c>
      <c r="D23" s="121">
        <v>12000</v>
      </c>
      <c r="E23" s="25" t="s">
        <v>30</v>
      </c>
      <c r="F23" s="54" t="s">
        <v>28</v>
      </c>
      <c r="G23" s="26">
        <v>1</v>
      </c>
      <c r="H23" s="26">
        <v>0</v>
      </c>
      <c r="I23" s="24" t="s">
        <v>63</v>
      </c>
      <c r="J23" s="24"/>
      <c r="K23" s="8"/>
    </row>
    <row r="24" spans="1:11" s="27" customFormat="1" x14ac:dyDescent="0.3">
      <c r="A24" s="23"/>
      <c r="B24" s="24"/>
      <c r="C24" s="24" t="s">
        <v>73</v>
      </c>
      <c r="D24" s="53">
        <v>47950</v>
      </c>
      <c r="E24" s="25" t="s">
        <v>30</v>
      </c>
      <c r="F24" s="54" t="s">
        <v>28</v>
      </c>
      <c r="G24" s="26">
        <v>1</v>
      </c>
      <c r="H24" s="26">
        <v>0</v>
      </c>
      <c r="I24" s="24" t="s">
        <v>63</v>
      </c>
      <c r="J24" s="24"/>
      <c r="K24" s="8"/>
    </row>
    <row r="25" spans="1:11" s="27" customFormat="1" ht="84" customHeight="1" x14ac:dyDescent="0.3">
      <c r="A25" s="23"/>
      <c r="B25" s="24"/>
      <c r="C25" s="24" t="s">
        <v>71</v>
      </c>
      <c r="D25" s="53">
        <v>12050</v>
      </c>
      <c r="E25" s="25" t="s">
        <v>30</v>
      </c>
      <c r="F25" s="54" t="s">
        <v>28</v>
      </c>
      <c r="G25" s="26">
        <v>1</v>
      </c>
      <c r="H25" s="26">
        <v>0</v>
      </c>
      <c r="I25" s="24" t="s">
        <v>57</v>
      </c>
      <c r="J25" s="24"/>
      <c r="K25" s="8"/>
    </row>
    <row r="26" spans="1:11" s="27" customFormat="1" ht="15" customHeight="1" x14ac:dyDescent="0.3">
      <c r="A26" s="23"/>
      <c r="B26" s="24"/>
      <c r="C26" s="24" t="s">
        <v>39</v>
      </c>
      <c r="D26" s="121">
        <v>26673</v>
      </c>
      <c r="E26" s="25" t="s">
        <v>30</v>
      </c>
      <c r="F26" s="54" t="s">
        <v>28</v>
      </c>
      <c r="G26" s="26">
        <v>1</v>
      </c>
      <c r="H26" s="26">
        <v>0</v>
      </c>
      <c r="I26" s="24" t="s">
        <v>63</v>
      </c>
      <c r="J26" s="24"/>
      <c r="K26" s="8"/>
    </row>
    <row r="27" spans="1:11" ht="14.4" customHeight="1" x14ac:dyDescent="0.3">
      <c r="A27" s="17">
        <v>2</v>
      </c>
      <c r="B27" s="18"/>
      <c r="C27" s="18" t="s">
        <v>6</v>
      </c>
      <c r="D27" s="42">
        <f>SUM(D28:D36)</f>
        <v>292329.2</v>
      </c>
      <c r="E27" s="19"/>
      <c r="F27" s="19"/>
      <c r="G27" s="20"/>
      <c r="H27" s="20"/>
      <c r="I27" s="21"/>
      <c r="J27" s="21"/>
      <c r="K27" s="22"/>
    </row>
    <row r="28" spans="1:11" ht="14.4" customHeight="1" x14ac:dyDescent="0.3">
      <c r="A28" s="16"/>
      <c r="B28" s="9"/>
      <c r="C28" s="9"/>
      <c r="D28" s="43"/>
      <c r="E28" s="14"/>
      <c r="F28" s="14"/>
      <c r="G28" s="13"/>
      <c r="H28" s="13"/>
      <c r="I28" s="9"/>
      <c r="J28" s="9"/>
      <c r="K28" s="8"/>
    </row>
    <row r="29" spans="1:11" ht="14.4" customHeight="1" x14ac:dyDescent="0.3">
      <c r="A29" s="16"/>
      <c r="B29" s="9"/>
      <c r="C29" s="12" t="s">
        <v>10</v>
      </c>
      <c r="D29" s="43"/>
      <c r="E29" s="14"/>
      <c r="F29" s="14"/>
      <c r="G29" s="13"/>
      <c r="H29" s="13"/>
      <c r="I29" s="9"/>
      <c r="J29" s="9"/>
      <c r="K29" s="8"/>
    </row>
    <row r="30" spans="1:11" s="27" customFormat="1" ht="14.4" customHeight="1" x14ac:dyDescent="0.3">
      <c r="A30" s="23"/>
      <c r="B30" s="24"/>
      <c r="C30" s="24" t="s">
        <v>41</v>
      </c>
      <c r="D30" s="127">
        <v>45643.399999999994</v>
      </c>
      <c r="E30" s="25" t="s">
        <v>30</v>
      </c>
      <c r="F30" s="25" t="s">
        <v>28</v>
      </c>
      <c r="G30" s="26">
        <v>1</v>
      </c>
      <c r="H30" s="26">
        <v>0</v>
      </c>
      <c r="I30" s="24" t="s">
        <v>62</v>
      </c>
      <c r="J30" s="24"/>
      <c r="K30" s="8"/>
    </row>
    <row r="31" spans="1:11" s="27" customFormat="1" x14ac:dyDescent="0.3">
      <c r="A31" s="23"/>
      <c r="B31" s="24"/>
      <c r="C31" s="24" t="s">
        <v>42</v>
      </c>
      <c r="D31" s="44">
        <v>34000</v>
      </c>
      <c r="E31" s="25" t="s">
        <v>43</v>
      </c>
      <c r="F31" s="25" t="s">
        <v>28</v>
      </c>
      <c r="G31" s="26">
        <v>1</v>
      </c>
      <c r="H31" s="26">
        <v>0</v>
      </c>
      <c r="I31" s="24" t="s">
        <v>57</v>
      </c>
      <c r="J31" s="24"/>
      <c r="K31" s="8"/>
    </row>
    <row r="32" spans="1:11" s="27" customFormat="1" ht="28.8" x14ac:dyDescent="0.3">
      <c r="A32" s="23"/>
      <c r="B32" s="24"/>
      <c r="C32" s="24" t="s">
        <v>44</v>
      </c>
      <c r="D32" s="44">
        <v>71215</v>
      </c>
      <c r="E32" s="25" t="s">
        <v>30</v>
      </c>
      <c r="F32" s="25" t="s">
        <v>28</v>
      </c>
      <c r="G32" s="26">
        <v>1</v>
      </c>
      <c r="H32" s="26">
        <v>0</v>
      </c>
      <c r="I32" s="24" t="s">
        <v>61</v>
      </c>
      <c r="J32" s="24"/>
      <c r="K32" s="8"/>
    </row>
    <row r="33" spans="1:11" s="27" customFormat="1" x14ac:dyDescent="0.3">
      <c r="A33" s="23"/>
      <c r="B33" s="24"/>
      <c r="C33" s="29" t="s">
        <v>45</v>
      </c>
      <c r="D33" s="44">
        <v>33650</v>
      </c>
      <c r="E33" s="25" t="s">
        <v>30</v>
      </c>
      <c r="F33" s="25" t="s">
        <v>28</v>
      </c>
      <c r="G33" s="26">
        <v>1</v>
      </c>
      <c r="H33" s="26">
        <v>0</v>
      </c>
      <c r="I33" s="24" t="s">
        <v>61</v>
      </c>
      <c r="J33" s="24"/>
      <c r="K33" s="8"/>
    </row>
    <row r="34" spans="1:11" s="27" customFormat="1" ht="41.4" customHeight="1" x14ac:dyDescent="0.3">
      <c r="A34" s="23"/>
      <c r="B34" s="24"/>
      <c r="C34" s="24" t="s">
        <v>59</v>
      </c>
      <c r="D34" s="44">
        <v>73855</v>
      </c>
      <c r="E34" s="25" t="s">
        <v>30</v>
      </c>
      <c r="F34" s="25" t="s">
        <v>28</v>
      </c>
      <c r="G34" s="26">
        <v>1</v>
      </c>
      <c r="H34" s="26">
        <v>0</v>
      </c>
      <c r="I34" s="24" t="s">
        <v>63</v>
      </c>
      <c r="J34" s="24"/>
      <c r="K34" s="8"/>
    </row>
    <row r="35" spans="1:11" ht="28.8" x14ac:dyDescent="0.3">
      <c r="A35" s="16"/>
      <c r="B35" s="9"/>
      <c r="C35" s="9" t="s">
        <v>46</v>
      </c>
      <c r="D35" s="45">
        <v>33965.800000000003</v>
      </c>
      <c r="E35" s="14" t="s">
        <v>30</v>
      </c>
      <c r="F35" s="14" t="s">
        <v>28</v>
      </c>
      <c r="G35" s="15">
        <v>1</v>
      </c>
      <c r="H35" s="15">
        <v>0</v>
      </c>
      <c r="I35" s="24" t="s">
        <v>63</v>
      </c>
      <c r="J35" s="9"/>
      <c r="K35" s="8"/>
    </row>
    <row r="36" spans="1:11" ht="14.4" customHeight="1" x14ac:dyDescent="0.3">
      <c r="A36" s="16"/>
      <c r="B36" s="9"/>
      <c r="C36" s="12"/>
      <c r="D36" s="43"/>
      <c r="E36" s="14"/>
      <c r="F36" s="14"/>
      <c r="G36" s="13"/>
      <c r="H36" s="13"/>
      <c r="I36" s="9"/>
      <c r="J36" s="9"/>
      <c r="K36" s="8"/>
    </row>
    <row r="37" spans="1:11" ht="14.4" customHeight="1" x14ac:dyDescent="0.3">
      <c r="A37" s="17">
        <v>3</v>
      </c>
      <c r="B37" s="18"/>
      <c r="C37" s="18" t="s">
        <v>47</v>
      </c>
      <c r="D37" s="42">
        <f>SUM(D39:D48)</f>
        <v>677997.8</v>
      </c>
      <c r="E37" s="19"/>
      <c r="F37" s="19"/>
      <c r="G37" s="20"/>
      <c r="H37" s="20"/>
      <c r="I37" s="21"/>
      <c r="J37" s="21"/>
      <c r="K37" s="22"/>
    </row>
    <row r="38" spans="1:11" ht="14.4" customHeight="1" x14ac:dyDescent="0.3">
      <c r="A38" s="16"/>
      <c r="B38" s="9"/>
      <c r="C38" s="12" t="s">
        <v>70</v>
      </c>
      <c r="D38" s="43"/>
      <c r="E38" s="14"/>
      <c r="F38" s="14"/>
      <c r="G38" s="13"/>
      <c r="H38" s="13"/>
      <c r="I38" s="9"/>
      <c r="J38" s="9"/>
      <c r="K38" s="8"/>
    </row>
    <row r="39" spans="1:11" s="27" customFormat="1" x14ac:dyDescent="0.3">
      <c r="A39" s="23"/>
      <c r="B39" s="24"/>
      <c r="C39" s="24" t="s">
        <v>65</v>
      </c>
      <c r="D39" s="46">
        <v>35800</v>
      </c>
      <c r="E39" s="25" t="s">
        <v>29</v>
      </c>
      <c r="F39" s="25" t="s">
        <v>28</v>
      </c>
      <c r="G39" s="26">
        <v>1</v>
      </c>
      <c r="H39" s="26">
        <v>0</v>
      </c>
      <c r="I39" s="24"/>
      <c r="J39" s="24"/>
      <c r="K39" s="38"/>
    </row>
    <row r="40" spans="1:11" ht="14.4" customHeight="1" x14ac:dyDescent="0.3">
      <c r="A40" s="16"/>
      <c r="B40" s="9"/>
      <c r="C40" s="12" t="s">
        <v>10</v>
      </c>
      <c r="D40" s="43"/>
      <c r="E40" s="14"/>
      <c r="F40" s="14"/>
      <c r="G40" s="13"/>
      <c r="H40" s="13"/>
      <c r="I40" s="9"/>
      <c r="J40" s="9"/>
      <c r="K40" s="38"/>
    </row>
    <row r="41" spans="1:11" s="27" customFormat="1" x14ac:dyDescent="0.3">
      <c r="A41" s="23"/>
      <c r="B41" s="24"/>
      <c r="C41" s="24" t="s">
        <v>72</v>
      </c>
      <c r="D41" s="46">
        <v>354200</v>
      </c>
      <c r="E41" s="25" t="s">
        <v>51</v>
      </c>
      <c r="F41" s="25" t="s">
        <v>28</v>
      </c>
      <c r="G41" s="26">
        <v>1</v>
      </c>
      <c r="H41" s="26">
        <v>0</v>
      </c>
      <c r="I41" s="24" t="s">
        <v>63</v>
      </c>
      <c r="J41" s="24"/>
      <c r="K41" s="38"/>
    </row>
    <row r="42" spans="1:11" s="27" customFormat="1" x14ac:dyDescent="0.3">
      <c r="A42" s="23"/>
      <c r="B42" s="24"/>
      <c r="C42" s="24" t="s">
        <v>50</v>
      </c>
      <c r="D42" s="47">
        <v>24291.199999999997</v>
      </c>
      <c r="E42" s="25" t="s">
        <v>30</v>
      </c>
      <c r="F42" s="25" t="s">
        <v>28</v>
      </c>
      <c r="G42" s="26">
        <v>1</v>
      </c>
      <c r="H42" s="26">
        <v>0</v>
      </c>
      <c r="I42" s="24" t="s">
        <v>63</v>
      </c>
      <c r="J42" s="24"/>
      <c r="K42" s="38"/>
    </row>
    <row r="43" spans="1:11" s="27" customFormat="1" x14ac:dyDescent="0.3">
      <c r="A43" s="23"/>
      <c r="B43" s="24"/>
      <c r="C43" s="24" t="s">
        <v>48</v>
      </c>
      <c r="D43" s="46">
        <v>45000</v>
      </c>
      <c r="E43" s="25" t="s">
        <v>30</v>
      </c>
      <c r="F43" s="25" t="s">
        <v>28</v>
      </c>
      <c r="G43" s="26">
        <v>1</v>
      </c>
      <c r="H43" s="26">
        <v>0</v>
      </c>
      <c r="I43" s="24" t="s">
        <v>57</v>
      </c>
      <c r="J43" s="24"/>
      <c r="K43" s="38"/>
    </row>
    <row r="44" spans="1:11" s="27" customFormat="1" x14ac:dyDescent="0.3">
      <c r="A44" s="23"/>
      <c r="B44" s="24"/>
      <c r="C44" s="29" t="s">
        <v>49</v>
      </c>
      <c r="D44" s="46">
        <v>0</v>
      </c>
      <c r="E44" s="25" t="s">
        <v>30</v>
      </c>
      <c r="F44" s="25" t="s">
        <v>28</v>
      </c>
      <c r="G44" s="26">
        <v>1</v>
      </c>
      <c r="H44" s="26">
        <v>0</v>
      </c>
      <c r="I44" s="24" t="s">
        <v>57</v>
      </c>
      <c r="J44" s="24"/>
      <c r="K44" s="38"/>
    </row>
    <row r="45" spans="1:11" s="27" customFormat="1" x14ac:dyDescent="0.3">
      <c r="A45" s="23"/>
      <c r="B45" s="24"/>
      <c r="C45" s="24" t="s">
        <v>58</v>
      </c>
      <c r="D45" s="46">
        <v>22890</v>
      </c>
      <c r="E45" s="25" t="s">
        <v>30</v>
      </c>
      <c r="F45" s="25" t="s">
        <v>28</v>
      </c>
      <c r="G45" s="26">
        <v>1</v>
      </c>
      <c r="H45" s="26">
        <v>0</v>
      </c>
      <c r="I45" s="24" t="s">
        <v>63</v>
      </c>
      <c r="J45" s="24"/>
      <c r="K45" s="38"/>
    </row>
    <row r="46" spans="1:11" s="27" customFormat="1" x14ac:dyDescent="0.3">
      <c r="A46" s="23"/>
      <c r="B46" s="24"/>
      <c r="C46" s="24" t="s">
        <v>52</v>
      </c>
      <c r="D46" s="46">
        <v>118706.6</v>
      </c>
      <c r="E46" s="25" t="s">
        <v>30</v>
      </c>
      <c r="F46" s="25" t="s">
        <v>28</v>
      </c>
      <c r="G46" s="26">
        <v>1</v>
      </c>
      <c r="H46" s="26">
        <v>0</v>
      </c>
      <c r="I46" s="24" t="s">
        <v>63</v>
      </c>
      <c r="J46" s="24"/>
      <c r="K46" s="38"/>
    </row>
    <row r="47" spans="1:11" s="27" customFormat="1" ht="14.4" customHeight="1" x14ac:dyDescent="0.3">
      <c r="A47" s="30"/>
      <c r="B47" s="24"/>
      <c r="C47" s="29" t="s">
        <v>54</v>
      </c>
      <c r="D47" s="46">
        <v>50000</v>
      </c>
      <c r="E47" s="24" t="s">
        <v>55</v>
      </c>
      <c r="F47" s="25" t="s">
        <v>28</v>
      </c>
      <c r="G47" s="26">
        <v>1</v>
      </c>
      <c r="H47" s="26">
        <v>0</v>
      </c>
      <c r="I47" s="24" t="s">
        <v>57</v>
      </c>
      <c r="J47" s="24"/>
      <c r="K47" s="28"/>
    </row>
    <row r="48" spans="1:11" s="27" customFormat="1" ht="15" customHeight="1" thickBot="1" x14ac:dyDescent="0.35">
      <c r="A48" s="31"/>
      <c r="B48" s="32"/>
      <c r="C48" s="29" t="s">
        <v>56</v>
      </c>
      <c r="D48" s="46">
        <v>27110</v>
      </c>
      <c r="E48" s="24" t="s">
        <v>55</v>
      </c>
      <c r="F48" s="25" t="s">
        <v>28</v>
      </c>
      <c r="G48" s="26">
        <v>1</v>
      </c>
      <c r="H48" s="26">
        <v>0</v>
      </c>
      <c r="I48" s="32" t="s">
        <v>57</v>
      </c>
      <c r="J48" s="32"/>
      <c r="K48" s="33"/>
    </row>
    <row r="49" spans="1:11" s="27" customFormat="1" x14ac:dyDescent="0.3">
      <c r="A49" s="87" t="s">
        <v>7</v>
      </c>
      <c r="B49" s="88"/>
      <c r="C49" s="89"/>
      <c r="D49" s="119">
        <f>+D37+D27+D12</f>
        <v>1500000</v>
      </c>
      <c r="E49" s="93" t="s">
        <v>64</v>
      </c>
      <c r="F49" s="94"/>
      <c r="G49" s="95"/>
      <c r="H49" s="93" t="s">
        <v>74</v>
      </c>
      <c r="I49" s="94"/>
      <c r="J49" s="95"/>
      <c r="K49" s="99"/>
    </row>
    <row r="50" spans="1:11" s="27" customFormat="1" ht="15" thickBot="1" x14ac:dyDescent="0.35">
      <c r="A50" s="90"/>
      <c r="B50" s="91"/>
      <c r="C50" s="92"/>
      <c r="D50" s="120"/>
      <c r="E50" s="96"/>
      <c r="F50" s="97"/>
      <c r="G50" s="98"/>
      <c r="H50" s="96"/>
      <c r="I50" s="97"/>
      <c r="J50" s="98"/>
      <c r="K50" s="100"/>
    </row>
    <row r="51" spans="1:11" ht="14.25" customHeight="1" thickTop="1" x14ac:dyDescent="0.3">
      <c r="A51" s="70" t="s">
        <v>8</v>
      </c>
      <c r="B51" s="71"/>
      <c r="C51" s="71"/>
      <c r="D51" s="71"/>
      <c r="E51" s="71"/>
      <c r="F51" s="71"/>
      <c r="G51" s="71"/>
      <c r="H51" s="71"/>
      <c r="I51" s="71"/>
      <c r="J51" s="71"/>
      <c r="K51" s="72"/>
    </row>
    <row r="52" spans="1:11" x14ac:dyDescent="0.3">
      <c r="A52" s="73"/>
      <c r="B52" s="74"/>
      <c r="C52" s="74"/>
      <c r="D52" s="74"/>
      <c r="E52" s="74"/>
      <c r="F52" s="74"/>
      <c r="G52" s="74"/>
      <c r="H52" s="74"/>
      <c r="I52" s="74"/>
      <c r="J52" s="74"/>
      <c r="K52" s="75"/>
    </row>
    <row r="53" spans="1:11" ht="20.25" customHeight="1" thickBot="1" x14ac:dyDescent="0.35">
      <c r="A53" s="76"/>
      <c r="B53" s="77"/>
      <c r="C53" s="77"/>
      <c r="D53" s="77"/>
      <c r="E53" s="77"/>
      <c r="F53" s="77"/>
      <c r="G53" s="77"/>
      <c r="H53" s="77"/>
      <c r="I53" s="77"/>
      <c r="J53" s="77"/>
      <c r="K53" s="78"/>
    </row>
    <row r="54" spans="1:11" ht="15.6" customHeight="1" thickTop="1" thickBot="1" x14ac:dyDescent="0.35">
      <c r="A54" s="55" t="s">
        <v>12</v>
      </c>
      <c r="B54" s="56"/>
      <c r="C54" s="56"/>
      <c r="D54" s="56"/>
      <c r="E54" s="56"/>
      <c r="F54" s="56"/>
      <c r="G54" s="56"/>
      <c r="H54" s="56"/>
      <c r="I54" s="56"/>
      <c r="J54" s="56"/>
      <c r="K54" s="57"/>
    </row>
    <row r="55" spans="1:11" s="1" customFormat="1" ht="27.75" customHeight="1" thickBot="1" x14ac:dyDescent="0.35">
      <c r="A55" s="58" t="s">
        <v>13</v>
      </c>
      <c r="B55" s="59"/>
      <c r="C55" s="59"/>
      <c r="D55" s="59"/>
      <c r="E55" s="59"/>
      <c r="F55" s="59"/>
      <c r="G55" s="59"/>
      <c r="H55" s="59"/>
      <c r="I55" s="59"/>
      <c r="J55" s="59"/>
      <c r="K55" s="60"/>
    </row>
    <row r="56" spans="1:11" s="1" customFormat="1" ht="21.75" customHeight="1" thickTop="1" thickBot="1" x14ac:dyDescent="0.35">
      <c r="A56" s="61" t="s">
        <v>15</v>
      </c>
      <c r="B56" s="62"/>
      <c r="C56" s="62"/>
      <c r="D56" s="62"/>
      <c r="E56" s="62"/>
      <c r="F56" s="62"/>
      <c r="G56" s="62"/>
      <c r="H56" s="62"/>
      <c r="I56" s="62"/>
      <c r="J56" s="62"/>
      <c r="K56" s="63"/>
    </row>
    <row r="57" spans="1:11" s="1" customFormat="1" ht="24.75" customHeight="1" thickTop="1" thickBot="1" x14ac:dyDescent="0.35">
      <c r="A57" s="64" t="s">
        <v>24</v>
      </c>
      <c r="B57" s="65"/>
      <c r="C57" s="65"/>
      <c r="D57" s="65"/>
      <c r="E57" s="65"/>
      <c r="F57" s="65"/>
      <c r="G57" s="65"/>
      <c r="H57" s="65"/>
      <c r="I57" s="65"/>
      <c r="J57" s="65"/>
      <c r="K57" s="66"/>
    </row>
    <row r="58" spans="1:11" ht="20.25" customHeight="1" thickTop="1" thickBot="1" x14ac:dyDescent="0.35">
      <c r="A58" s="67" t="s">
        <v>23</v>
      </c>
      <c r="B58" s="68"/>
      <c r="C58" s="68"/>
      <c r="D58" s="68"/>
      <c r="E58" s="68"/>
      <c r="F58" s="68"/>
      <c r="G58" s="68"/>
      <c r="H58" s="68"/>
      <c r="I58" s="68"/>
      <c r="J58" s="68"/>
      <c r="K58" s="69"/>
    </row>
    <row r="59" spans="1:11" ht="15.6" thickTop="1" thickBot="1" x14ac:dyDescent="0.35">
      <c r="A59" s="55" t="s">
        <v>14</v>
      </c>
      <c r="B59" s="56"/>
      <c r="C59" s="56"/>
      <c r="D59" s="56"/>
      <c r="E59" s="56"/>
      <c r="F59" s="56"/>
      <c r="G59" s="56"/>
      <c r="H59" s="56"/>
      <c r="I59" s="56"/>
      <c r="J59" s="56"/>
      <c r="K59" s="57"/>
    </row>
    <row r="61" spans="1:11" x14ac:dyDescent="0.3">
      <c r="D61" s="50"/>
    </row>
    <row r="64" spans="1:11" x14ac:dyDescent="0.3">
      <c r="D64" s="48"/>
    </row>
    <row r="66" spans="4:4" x14ac:dyDescent="0.3">
      <c r="D66" s="49"/>
    </row>
  </sheetData>
  <mergeCells count="29">
    <mergeCell ref="A7:K7"/>
    <mergeCell ref="I10:I11"/>
    <mergeCell ref="J10:J11"/>
    <mergeCell ref="K10:K11"/>
    <mergeCell ref="D49:D50"/>
    <mergeCell ref="A5:E5"/>
    <mergeCell ref="A6:E6"/>
    <mergeCell ref="F5:J5"/>
    <mergeCell ref="A4:K4"/>
    <mergeCell ref="F6:K6"/>
    <mergeCell ref="A51:K53"/>
    <mergeCell ref="A8:C8"/>
    <mergeCell ref="A10:A11"/>
    <mergeCell ref="B10:B11"/>
    <mergeCell ref="C10:C11"/>
    <mergeCell ref="E10:E11"/>
    <mergeCell ref="F10:F11"/>
    <mergeCell ref="G10:H10"/>
    <mergeCell ref="A49:C50"/>
    <mergeCell ref="E49:G50"/>
    <mergeCell ref="H49:J50"/>
    <mergeCell ref="K49:K50"/>
    <mergeCell ref="D10:D11"/>
    <mergeCell ref="A59:K59"/>
    <mergeCell ref="A54:K54"/>
    <mergeCell ref="A55:K55"/>
    <mergeCell ref="A56:K56"/>
    <mergeCell ref="A57:K57"/>
    <mergeCell ref="A58:K58"/>
  </mergeCells>
  <dataValidations count="2">
    <dataValidation type="list" allowBlank="1" showInputMessage="1" showErrorMessage="1" sqref="F12:F48" xr:uid="{00000000-0002-0000-0000-000000000000}">
      <formula1>supervision</formula1>
    </dataValidation>
    <dataValidation type="list" allowBlank="1" showInputMessage="1" showErrorMessage="1" sqref="E12:E48" xr:uid="{00000000-0002-0000-0000-000001000000}">
      <formula1>prmmethod</formula1>
    </dataValidation>
  </dataValidations>
  <pageMargins left="0.5" right="0.5" top="0.5" bottom="0.5" header="0.3" footer="0.3"/>
  <pageSetup scale="65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EA1BFB813DD3E4787979F9A92C9FCB4" ma:contentTypeVersion="29" ma:contentTypeDescription="A content type to manage public (operations) IDB documents" ma:contentTypeScope="" ma:versionID="7b83df21295d0f63cff4246f4f1ef16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e4e3c93ba8181148e650df1aa50285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EC-T135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37ebb4f7-eb23-48d3-8efe-6bfd14035730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Ecuador</TermName>
          <TermId xmlns="http://schemas.microsoft.com/office/infopath/2007/PartnerControls">8f163189-00fa-4e7c-827d-28fb5798781c</TermId>
        </TermInfo>
      </Terms>
    </ic46d7e087fd4a108fb86518ca413cc6>
    <IDBDocs_x0020_Number xmlns="cdc7663a-08f0-4737-9e8c-148ce897a09c" xsi:nil="true"/>
    <Division_x0020_or_x0020_Unit xmlns="cdc7663a-08f0-4737-9e8c-148ce897a09c">CAN/CEC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ATN/JF-15752-EC;</Approval_x0020_Number>
    <Phase xmlns="cdc7663a-08f0-4737-9e8c-148ce897a09c">ACTIVE</Phase>
    <Document_x0020_Author xmlns="cdc7663a-08f0-4737-9e8c-148ce897a09c">Daza Donoso, Pablo Jose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IMMEDIATE RESPONSE TO EMERGENCY</TermName>
          <TermId xmlns="http://schemas.microsoft.com/office/infopath/2007/PartnerControls">529d1dac-8a71-4b52-a426-f8fbc6417685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JSF</TermName>
          <TermId xmlns="http://schemas.microsoft.com/office/infopath/2007/PartnerControls">42e89227-ec0a-483f-91bb-7a753aa184bd</TermId>
        </TermInfo>
      </Terms>
    </g511464f9e53401d84b16fa9b379a574>
    <Related_x0020_SisCor_x0020_Number xmlns="cdc7663a-08f0-4737-9e8c-148ce897a09c" xsi:nil="true"/>
    <TaxCatchAll xmlns="cdc7663a-08f0-4737-9e8c-148ce897a09c">
      <Value>50</Value>
      <Value>67</Value>
      <Value>112</Value>
      <Value>2</Value>
      <Value>27</Value>
      <Value>17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EC-T1354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>R0002188950</Record_x0020_Number>
    <_dlc_DocId xmlns="cdc7663a-08f0-4737-9e8c-148ce897a09c">EZSHARE-88621280-235</_dlc_DocId>
    <_dlc_DocIdUrl xmlns="cdc7663a-08f0-4737-9e8c-148ce897a09c">
      <Url>https://idbg.sharepoint.com/teams/EZ-EC-TCP/EC-T1354/_layouts/15/DocIdRedir.aspx?ID=EZSHARE-88621280-235</Url>
      <Description>EZSHARE-88621280-235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Natural Disasters: Prevention and Relief;</Webtopic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6CF87857-0955-458A-9F6D-092D701F24C5}"/>
</file>

<file path=customXml/itemProps2.xml><?xml version="1.0" encoding="utf-8"?>
<ds:datastoreItem xmlns:ds="http://schemas.openxmlformats.org/officeDocument/2006/customXml" ds:itemID="{7BF45459-546F-40A5-9821-48665F5C8F9E}"/>
</file>

<file path=customXml/itemProps3.xml><?xml version="1.0" encoding="utf-8"?>
<ds:datastoreItem xmlns:ds="http://schemas.openxmlformats.org/officeDocument/2006/customXml" ds:itemID="{241237FF-9518-4E81-B784-5A1B3E93E6CE}"/>
</file>

<file path=customXml/itemProps4.xml><?xml version="1.0" encoding="utf-8"?>
<ds:datastoreItem xmlns:ds="http://schemas.openxmlformats.org/officeDocument/2006/customXml" ds:itemID="{3D0731BF-F323-491E-937E-4C8641B1B761}"/>
</file>

<file path=customXml/itemProps5.xml><?xml version="1.0" encoding="utf-8"?>
<ds:datastoreItem xmlns:ds="http://schemas.openxmlformats.org/officeDocument/2006/customXml" ds:itemID="{333E6ECE-A380-4D67-88D9-06E338C6712D}"/>
</file>

<file path=customXml/itemProps6.xml><?xml version="1.0" encoding="utf-8"?>
<ds:datastoreItem xmlns:ds="http://schemas.openxmlformats.org/officeDocument/2006/customXml" ds:itemID="{A3B1808F-9313-47A2-98BD-293AD22C1A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Procurement plan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mariace</dc:creator>
  <cp:keywords/>
  <cp:lastModifiedBy>Daza Donoso, Pablo Jose</cp:lastModifiedBy>
  <cp:lastPrinted>2016-05-27T20:59:39Z</cp:lastPrinted>
  <dcterms:created xsi:type="dcterms:W3CDTF">2011-08-03T19:26:33Z</dcterms:created>
  <dcterms:modified xsi:type="dcterms:W3CDTF">2018-04-04T19:49:52Z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17;#Goods and Services|5bfebf1b-9f1f-4411-b1dd-4c19b807b799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>112;#Procurement Plan|37ebb4f7-eb23-48d3-8efe-6bfd14035730</vt:lpwstr>
  </property>
  <property fmtid="{D5CDD505-2E9C-101B-9397-08002B2CF9AE}" pid="7" name="Sub-Sector">
    <vt:lpwstr>67;#IMMEDIATE RESPONSE TO EMERGENCY|529d1dac-8a71-4b52-a426-f8fbc6417685</vt:lpwstr>
  </property>
  <property fmtid="{D5CDD505-2E9C-101B-9397-08002B2CF9AE}" pid="8" name="Fund IDB">
    <vt:lpwstr>27;#JSF|42e89227-ec0a-483f-91bb-7a753aa184bd</vt:lpwstr>
  </property>
  <property fmtid="{D5CDD505-2E9C-101B-9397-08002B2CF9AE}" pid="9" name="Country">
    <vt:lpwstr>2;#Ecuador|8f163189-00fa-4e7c-827d-28fb5798781c</vt:lpwstr>
  </property>
  <property fmtid="{D5CDD505-2E9C-101B-9397-08002B2CF9AE}" pid="10" name="Sector IDB">
    <vt:lpwstr>50;#ENVIRONMENT AND NATURAL DISASTERS|261e2b33-090b-4ab0-8e06-3aa3e7f32d57</vt:lpwstr>
  </property>
  <property fmtid="{D5CDD505-2E9C-101B-9397-08002B2CF9AE}" pid="11" name="_dlc_DocIdItemGuid">
    <vt:lpwstr>d79166ba-c3c7-4e63-99be-fa08c3594efa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0x0101001A458A224826124E8B45B1D613300CFC00EEA1BFB813DD3E4787979F9A92C9FCB4</vt:lpwstr>
  </property>
</Properties>
</file>