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DAZADONOSO\Documents\BID\RND\EC-T1354 CT Japón\PA\"/>
    </mc:Choice>
  </mc:AlternateContent>
  <xr:revisionPtr revIDLastSave="0" documentId="8_{008CF7C9-AF62-4A83-A3BA-3C43C71CB834}" xr6:coauthVersionLast="43" xr6:coauthVersionMax="43" xr10:uidLastSave="{00000000-0000-0000-0000-000000000000}"/>
  <bookViews>
    <workbookView xWindow="-108" yWindow="-108" windowWidth="23256" windowHeight="12576" xr2:uid="{CD472047-7D4A-47ED-B831-25CBC3AC759D}"/>
  </bookViews>
  <sheets>
    <sheet name="Procurement plan" sheetId="1" r:id="rId1"/>
  </sheets>
  <definedNames>
    <definedName name="_xlnm._FilterDatabase" localSheetId="0" hidden="1">'Procurement plan'!$C$15:$C$28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8" i="1" l="1"/>
  <c r="E28" i="1"/>
  <c r="E12" i="1"/>
  <c r="E50" i="1" l="1"/>
  <c r="I8" i="1"/>
  <c r="F50" i="1" l="1"/>
  <c r="L8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Daza Donoso, Pablo Jose</author>
  </authors>
  <commentList>
    <comment ref="G48" authorId="0" shapeId="0" xr:uid="{E093AD37-3F22-4C3E-8AAE-C41348278F7E}">
      <text>
        <r>
          <rPr>
            <b/>
            <sz val="9"/>
            <color indexed="81"/>
            <rFont val="Tahoma"/>
            <charset val="1"/>
          </rPr>
          <t>Selección competitiva simplificada</t>
        </r>
      </text>
    </comment>
  </commentList>
</comments>
</file>

<file path=xl/sharedStrings.xml><?xml version="1.0" encoding="utf-8"?>
<sst xmlns="http://schemas.openxmlformats.org/spreadsheetml/2006/main" count="169" uniqueCount="100">
  <si>
    <t>Inter-American Development Bank</t>
  </si>
  <si>
    <t xml:space="preserve"> VPC/FMP</t>
  </si>
  <si>
    <t>PROCUREMENT PLAN FOR NON-REIMBURSABLE TECHNICAL COOPERATIONS</t>
  </si>
  <si>
    <t>Country: Ecuador</t>
  </si>
  <si>
    <t>Executing agency: IDB Ecuador</t>
  </si>
  <si>
    <r>
      <rPr>
        <b/>
        <sz val="10"/>
        <color theme="1"/>
        <rFont val="Calibri"/>
        <family val="2"/>
        <scheme val="minor"/>
      </rPr>
      <t>Public or private sector:</t>
    </r>
    <r>
      <rPr>
        <sz val="10"/>
        <color theme="1"/>
        <rFont val="Calibri"/>
        <family val="2"/>
        <scheme val="minor"/>
      </rPr>
      <t xml:space="preserve"> Public Sector</t>
    </r>
  </si>
  <si>
    <t>Project number: EC-T1354</t>
  </si>
  <si>
    <t>Project Title: Support to ensure the resilience of public infrastructure and service systems after the earthquake in Ecuador</t>
  </si>
  <si>
    <t>Period covered by the plan: 24 months</t>
  </si>
  <si>
    <t>Threshold for ex-post review of procurements:</t>
  </si>
  <si>
    <t>Goods and services (in US$):</t>
  </si>
  <si>
    <t>Consulting services(in US$):</t>
  </si>
  <si>
    <t>Item 
Nº</t>
  </si>
  <si>
    <t>Ref. 
AWP</t>
  </si>
  <si>
    <t>Product of Results Matrix</t>
  </si>
  <si>
    <t>Description 
(1)</t>
  </si>
  <si>
    <t>Original amount</t>
  </si>
  <si>
    <t>Revised amount</t>
  </si>
  <si>
    <t>Procurement
Method 
(2)</t>
  </si>
  <si>
    <t xml:space="preserve">Review of procurement
(3)
</t>
  </si>
  <si>
    <t>Source of financing
and percentage</t>
  </si>
  <si>
    <t>Estimated date of the procurement
notice or start of the contract</t>
  </si>
  <si>
    <t>Technical review
by the PTL
(4)</t>
  </si>
  <si>
    <t>Comments</t>
  </si>
  <si>
    <t>IDB/MIF 
%</t>
  </si>
  <si>
    <t>Local/other
%</t>
  </si>
  <si>
    <t>Component 1</t>
  </si>
  <si>
    <t>Goods and services</t>
  </si>
  <si>
    <t>Structure scanner</t>
  </si>
  <si>
    <t>DC</t>
  </si>
  <si>
    <t>Cancelled</t>
  </si>
  <si>
    <t>As agreed with STR, this amount is transferred</t>
  </si>
  <si>
    <t>Digitalizer</t>
  </si>
  <si>
    <t>to ground motion survey</t>
  </si>
  <si>
    <t>TC presentation</t>
  </si>
  <si>
    <t>Consulting services</t>
  </si>
  <si>
    <t>Detailed damage assessment 1 (Education and local public buildings if required)</t>
  </si>
  <si>
    <t>SSS</t>
  </si>
  <si>
    <t>N/A</t>
  </si>
  <si>
    <t>Completed</t>
  </si>
  <si>
    <t>Patricio Placencia</t>
  </si>
  <si>
    <t>Detailed damage assessment 2, recommendations for national construction regulations and standards (Roads and bridges)</t>
  </si>
  <si>
    <t>SCS</t>
  </si>
  <si>
    <t>Hired</t>
  </si>
  <si>
    <t>AECOM</t>
  </si>
  <si>
    <t>Detailed damage assessment 3 (Water)</t>
  </si>
  <si>
    <t>EPMAPS</t>
  </si>
  <si>
    <t>Soil/Ground motion survey</t>
  </si>
  <si>
    <t>UNIANDES</t>
  </si>
  <si>
    <t>Soil/Ground motion survey, Technical supervision</t>
  </si>
  <si>
    <t>Under execution</t>
  </si>
  <si>
    <t>Fabricio Yépez</t>
  </si>
  <si>
    <t>Recommendation for national construction standards 1 (Energy)</t>
  </si>
  <si>
    <t>Mario Utreras (energy)</t>
  </si>
  <si>
    <t>Recommendation for national construction standards 1 (Education)</t>
  </si>
  <si>
    <t>Recommendation for national construction regulations and standards 2 (Water)</t>
  </si>
  <si>
    <t>Leonardo Sanabria</t>
  </si>
  <si>
    <t>Talleres resiliencia Agua y Saneamiento</t>
  </si>
  <si>
    <t>Component 2</t>
  </si>
  <si>
    <t>Technical Secreatary of Reconstrucion (STR) 1 -  various thematics</t>
  </si>
  <si>
    <t>12 Individual Consultants</t>
  </si>
  <si>
    <t>Technical Secreatary of Reconstrucion (STR) 2 - local production reactivation plan</t>
  </si>
  <si>
    <t>IICQ</t>
  </si>
  <si>
    <t>Kanako Iuchi + servicios de logística</t>
  </si>
  <si>
    <t>Water (ECUADOR ESTRATEGICO): Consultants to supervise and control the sector's rehabilitation and reconstruction projects</t>
  </si>
  <si>
    <t>William Saetama, Soledad Villarroel</t>
  </si>
  <si>
    <t>MINFIN: Consultants to  supervise the progress of rehabilitation and reconstruction projects</t>
  </si>
  <si>
    <t>Sylvana Jiménez</t>
  </si>
  <si>
    <t>Local entities: Consultants to strengthen the executing capacity of water public utilities / water operators to operate and maintain in a sustainable way the newly built infrastructure.</t>
  </si>
  <si>
    <t>Local entities: Capacity building workshops for water public utilities/water operators to improve O&amp;M capacity of new infrastructure</t>
  </si>
  <si>
    <t>Javier Ordoñez (continuidad de negocio), Daniel Arteaga (GRD)</t>
  </si>
  <si>
    <t>Component 3</t>
  </si>
  <si>
    <t>Workshops with national authorities</t>
  </si>
  <si>
    <t>3.1 (80%), 3.2 (20%)</t>
  </si>
  <si>
    <t>Probablistic risk assessment, Pre-Feasibility study, action plan retrofitting measures</t>
  </si>
  <si>
    <t>FBS</t>
  </si>
  <si>
    <t>ITEC S.A.S.</t>
  </si>
  <si>
    <t>Update water infrastructure designs to include seismic resilience</t>
  </si>
  <si>
    <t>Homero Paltán (Resilience Water Supply Quito)</t>
  </si>
  <si>
    <t>Action Plan 1: retroftting measures</t>
  </si>
  <si>
    <t>Action Plan 2: Business Continuity</t>
  </si>
  <si>
    <t>Action Plan 3: Emergency preparedness and early warning system</t>
  </si>
  <si>
    <t>Pablo Melo (cobertura sirenas SAT)</t>
  </si>
  <si>
    <t>Support to the design and implementation of Early Warning System Program</t>
  </si>
  <si>
    <t>Francisco Bedoya (capacidad institucional y herramientas de gestión), Jorge Mendoza (evaluación económica), Sylvana Jiménez (adquisiciones), Cinthia Rosero (monitoreo y evaluación); Diana Salazar (Supervisión Técnica); Sistematización de recomendaciones en GRD (TBD); Marjorie Macías (Apoyo adquisiciones); Daniel Arteaga (Manual asistencia internacional)</t>
  </si>
  <si>
    <t>Methodology for river flood hazard mapping</t>
  </si>
  <si>
    <t>CORIDEAS Cia Ltda.</t>
  </si>
  <si>
    <t>Methodology for tsunami flood hazard mapping</t>
  </si>
  <si>
    <t>Total</t>
  </si>
  <si>
    <t>Prepared by: CSD/RND, CAN/CEC</t>
  </si>
  <si>
    <t>(1) Grouping together of similar procurement is recommended, such as computer hardware, publications, travel, etc. If there are a number of similar individual contracts to be executed at different times, they can be grouped together under a single heading,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</si>
  <si>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r>
      <t>(2)</t>
    </r>
    <r>
      <rPr>
        <b/>
        <u/>
        <sz val="10"/>
        <color theme="1"/>
        <rFont val="Calibri"/>
        <family val="2"/>
        <scheme val="minor"/>
      </rPr>
      <t xml:space="preserve"> Goods and works: </t>
    </r>
    <r>
      <rPr>
        <sz val="10"/>
        <color theme="1"/>
        <rFont val="Calibri"/>
        <family val="2"/>
        <scheme val="minor"/>
      </rPr>
      <t>CB: Competitive bidding; PC: Price comparison; DC: Direct contracting.</t>
    </r>
  </si>
  <si>
    <r>
      <t>(2)</t>
    </r>
    <r>
      <rPr>
        <b/>
        <u/>
        <sz val="10"/>
        <color theme="1"/>
        <rFont val="Calibri"/>
        <family val="2"/>
        <scheme val="minor"/>
      </rPr>
      <t xml:space="preserve"> Consulting firms:</t>
    </r>
    <r>
      <rPr>
        <sz val="10"/>
        <color theme="1"/>
        <rFont val="Calibri"/>
        <family val="2"/>
        <scheme val="minor"/>
      </rPr>
      <t xml:space="preserve"> CQS: Selection Based on the Consultants' Qualifications; QCBS: Quality and cost-based selection; LCS: Least Cost Selection; FBS: Selection nder a Fixed Budget; SSS: Single Source Selection; QBS: Quality Based selection.</t>
    </r>
  </si>
  <si>
    <r>
      <t>(2)</t>
    </r>
    <r>
      <rPr>
        <b/>
        <sz val="10"/>
        <color theme="1"/>
        <rFont val="Calibri"/>
        <family val="2"/>
        <scheme val="minor"/>
      </rPr>
      <t xml:space="preserve"> </t>
    </r>
    <r>
      <rPr>
        <b/>
        <u/>
        <sz val="10"/>
        <color theme="1"/>
        <rFont val="Calibri"/>
        <family val="2"/>
        <scheme val="minor"/>
      </rPr>
      <t>Individual consultants</t>
    </r>
    <r>
      <rPr>
        <b/>
        <sz val="10"/>
        <color theme="1"/>
        <rFont val="Calibri"/>
        <family val="2"/>
        <scheme val="minor"/>
      </rPr>
      <t>:</t>
    </r>
    <r>
      <rPr>
        <sz val="10"/>
        <color theme="1"/>
        <rFont val="Calibri"/>
        <family val="2"/>
        <scheme val="minor"/>
      </rPr>
      <t xml:space="preserve"> IICQ: International Individual Consultant Selection Based on Qualifications; SSS: Single Source Selection.</t>
    </r>
  </si>
  <si>
    <r>
      <t>(2)</t>
    </r>
    <r>
      <rPr>
        <b/>
        <u/>
        <sz val="10"/>
        <color theme="1"/>
        <rFont val="Calibri"/>
        <family val="2"/>
        <scheme val="minor"/>
      </rPr>
      <t xml:space="preserve"> Country system: </t>
    </r>
    <r>
      <rPr>
        <sz val="10"/>
        <color theme="1"/>
        <rFont val="Calibri"/>
        <family val="2"/>
        <scheme val="minor"/>
      </rPr>
      <t>include selection Method</t>
    </r>
  </si>
  <si>
    <r>
      <t xml:space="preserve">(3) </t>
    </r>
    <r>
      <rPr>
        <b/>
        <u/>
        <sz val="10"/>
        <color theme="1"/>
        <rFont val="Calibri"/>
        <family val="2"/>
        <scheme val="minor"/>
      </rPr>
      <t>Ex-ante/ex-post review:</t>
    </r>
    <r>
      <rPr>
        <sz val="10"/>
        <color theme="1"/>
        <rFont val="Calibri"/>
        <family val="2"/>
        <scheme val="minor"/>
      </rPr>
      <t xml:space="preserve"> In general, depending on the institutional capacity and level of risk associated with the procurement, ex-post review is the standard modality. Ex-ante review can be specified for critical or complex process.</t>
    </r>
  </si>
  <si>
    <r>
      <t xml:space="preserve">(4) </t>
    </r>
    <r>
      <rPr>
        <b/>
        <u/>
        <sz val="10"/>
        <color theme="1"/>
        <rFont val="Calibri"/>
        <family val="2"/>
        <scheme val="minor"/>
      </rPr>
      <t>Technical review</t>
    </r>
    <r>
      <rPr>
        <sz val="10"/>
        <color theme="1"/>
        <rFont val="Calibri"/>
        <family val="2"/>
        <scheme val="minor"/>
      </rPr>
      <t>: The PTL will use this column to define those procurement he/she considers "critical"or "complex"that require ex ante review of the terms of reference, technical specifications, reports, outputs, or other items.</t>
    </r>
  </si>
  <si>
    <t>Government is moving forward with updates to NEC standards using alternative resources.</t>
  </si>
  <si>
    <t>Included in contract with ITEC SAS</t>
  </si>
  <si>
    <t>Date: 11jul2019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</si>
</sst>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.00"/>
    <numFmt numFmtId="165" formatCode="&quot;$&quot;#,##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3">
    <xf numFmtId="0" fontId="0" fillId="0" borderId="0" xfId="0"/>
    <xf numFmtId="44" fontId="0" fillId="0" borderId="0" xfId="1" applyFont="1"/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8" fontId="0" fillId="0" borderId="0" xfId="0" applyNumberFormat="1"/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2" fillId="0" borderId="4" xfId="0" applyFont="1" applyBorder="1" applyAlignment="1">
      <alignment horizontal="left"/>
    </xf>
    <xf numFmtId="0" fontId="0" fillId="0" borderId="5" xfId="0" applyBorder="1" applyAlignment="1">
      <alignment horizontal="left"/>
    </xf>
    <xf numFmtId="0" fontId="2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 wrapText="1"/>
    </xf>
    <xf numFmtId="0" fontId="2" fillId="0" borderId="8" xfId="0" applyFont="1" applyBorder="1" applyAlignment="1">
      <alignment horizontal="left"/>
    </xf>
    <xf numFmtId="0" fontId="0" fillId="0" borderId="9" xfId="0" applyBorder="1" applyAlignment="1">
      <alignment horizontal="left"/>
    </xf>
    <xf numFmtId="0" fontId="2" fillId="0" borderId="10" xfId="0" applyFont="1" applyBorder="1" applyAlignment="1">
      <alignment horizontal="left"/>
    </xf>
    <xf numFmtId="0" fontId="0" fillId="0" borderId="11" xfId="0" applyBorder="1" applyAlignment="1">
      <alignment horizontal="left"/>
    </xf>
    <xf numFmtId="0" fontId="2" fillId="0" borderId="12" xfId="0" applyFont="1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5" xfId="0" applyBorder="1" applyAlignment="1">
      <alignment horizontal="right"/>
    </xf>
    <xf numFmtId="0" fontId="2" fillId="0" borderId="15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44" fontId="0" fillId="0" borderId="5" xfId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right"/>
    </xf>
    <xf numFmtId="3" fontId="0" fillId="0" borderId="5" xfId="0" applyNumberFormat="1" applyBorder="1" applyAlignment="1">
      <alignment horizontal="center"/>
    </xf>
    <xf numFmtId="0" fontId="0" fillId="0" borderId="7" xfId="0" applyBorder="1" applyAlignment="1">
      <alignment horizontal="center" wrapText="1"/>
    </xf>
    <xf numFmtId="0" fontId="0" fillId="0" borderId="17" xfId="0" applyBorder="1"/>
    <xf numFmtId="0" fontId="0" fillId="0" borderId="18" xfId="0" applyBorder="1" applyAlignment="1">
      <alignment wrapText="1"/>
    </xf>
    <xf numFmtId="0" fontId="6" fillId="2" borderId="19" xfId="0" applyFont="1" applyFill="1" applyBorder="1" applyAlignment="1">
      <alignment horizontal="center" vertical="center" wrapText="1"/>
    </xf>
    <xf numFmtId="44" fontId="6" fillId="2" borderId="19" xfId="1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right" vertical="center" wrapText="1"/>
    </xf>
    <xf numFmtId="0" fontId="6" fillId="2" borderId="21" xfId="0" applyFont="1" applyFill="1" applyBorder="1" applyAlignment="1">
      <alignment horizont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44" fontId="6" fillId="2" borderId="24" xfId="1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right" vertical="center" wrapText="1"/>
    </xf>
    <xf numFmtId="0" fontId="6" fillId="2" borderId="26" xfId="0" applyFont="1" applyFill="1" applyBorder="1" applyAlignment="1">
      <alignment horizont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wrapText="1"/>
    </xf>
    <xf numFmtId="0" fontId="0" fillId="3" borderId="5" xfId="0" applyFill="1" applyBorder="1" applyAlignment="1">
      <alignment wrapText="1"/>
    </xf>
    <xf numFmtId="0" fontId="2" fillId="3" borderId="5" xfId="0" applyFont="1" applyFill="1" applyBorder="1" applyAlignment="1">
      <alignment wrapText="1"/>
    </xf>
    <xf numFmtId="44" fontId="2" fillId="3" borderId="5" xfId="1" applyFont="1" applyFill="1" applyBorder="1" applyAlignment="1">
      <alignment horizontal="center" wrapText="1"/>
    </xf>
    <xf numFmtId="164" fontId="2" fillId="3" borderId="5" xfId="0" applyNumberFormat="1" applyFont="1" applyFill="1" applyBorder="1" applyAlignment="1">
      <alignment horizontal="right" wrapText="1"/>
    </xf>
    <xf numFmtId="0" fontId="0" fillId="3" borderId="5" xfId="0" applyFill="1" applyBorder="1" applyAlignment="1">
      <alignment horizontal="center" vertical="center" wrapText="1"/>
    </xf>
    <xf numFmtId="0" fontId="0" fillId="3" borderId="7" xfId="0" applyFill="1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44" fontId="0" fillId="0" borderId="5" xfId="1" applyFont="1" applyBorder="1" applyAlignment="1">
      <alignment wrapText="1"/>
    </xf>
    <xf numFmtId="164" fontId="0" fillId="0" borderId="5" xfId="0" applyNumberFormat="1" applyBorder="1" applyAlignment="1">
      <alignment horizontal="right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wrapText="1"/>
    </xf>
    <xf numFmtId="0" fontId="2" fillId="0" borderId="5" xfId="0" applyFont="1" applyBorder="1" applyAlignment="1">
      <alignment wrapText="1"/>
    </xf>
    <xf numFmtId="44" fontId="2" fillId="0" borderId="5" xfId="1" applyFont="1" applyBorder="1" applyAlignment="1">
      <alignment wrapText="1"/>
    </xf>
    <xf numFmtId="164" fontId="0" fillId="0" borderId="5" xfId="0" applyNumberFormat="1" applyBorder="1" applyAlignment="1">
      <alignment horizontal="right" vertical="center" wrapText="1"/>
    </xf>
    <xf numFmtId="0" fontId="0" fillId="0" borderId="5" xfId="0" applyBorder="1" applyAlignment="1">
      <alignment horizontal="center" wrapText="1"/>
    </xf>
    <xf numFmtId="9" fontId="0" fillId="0" borderId="5" xfId="0" applyNumberFormat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44" fontId="0" fillId="0" borderId="5" xfId="1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0" fillId="0" borderId="0" xfId="0" applyAlignment="1">
      <alignment vertical="center"/>
    </xf>
    <xf numFmtId="164" fontId="7" fillId="0" borderId="5" xfId="0" applyNumberFormat="1" applyFont="1" applyBorder="1" applyAlignment="1">
      <alignment horizontal="right" vertical="center" wrapText="1"/>
    </xf>
    <xf numFmtId="0" fontId="0" fillId="0" borderId="7" xfId="0" applyBorder="1" applyAlignment="1">
      <alignment vertical="center" wrapText="1"/>
    </xf>
    <xf numFmtId="0" fontId="0" fillId="3" borderId="5" xfId="0" applyFill="1" applyBorder="1" applyAlignment="1">
      <alignment horizontal="center" wrapText="1"/>
    </xf>
    <xf numFmtId="0" fontId="2" fillId="0" borderId="7" xfId="0" applyFont="1" applyBorder="1" applyAlignment="1">
      <alignment wrapText="1"/>
    </xf>
    <xf numFmtId="164" fontId="0" fillId="4" borderId="5" xfId="0" applyNumberFormat="1" applyFill="1" applyBorder="1" applyAlignment="1">
      <alignment horizontal="right" wrapText="1"/>
    </xf>
    <xf numFmtId="0" fontId="2" fillId="0" borderId="4" xfId="0" applyFont="1" applyBorder="1" applyAlignment="1">
      <alignment wrapText="1"/>
    </xf>
    <xf numFmtId="0" fontId="0" fillId="0" borderId="19" xfId="0" applyBorder="1" applyAlignment="1">
      <alignment wrapText="1"/>
    </xf>
    <xf numFmtId="0" fontId="0" fillId="0" borderId="23" xfId="0" applyBorder="1" applyAlignment="1">
      <alignment wrapText="1"/>
    </xf>
    <xf numFmtId="0" fontId="0" fillId="0" borderId="28" xfId="0" applyBorder="1" applyAlignment="1">
      <alignment wrapText="1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44" fontId="0" fillId="0" borderId="32" xfId="1" applyFont="1" applyBorder="1" applyAlignment="1">
      <alignment horizontal="right"/>
    </xf>
    <xf numFmtId="164" fontId="0" fillId="0" borderId="32" xfId="1" applyNumberFormat="1" applyFont="1" applyBorder="1" applyAlignment="1">
      <alignment horizontal="right"/>
    </xf>
    <xf numFmtId="0" fontId="0" fillId="0" borderId="33" xfId="0" applyBorder="1" applyAlignment="1">
      <alignment horizontal="left"/>
    </xf>
    <xf numFmtId="0" fontId="0" fillId="0" borderId="30" xfId="0" applyBorder="1" applyAlignment="1">
      <alignment horizontal="left"/>
    </xf>
    <xf numFmtId="0" fontId="0" fillId="0" borderId="31" xfId="0" applyBorder="1" applyAlignment="1">
      <alignment horizontal="left"/>
    </xf>
    <xf numFmtId="0" fontId="0" fillId="0" borderId="34" xfId="0" applyBorder="1" applyAlignment="1">
      <alignment horizontal="center" wrapText="1"/>
    </xf>
    <xf numFmtId="0" fontId="0" fillId="0" borderId="35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37" xfId="0" applyBorder="1" applyAlignment="1">
      <alignment horizontal="center"/>
    </xf>
    <xf numFmtId="44" fontId="0" fillId="0" borderId="27" xfId="1" applyFont="1" applyBorder="1" applyAlignment="1">
      <alignment horizontal="right"/>
    </xf>
    <xf numFmtId="164" fontId="0" fillId="0" borderId="27" xfId="1" applyNumberFormat="1" applyFont="1" applyBorder="1" applyAlignment="1">
      <alignment horizontal="right"/>
    </xf>
    <xf numFmtId="0" fontId="0" fillId="0" borderId="38" xfId="0" applyBorder="1" applyAlignment="1">
      <alignment horizontal="left"/>
    </xf>
    <xf numFmtId="0" fontId="0" fillId="0" borderId="0" xfId="0" applyAlignment="1">
      <alignment horizontal="left"/>
    </xf>
    <xf numFmtId="0" fontId="0" fillId="0" borderId="39" xfId="0" applyBorder="1" applyAlignment="1">
      <alignment horizontal="left"/>
    </xf>
    <xf numFmtId="0" fontId="0" fillId="0" borderId="40" xfId="0" applyBorder="1" applyAlignment="1">
      <alignment horizontal="center" wrapText="1"/>
    </xf>
    <xf numFmtId="0" fontId="4" fillId="0" borderId="12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4" fillId="0" borderId="18" xfId="0" applyFont="1" applyBorder="1" applyAlignment="1">
      <alignment horizontal="left" vertical="top" wrapText="1"/>
    </xf>
    <xf numFmtId="0" fontId="4" fillId="0" borderId="35" xfId="0" applyFont="1" applyBorder="1" applyAlignment="1">
      <alignment horizontal="left" vertical="top" wrapText="1"/>
    </xf>
    <xf numFmtId="0" fontId="4" fillId="0" borderId="36" xfId="0" applyFont="1" applyBorder="1" applyAlignment="1">
      <alignment horizontal="left" vertical="top" wrapText="1"/>
    </xf>
    <xf numFmtId="0" fontId="4" fillId="0" borderId="41" xfId="0" applyFont="1" applyBorder="1" applyAlignment="1">
      <alignment horizontal="left" vertical="top" wrapText="1"/>
    </xf>
    <xf numFmtId="0" fontId="4" fillId="0" borderId="42" xfId="0" applyFont="1" applyBorder="1" applyAlignment="1">
      <alignment horizontal="left"/>
    </xf>
    <xf numFmtId="0" fontId="4" fillId="0" borderId="43" xfId="0" applyFont="1" applyBorder="1" applyAlignment="1">
      <alignment horizontal="left"/>
    </xf>
    <xf numFmtId="0" fontId="4" fillId="0" borderId="44" xfId="0" applyFont="1" applyBorder="1" applyAlignment="1">
      <alignment horizontal="left"/>
    </xf>
    <xf numFmtId="0" fontId="4" fillId="0" borderId="45" xfId="0" applyFont="1" applyBorder="1" applyAlignment="1">
      <alignment horizontal="left" vertical="center" wrapText="1"/>
    </xf>
    <xf numFmtId="0" fontId="4" fillId="0" borderId="46" xfId="0" applyFont="1" applyBorder="1" applyAlignment="1">
      <alignment horizontal="left" vertical="center" wrapText="1"/>
    </xf>
    <xf numFmtId="0" fontId="4" fillId="0" borderId="47" xfId="0" applyFont="1" applyBorder="1" applyAlignment="1">
      <alignment horizontal="left" vertical="center" wrapText="1"/>
    </xf>
    <xf numFmtId="0" fontId="4" fillId="0" borderId="48" xfId="0" applyFont="1" applyBorder="1" applyAlignment="1">
      <alignment horizontal="left"/>
    </xf>
    <xf numFmtId="0" fontId="4" fillId="0" borderId="49" xfId="0" applyFont="1" applyBorder="1" applyAlignment="1">
      <alignment horizontal="left"/>
    </xf>
    <xf numFmtId="0" fontId="4" fillId="0" borderId="50" xfId="0" applyFont="1" applyBorder="1" applyAlignment="1">
      <alignment horizontal="left"/>
    </xf>
    <xf numFmtId="0" fontId="5" fillId="0" borderId="48" xfId="0" applyFont="1" applyBorder="1" applyAlignment="1">
      <alignment horizontal="left" vertical="center" wrapText="1"/>
    </xf>
    <xf numFmtId="0" fontId="5" fillId="0" borderId="49" xfId="0" applyFont="1" applyBorder="1" applyAlignment="1">
      <alignment horizontal="left" vertical="center" wrapText="1"/>
    </xf>
    <xf numFmtId="0" fontId="5" fillId="0" borderId="50" xfId="0" applyFont="1" applyBorder="1" applyAlignment="1">
      <alignment horizontal="left" vertical="center" wrapText="1"/>
    </xf>
    <xf numFmtId="0" fontId="4" fillId="0" borderId="48" xfId="0" applyFont="1" applyBorder="1" applyAlignment="1">
      <alignment horizontal="left" vertical="center"/>
    </xf>
    <xf numFmtId="0" fontId="4" fillId="0" borderId="49" xfId="0" applyFont="1" applyBorder="1" applyAlignment="1">
      <alignment horizontal="left" vertical="center"/>
    </xf>
    <xf numFmtId="0" fontId="4" fillId="0" borderId="50" xfId="0" applyFont="1" applyBorder="1" applyAlignment="1">
      <alignment horizontal="left" vertical="center"/>
    </xf>
    <xf numFmtId="165" fontId="0" fillId="0" borderId="0" xfId="0" applyNumberFormat="1" applyAlignment="1">
      <alignment horizontal="right"/>
    </xf>
    <xf numFmtId="44" fontId="0" fillId="0" borderId="0" xfId="1" applyFont="1" applyAlignment="1">
      <alignment horizontal="right"/>
    </xf>
    <xf numFmtId="44" fontId="0" fillId="0" borderId="0" xfId="0" applyNumberFormat="1" applyAlignment="1">
      <alignment horizontal="righ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DBDAEC-8CD0-4F26-96AC-6DD8B97EF400}">
  <dimension ref="A1:O67"/>
  <sheetViews>
    <sheetView tabSelected="1" topLeftCell="B43" zoomScale="85" zoomScaleNormal="85" workbookViewId="0">
      <selection activeCell="A52" sqref="A52:M54"/>
    </sheetView>
  </sheetViews>
  <sheetFormatPr defaultRowHeight="14.4" x14ac:dyDescent="0.3"/>
  <cols>
    <col min="1" max="1" width="6.88671875" customWidth="1"/>
    <col min="2" max="2" width="7.44140625" customWidth="1"/>
    <col min="3" max="3" width="9.44140625" customWidth="1"/>
    <col min="4" max="4" width="78.44140625" bestFit="1" customWidth="1"/>
    <col min="5" max="5" width="17.44140625" style="1" customWidth="1"/>
    <col min="6" max="6" width="13.88671875" style="2" customWidth="1"/>
    <col min="7" max="7" width="13.33203125" customWidth="1"/>
    <col min="8" max="8" width="13" customWidth="1"/>
    <col min="9" max="10" width="11.44140625" style="3" customWidth="1"/>
    <col min="11" max="11" width="20.109375" customWidth="1"/>
    <col min="12" max="12" width="16.88671875" customWidth="1"/>
    <col min="13" max="13" width="44.33203125" style="4" customWidth="1"/>
    <col min="15" max="15" width="12" bestFit="1" customWidth="1"/>
  </cols>
  <sheetData>
    <row r="1" spans="1:13" ht="14.4" customHeight="1" x14ac:dyDescent="0.3">
      <c r="L1" t="s">
        <v>0</v>
      </c>
    </row>
    <row r="2" spans="1:13" ht="14.4" customHeight="1" x14ac:dyDescent="0.3">
      <c r="L2" t="s">
        <v>1</v>
      </c>
    </row>
    <row r="3" spans="1:13" ht="9" customHeight="1" thickBot="1" x14ac:dyDescent="0.35"/>
    <row r="4" spans="1:13" ht="24.75" customHeight="1" x14ac:dyDescent="0.3">
      <c r="A4" s="6" t="s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8"/>
    </row>
    <row r="5" spans="1:13" ht="14.4" customHeight="1" x14ac:dyDescent="0.3">
      <c r="A5" s="9" t="s">
        <v>3</v>
      </c>
      <c r="B5" s="10"/>
      <c r="C5" s="10"/>
      <c r="D5" s="10"/>
      <c r="E5" s="10"/>
      <c r="F5" s="10"/>
      <c r="G5" s="10"/>
      <c r="H5" s="11" t="s">
        <v>4</v>
      </c>
      <c r="I5" s="10"/>
      <c r="J5" s="10"/>
      <c r="K5" s="10"/>
      <c r="L5" s="10"/>
      <c r="M5" s="12" t="s">
        <v>5</v>
      </c>
    </row>
    <row r="6" spans="1:13" ht="15" customHeight="1" thickBot="1" x14ac:dyDescent="0.35">
      <c r="A6" s="13" t="s">
        <v>6</v>
      </c>
      <c r="B6" s="14"/>
      <c r="C6" s="14"/>
      <c r="D6" s="14"/>
      <c r="E6" s="14"/>
      <c r="F6" s="14"/>
      <c r="G6" s="14"/>
      <c r="H6" s="15" t="s">
        <v>7</v>
      </c>
      <c r="I6" s="14"/>
      <c r="J6" s="14"/>
      <c r="K6" s="14"/>
      <c r="L6" s="14"/>
      <c r="M6" s="16"/>
    </row>
    <row r="7" spans="1:13" ht="15" customHeight="1" thickTop="1" x14ac:dyDescent="0.3">
      <c r="A7" s="17" t="s">
        <v>8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9"/>
    </row>
    <row r="8" spans="1:13" ht="14.4" customHeight="1" x14ac:dyDescent="0.3">
      <c r="A8" s="9" t="s">
        <v>9</v>
      </c>
      <c r="B8" s="10"/>
      <c r="C8" s="10"/>
      <c r="D8" s="10"/>
      <c r="E8" s="10"/>
      <c r="F8" s="20"/>
      <c r="G8" s="21" t="s">
        <v>10</v>
      </c>
      <c r="H8" s="22"/>
      <c r="I8" s="23">
        <f>F17+F40</f>
        <v>19259.2</v>
      </c>
      <c r="J8" s="24"/>
      <c r="K8" s="25" t="s">
        <v>11</v>
      </c>
      <c r="L8" s="26">
        <f>F50-I8</f>
        <v>1480740.8</v>
      </c>
      <c r="M8" s="27"/>
    </row>
    <row r="9" spans="1:13" ht="14.4" customHeight="1" x14ac:dyDescent="0.3">
      <c r="A9" s="28"/>
      <c r="M9" s="29"/>
    </row>
    <row r="10" spans="1:13" ht="39" customHeight="1" x14ac:dyDescent="0.3">
      <c r="A10" s="30" t="s">
        <v>12</v>
      </c>
      <c r="B10" s="30" t="s">
        <v>13</v>
      </c>
      <c r="C10" s="30" t="s">
        <v>14</v>
      </c>
      <c r="D10" s="30" t="s">
        <v>15</v>
      </c>
      <c r="E10" s="31" t="s">
        <v>16</v>
      </c>
      <c r="F10" s="32" t="s">
        <v>17</v>
      </c>
      <c r="G10" s="30" t="s">
        <v>18</v>
      </c>
      <c r="H10" s="33" t="s">
        <v>19</v>
      </c>
      <c r="I10" s="34" t="s">
        <v>20</v>
      </c>
      <c r="J10" s="35"/>
      <c r="K10" s="36" t="s">
        <v>21</v>
      </c>
      <c r="L10" s="37" t="s">
        <v>22</v>
      </c>
      <c r="M10" s="38" t="s">
        <v>23</v>
      </c>
    </row>
    <row r="11" spans="1:13" ht="28.5" customHeight="1" x14ac:dyDescent="0.3">
      <c r="A11" s="39"/>
      <c r="B11" s="39"/>
      <c r="C11" s="39"/>
      <c r="D11" s="39"/>
      <c r="E11" s="40"/>
      <c r="F11" s="41"/>
      <c r="G11" s="39"/>
      <c r="H11" s="42"/>
      <c r="I11" s="43" t="s">
        <v>24</v>
      </c>
      <c r="J11" s="43" t="s">
        <v>25</v>
      </c>
      <c r="K11" s="44"/>
      <c r="L11" s="36"/>
      <c r="M11" s="45"/>
    </row>
    <row r="12" spans="1:13" ht="14.4" customHeight="1" x14ac:dyDescent="0.3">
      <c r="A12" s="46">
        <v>1</v>
      </c>
      <c r="B12" s="47"/>
      <c r="C12" s="47"/>
      <c r="D12" s="48" t="s">
        <v>26</v>
      </c>
      <c r="E12" s="49">
        <f>SUM(E13:E27)</f>
        <v>455000</v>
      </c>
      <c r="F12" s="50">
        <v>517964.25</v>
      </c>
      <c r="G12" s="47"/>
      <c r="H12" s="47"/>
      <c r="I12" s="51"/>
      <c r="J12" s="51"/>
      <c r="K12" s="47"/>
      <c r="L12" s="47"/>
      <c r="M12" s="52"/>
    </row>
    <row r="13" spans="1:13" ht="14.4" customHeight="1" x14ac:dyDescent="0.3">
      <c r="A13" s="53"/>
      <c r="B13" s="54"/>
      <c r="C13" s="54"/>
      <c r="D13" s="54"/>
      <c r="E13" s="55"/>
      <c r="F13" s="56"/>
      <c r="G13" s="54"/>
      <c r="H13" s="54"/>
      <c r="I13" s="57"/>
      <c r="J13" s="57"/>
      <c r="K13" s="54"/>
      <c r="L13" s="54"/>
      <c r="M13" s="58"/>
    </row>
    <row r="14" spans="1:13" ht="14.4" customHeight="1" x14ac:dyDescent="0.3">
      <c r="A14" s="53"/>
      <c r="B14" s="54"/>
      <c r="C14" s="54"/>
      <c r="D14" s="59" t="s">
        <v>27</v>
      </c>
      <c r="E14" s="60"/>
      <c r="F14" s="56"/>
      <c r="G14" s="54"/>
      <c r="H14" s="54"/>
      <c r="I14" s="57"/>
      <c r="J14" s="57"/>
      <c r="K14" s="54"/>
      <c r="L14" s="54"/>
      <c r="M14" s="58"/>
    </row>
    <row r="15" spans="1:13" ht="26.25" customHeight="1" x14ac:dyDescent="0.3">
      <c r="A15" s="53"/>
      <c r="B15" s="54"/>
      <c r="C15" s="54">
        <v>1.1000000000000001</v>
      </c>
      <c r="D15" s="54" t="s">
        <v>28</v>
      </c>
      <c r="E15" s="55">
        <v>25000</v>
      </c>
      <c r="F15" s="61">
        <v>0</v>
      </c>
      <c r="G15" s="62" t="s">
        <v>29</v>
      </c>
      <c r="H15" s="54"/>
      <c r="I15" s="63">
        <v>1</v>
      </c>
      <c r="J15" s="57">
        <v>0</v>
      </c>
      <c r="K15" s="54" t="s">
        <v>30</v>
      </c>
      <c r="L15" s="54"/>
      <c r="M15" s="58" t="s">
        <v>31</v>
      </c>
    </row>
    <row r="16" spans="1:13" x14ac:dyDescent="0.3">
      <c r="A16" s="53"/>
      <c r="B16" s="54"/>
      <c r="C16" s="54">
        <v>1.2</v>
      </c>
      <c r="D16" s="54" t="s">
        <v>32</v>
      </c>
      <c r="E16" s="55">
        <v>10000</v>
      </c>
      <c r="F16" s="61">
        <v>0</v>
      </c>
      <c r="G16" s="62" t="s">
        <v>29</v>
      </c>
      <c r="H16" s="54"/>
      <c r="I16" s="63">
        <v>1</v>
      </c>
      <c r="J16" s="57">
        <v>0</v>
      </c>
      <c r="K16" s="54" t="s">
        <v>30</v>
      </c>
      <c r="L16" s="54"/>
      <c r="M16" s="58" t="s">
        <v>33</v>
      </c>
    </row>
    <row r="17" spans="1:13" x14ac:dyDescent="0.3">
      <c r="A17" s="53"/>
      <c r="B17" s="54"/>
      <c r="C17" s="54">
        <v>1.1000000000000001</v>
      </c>
      <c r="D17" s="54" t="s">
        <v>34</v>
      </c>
      <c r="E17" s="55"/>
      <c r="F17" s="61">
        <v>1000</v>
      </c>
      <c r="G17" s="62"/>
      <c r="H17" s="54"/>
      <c r="I17" s="63"/>
      <c r="J17" s="57"/>
      <c r="K17" s="54"/>
      <c r="L17" s="54"/>
      <c r="M17" s="58"/>
    </row>
    <row r="18" spans="1:13" ht="13.8" customHeight="1" x14ac:dyDescent="0.3">
      <c r="A18" s="53"/>
      <c r="B18" s="54"/>
      <c r="C18" s="54"/>
      <c r="D18" s="59" t="s">
        <v>35</v>
      </c>
      <c r="E18" s="60"/>
      <c r="F18" s="56"/>
      <c r="G18" s="62"/>
      <c r="H18" s="62"/>
      <c r="I18" s="57"/>
      <c r="J18" s="57"/>
      <c r="K18" s="54"/>
      <c r="L18" s="54"/>
      <c r="M18" s="58"/>
    </row>
    <row r="19" spans="1:13" s="68" customFormat="1" x14ac:dyDescent="0.3">
      <c r="A19" s="64"/>
      <c r="B19" s="65"/>
      <c r="C19" s="65">
        <v>1.1000000000000001</v>
      </c>
      <c r="D19" s="65" t="s">
        <v>36</v>
      </c>
      <c r="E19" s="66">
        <v>40000</v>
      </c>
      <c r="F19" s="61">
        <v>40000</v>
      </c>
      <c r="G19" s="62" t="s">
        <v>37</v>
      </c>
      <c r="H19" s="57" t="s">
        <v>38</v>
      </c>
      <c r="I19" s="63">
        <v>1</v>
      </c>
      <c r="J19" s="63">
        <v>0</v>
      </c>
      <c r="K19" s="65" t="s">
        <v>39</v>
      </c>
      <c r="L19" s="65"/>
      <c r="M19" s="67" t="s">
        <v>40</v>
      </c>
    </row>
    <row r="20" spans="1:13" ht="28.8" x14ac:dyDescent="0.3">
      <c r="A20" s="53"/>
      <c r="B20" s="54"/>
      <c r="C20" s="54">
        <v>1.3</v>
      </c>
      <c r="D20" s="54" t="s">
        <v>41</v>
      </c>
      <c r="E20" s="55">
        <v>60000</v>
      </c>
      <c r="F20" s="61">
        <v>90000</v>
      </c>
      <c r="G20" s="62" t="s">
        <v>42</v>
      </c>
      <c r="H20" s="57" t="s">
        <v>38</v>
      </c>
      <c r="I20" s="63">
        <v>1</v>
      </c>
      <c r="J20" s="63">
        <v>0</v>
      </c>
      <c r="K20" s="54" t="s">
        <v>43</v>
      </c>
      <c r="L20" s="54"/>
      <c r="M20" s="67" t="s">
        <v>44</v>
      </c>
    </row>
    <row r="21" spans="1:13" x14ac:dyDescent="0.3">
      <c r="A21" s="53"/>
      <c r="B21" s="54"/>
      <c r="C21" s="54">
        <v>1.1000000000000001</v>
      </c>
      <c r="D21" s="54" t="s">
        <v>45</v>
      </c>
      <c r="E21" s="55">
        <v>60000</v>
      </c>
      <c r="F21" s="61">
        <v>100000</v>
      </c>
      <c r="G21" s="62" t="s">
        <v>37</v>
      </c>
      <c r="H21" s="57" t="s">
        <v>38</v>
      </c>
      <c r="I21" s="63">
        <v>1</v>
      </c>
      <c r="J21" s="63">
        <v>0</v>
      </c>
      <c r="K21" s="54" t="s">
        <v>39</v>
      </c>
      <c r="L21" s="54"/>
      <c r="M21" s="67" t="s">
        <v>46</v>
      </c>
    </row>
    <row r="22" spans="1:13" x14ac:dyDescent="0.3">
      <c r="A22" s="53"/>
      <c r="B22" s="54"/>
      <c r="C22" s="54">
        <v>1.2</v>
      </c>
      <c r="D22" s="54" t="s">
        <v>47</v>
      </c>
      <c r="E22" s="55">
        <v>140000</v>
      </c>
      <c r="F22" s="69">
        <v>200000</v>
      </c>
      <c r="G22" s="62" t="s">
        <v>37</v>
      </c>
      <c r="H22" s="57" t="s">
        <v>38</v>
      </c>
      <c r="I22" s="63">
        <v>1</v>
      </c>
      <c r="J22" s="63">
        <v>0</v>
      </c>
      <c r="K22" s="54" t="s">
        <v>43</v>
      </c>
      <c r="L22" s="54"/>
      <c r="M22" s="67" t="s">
        <v>48</v>
      </c>
    </row>
    <row r="23" spans="1:13" x14ac:dyDescent="0.3">
      <c r="A23" s="53"/>
      <c r="B23" s="54"/>
      <c r="C23" s="54">
        <v>1.2</v>
      </c>
      <c r="D23" s="54" t="s">
        <v>49</v>
      </c>
      <c r="E23" s="55">
        <v>0</v>
      </c>
      <c r="F23" s="61">
        <v>12000</v>
      </c>
      <c r="G23" s="62" t="s">
        <v>37</v>
      </c>
      <c r="H23" s="57" t="s">
        <v>38</v>
      </c>
      <c r="I23" s="63">
        <v>1</v>
      </c>
      <c r="J23" s="63">
        <v>0</v>
      </c>
      <c r="K23" s="54" t="s">
        <v>50</v>
      </c>
      <c r="L23" s="54"/>
      <c r="M23" s="67" t="s">
        <v>51</v>
      </c>
    </row>
    <row r="24" spans="1:13" x14ac:dyDescent="0.3">
      <c r="A24" s="53"/>
      <c r="B24" s="54"/>
      <c r="C24" s="54">
        <v>1.3</v>
      </c>
      <c r="D24" s="54" t="s">
        <v>52</v>
      </c>
      <c r="E24" s="55">
        <v>90000</v>
      </c>
      <c r="F24" s="61">
        <v>47950</v>
      </c>
      <c r="G24" s="62" t="s">
        <v>37</v>
      </c>
      <c r="H24" s="57" t="s">
        <v>38</v>
      </c>
      <c r="I24" s="63">
        <v>1</v>
      </c>
      <c r="J24" s="63">
        <v>0</v>
      </c>
      <c r="K24" s="54" t="s">
        <v>50</v>
      </c>
      <c r="L24" s="54"/>
      <c r="M24" s="67" t="s">
        <v>53</v>
      </c>
    </row>
    <row r="25" spans="1:13" ht="84" customHeight="1" x14ac:dyDescent="0.3">
      <c r="A25" s="53"/>
      <c r="B25" s="54"/>
      <c r="C25" s="54">
        <v>1.3</v>
      </c>
      <c r="D25" s="54" t="s">
        <v>54</v>
      </c>
      <c r="E25" s="55"/>
      <c r="F25" s="61">
        <v>0</v>
      </c>
      <c r="G25" s="62" t="s">
        <v>37</v>
      </c>
      <c r="H25" s="57" t="s">
        <v>38</v>
      </c>
      <c r="I25" s="63">
        <v>1</v>
      </c>
      <c r="J25" s="63">
        <v>0</v>
      </c>
      <c r="K25" s="54" t="s">
        <v>30</v>
      </c>
      <c r="L25" s="54"/>
      <c r="M25" s="70" t="s">
        <v>97</v>
      </c>
    </row>
    <row r="26" spans="1:13" ht="15" customHeight="1" x14ac:dyDescent="0.3">
      <c r="A26" s="53"/>
      <c r="B26" s="54"/>
      <c r="C26" s="54">
        <v>1.3</v>
      </c>
      <c r="D26" s="54" t="s">
        <v>55</v>
      </c>
      <c r="E26" s="55">
        <v>30000</v>
      </c>
      <c r="F26" s="61">
        <v>26673</v>
      </c>
      <c r="G26" s="62" t="s">
        <v>37</v>
      </c>
      <c r="H26" s="57" t="s">
        <v>38</v>
      </c>
      <c r="I26" s="63">
        <v>1</v>
      </c>
      <c r="J26" s="63">
        <v>0</v>
      </c>
      <c r="K26" s="54" t="s">
        <v>39</v>
      </c>
      <c r="L26" s="54"/>
      <c r="M26" s="67" t="s">
        <v>56</v>
      </c>
    </row>
    <row r="27" spans="1:13" ht="15" customHeight="1" x14ac:dyDescent="0.3">
      <c r="A27" s="53"/>
      <c r="B27" s="54"/>
      <c r="C27" s="54">
        <v>1.3</v>
      </c>
      <c r="D27" s="54" t="s">
        <v>57</v>
      </c>
      <c r="E27" s="55">
        <v>0</v>
      </c>
      <c r="F27" s="61">
        <v>341.25</v>
      </c>
      <c r="G27" s="62" t="s">
        <v>29</v>
      </c>
      <c r="H27" s="57" t="s">
        <v>38</v>
      </c>
      <c r="I27" s="63">
        <v>1</v>
      </c>
      <c r="J27" s="63">
        <v>0</v>
      </c>
      <c r="K27" s="54" t="s">
        <v>39</v>
      </c>
      <c r="L27" s="54"/>
      <c r="M27" s="67"/>
    </row>
    <row r="28" spans="1:13" ht="14.4" customHeight="1" x14ac:dyDescent="0.3">
      <c r="A28" s="46">
        <v>2</v>
      </c>
      <c r="B28" s="48"/>
      <c r="C28" s="48"/>
      <c r="D28" s="48" t="s">
        <v>58</v>
      </c>
      <c r="E28" s="49">
        <f>SUM(E29:E37)</f>
        <v>435000</v>
      </c>
      <c r="F28" s="50">
        <v>204235.68</v>
      </c>
      <c r="G28" s="71"/>
      <c r="H28" s="71"/>
      <c r="I28" s="51"/>
      <c r="J28" s="51"/>
      <c r="K28" s="47"/>
      <c r="L28" s="47"/>
      <c r="M28" s="52"/>
    </row>
    <row r="29" spans="1:13" ht="14.4" customHeight="1" x14ac:dyDescent="0.3">
      <c r="A29" s="53"/>
      <c r="B29" s="54"/>
      <c r="C29" s="54"/>
      <c r="D29" s="54"/>
      <c r="E29" s="55"/>
      <c r="F29" s="56"/>
      <c r="G29" s="62"/>
      <c r="H29" s="62"/>
      <c r="I29" s="57"/>
      <c r="J29" s="57"/>
      <c r="K29" s="54"/>
      <c r="L29" s="54"/>
      <c r="M29" s="58"/>
    </row>
    <row r="30" spans="1:13" ht="14.4" customHeight="1" x14ac:dyDescent="0.3">
      <c r="A30" s="53"/>
      <c r="B30" s="54"/>
      <c r="C30" s="54"/>
      <c r="D30" s="59" t="s">
        <v>35</v>
      </c>
      <c r="E30" s="60"/>
      <c r="F30" s="56"/>
      <c r="G30" s="62"/>
      <c r="H30" s="62"/>
      <c r="I30" s="57"/>
      <c r="J30" s="57"/>
      <c r="K30" s="54"/>
      <c r="L30" s="54"/>
      <c r="M30" s="58"/>
    </row>
    <row r="31" spans="1:13" ht="14.4" customHeight="1" x14ac:dyDescent="0.3">
      <c r="A31" s="53"/>
      <c r="B31" s="54"/>
      <c r="C31" s="54">
        <v>2.1</v>
      </c>
      <c r="D31" s="54" t="s">
        <v>59</v>
      </c>
      <c r="E31" s="55">
        <v>216000</v>
      </c>
      <c r="F31" s="56">
        <v>0</v>
      </c>
      <c r="G31" s="62" t="s">
        <v>37</v>
      </c>
      <c r="H31" s="62" t="s">
        <v>38</v>
      </c>
      <c r="I31" s="63">
        <v>1</v>
      </c>
      <c r="J31" s="63">
        <v>0</v>
      </c>
      <c r="K31" s="54" t="s">
        <v>30</v>
      </c>
      <c r="L31" s="54"/>
      <c r="M31" s="58" t="s">
        <v>60</v>
      </c>
    </row>
    <row r="32" spans="1:13" x14ac:dyDescent="0.3">
      <c r="A32" s="53"/>
      <c r="B32" s="54"/>
      <c r="C32" s="54">
        <v>2.2000000000000002</v>
      </c>
      <c r="D32" s="54" t="s">
        <v>61</v>
      </c>
      <c r="E32" s="55">
        <v>34000</v>
      </c>
      <c r="F32" s="56">
        <v>20420.98</v>
      </c>
      <c r="G32" s="62" t="s">
        <v>62</v>
      </c>
      <c r="H32" s="62" t="s">
        <v>38</v>
      </c>
      <c r="I32" s="63">
        <v>1</v>
      </c>
      <c r="J32" s="63">
        <v>0</v>
      </c>
      <c r="K32" s="54" t="s">
        <v>39</v>
      </c>
      <c r="L32" s="54"/>
      <c r="M32" s="67" t="s">
        <v>63</v>
      </c>
    </row>
    <row r="33" spans="1:15" ht="28.8" x14ac:dyDescent="0.3">
      <c r="A33" s="53"/>
      <c r="B33" s="54"/>
      <c r="C33" s="54">
        <v>2.1</v>
      </c>
      <c r="D33" s="54" t="s">
        <v>64</v>
      </c>
      <c r="E33" s="55">
        <v>70000</v>
      </c>
      <c r="F33" s="56">
        <v>71215</v>
      </c>
      <c r="G33" s="62" t="s">
        <v>37</v>
      </c>
      <c r="H33" s="62" t="s">
        <v>38</v>
      </c>
      <c r="I33" s="63">
        <v>1</v>
      </c>
      <c r="J33" s="63">
        <v>0</v>
      </c>
      <c r="K33" s="54" t="s">
        <v>39</v>
      </c>
      <c r="L33" s="54"/>
      <c r="M33" s="67" t="s">
        <v>65</v>
      </c>
    </row>
    <row r="34" spans="1:15" x14ac:dyDescent="0.3">
      <c r="A34" s="53"/>
      <c r="B34" s="54"/>
      <c r="C34" s="54">
        <v>2.1</v>
      </c>
      <c r="D34" s="54" t="s">
        <v>66</v>
      </c>
      <c r="E34" s="55">
        <v>20000</v>
      </c>
      <c r="F34" s="56">
        <v>33650</v>
      </c>
      <c r="G34" s="62" t="s">
        <v>37</v>
      </c>
      <c r="H34" s="62" t="s">
        <v>38</v>
      </c>
      <c r="I34" s="63">
        <v>1</v>
      </c>
      <c r="J34" s="63">
        <v>0</v>
      </c>
      <c r="K34" s="54" t="s">
        <v>39</v>
      </c>
      <c r="L34" s="54"/>
      <c r="M34" s="67" t="s">
        <v>67</v>
      </c>
    </row>
    <row r="35" spans="1:15" ht="41.4" customHeight="1" x14ac:dyDescent="0.3">
      <c r="A35" s="53"/>
      <c r="B35" s="54"/>
      <c r="C35" s="54">
        <v>2.1</v>
      </c>
      <c r="D35" s="54" t="s">
        <v>68</v>
      </c>
      <c r="E35" s="55">
        <v>80000</v>
      </c>
      <c r="F35" s="56">
        <v>73855</v>
      </c>
      <c r="G35" s="62" t="s">
        <v>37</v>
      </c>
      <c r="H35" s="62" t="s">
        <v>38</v>
      </c>
      <c r="I35" s="63">
        <v>1</v>
      </c>
      <c r="J35" s="63">
        <v>0</v>
      </c>
      <c r="K35" s="54" t="s">
        <v>39</v>
      </c>
      <c r="L35" s="54"/>
      <c r="M35" s="67" t="s">
        <v>65</v>
      </c>
    </row>
    <row r="36" spans="1:15" ht="28.8" x14ac:dyDescent="0.3">
      <c r="A36" s="53"/>
      <c r="B36" s="54"/>
      <c r="C36" s="54">
        <v>2.1</v>
      </c>
      <c r="D36" s="54" t="s">
        <v>69</v>
      </c>
      <c r="E36" s="55">
        <v>15000</v>
      </c>
      <c r="F36" s="56">
        <v>5094.7000000000044</v>
      </c>
      <c r="G36" s="62" t="s">
        <v>37</v>
      </c>
      <c r="H36" s="62" t="s">
        <v>38</v>
      </c>
      <c r="I36" s="63">
        <v>1</v>
      </c>
      <c r="J36" s="63">
        <v>0</v>
      </c>
      <c r="K36" s="54" t="s">
        <v>39</v>
      </c>
      <c r="L36" s="54"/>
      <c r="M36" s="67" t="s">
        <v>70</v>
      </c>
    </row>
    <row r="37" spans="1:15" ht="14.4" customHeight="1" x14ac:dyDescent="0.3">
      <c r="A37" s="53"/>
      <c r="B37" s="54"/>
      <c r="C37" s="54"/>
      <c r="D37" s="59"/>
      <c r="E37" s="60"/>
      <c r="F37" s="56"/>
      <c r="G37" s="62"/>
      <c r="H37" s="62"/>
      <c r="I37" s="57"/>
      <c r="J37" s="57"/>
      <c r="K37" s="54"/>
      <c r="L37" s="54"/>
      <c r="M37" s="58"/>
    </row>
    <row r="38" spans="1:15" ht="14.4" customHeight="1" x14ac:dyDescent="0.3">
      <c r="A38" s="46">
        <v>3</v>
      </c>
      <c r="B38" s="48"/>
      <c r="C38" s="48"/>
      <c r="D38" s="48" t="s">
        <v>71</v>
      </c>
      <c r="E38" s="49">
        <f>SUM(E39:E48)</f>
        <v>610000</v>
      </c>
      <c r="F38" s="50">
        <v>777800.07000000007</v>
      </c>
      <c r="G38" s="71"/>
      <c r="H38" s="71"/>
      <c r="I38" s="51"/>
      <c r="J38" s="51"/>
      <c r="K38" s="47"/>
      <c r="L38" s="47"/>
      <c r="M38" s="52"/>
    </row>
    <row r="39" spans="1:15" ht="14.4" customHeight="1" x14ac:dyDescent="0.3">
      <c r="A39" s="53"/>
      <c r="B39" s="54"/>
      <c r="C39" s="54"/>
      <c r="D39" s="59" t="s">
        <v>27</v>
      </c>
      <c r="E39" s="55"/>
      <c r="F39" s="56"/>
      <c r="G39" s="62"/>
      <c r="H39" s="62"/>
      <c r="I39" s="57"/>
      <c r="J39" s="57"/>
      <c r="K39" s="54"/>
      <c r="L39" s="54"/>
      <c r="M39" s="58"/>
    </row>
    <row r="40" spans="1:15" x14ac:dyDescent="0.3">
      <c r="A40" s="53"/>
      <c r="B40" s="54"/>
      <c r="C40" s="54">
        <v>3.1</v>
      </c>
      <c r="D40" s="54" t="s">
        <v>72</v>
      </c>
      <c r="E40" s="55">
        <v>0</v>
      </c>
      <c r="F40" s="56">
        <v>18259.2</v>
      </c>
      <c r="G40" s="62" t="s">
        <v>29</v>
      </c>
      <c r="H40" s="62" t="s">
        <v>38</v>
      </c>
      <c r="I40" s="63">
        <v>1</v>
      </c>
      <c r="J40" s="63">
        <v>0</v>
      </c>
      <c r="K40" s="54"/>
      <c r="L40" s="54"/>
      <c r="M40" s="72"/>
    </row>
    <row r="41" spans="1:15" ht="14.4" customHeight="1" x14ac:dyDescent="0.3">
      <c r="A41" s="53"/>
      <c r="B41" s="54"/>
      <c r="C41" s="54"/>
      <c r="D41" s="59" t="s">
        <v>35</v>
      </c>
      <c r="E41" s="60"/>
      <c r="F41" s="56"/>
      <c r="G41" s="62"/>
      <c r="H41" s="62"/>
      <c r="I41" s="57"/>
      <c r="J41" s="57"/>
      <c r="K41" s="54"/>
      <c r="L41" s="54"/>
      <c r="M41" s="58"/>
    </row>
    <row r="42" spans="1:15" ht="28.8" x14ac:dyDescent="0.3">
      <c r="A42" s="53"/>
      <c r="B42" s="54"/>
      <c r="C42" s="54" t="s">
        <v>73</v>
      </c>
      <c r="D42" s="54" t="s">
        <v>74</v>
      </c>
      <c r="E42" s="55">
        <v>390000</v>
      </c>
      <c r="F42" s="56">
        <v>358400</v>
      </c>
      <c r="G42" s="62" t="s">
        <v>75</v>
      </c>
      <c r="H42" s="62" t="s">
        <v>38</v>
      </c>
      <c r="I42" s="63">
        <v>1</v>
      </c>
      <c r="J42" s="63">
        <v>0</v>
      </c>
      <c r="K42" s="54" t="s">
        <v>39</v>
      </c>
      <c r="L42" s="54"/>
      <c r="M42" s="72" t="s">
        <v>76</v>
      </c>
    </row>
    <row r="43" spans="1:15" x14ac:dyDescent="0.3">
      <c r="A43" s="53"/>
      <c r="B43" s="54"/>
      <c r="C43" s="54">
        <v>3.3</v>
      </c>
      <c r="D43" s="54" t="s">
        <v>77</v>
      </c>
      <c r="E43" s="55">
        <v>75000</v>
      </c>
      <c r="F43" s="73">
        <v>24291.200000000001</v>
      </c>
      <c r="G43" s="62" t="s">
        <v>37</v>
      </c>
      <c r="H43" s="62" t="s">
        <v>38</v>
      </c>
      <c r="I43" s="63">
        <v>1</v>
      </c>
      <c r="J43" s="63">
        <v>0</v>
      </c>
      <c r="K43" s="54" t="s">
        <v>39</v>
      </c>
      <c r="L43" s="54"/>
      <c r="M43" s="67" t="s">
        <v>78</v>
      </c>
    </row>
    <row r="44" spans="1:15" x14ac:dyDescent="0.3">
      <c r="A44" s="53"/>
      <c r="B44" s="54"/>
      <c r="C44" s="54">
        <v>3.4</v>
      </c>
      <c r="D44" s="54" t="s">
        <v>79</v>
      </c>
      <c r="E44" s="55">
        <v>45000</v>
      </c>
      <c r="F44" s="56">
        <v>0</v>
      </c>
      <c r="G44" s="62" t="s">
        <v>37</v>
      </c>
      <c r="H44" s="62" t="s">
        <v>38</v>
      </c>
      <c r="I44" s="63">
        <v>1</v>
      </c>
      <c r="J44" s="63">
        <v>0</v>
      </c>
      <c r="K44" s="54" t="s">
        <v>30</v>
      </c>
      <c r="L44" s="54"/>
      <c r="M44" s="70" t="s">
        <v>98</v>
      </c>
    </row>
    <row r="45" spans="1:15" x14ac:dyDescent="0.3">
      <c r="A45" s="53"/>
      <c r="B45" s="54"/>
      <c r="C45" s="54">
        <v>3.4</v>
      </c>
      <c r="D45" s="54" t="s">
        <v>80</v>
      </c>
      <c r="E45" s="55">
        <v>50000</v>
      </c>
      <c r="F45" s="56">
        <v>0</v>
      </c>
      <c r="G45" s="62" t="s">
        <v>37</v>
      </c>
      <c r="H45" s="62" t="s">
        <v>38</v>
      </c>
      <c r="I45" s="63">
        <v>1</v>
      </c>
      <c r="J45" s="63">
        <v>0</v>
      </c>
      <c r="K45" s="54" t="s">
        <v>30</v>
      </c>
      <c r="L45" s="54"/>
      <c r="M45" s="70"/>
    </row>
    <row r="46" spans="1:15" x14ac:dyDescent="0.3">
      <c r="A46" s="53"/>
      <c r="B46" s="54"/>
      <c r="C46" s="54">
        <v>3.4</v>
      </c>
      <c r="D46" s="54" t="s">
        <v>81</v>
      </c>
      <c r="E46" s="55">
        <v>50000</v>
      </c>
      <c r="F46" s="56">
        <v>22890</v>
      </c>
      <c r="G46" s="62" t="s">
        <v>37</v>
      </c>
      <c r="H46" s="62" t="s">
        <v>38</v>
      </c>
      <c r="I46" s="63">
        <v>1</v>
      </c>
      <c r="J46" s="63">
        <v>0</v>
      </c>
      <c r="K46" s="54" t="s">
        <v>39</v>
      </c>
      <c r="L46" s="54"/>
      <c r="M46" s="67" t="s">
        <v>82</v>
      </c>
    </row>
    <row r="47" spans="1:15" ht="122.4" customHeight="1" x14ac:dyDescent="0.3">
      <c r="A47" s="53"/>
      <c r="B47" s="54"/>
      <c r="C47" s="54">
        <v>3.4</v>
      </c>
      <c r="D47" s="54" t="s">
        <v>83</v>
      </c>
      <c r="E47" s="55">
        <v>0</v>
      </c>
      <c r="F47" s="56">
        <v>298163.12000000005</v>
      </c>
      <c r="G47" s="62" t="s">
        <v>37</v>
      </c>
      <c r="H47" s="62" t="s">
        <v>38</v>
      </c>
      <c r="I47" s="63">
        <v>1</v>
      </c>
      <c r="J47" s="63">
        <v>0</v>
      </c>
      <c r="K47" s="54" t="s">
        <v>50</v>
      </c>
      <c r="L47" s="54"/>
      <c r="M47" s="67" t="s">
        <v>84</v>
      </c>
      <c r="O47" s="5"/>
    </row>
    <row r="48" spans="1:15" ht="14.4" customHeight="1" x14ac:dyDescent="0.3">
      <c r="A48" s="74"/>
      <c r="B48" s="54"/>
      <c r="C48" s="54">
        <v>3.4</v>
      </c>
      <c r="D48" s="54" t="s">
        <v>85</v>
      </c>
      <c r="E48" s="55">
        <v>0</v>
      </c>
      <c r="F48" s="56">
        <v>55796.55</v>
      </c>
      <c r="G48" s="54" t="s">
        <v>42</v>
      </c>
      <c r="H48" s="62" t="s">
        <v>38</v>
      </c>
      <c r="I48" s="63">
        <v>1</v>
      </c>
      <c r="J48" s="63">
        <v>0</v>
      </c>
      <c r="K48" s="54" t="s">
        <v>39</v>
      </c>
      <c r="L48" s="54"/>
      <c r="M48" s="67" t="s">
        <v>86</v>
      </c>
    </row>
    <row r="49" spans="1:13" ht="15" customHeight="1" thickBot="1" x14ac:dyDescent="0.35">
      <c r="A49" s="75"/>
      <c r="B49" s="76"/>
      <c r="C49" s="76">
        <v>3.4</v>
      </c>
      <c r="D49" s="54" t="s">
        <v>87</v>
      </c>
      <c r="E49" s="55">
        <v>0</v>
      </c>
      <c r="F49" s="56">
        <v>0</v>
      </c>
      <c r="G49" s="54" t="s">
        <v>42</v>
      </c>
      <c r="H49" s="62" t="s">
        <v>38</v>
      </c>
      <c r="I49" s="63">
        <v>1</v>
      </c>
      <c r="J49" s="63">
        <v>0</v>
      </c>
      <c r="K49" s="76" t="s">
        <v>30</v>
      </c>
      <c r="L49" s="76"/>
      <c r="M49" s="77"/>
    </row>
    <row r="50" spans="1:13" x14ac:dyDescent="0.3">
      <c r="A50" s="78" t="s">
        <v>88</v>
      </c>
      <c r="B50" s="79"/>
      <c r="C50" s="79"/>
      <c r="D50" s="80"/>
      <c r="E50" s="81">
        <f>SUM(E12:E49)-E28-E12-E38</f>
        <v>1500000</v>
      </c>
      <c r="F50" s="82">
        <f>+F38+F28+F12</f>
        <v>1500000</v>
      </c>
      <c r="G50" s="83" t="s">
        <v>89</v>
      </c>
      <c r="H50" s="84"/>
      <c r="I50" s="85"/>
      <c r="J50" s="83" t="s">
        <v>99</v>
      </c>
      <c r="K50" s="84"/>
      <c r="L50" s="85"/>
      <c r="M50" s="86"/>
    </row>
    <row r="51" spans="1:13" ht="15" thickBot="1" x14ac:dyDescent="0.35">
      <c r="A51" s="87"/>
      <c r="B51" s="88"/>
      <c r="C51" s="88"/>
      <c r="D51" s="89"/>
      <c r="E51" s="90"/>
      <c r="F51" s="91"/>
      <c r="G51" s="92"/>
      <c r="H51" s="93"/>
      <c r="I51" s="94"/>
      <c r="J51" s="92"/>
      <c r="K51" s="93"/>
      <c r="L51" s="94"/>
      <c r="M51" s="95"/>
    </row>
    <row r="52" spans="1:13" ht="14.25" customHeight="1" thickTop="1" x14ac:dyDescent="0.3">
      <c r="A52" s="96" t="s">
        <v>90</v>
      </c>
      <c r="B52" s="97"/>
      <c r="C52" s="97"/>
      <c r="D52" s="97"/>
      <c r="E52" s="97"/>
      <c r="F52" s="97"/>
      <c r="G52" s="97"/>
      <c r="H52" s="97"/>
      <c r="I52" s="97"/>
      <c r="J52" s="97"/>
      <c r="K52" s="97"/>
      <c r="L52" s="97"/>
      <c r="M52" s="98"/>
    </row>
    <row r="53" spans="1:13" x14ac:dyDescent="0.3">
      <c r="A53" s="99"/>
      <c r="B53" s="100"/>
      <c r="C53" s="100"/>
      <c r="D53" s="100"/>
      <c r="E53" s="100"/>
      <c r="F53" s="100"/>
      <c r="G53" s="100"/>
      <c r="H53" s="100"/>
      <c r="I53" s="100"/>
      <c r="J53" s="100"/>
      <c r="K53" s="100"/>
      <c r="L53" s="100"/>
      <c r="M53" s="101"/>
    </row>
    <row r="54" spans="1:13" ht="20.25" customHeight="1" thickBot="1" x14ac:dyDescent="0.35">
      <c r="A54" s="102"/>
      <c r="B54" s="103"/>
      <c r="C54" s="103"/>
      <c r="D54" s="103"/>
      <c r="E54" s="103"/>
      <c r="F54" s="103"/>
      <c r="G54" s="103"/>
      <c r="H54" s="103"/>
      <c r="I54" s="103"/>
      <c r="J54" s="103"/>
      <c r="K54" s="103"/>
      <c r="L54" s="103"/>
      <c r="M54" s="104"/>
    </row>
    <row r="55" spans="1:13" ht="15.6" customHeight="1" thickTop="1" thickBot="1" x14ac:dyDescent="0.35">
      <c r="A55" s="105" t="s">
        <v>91</v>
      </c>
      <c r="B55" s="106"/>
      <c r="C55" s="106"/>
      <c r="D55" s="106"/>
      <c r="E55" s="106"/>
      <c r="F55" s="106"/>
      <c r="G55" s="106"/>
      <c r="H55" s="106"/>
      <c r="I55" s="106"/>
      <c r="J55" s="106"/>
      <c r="K55" s="106"/>
      <c r="L55" s="106"/>
      <c r="M55" s="107"/>
    </row>
    <row r="56" spans="1:13" ht="27.75" customHeight="1" thickBot="1" x14ac:dyDescent="0.35">
      <c r="A56" s="108" t="s">
        <v>92</v>
      </c>
      <c r="B56" s="109"/>
      <c r="C56" s="109"/>
      <c r="D56" s="109"/>
      <c r="E56" s="109"/>
      <c r="F56" s="109"/>
      <c r="G56" s="109"/>
      <c r="H56" s="109"/>
      <c r="I56" s="109"/>
      <c r="J56" s="109"/>
      <c r="K56" s="109"/>
      <c r="L56" s="109"/>
      <c r="M56" s="110"/>
    </row>
    <row r="57" spans="1:13" ht="21.75" customHeight="1" thickTop="1" thickBot="1" x14ac:dyDescent="0.35">
      <c r="A57" s="111" t="s">
        <v>93</v>
      </c>
      <c r="B57" s="112"/>
      <c r="C57" s="112"/>
      <c r="D57" s="112"/>
      <c r="E57" s="112"/>
      <c r="F57" s="112"/>
      <c r="G57" s="112"/>
      <c r="H57" s="112"/>
      <c r="I57" s="112"/>
      <c r="J57" s="112"/>
      <c r="K57" s="112"/>
      <c r="L57" s="112"/>
      <c r="M57" s="113"/>
    </row>
    <row r="58" spans="1:13" ht="24.75" customHeight="1" thickTop="1" thickBot="1" x14ac:dyDescent="0.35">
      <c r="A58" s="114" t="s">
        <v>94</v>
      </c>
      <c r="B58" s="115"/>
      <c r="C58" s="115"/>
      <c r="D58" s="115"/>
      <c r="E58" s="115"/>
      <c r="F58" s="115"/>
      <c r="G58" s="115"/>
      <c r="H58" s="115"/>
      <c r="I58" s="115"/>
      <c r="J58" s="115"/>
      <c r="K58" s="115"/>
      <c r="L58" s="115"/>
      <c r="M58" s="116"/>
    </row>
    <row r="59" spans="1:13" ht="20.25" customHeight="1" thickTop="1" thickBot="1" x14ac:dyDescent="0.35">
      <c r="A59" s="117" t="s">
        <v>95</v>
      </c>
      <c r="B59" s="118"/>
      <c r="C59" s="118"/>
      <c r="D59" s="118"/>
      <c r="E59" s="118"/>
      <c r="F59" s="118"/>
      <c r="G59" s="118"/>
      <c r="H59" s="118"/>
      <c r="I59" s="118"/>
      <c r="J59" s="118"/>
      <c r="K59" s="118"/>
      <c r="L59" s="118"/>
      <c r="M59" s="119"/>
    </row>
    <row r="60" spans="1:13" ht="15.6" thickTop="1" thickBot="1" x14ac:dyDescent="0.35">
      <c r="A60" s="105" t="s">
        <v>96</v>
      </c>
      <c r="B60" s="106"/>
      <c r="C60" s="106"/>
      <c r="D60" s="106"/>
      <c r="E60" s="106"/>
      <c r="F60" s="106"/>
      <c r="G60" s="106"/>
      <c r="H60" s="106"/>
      <c r="I60" s="106"/>
      <c r="J60" s="106"/>
      <c r="K60" s="106"/>
      <c r="L60" s="106"/>
      <c r="M60" s="107"/>
    </row>
    <row r="62" spans="1:13" x14ac:dyDescent="0.3">
      <c r="F62" s="120"/>
    </row>
    <row r="65" spans="6:6" x14ac:dyDescent="0.3">
      <c r="F65" s="121"/>
    </row>
    <row r="67" spans="6:6" x14ac:dyDescent="0.3">
      <c r="F67" s="122"/>
    </row>
  </sheetData>
  <autoFilter ref="C15:C28" xr:uid="{0DC62BD2-97A3-412B-8AA6-B221F116C563}"/>
  <mergeCells count="32">
    <mergeCell ref="A59:M59"/>
    <mergeCell ref="A60:M60"/>
    <mergeCell ref="A52:M54"/>
    <mergeCell ref="A55:M55"/>
    <mergeCell ref="A56:M56"/>
    <mergeCell ref="A57:M57"/>
    <mergeCell ref="A58:M58"/>
    <mergeCell ref="A50:D51"/>
    <mergeCell ref="E50:E51"/>
    <mergeCell ref="F50:F51"/>
    <mergeCell ref="G50:I51"/>
    <mergeCell ref="J50:L51"/>
    <mergeCell ref="M50:M51"/>
    <mergeCell ref="K10:K11"/>
    <mergeCell ref="L10:L11"/>
    <mergeCell ref="M10:M11"/>
    <mergeCell ref="F10:F11"/>
    <mergeCell ref="G10:G11"/>
    <mergeCell ref="H10:H11"/>
    <mergeCell ref="I10:J10"/>
    <mergeCell ref="A8:E8"/>
    <mergeCell ref="A10:A11"/>
    <mergeCell ref="B10:B11"/>
    <mergeCell ref="C10:C11"/>
    <mergeCell ref="D10:D11"/>
    <mergeCell ref="E10:E11"/>
    <mergeCell ref="A4:M4"/>
    <mergeCell ref="A5:G5"/>
    <mergeCell ref="H5:L5"/>
    <mergeCell ref="A6:G6"/>
    <mergeCell ref="H6:M6"/>
    <mergeCell ref="A7:M7"/>
  </mergeCells>
  <dataValidations count="2">
    <dataValidation type="list" allowBlank="1" showInputMessage="1" showErrorMessage="1" sqref="G12:G49" xr:uid="{6F397109-B75A-4A3B-8ADB-88566C145694}">
      <formula1>prmmethod</formula1>
    </dataValidation>
    <dataValidation type="list" allowBlank="1" showInputMessage="1" showErrorMessage="1" sqref="H12:H49" xr:uid="{EA08FDA0-6AB2-4F70-A0C4-E9108A2C02DA}">
      <formula1>supervision</formula1>
    </dataValidation>
  </dataValidations>
  <pageMargins left="0.5" right="0.5" top="0.5" bottom="0.5" header="0.3" footer="0.3"/>
  <pageSetup scale="65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EEA1BFB813DD3E4787979F9A92C9FCB4" ma:contentTypeVersion="2003" ma:contentTypeDescription="A content type to manage public (operations) IDB documents" ma:contentTypeScope="" ma:versionID="c99c690e20cfb332082538cad2ff0172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6fa8059ff664ee740c6a3aa9970f696a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EC-T1354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Technical Co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Plan</TermName>
          <TermId xmlns="http://schemas.microsoft.com/office/infopath/2007/PartnerControls">37ebb4f7-eb23-48d3-8efe-6bfd14035730</TermId>
        </TermInfo>
      </Terms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Ecuador</TermName>
          <TermId xmlns="http://schemas.microsoft.com/office/infopath/2007/PartnerControls">8f163189-00fa-4e7c-827d-28fb5798781c</TermId>
        </TermInfo>
      </Terms>
    </ic46d7e087fd4a108fb86518ca413cc6>
    <IDBDocs_x0020_Number xmlns="cdc7663a-08f0-4737-9e8c-148ce897a09c" xsi:nil="true"/>
    <Division_x0020_or_x0020_Unit xmlns="cdc7663a-08f0-4737-9e8c-148ce897a09c">CAN/CEC</Division_x0020_or_x0020_Unit>
    <Fiscal_x0020_Year_x0020_IDB xmlns="cdc7663a-08f0-4737-9e8c-148ce897a09c">2019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ATN/JF-15752-EC;</Approval_x0020_Number>
    <Phase xmlns="cdc7663a-08f0-4737-9e8c-148ce897a09c" xsi:nil="true"/>
    <Document_x0020_Author xmlns="cdc7663a-08f0-4737-9e8c-148ce897a09c">Daza Donoso, Pablo Jose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IMMEDIATE RESPONSE TO EMERGENCY</TermName>
          <TermId xmlns="http://schemas.microsoft.com/office/infopath/2007/PartnerControls">529d1dac-8a71-4b52-a426-f8fbc6417685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English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JSF</TermName>
          <TermId xmlns="http://schemas.microsoft.com/office/infopath/2007/PartnerControls">42e89227-ec0a-483f-91bb-7a753aa184bd</TermId>
        </TermInfo>
      </Terms>
    </g511464f9e53401d84b16fa9b379a574>
    <Related_x0020_SisCor_x0020_Number xmlns="cdc7663a-08f0-4737-9e8c-148ce897a09c" xsi:nil="true"/>
    <TaxCatchAll xmlns="cdc7663a-08f0-4737-9e8c-148ce897a09c">
      <Value>50</Value>
      <Value>67</Value>
      <Value>112</Value>
      <Value>2</Value>
      <Value>27</Value>
      <Value>17</Value>
    </TaxCatchAll>
    <Operation_x0020_Type xmlns="cdc7663a-08f0-4737-9e8c-148ce897a09c">Technical Cooperation</Operation_x0020_Type>
    <Package_x0020_Code xmlns="cdc7663a-08f0-4737-9e8c-148ce897a09c" xsi:nil="true"/>
    <Identifier xmlns="cdc7663a-08f0-4737-9e8c-148ce897a09c" xsi:nil="true"/>
    <Project_x0020_Number xmlns="cdc7663a-08f0-4737-9e8c-148ce897a09c">EC-T1354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ENVIRONMENT AND NATURAL DISASTERS</TermName>
          <TermId xmlns="http://schemas.microsoft.com/office/infopath/2007/PartnerControls">261e2b33-090b-4ab0-8e06-3aa3e7f32d57</TermId>
        </TermInfo>
      </Terms>
    </nddeef1749674d76abdbe4b239a70bc6>
    <Record_x0020_Number xmlns="cdc7663a-08f0-4737-9e8c-148ce897a09c" xsi:nil="true"/>
    <_dlc_DocId xmlns="cdc7663a-08f0-4737-9e8c-148ce897a09c">EZSHARE-88621280-610</_dlc_DocId>
    <_dlc_DocIdUrl xmlns="cdc7663a-08f0-4737-9e8c-148ce897a09c">
      <Url>https://idbg.sharepoint.com/teams/EZ-EC-TCP/EC-T1354/_layouts/15/DocIdRedir.aspx?ID=EZSHARE-88621280-610</Url>
      <Description>EZSHARE-88621280-610</Description>
    </_dlc_DocIdUrl>
    <Disclosure_x0020_Activity xmlns="cdc7663a-08f0-4737-9e8c-148ce897a09c">BEO Procurement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04FD483E-8746-4844-ACEC-15A4B52365DC}"/>
</file>

<file path=customXml/itemProps2.xml><?xml version="1.0" encoding="utf-8"?>
<ds:datastoreItem xmlns:ds="http://schemas.openxmlformats.org/officeDocument/2006/customXml" ds:itemID="{95E5754D-6144-40B0-BFAA-7FFCD205700A}"/>
</file>

<file path=customXml/itemProps3.xml><?xml version="1.0" encoding="utf-8"?>
<ds:datastoreItem xmlns:ds="http://schemas.openxmlformats.org/officeDocument/2006/customXml" ds:itemID="{57F7CAD8-3B65-4B38-9784-6802050EC7C7}"/>
</file>

<file path=customXml/itemProps4.xml><?xml version="1.0" encoding="utf-8"?>
<ds:datastoreItem xmlns:ds="http://schemas.openxmlformats.org/officeDocument/2006/customXml" ds:itemID="{90928326-7945-4CB6-A593-2B67542BAC53}"/>
</file>

<file path=customXml/itemProps5.xml><?xml version="1.0" encoding="utf-8"?>
<ds:datastoreItem xmlns:ds="http://schemas.openxmlformats.org/officeDocument/2006/customXml" ds:itemID="{4281C587-62FD-4449-A3FD-6417BD275046}"/>
</file>

<file path=customXml/itemProps6.xml><?xml version="1.0" encoding="utf-8"?>
<ds:datastoreItem xmlns:ds="http://schemas.openxmlformats.org/officeDocument/2006/customXml" ds:itemID="{1AF0EA8E-3598-4E57-84F1-8E9282AB809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Procurement plan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Daza Donoso, Pablo Jose</dc:creator>
  <cp:keywords/>
  <cp:lastModifiedBy>Daza Donoso, Pablo Jose</cp:lastModifiedBy>
  <dcterms:created xsi:type="dcterms:W3CDTF">2019-07-11T16:42:49Z</dcterms:created>
  <dcterms:modified xsi:type="dcterms:W3CDTF">2019-07-11T16:50:02Z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>112;#Procurement Plan|37ebb4f7-eb23-48d3-8efe-6bfd14035730</vt:lpwstr>
  </property>
  <property fmtid="{D5CDD505-2E9C-101B-9397-08002B2CF9AE}" pid="6" name="Sub-Sector">
    <vt:lpwstr>67;#IMMEDIATE RESPONSE TO EMERGENCY|529d1dac-8a71-4b52-a426-f8fbc6417685</vt:lpwstr>
  </property>
  <property fmtid="{D5CDD505-2E9C-101B-9397-08002B2CF9AE}" pid="7" name="Fund IDB">
    <vt:lpwstr>27;#JSF|42e89227-ec0a-483f-91bb-7a753aa184bd</vt:lpwstr>
  </property>
  <property fmtid="{D5CDD505-2E9C-101B-9397-08002B2CF9AE}" pid="8" name="Country">
    <vt:lpwstr>2;#Ecuador|8f163189-00fa-4e7c-827d-28fb5798781c</vt:lpwstr>
  </property>
  <property fmtid="{D5CDD505-2E9C-101B-9397-08002B2CF9AE}" pid="9" name="Sector IDB">
    <vt:lpwstr>50;#ENVIRONMENT AND NATURAL DISASTERS|261e2b33-090b-4ab0-8e06-3aa3e7f32d57</vt:lpwstr>
  </property>
  <property fmtid="{D5CDD505-2E9C-101B-9397-08002B2CF9AE}" pid="10" name="Function Operations IDB">
    <vt:lpwstr>17;#Goods and Services|5bfebf1b-9f1f-4411-b1dd-4c19b807b799</vt:lpwstr>
  </property>
  <property fmtid="{D5CDD505-2E9C-101B-9397-08002B2CF9AE}" pid="11" name="_dlc_DocIdItemGuid">
    <vt:lpwstr>5454b55a-533d-42a3-b554-f0434a5a5f7f</vt:lpwstr>
  </property>
  <property fmtid="{D5CDD505-2E9C-101B-9397-08002B2CF9AE}" pid="12" name="ContentTypeId">
    <vt:lpwstr>0x0101001A458A224826124E8B45B1D613300CFC00EEA1BFB813DD3E4787979F9A92C9FCB4</vt:lpwstr>
  </property>
</Properties>
</file>