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 showObjects="none" showInkAnnotation="0"/>
  <mc:AlternateContent xmlns:mc="http://schemas.openxmlformats.org/markup-compatibility/2006">
    <mc:Choice Requires="x15">
      <x15ac:absPath xmlns:x15ac="http://schemas.microsoft.com/office/spreadsheetml/2010/11/ac" url="C:\Users\LOURDESA\Documents\PCRs\VE-L1031 RSU\"/>
    </mc:Choice>
  </mc:AlternateContent>
  <bookViews>
    <workbookView xWindow="0" yWindow="0" windowWidth="23040" windowHeight="10692" tabRatio="500" xr2:uid="{00000000-000D-0000-FFFF-FFFF00000000}"/>
  </bookViews>
  <sheets>
    <sheet name="Tabla 3" sheetId="4" r:id="rId1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3" i="4" l="1"/>
  <c r="E58" i="4"/>
  <c r="K51" i="4"/>
  <c r="K53" i="4" s="1"/>
  <c r="K58" i="4" s="1"/>
  <c r="K52" i="4"/>
  <c r="L53" i="4"/>
  <c r="L58" i="4"/>
  <c r="F53" i="4"/>
  <c r="F58" i="4"/>
  <c r="G53" i="4"/>
  <c r="G58" i="4"/>
  <c r="H53" i="4"/>
  <c r="H58" i="4"/>
  <c r="I53" i="4"/>
  <c r="I58" i="4"/>
  <c r="J53" i="4"/>
  <c r="J58" i="4"/>
  <c r="F67" i="4"/>
  <c r="G67" i="4"/>
  <c r="G65" i="4"/>
  <c r="G66" i="4"/>
  <c r="F54" i="4"/>
  <c r="G54" i="4"/>
  <c r="H54" i="4" s="1"/>
  <c r="I54" i="4" s="1"/>
  <c r="J54" i="4" s="1"/>
  <c r="E54" i="4"/>
  <c r="K54" i="4" l="1"/>
</calcChain>
</file>

<file path=xl/sharedStrings.xml><?xml version="1.0" encoding="utf-8"?>
<sst xmlns="http://schemas.openxmlformats.org/spreadsheetml/2006/main" count="84" uniqueCount="47">
  <si>
    <t>P</t>
  </si>
  <si>
    <t xml:space="preserve">Costo Revisado por Componente </t>
  </si>
  <si>
    <t>Componente #1 Asistencia Técnica y Fortalecimiento Institucional</t>
  </si>
  <si>
    <t>Productos</t>
  </si>
  <si>
    <t>Costo</t>
  </si>
  <si>
    <t>1.1</t>
  </si>
  <si>
    <t>Producto #1. Anteproyectos diseñados y aprobados</t>
  </si>
  <si>
    <t>P(a)</t>
  </si>
  <si>
    <t>A</t>
  </si>
  <si>
    <t>1.2</t>
  </si>
  <si>
    <t>Producto #2. Planes de formalización de segregadores elaborados</t>
  </si>
  <si>
    <t>Componente #2: Infraestructura y Mejora Operacional</t>
  </si>
  <si>
    <t>2.1</t>
  </si>
  <si>
    <t>Producto #1. Rellenos Sanitarios Construidos</t>
  </si>
  <si>
    <t>2.2</t>
  </si>
  <si>
    <t>Producto #2. Residuos y desechos sólidos dispuestos, bajo operación transitoria durante el período de asistencia</t>
  </si>
  <si>
    <t>2.3</t>
  </si>
  <si>
    <t>Producto #3. Estaciones de transferencia construidas y operativas</t>
  </si>
  <si>
    <t>Otros Costos</t>
  </si>
  <si>
    <t>Maquinaria y Capacitación</t>
  </si>
  <si>
    <t>Costos Administrativos y de supervisión</t>
  </si>
  <si>
    <t>Costos Imprevistos</t>
  </si>
  <si>
    <t>Auditoría</t>
  </si>
  <si>
    <t>Estudios sectoriales y planes de comunicación elaborados</t>
  </si>
  <si>
    <t>Total Costos incluyendo costos inactivos</t>
  </si>
  <si>
    <t>Total</t>
  </si>
  <si>
    <t>Total Costos</t>
  </si>
  <si>
    <t>AL</t>
  </si>
  <si>
    <t>AE</t>
  </si>
  <si>
    <t>INFO REPORTADA EN EFAS</t>
  </si>
  <si>
    <t>3.1</t>
  </si>
  <si>
    <t>3.2</t>
  </si>
  <si>
    <t>3.3</t>
  </si>
  <si>
    <t>3.4</t>
  </si>
  <si>
    <t>3.5</t>
  </si>
  <si>
    <t>EJEC ACUM</t>
  </si>
  <si>
    <t>MONTO PRESTAMO</t>
  </si>
  <si>
    <t>HISTÓRICO: INFORMACIÓN REPORTADA EN LOS PMR</t>
  </si>
  <si>
    <t>Monto Cancelado</t>
  </si>
  <si>
    <t>Ejecución Anual</t>
  </si>
  <si>
    <t>Ejecución Acumulada</t>
  </si>
  <si>
    <t>DIFERENCIA REGISTRADA EFAS Vs PMR (Ejec. Anual EFAS - Total Costos (A) Reportado en PMR)</t>
  </si>
  <si>
    <t xml:space="preserve">TOTAL CONTRATO DE PRESTAMO VE-1031 </t>
  </si>
  <si>
    <t>DETALLE</t>
  </si>
  <si>
    <t>APORTE LOCAL (AL)</t>
  </si>
  <si>
    <t>APORTE EXTERNO (AE)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</si>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</sst>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538DD5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16365C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AE2EE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164" fontId="2" fillId="0" borderId="0" applyFon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6" fillId="0" borderId="0" xfId="0" applyFont="1" applyBorder="1"/>
    <xf numFmtId="0" fontId="5" fillId="0" borderId="0" xfId="0" applyFont="1" applyBorder="1" applyAlignment="1">
      <alignment horizontal="center" vertical="center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164" fontId="5" fillId="3" borderId="4" xfId="1" applyFont="1" applyFill="1" applyBorder="1" applyAlignment="1">
      <alignment vertical="center" wrapText="1"/>
    </xf>
    <xf numFmtId="164" fontId="5" fillId="3" borderId="4" xfId="1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5" fillId="4" borderId="4" xfId="1" applyFont="1" applyFill="1" applyBorder="1" applyAlignment="1">
      <alignment vertical="center" wrapText="1"/>
    </xf>
    <xf numFmtId="164" fontId="5" fillId="4" borderId="4" xfId="1" applyFont="1" applyFill="1" applyBorder="1" applyAlignment="1">
      <alignment horizontal="right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5" fillId="5" borderId="4" xfId="1" applyFont="1" applyFill="1" applyBorder="1" applyAlignment="1">
      <alignment vertical="center" wrapText="1"/>
    </xf>
    <xf numFmtId="164" fontId="5" fillId="5" borderId="4" xfId="1" applyFont="1" applyFill="1" applyBorder="1" applyAlignment="1">
      <alignment horizontal="right" vertical="center" wrapText="1"/>
    </xf>
    <xf numFmtId="164" fontId="5" fillId="0" borderId="4" xfId="1" applyFont="1" applyBorder="1" applyAlignment="1">
      <alignment vertical="center" wrapText="1"/>
    </xf>
    <xf numFmtId="164" fontId="5" fillId="0" borderId="4" xfId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3" fillId="0" borderId="5" xfId="0" applyFont="1" applyBorder="1"/>
    <xf numFmtId="164" fontId="4" fillId="0" borderId="5" xfId="1" applyFont="1" applyFill="1" applyBorder="1"/>
    <xf numFmtId="164" fontId="0" fillId="0" borderId="5" xfId="1" applyFont="1" applyBorder="1"/>
    <xf numFmtId="164" fontId="2" fillId="0" borderId="5" xfId="0" applyNumberFormat="1" applyFont="1" applyBorder="1"/>
    <xf numFmtId="0" fontId="2" fillId="0" borderId="5" xfId="0" applyFont="1" applyFill="1" applyBorder="1"/>
    <xf numFmtId="164" fontId="0" fillId="0" borderId="5" xfId="0" applyNumberFormat="1" applyBorder="1"/>
    <xf numFmtId="0" fontId="1" fillId="6" borderId="5" xfId="0" applyFont="1" applyFill="1" applyBorder="1" applyAlignment="1">
      <alignment horizontal="center"/>
    </xf>
    <xf numFmtId="0" fontId="4" fillId="0" borderId="0" xfId="0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center" vertical="center"/>
    </xf>
    <xf numFmtId="164" fontId="4" fillId="4" borderId="4" xfId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4" fontId="5" fillId="4" borderId="4" xfId="0" applyNumberFormat="1" applyFont="1" applyFill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wrapText="1"/>
    </xf>
    <xf numFmtId="164" fontId="5" fillId="5" borderId="4" xfId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1">
    <cellStyle name="Comma" xfId="1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  <cellStyle name="Normal 2" xfId="2" xr:uid="{00000000-0005-0000-0000-000014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67"/>
  <sheetViews>
    <sheetView showGridLines="0" tabSelected="1" workbookViewId="0">
      <selection activeCell="J68" sqref="J68"/>
    </sheetView>
  </sheetViews>
  <sheetFormatPr defaultColWidth="11.5546875" defaultRowHeight="14.4" x14ac:dyDescent="0.3"/>
  <cols>
    <col min="1" max="1" width="4.6640625" customWidth="1"/>
    <col min="2" max="2" width="5" style="1" customWidth="1"/>
    <col min="3" max="3" width="29.33203125" customWidth="1"/>
    <col min="4" max="4" width="8" customWidth="1"/>
    <col min="5" max="5" width="17" bestFit="1" customWidth="1"/>
    <col min="6" max="6" width="16.88671875" customWidth="1"/>
    <col min="7" max="7" width="16.109375" customWidth="1"/>
    <col min="8" max="8" width="13.77734375" customWidth="1"/>
    <col min="9" max="9" width="13.6640625" customWidth="1"/>
    <col min="10" max="10" width="14.33203125" customWidth="1"/>
    <col min="11" max="11" width="14.44140625" customWidth="1"/>
    <col min="12" max="12" width="14.109375" customWidth="1"/>
    <col min="13" max="13" width="16.33203125" bestFit="1" customWidth="1"/>
    <col min="14" max="14" width="15.77734375" customWidth="1"/>
    <col min="15" max="15" width="13.109375" bestFit="1" customWidth="1"/>
    <col min="16" max="16" width="11.6640625" bestFit="1" customWidth="1"/>
  </cols>
  <sheetData>
    <row r="2" spans="2:13" ht="15" thickBot="1" x14ac:dyDescent="0.35"/>
    <row r="3" spans="2:13" ht="15" thickBot="1" x14ac:dyDescent="0.35">
      <c r="B3" s="40" t="s">
        <v>37</v>
      </c>
      <c r="C3" s="41"/>
      <c r="D3" s="41"/>
      <c r="E3" s="41"/>
      <c r="F3" s="41"/>
      <c r="G3" s="41"/>
      <c r="H3" s="41"/>
      <c r="I3" s="41"/>
      <c r="J3" s="41"/>
      <c r="K3" s="41"/>
      <c r="L3" s="42"/>
      <c r="M3" s="2"/>
    </row>
    <row r="4" spans="2:13" x14ac:dyDescent="0.3">
      <c r="B4" s="5"/>
      <c r="C4" s="2"/>
      <c r="D4" s="2"/>
      <c r="E4" s="2"/>
      <c r="F4" s="2"/>
      <c r="G4" s="2"/>
      <c r="H4" s="2"/>
      <c r="I4" s="4"/>
      <c r="J4" s="4"/>
      <c r="K4" s="29" t="s">
        <v>1</v>
      </c>
      <c r="L4" s="30">
        <v>1283010.6399999999</v>
      </c>
    </row>
    <row r="5" spans="2:13" x14ac:dyDescent="0.3">
      <c r="B5" s="5">
        <v>1</v>
      </c>
      <c r="C5" s="3" t="s">
        <v>2</v>
      </c>
      <c r="D5" s="3"/>
      <c r="E5" s="2"/>
      <c r="F5" s="2"/>
      <c r="G5" s="2"/>
      <c r="H5" s="2"/>
      <c r="I5" s="2"/>
      <c r="J5" s="2"/>
      <c r="K5" s="2"/>
      <c r="L5" s="30"/>
    </row>
    <row r="6" spans="2:13" x14ac:dyDescent="0.3">
      <c r="B6" s="19"/>
      <c r="C6" s="6" t="s">
        <v>3</v>
      </c>
      <c r="D6" s="6"/>
      <c r="E6" s="7">
        <v>2010</v>
      </c>
      <c r="F6" s="7">
        <v>2011</v>
      </c>
      <c r="G6" s="7">
        <v>2012</v>
      </c>
      <c r="H6" s="7">
        <v>2013</v>
      </c>
      <c r="I6" s="7">
        <v>2014</v>
      </c>
      <c r="J6" s="7">
        <v>2015</v>
      </c>
      <c r="K6" s="7">
        <v>2016</v>
      </c>
      <c r="L6" s="7" t="s">
        <v>4</v>
      </c>
    </row>
    <row r="7" spans="2:13" x14ac:dyDescent="0.3">
      <c r="B7" s="43" t="s">
        <v>5</v>
      </c>
      <c r="C7" s="44" t="s">
        <v>6</v>
      </c>
      <c r="D7" s="8" t="s">
        <v>0</v>
      </c>
      <c r="E7" s="8"/>
      <c r="F7" s="9"/>
      <c r="G7" s="10">
        <v>1200000</v>
      </c>
      <c r="H7" s="10">
        <v>1200000</v>
      </c>
      <c r="I7" s="10">
        <v>1200000</v>
      </c>
      <c r="J7" s="10">
        <v>200000</v>
      </c>
      <c r="K7" s="9"/>
      <c r="L7" s="32">
        <v>3800000</v>
      </c>
    </row>
    <row r="8" spans="2:13" x14ac:dyDescent="0.3">
      <c r="B8" s="43"/>
      <c r="C8" s="44"/>
      <c r="D8" s="11" t="s">
        <v>7</v>
      </c>
      <c r="E8" s="11"/>
      <c r="F8" s="12"/>
      <c r="G8" s="13">
        <v>1200000</v>
      </c>
      <c r="H8" s="13">
        <v>1142000</v>
      </c>
      <c r="I8" s="13">
        <v>742000</v>
      </c>
      <c r="J8" s="12"/>
      <c r="K8" s="13">
        <v>0</v>
      </c>
      <c r="L8" s="33">
        <v>1173010.6399999999</v>
      </c>
    </row>
    <row r="9" spans="2:13" x14ac:dyDescent="0.3">
      <c r="B9" s="43"/>
      <c r="C9" s="44"/>
      <c r="D9" s="14" t="s">
        <v>8</v>
      </c>
      <c r="E9" s="14"/>
      <c r="F9" s="15"/>
      <c r="G9" s="16">
        <v>774000</v>
      </c>
      <c r="H9" s="16">
        <v>205000</v>
      </c>
      <c r="I9" s="16">
        <v>194010.64</v>
      </c>
      <c r="J9" s="16">
        <v>0</v>
      </c>
      <c r="K9" s="16">
        <v>0</v>
      </c>
      <c r="L9" s="34">
        <v>1173010.6399999999</v>
      </c>
    </row>
    <row r="10" spans="2:13" x14ac:dyDescent="0.3">
      <c r="B10" s="43" t="s">
        <v>9</v>
      </c>
      <c r="C10" s="44" t="s">
        <v>10</v>
      </c>
      <c r="D10" s="8" t="s">
        <v>0</v>
      </c>
      <c r="E10" s="8"/>
      <c r="F10" s="9"/>
      <c r="G10" s="10">
        <v>200000</v>
      </c>
      <c r="H10" s="10">
        <v>200000</v>
      </c>
      <c r="I10" s="10">
        <v>400000</v>
      </c>
      <c r="J10" s="9"/>
      <c r="K10" s="9"/>
      <c r="L10" s="32">
        <v>800000</v>
      </c>
    </row>
    <row r="11" spans="2:13" x14ac:dyDescent="0.3">
      <c r="B11" s="43"/>
      <c r="C11" s="44"/>
      <c r="D11" s="11" t="s">
        <v>7</v>
      </c>
      <c r="E11" s="11"/>
      <c r="F11" s="12"/>
      <c r="G11" s="13">
        <v>200000</v>
      </c>
      <c r="H11" s="13">
        <v>230000</v>
      </c>
      <c r="I11" s="13">
        <v>230000</v>
      </c>
      <c r="J11" s="12"/>
      <c r="K11" s="12"/>
      <c r="L11" s="33">
        <v>110000</v>
      </c>
    </row>
    <row r="12" spans="2:13" x14ac:dyDescent="0.3">
      <c r="B12" s="43"/>
      <c r="C12" s="44"/>
      <c r="D12" s="14" t="s">
        <v>8</v>
      </c>
      <c r="E12" s="14"/>
      <c r="F12" s="15"/>
      <c r="G12" s="16">
        <v>110000</v>
      </c>
      <c r="H12" s="16">
        <v>0</v>
      </c>
      <c r="I12" s="16">
        <v>0</v>
      </c>
      <c r="J12" s="16">
        <v>0</v>
      </c>
      <c r="K12" s="16">
        <v>0</v>
      </c>
      <c r="L12" s="34">
        <v>110000</v>
      </c>
    </row>
    <row r="13" spans="2:13" x14ac:dyDescent="0.3">
      <c r="B13" s="19"/>
      <c r="C13" s="2"/>
      <c r="D13" s="2"/>
      <c r="E13" s="2"/>
      <c r="F13" s="2"/>
      <c r="G13" s="2"/>
      <c r="H13" s="4"/>
      <c r="I13" s="4"/>
      <c r="J13" s="4"/>
      <c r="K13" s="29" t="s">
        <v>1</v>
      </c>
      <c r="L13" s="30">
        <v>191389544.49000001</v>
      </c>
    </row>
    <row r="14" spans="2:13" x14ac:dyDescent="0.3">
      <c r="B14" s="5">
        <v>2</v>
      </c>
      <c r="C14" s="3" t="s">
        <v>11</v>
      </c>
      <c r="D14" s="2"/>
      <c r="E14" s="2"/>
      <c r="F14" s="2"/>
      <c r="G14" s="2"/>
      <c r="H14" s="2"/>
      <c r="I14" s="2"/>
      <c r="J14" s="2"/>
      <c r="K14" s="2"/>
      <c r="L14" s="2"/>
    </row>
    <row r="15" spans="2:13" x14ac:dyDescent="0.3">
      <c r="B15" s="19"/>
      <c r="C15" s="6" t="s">
        <v>3</v>
      </c>
      <c r="D15" s="7"/>
      <c r="E15" s="7">
        <v>2010</v>
      </c>
      <c r="F15" s="7">
        <v>2011</v>
      </c>
      <c r="G15" s="7">
        <v>2012</v>
      </c>
      <c r="H15" s="7">
        <v>2013</v>
      </c>
      <c r="I15" s="7">
        <v>2014</v>
      </c>
      <c r="J15" s="7">
        <v>2015</v>
      </c>
      <c r="K15" s="7">
        <v>2016</v>
      </c>
      <c r="L15" s="7" t="s">
        <v>4</v>
      </c>
    </row>
    <row r="16" spans="2:13" x14ac:dyDescent="0.3">
      <c r="B16" s="43" t="s">
        <v>12</v>
      </c>
      <c r="C16" s="44" t="s">
        <v>13</v>
      </c>
      <c r="D16" s="8" t="s">
        <v>0</v>
      </c>
      <c r="E16" s="8"/>
      <c r="F16" s="10">
        <v>3571115.06</v>
      </c>
      <c r="G16" s="10">
        <v>13162888.49</v>
      </c>
      <c r="H16" s="10">
        <v>59232998.219999999</v>
      </c>
      <c r="I16" s="10">
        <v>59232998.219999999</v>
      </c>
      <c r="J16" s="10">
        <v>0</v>
      </c>
      <c r="K16" s="9"/>
      <c r="L16" s="10">
        <v>135199999.99000001</v>
      </c>
    </row>
    <row r="17" spans="2:12" x14ac:dyDescent="0.3">
      <c r="B17" s="43"/>
      <c r="C17" s="44"/>
      <c r="D17" s="11" t="s">
        <v>7</v>
      </c>
      <c r="E17" s="11"/>
      <c r="F17" s="12"/>
      <c r="G17" s="13">
        <v>13162888.49</v>
      </c>
      <c r="H17" s="13">
        <v>24101072.59</v>
      </c>
      <c r="I17" s="13">
        <v>52303218</v>
      </c>
      <c r="J17" s="13">
        <v>29747901.710000001</v>
      </c>
      <c r="K17" s="13">
        <v>71672938.609999999</v>
      </c>
      <c r="L17" s="13">
        <v>133280365.61</v>
      </c>
    </row>
    <row r="18" spans="2:12" x14ac:dyDescent="0.3">
      <c r="B18" s="43"/>
      <c r="C18" s="44"/>
      <c r="D18" s="14" t="s">
        <v>8</v>
      </c>
      <c r="E18" s="14"/>
      <c r="F18" s="16">
        <v>3571115.06</v>
      </c>
      <c r="G18" s="16">
        <v>11123522</v>
      </c>
      <c r="H18" s="16">
        <v>9200000</v>
      </c>
      <c r="I18" s="16">
        <v>20632424.329999998</v>
      </c>
      <c r="J18" s="16">
        <v>17080365.609999999</v>
      </c>
      <c r="K18" s="16">
        <v>24311500.260000002</v>
      </c>
      <c r="L18" s="16">
        <v>85918927.260000005</v>
      </c>
    </row>
    <row r="19" spans="2:12" x14ac:dyDescent="0.3">
      <c r="B19" s="43" t="s">
        <v>14</v>
      </c>
      <c r="C19" s="44" t="s">
        <v>15</v>
      </c>
      <c r="D19" s="8" t="s">
        <v>0</v>
      </c>
      <c r="E19" s="8"/>
      <c r="F19" s="9"/>
      <c r="G19" s="10">
        <v>2000000</v>
      </c>
      <c r="H19" s="10">
        <v>14041611.720000001</v>
      </c>
      <c r="I19" s="10">
        <v>11233289.380000001</v>
      </c>
      <c r="J19" s="10">
        <v>11233289.380000001</v>
      </c>
      <c r="K19" s="9"/>
      <c r="L19" s="10">
        <v>38508190.479999997</v>
      </c>
    </row>
    <row r="20" spans="2:12" x14ac:dyDescent="0.3">
      <c r="B20" s="43"/>
      <c r="C20" s="44"/>
      <c r="D20" s="11" t="s">
        <v>7</v>
      </c>
      <c r="E20" s="11"/>
      <c r="F20" s="12"/>
      <c r="G20" s="13">
        <v>2000000</v>
      </c>
      <c r="H20" s="13">
        <v>7520000</v>
      </c>
      <c r="I20" s="13">
        <v>15040000</v>
      </c>
      <c r="J20" s="13">
        <v>4000000</v>
      </c>
      <c r="K20" s="13">
        <v>2000000</v>
      </c>
      <c r="L20" s="13">
        <v>14597348.98</v>
      </c>
    </row>
    <row r="21" spans="2:12" x14ac:dyDescent="0.3">
      <c r="B21" s="43"/>
      <c r="C21" s="44"/>
      <c r="D21" s="14" t="s">
        <v>8</v>
      </c>
      <c r="E21" s="14"/>
      <c r="F21" s="15"/>
      <c r="G21" s="16">
        <v>2000000</v>
      </c>
      <c r="H21" s="16">
        <v>5000000</v>
      </c>
      <c r="I21" s="16">
        <v>3785087.65</v>
      </c>
      <c r="J21" s="16">
        <v>1812261.33</v>
      </c>
      <c r="K21" s="16">
        <v>0</v>
      </c>
      <c r="L21" s="16">
        <v>12597348.98</v>
      </c>
    </row>
    <row r="22" spans="2:12" x14ac:dyDescent="0.3">
      <c r="B22" s="43" t="s">
        <v>16</v>
      </c>
      <c r="C22" s="44" t="s">
        <v>17</v>
      </c>
      <c r="D22" s="8" t="s">
        <v>0</v>
      </c>
      <c r="E22" s="8"/>
      <c r="F22" s="9"/>
      <c r="G22" s="9"/>
      <c r="H22" s="9"/>
      <c r="I22" s="9"/>
      <c r="J22" s="9"/>
      <c r="K22" s="9"/>
      <c r="L22" s="10">
        <v>0</v>
      </c>
    </row>
    <row r="23" spans="2:12" x14ac:dyDescent="0.3">
      <c r="B23" s="43"/>
      <c r="C23" s="44"/>
      <c r="D23" s="11" t="s">
        <v>7</v>
      </c>
      <c r="E23" s="11"/>
      <c r="F23" s="12"/>
      <c r="G23" s="12"/>
      <c r="H23" s="12"/>
      <c r="I23" s="12"/>
      <c r="J23" s="13">
        <v>6384000</v>
      </c>
      <c r="K23" s="13">
        <v>33394478.75</v>
      </c>
      <c r="L23" s="13">
        <v>43511829.899999999</v>
      </c>
    </row>
    <row r="24" spans="2:12" x14ac:dyDescent="0.3">
      <c r="B24" s="43"/>
      <c r="C24" s="44"/>
      <c r="D24" s="14" t="s">
        <v>8</v>
      </c>
      <c r="E24" s="14"/>
      <c r="F24" s="15"/>
      <c r="G24" s="15"/>
      <c r="H24" s="15"/>
      <c r="I24" s="15"/>
      <c r="J24" s="16">
        <v>10117351.15</v>
      </c>
      <c r="K24" s="16">
        <v>0</v>
      </c>
      <c r="L24" s="16">
        <v>10117351.15</v>
      </c>
    </row>
    <row r="25" spans="2:12" x14ac:dyDescent="0.3">
      <c r="B25" s="19"/>
      <c r="C25" s="6" t="s">
        <v>18</v>
      </c>
      <c r="D25" s="7"/>
      <c r="E25" s="7">
        <v>2010</v>
      </c>
      <c r="F25" s="7">
        <v>2011</v>
      </c>
      <c r="G25" s="7">
        <v>2012</v>
      </c>
      <c r="H25" s="7">
        <v>2013</v>
      </c>
      <c r="I25" s="7">
        <v>2014</v>
      </c>
      <c r="J25" s="7">
        <v>2015</v>
      </c>
      <c r="K25" s="7">
        <v>2016</v>
      </c>
      <c r="L25" s="7" t="s">
        <v>4</v>
      </c>
    </row>
    <row r="26" spans="2:12" x14ac:dyDescent="0.3">
      <c r="B26" s="43" t="s">
        <v>30</v>
      </c>
      <c r="C26" s="44" t="s">
        <v>19</v>
      </c>
      <c r="D26" s="8" t="s">
        <v>0</v>
      </c>
      <c r="E26" s="8"/>
      <c r="F26" s="9"/>
      <c r="G26" s="10">
        <v>750000</v>
      </c>
      <c r="H26" s="10">
        <v>750000</v>
      </c>
      <c r="I26" s="10">
        <v>750000</v>
      </c>
      <c r="J26" s="10">
        <v>750000</v>
      </c>
      <c r="K26" s="9"/>
      <c r="L26" s="10">
        <v>3000000</v>
      </c>
    </row>
    <row r="27" spans="2:12" x14ac:dyDescent="0.3">
      <c r="B27" s="43"/>
      <c r="C27" s="44"/>
      <c r="D27" s="11" t="s">
        <v>7</v>
      </c>
      <c r="E27" s="11"/>
      <c r="F27" s="17"/>
      <c r="G27" s="18">
        <v>750000</v>
      </c>
      <c r="H27" s="18">
        <v>1000000</v>
      </c>
      <c r="I27" s="18">
        <v>1000000</v>
      </c>
      <c r="J27" s="17"/>
      <c r="K27" s="18">
        <v>0</v>
      </c>
      <c r="L27" s="18">
        <v>0</v>
      </c>
    </row>
    <row r="28" spans="2:12" x14ac:dyDescent="0.3">
      <c r="B28" s="43"/>
      <c r="C28" s="44"/>
      <c r="D28" s="14" t="s">
        <v>8</v>
      </c>
      <c r="E28" s="14"/>
      <c r="F28" s="15"/>
      <c r="G28" s="15"/>
      <c r="H28" s="16">
        <v>0</v>
      </c>
      <c r="I28" s="16">
        <v>0</v>
      </c>
      <c r="J28" s="16">
        <v>0</v>
      </c>
      <c r="K28" s="16">
        <v>0</v>
      </c>
      <c r="L28" s="16">
        <v>0</v>
      </c>
    </row>
    <row r="29" spans="2:12" x14ac:dyDescent="0.3">
      <c r="B29" s="43" t="s">
        <v>31</v>
      </c>
      <c r="C29" s="44" t="s">
        <v>20</v>
      </c>
      <c r="D29" s="8" t="s">
        <v>0</v>
      </c>
      <c r="E29" s="8"/>
      <c r="F29" s="10">
        <v>250000</v>
      </c>
      <c r="G29" s="10">
        <v>695000</v>
      </c>
      <c r="H29" s="10">
        <v>2085000</v>
      </c>
      <c r="I29" s="10">
        <v>2085000</v>
      </c>
      <c r="J29" s="10">
        <v>2085000</v>
      </c>
      <c r="K29" s="9"/>
      <c r="L29" s="10">
        <v>7200000</v>
      </c>
    </row>
    <row r="30" spans="2:12" x14ac:dyDescent="0.3">
      <c r="B30" s="43"/>
      <c r="C30" s="44"/>
      <c r="D30" s="11" t="s">
        <v>7</v>
      </c>
      <c r="E30" s="11"/>
      <c r="F30" s="17"/>
      <c r="G30" s="18">
        <v>695000</v>
      </c>
      <c r="H30" s="18">
        <v>1995000</v>
      </c>
      <c r="I30" s="18">
        <v>3060000</v>
      </c>
      <c r="J30" s="18">
        <v>2523881.75</v>
      </c>
      <c r="K30" s="18">
        <v>418906.09</v>
      </c>
      <c r="L30" s="18">
        <v>5333789.0599999996</v>
      </c>
    </row>
    <row r="31" spans="2:12" x14ac:dyDescent="0.3">
      <c r="B31" s="43"/>
      <c r="C31" s="44"/>
      <c r="D31" s="14" t="s">
        <v>8</v>
      </c>
      <c r="E31" s="14"/>
      <c r="F31" s="16">
        <v>250000</v>
      </c>
      <c r="G31" s="16">
        <v>300000</v>
      </c>
      <c r="H31" s="16">
        <v>282000</v>
      </c>
      <c r="I31" s="16">
        <v>844118.25</v>
      </c>
      <c r="J31" s="16">
        <v>3238764.72</v>
      </c>
      <c r="K31" s="16">
        <v>0</v>
      </c>
      <c r="L31" s="16">
        <v>4914882.97</v>
      </c>
    </row>
    <row r="32" spans="2:12" x14ac:dyDescent="0.3">
      <c r="B32" s="43" t="s">
        <v>32</v>
      </c>
      <c r="C32" s="44" t="s">
        <v>21</v>
      </c>
      <c r="D32" s="8" t="s">
        <v>0</v>
      </c>
      <c r="E32" s="8"/>
      <c r="F32" s="9"/>
      <c r="G32" s="9"/>
      <c r="H32" s="10">
        <v>3333333.33</v>
      </c>
      <c r="I32" s="10">
        <v>3333333.33</v>
      </c>
      <c r="J32" s="10">
        <v>3333333.34</v>
      </c>
      <c r="K32" s="9"/>
      <c r="L32" s="10">
        <v>10000000</v>
      </c>
    </row>
    <row r="33" spans="2:13" x14ac:dyDescent="0.3">
      <c r="B33" s="43"/>
      <c r="C33" s="44"/>
      <c r="D33" s="11" t="s">
        <v>7</v>
      </c>
      <c r="E33" s="11"/>
      <c r="F33" s="17"/>
      <c r="G33" s="17"/>
      <c r="H33" s="17"/>
      <c r="I33" s="17"/>
      <c r="J33" s="18">
        <v>0</v>
      </c>
      <c r="K33" s="18">
        <v>500000</v>
      </c>
      <c r="L33" s="18">
        <v>1552827</v>
      </c>
    </row>
    <row r="34" spans="2:13" x14ac:dyDescent="0.3">
      <c r="B34" s="43"/>
      <c r="C34" s="44"/>
      <c r="D34" s="14" t="s">
        <v>8</v>
      </c>
      <c r="E34" s="14"/>
      <c r="F34" s="15"/>
      <c r="G34" s="15"/>
      <c r="H34" s="16">
        <v>0</v>
      </c>
      <c r="I34" s="16">
        <v>0</v>
      </c>
      <c r="J34" s="16">
        <v>1052827</v>
      </c>
      <c r="K34" s="16">
        <v>0</v>
      </c>
      <c r="L34" s="16">
        <v>1052827</v>
      </c>
    </row>
    <row r="35" spans="2:13" x14ac:dyDescent="0.3">
      <c r="B35" s="43" t="s">
        <v>33</v>
      </c>
      <c r="C35" s="44" t="s">
        <v>22</v>
      </c>
      <c r="D35" s="8" t="s">
        <v>0</v>
      </c>
      <c r="E35" s="8"/>
      <c r="F35" s="9"/>
      <c r="G35" s="10">
        <v>50000</v>
      </c>
      <c r="H35" s="10">
        <v>50000</v>
      </c>
      <c r="I35" s="10">
        <v>50000</v>
      </c>
      <c r="J35" s="10">
        <v>50000</v>
      </c>
      <c r="K35" s="9"/>
      <c r="L35" s="10">
        <v>200000</v>
      </c>
    </row>
    <row r="36" spans="2:13" x14ac:dyDescent="0.3">
      <c r="B36" s="43"/>
      <c r="C36" s="44"/>
      <c r="D36" s="11" t="s">
        <v>7</v>
      </c>
      <c r="E36" s="11"/>
      <c r="F36" s="17"/>
      <c r="G36" s="18">
        <v>50000</v>
      </c>
      <c r="H36" s="18">
        <v>60000</v>
      </c>
      <c r="I36" s="18">
        <v>60000</v>
      </c>
      <c r="J36" s="18">
        <v>86000</v>
      </c>
      <c r="K36" s="18">
        <v>300315.17</v>
      </c>
      <c r="L36" s="18">
        <v>434328.81</v>
      </c>
    </row>
    <row r="37" spans="2:13" x14ac:dyDescent="0.3">
      <c r="B37" s="43"/>
      <c r="C37" s="44"/>
      <c r="D37" s="14" t="s">
        <v>8</v>
      </c>
      <c r="E37" s="14"/>
      <c r="F37" s="15"/>
      <c r="G37" s="16">
        <v>0</v>
      </c>
      <c r="H37" s="16">
        <v>8000</v>
      </c>
      <c r="I37" s="16">
        <v>24919.64</v>
      </c>
      <c r="J37" s="16">
        <v>101094</v>
      </c>
      <c r="K37" s="16">
        <v>0</v>
      </c>
      <c r="L37" s="16">
        <v>134013.64000000001</v>
      </c>
    </row>
    <row r="38" spans="2:13" x14ac:dyDescent="0.3">
      <c r="B38" s="43" t="s">
        <v>34</v>
      </c>
      <c r="C38" s="44" t="s">
        <v>23</v>
      </c>
      <c r="D38" s="8" t="s">
        <v>0</v>
      </c>
      <c r="E38" s="8"/>
      <c r="F38" s="9"/>
      <c r="G38" s="10">
        <v>40000</v>
      </c>
      <c r="H38" s="10">
        <v>80000</v>
      </c>
      <c r="I38" s="10">
        <v>60000</v>
      </c>
      <c r="J38" s="10">
        <v>20000</v>
      </c>
      <c r="K38" s="9"/>
      <c r="L38" s="10">
        <v>200000</v>
      </c>
    </row>
    <row r="39" spans="2:13" x14ac:dyDescent="0.3">
      <c r="B39" s="43"/>
      <c r="C39" s="44"/>
      <c r="D39" s="11" t="s">
        <v>7</v>
      </c>
      <c r="E39" s="11"/>
      <c r="F39" s="17"/>
      <c r="G39" s="18">
        <v>40000</v>
      </c>
      <c r="H39" s="18">
        <v>77400</v>
      </c>
      <c r="I39" s="18">
        <v>93500</v>
      </c>
      <c r="J39" s="18">
        <v>93500</v>
      </c>
      <c r="K39" s="18">
        <v>0</v>
      </c>
      <c r="L39" s="18">
        <v>6500</v>
      </c>
    </row>
    <row r="40" spans="2:13" x14ac:dyDescent="0.3">
      <c r="B40" s="43"/>
      <c r="C40" s="44"/>
      <c r="D40" s="14" t="s">
        <v>8</v>
      </c>
      <c r="E40" s="14"/>
      <c r="F40" s="15"/>
      <c r="G40" s="16">
        <v>6500</v>
      </c>
      <c r="H40" s="16">
        <v>0</v>
      </c>
      <c r="I40" s="16">
        <v>0</v>
      </c>
      <c r="J40" s="16">
        <v>0</v>
      </c>
      <c r="K40" s="16">
        <v>248260.47</v>
      </c>
      <c r="L40" s="16">
        <v>254760.47</v>
      </c>
    </row>
    <row r="41" spans="2:13" x14ac:dyDescent="0.3">
      <c r="B41" s="19"/>
      <c r="C41" s="3" t="s">
        <v>24</v>
      </c>
      <c r="D41" s="3"/>
      <c r="E41" s="3"/>
      <c r="F41" s="2"/>
      <c r="G41" s="2"/>
      <c r="H41" s="2"/>
      <c r="I41" s="2"/>
      <c r="J41" s="2"/>
      <c r="K41" s="2"/>
      <c r="L41" s="2"/>
    </row>
    <row r="42" spans="2:13" x14ac:dyDescent="0.3">
      <c r="B42" s="19"/>
      <c r="C42" s="6" t="s">
        <v>25</v>
      </c>
      <c r="D42" s="6"/>
      <c r="E42" s="7">
        <v>2010</v>
      </c>
      <c r="F42" s="7">
        <v>2011</v>
      </c>
      <c r="G42" s="7">
        <v>2012</v>
      </c>
      <c r="H42" s="7">
        <v>2013</v>
      </c>
      <c r="I42" s="7">
        <v>2014</v>
      </c>
      <c r="J42" s="7">
        <v>2015</v>
      </c>
      <c r="K42" s="7">
        <v>2016</v>
      </c>
      <c r="L42" s="7" t="s">
        <v>4</v>
      </c>
    </row>
    <row r="43" spans="2:13" x14ac:dyDescent="0.3">
      <c r="B43" s="19"/>
      <c r="C43" s="44" t="s">
        <v>26</v>
      </c>
      <c r="D43" s="8" t="s">
        <v>0</v>
      </c>
      <c r="E43" s="8"/>
      <c r="F43" s="10">
        <v>3821115.06</v>
      </c>
      <c r="G43" s="10">
        <v>18097888.489999998</v>
      </c>
      <c r="H43" s="10">
        <v>80972943.269999996</v>
      </c>
      <c r="I43" s="10">
        <v>78344620.930000007</v>
      </c>
      <c r="J43" s="10">
        <v>17671622.719999999</v>
      </c>
      <c r="K43" s="10">
        <v>0</v>
      </c>
      <c r="L43" s="10">
        <v>198908190.47</v>
      </c>
    </row>
    <row r="44" spans="2:13" x14ac:dyDescent="0.3">
      <c r="B44" s="19"/>
      <c r="C44" s="44"/>
      <c r="D44" s="11" t="s">
        <v>7</v>
      </c>
      <c r="E44" s="11"/>
      <c r="F44" s="13">
        <v>0</v>
      </c>
      <c r="G44" s="13">
        <v>18097888.489999998</v>
      </c>
      <c r="H44" s="13">
        <v>36125472.590000004</v>
      </c>
      <c r="I44" s="13">
        <v>72528718</v>
      </c>
      <c r="J44" s="13">
        <v>42835283.460000001</v>
      </c>
      <c r="K44" s="13">
        <v>108286638.62</v>
      </c>
      <c r="L44" s="31">
        <v>200000000</v>
      </c>
    </row>
    <row r="45" spans="2:13" x14ac:dyDescent="0.3">
      <c r="B45" s="19"/>
      <c r="C45" s="44"/>
      <c r="D45" s="14" t="s">
        <v>8</v>
      </c>
      <c r="E45" s="14"/>
      <c r="F45" s="16">
        <v>3821115.06</v>
      </c>
      <c r="G45" s="16">
        <v>14314022</v>
      </c>
      <c r="H45" s="16">
        <v>14695000</v>
      </c>
      <c r="I45" s="16">
        <v>25480560.510000002</v>
      </c>
      <c r="J45" s="16">
        <v>33402663.809999999</v>
      </c>
      <c r="K45" s="16">
        <v>24559760.73</v>
      </c>
      <c r="L45" s="16">
        <v>116273122.11</v>
      </c>
      <c r="M45" s="2"/>
    </row>
    <row r="46" spans="2:13" x14ac:dyDescent="0.3">
      <c r="B46" s="1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2:13" ht="15" thickBot="1" x14ac:dyDescent="0.35">
      <c r="B47" s="19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2:13" ht="15" thickBot="1" x14ac:dyDescent="0.35">
      <c r="B48" s="19"/>
      <c r="C48" s="40" t="s">
        <v>29</v>
      </c>
      <c r="D48" s="41"/>
      <c r="E48" s="41"/>
      <c r="F48" s="41"/>
      <c r="G48" s="41"/>
      <c r="H48" s="41"/>
      <c r="I48" s="41"/>
      <c r="J48" s="41"/>
      <c r="K48" s="41"/>
      <c r="L48" s="42"/>
      <c r="M48" s="35"/>
    </row>
    <row r="49" spans="3:12" x14ac:dyDescent="0.3">
      <c r="G49" s="20"/>
      <c r="H49" s="20"/>
      <c r="I49" s="20"/>
      <c r="J49" s="20"/>
      <c r="K49" s="20"/>
    </row>
    <row r="50" spans="3:12" x14ac:dyDescent="0.3">
      <c r="C50" s="45" t="s">
        <v>43</v>
      </c>
      <c r="D50" s="46"/>
      <c r="E50" s="22">
        <v>2010</v>
      </c>
      <c r="F50" s="22">
        <v>2011</v>
      </c>
      <c r="G50" s="22">
        <v>2012</v>
      </c>
      <c r="H50" s="22">
        <v>2013</v>
      </c>
      <c r="I50" s="22">
        <v>2014</v>
      </c>
      <c r="J50" s="22">
        <v>2015</v>
      </c>
      <c r="K50" s="22">
        <v>2016</v>
      </c>
      <c r="L50" s="37" t="s">
        <v>35</v>
      </c>
    </row>
    <row r="51" spans="3:12" x14ac:dyDescent="0.3">
      <c r="C51" s="47" t="s">
        <v>44</v>
      </c>
      <c r="D51" s="48"/>
      <c r="E51" s="23">
        <v>2929937</v>
      </c>
      <c r="F51" s="23">
        <v>6814816</v>
      </c>
      <c r="G51" s="23">
        <v>5317334</v>
      </c>
      <c r="H51" s="24">
        <v>8458531</v>
      </c>
      <c r="I51" s="23">
        <v>8274738</v>
      </c>
      <c r="J51" s="25">
        <v>9863569</v>
      </c>
      <c r="K51" s="25">
        <f>L51-J51-I51-H51-G51-F51-E51</f>
        <v>528303</v>
      </c>
      <c r="L51" s="25">
        <v>42187228</v>
      </c>
    </row>
    <row r="52" spans="3:12" x14ac:dyDescent="0.3">
      <c r="C52" s="47" t="s">
        <v>45</v>
      </c>
      <c r="D52" s="48"/>
      <c r="E52" s="26"/>
      <c r="F52" s="26"/>
      <c r="G52" s="23">
        <v>1200360</v>
      </c>
      <c r="H52" s="24">
        <v>4529182</v>
      </c>
      <c r="I52" s="23">
        <v>14750834</v>
      </c>
      <c r="J52" s="25">
        <v>41277834</v>
      </c>
      <c r="K52" s="25">
        <f>L52-J52-I52-H52-G52-F52-E52</f>
        <v>33354691</v>
      </c>
      <c r="L52" s="25">
        <v>95112901</v>
      </c>
    </row>
    <row r="53" spans="3:12" x14ac:dyDescent="0.3">
      <c r="C53" s="47" t="s">
        <v>39</v>
      </c>
      <c r="D53" s="48"/>
      <c r="E53" s="27">
        <f t="shared" ref="E53:L53" si="0">SUM(E51:E52)</f>
        <v>2929937</v>
      </c>
      <c r="F53" s="27">
        <f t="shared" si="0"/>
        <v>6814816</v>
      </c>
      <c r="G53" s="27">
        <f t="shared" si="0"/>
        <v>6517694</v>
      </c>
      <c r="H53" s="27">
        <f t="shared" si="0"/>
        <v>12987713</v>
      </c>
      <c r="I53" s="27">
        <f t="shared" si="0"/>
        <v>23025572</v>
      </c>
      <c r="J53" s="27">
        <f t="shared" si="0"/>
        <v>51141403</v>
      </c>
      <c r="K53" s="27">
        <f t="shared" si="0"/>
        <v>33882994</v>
      </c>
      <c r="L53" s="25">
        <f t="shared" si="0"/>
        <v>137300129</v>
      </c>
    </row>
    <row r="54" spans="3:12" x14ac:dyDescent="0.3">
      <c r="C54" s="47" t="s">
        <v>40</v>
      </c>
      <c r="D54" s="48"/>
      <c r="E54" s="27">
        <f>E53</f>
        <v>2929937</v>
      </c>
      <c r="F54" s="27">
        <f>E53+F53</f>
        <v>9744753</v>
      </c>
      <c r="G54" s="27">
        <f>F54+G53</f>
        <v>16262447</v>
      </c>
      <c r="H54" s="27">
        <f>G54+H53</f>
        <v>29250160</v>
      </c>
      <c r="I54" s="27">
        <f>H54+I53</f>
        <v>52275732</v>
      </c>
      <c r="J54" s="27">
        <f>I54+J53</f>
        <v>103417135</v>
      </c>
      <c r="K54" s="27">
        <f>J54+K53</f>
        <v>137300129</v>
      </c>
      <c r="L54" s="21"/>
    </row>
    <row r="56" spans="3:12" ht="15" thickBot="1" x14ac:dyDescent="0.35"/>
    <row r="57" spans="3:12" ht="15" thickBot="1" x14ac:dyDescent="0.35">
      <c r="C57" s="40" t="s">
        <v>41</v>
      </c>
      <c r="D57" s="41"/>
      <c r="E57" s="41"/>
      <c r="F57" s="41"/>
      <c r="G57" s="41"/>
      <c r="H57" s="41"/>
      <c r="I57" s="41"/>
      <c r="J57" s="41"/>
      <c r="K57" s="41"/>
      <c r="L57" s="42"/>
    </row>
    <row r="58" spans="3:12" x14ac:dyDescent="0.3">
      <c r="C58" s="36" t="s">
        <v>26</v>
      </c>
      <c r="D58" s="36" t="s">
        <v>8</v>
      </c>
      <c r="E58" s="36">
        <f t="shared" ref="E58:L58" si="1">E53-E45</f>
        <v>2929937</v>
      </c>
      <c r="F58" s="36">
        <f t="shared" si="1"/>
        <v>2993700.94</v>
      </c>
      <c r="G58" s="16">
        <f t="shared" si="1"/>
        <v>-7796328</v>
      </c>
      <c r="H58" s="16">
        <f t="shared" si="1"/>
        <v>-1707287</v>
      </c>
      <c r="I58" s="16">
        <f t="shared" si="1"/>
        <v>-2454988.5100000016</v>
      </c>
      <c r="J58" s="16">
        <f t="shared" si="1"/>
        <v>17738739.190000001</v>
      </c>
      <c r="K58" s="16">
        <f t="shared" si="1"/>
        <v>9323233.2699999996</v>
      </c>
      <c r="L58" s="16">
        <f t="shared" si="1"/>
        <v>21027006.890000001</v>
      </c>
    </row>
    <row r="60" spans="3:12" ht="15" thickBot="1" x14ac:dyDescent="0.35"/>
    <row r="61" spans="3:12" ht="15" thickBot="1" x14ac:dyDescent="0.35">
      <c r="C61" s="40" t="s">
        <v>42</v>
      </c>
      <c r="D61" s="41"/>
      <c r="E61" s="41"/>
      <c r="F61" s="41"/>
      <c r="G61" s="41"/>
      <c r="H61" s="41"/>
      <c r="I61" s="41"/>
      <c r="J61" s="41"/>
      <c r="K61" s="41"/>
      <c r="L61" s="42"/>
    </row>
    <row r="64" spans="3:12" x14ac:dyDescent="0.3">
      <c r="F64" s="28" t="s">
        <v>36</v>
      </c>
      <c r="G64" s="28" t="s">
        <v>38</v>
      </c>
    </row>
    <row r="65" spans="5:7" x14ac:dyDescent="0.3">
      <c r="E65" s="21" t="s">
        <v>27</v>
      </c>
      <c r="F65" s="25">
        <v>60000000</v>
      </c>
      <c r="G65" s="27">
        <f>L51-F65</f>
        <v>-17812772</v>
      </c>
    </row>
    <row r="66" spans="5:7" x14ac:dyDescent="0.3">
      <c r="E66" s="21" t="s">
        <v>28</v>
      </c>
      <c r="F66" s="25">
        <v>140000000</v>
      </c>
      <c r="G66" s="27">
        <f>L52-F66</f>
        <v>-44887099</v>
      </c>
    </row>
    <row r="67" spans="5:7" x14ac:dyDescent="0.3">
      <c r="E67" s="38" t="s">
        <v>46</v>
      </c>
      <c r="F67" s="39">
        <f>SUM(F65:F66)</f>
        <v>200000000</v>
      </c>
      <c r="G67" s="39">
        <f>L53-F67</f>
        <v>-62699871</v>
      </c>
    </row>
  </sheetData>
  <mergeCells count="30">
    <mergeCell ref="C48:L48"/>
    <mergeCell ref="C57:L57"/>
    <mergeCell ref="C61:L61"/>
    <mergeCell ref="C50:D50"/>
    <mergeCell ref="C51:D51"/>
    <mergeCell ref="C52:D52"/>
    <mergeCell ref="C53:D53"/>
    <mergeCell ref="C54:D54"/>
    <mergeCell ref="C43:C45"/>
    <mergeCell ref="B26:B28"/>
    <mergeCell ref="B29:B31"/>
    <mergeCell ref="B32:B34"/>
    <mergeCell ref="B35:B37"/>
    <mergeCell ref="B38:B40"/>
    <mergeCell ref="C26:C28"/>
    <mergeCell ref="C29:C31"/>
    <mergeCell ref="C32:C34"/>
    <mergeCell ref="C35:C37"/>
    <mergeCell ref="C38:C40"/>
    <mergeCell ref="B3:L3"/>
    <mergeCell ref="B19:B21"/>
    <mergeCell ref="C19:C21"/>
    <mergeCell ref="B22:B24"/>
    <mergeCell ref="C22:C24"/>
    <mergeCell ref="B16:B18"/>
    <mergeCell ref="C16:C18"/>
    <mergeCell ref="B7:B9"/>
    <mergeCell ref="C7:C9"/>
    <mergeCell ref="B10:B12"/>
    <mergeCell ref="C10:C12"/>
  </mergeCells>
  <pageMargins left="0.7" right="0.7" top="0.75" bottom="0.75" header="0.3" footer="0.3"/>
  <ignoredErrors>
    <ignoredError sqref="E53:J5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Alvarez Prado, Lourdes</cp:lastModifiedBy>
  <dcterms:created xsi:type="dcterms:W3CDTF">2017-06-12T18:29:23Z</dcterms:created>
  <dcterms:modified xsi:type="dcterms:W3CDTF">2017-09-06T12:00:40Z</dcterms:modified>
</cp:coreProperties>
</file>