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SLIEHA\Desktop\"/>
    </mc:Choice>
  </mc:AlternateContent>
  <bookViews>
    <workbookView xWindow="0" yWindow="0" windowWidth="20628" windowHeight="8388" xr2:uid="{00000000-000D-0000-FFFF-FFFF00000000}"/>
  </bookViews>
  <sheets>
    <sheet name="Procurement Plan" sheetId="1" r:id="rId1"/>
    <sheet name="Results matrix" sheetId="2" r:id="rId2"/>
    <sheet name="Detailed budget" sheetId="3" r:id="rId3"/>
  </sheets>
  <definedNames>
    <definedName name="_ftn1">'Results matrix'!$B$20</definedName>
    <definedName name="_ftn2">'Results matrix'!$B$21</definedName>
    <definedName name="_ftnref1">'Results matrix'!#REF!</definedName>
    <definedName name="_ftnref2">'Results matrix'!#REF!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3" l="1"/>
  <c r="G13" i="3"/>
  <c r="G12" i="3"/>
  <c r="F11" i="3"/>
  <c r="E11" i="3"/>
  <c r="G10" i="3"/>
  <c r="G9" i="3"/>
  <c r="G8" i="3"/>
  <c r="F7" i="3"/>
  <c r="E7" i="3"/>
  <c r="G6" i="3"/>
  <c r="G5" i="3"/>
  <c r="F4" i="3"/>
  <c r="E4" i="3"/>
  <c r="F15" i="3" l="1"/>
  <c r="G7" i="3"/>
  <c r="G4" i="3"/>
  <c r="G11" i="3"/>
  <c r="E15" i="3"/>
  <c r="G15" i="3" l="1"/>
  <c r="K14" i="1" l="1"/>
  <c r="K21" i="1"/>
  <c r="J26" i="1" l="1"/>
  <c r="I26" i="1"/>
  <c r="H26" i="1"/>
  <c r="E26" i="1"/>
  <c r="K24" i="1"/>
  <c r="K23" i="1"/>
  <c r="K22" i="1"/>
  <c r="K20" i="1"/>
  <c r="K19" i="1"/>
  <c r="K18" i="1"/>
  <c r="K17" i="1"/>
  <c r="K16" i="1"/>
  <c r="K15" i="1"/>
  <c r="K13" i="1"/>
  <c r="K26" i="1" l="1"/>
</calcChain>
</file>

<file path=xl/sharedStrings.xml><?xml version="1.0" encoding="utf-8"?>
<sst xmlns="http://schemas.openxmlformats.org/spreadsheetml/2006/main" count="203" uniqueCount="136">
  <si>
    <t>Inter-American Development Bank</t>
  </si>
  <si>
    <t>ORP/GCM</t>
  </si>
  <si>
    <r>
      <t>PROCUREMENT PLAN FOR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BANK EXECUTED OPERATIONS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</si>
  <si>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</si>
  <si>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</si>
  <si>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</si>
  <si>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</si>
  <si>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</si>
  <si>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</si>
  <si>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</si>
  <si>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</si>
  <si>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</si>
  <si>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</si>
  <si>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</si>
  <si>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</si>
  <si>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</si>
  <si>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</si>
  <si>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</si>
  <si>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</si>
  <si>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</si>
  <si>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</si>
  <si>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</si>
  <si>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</si>
  <si>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</si>
  <si>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</si>
  <si>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</si>
  <si>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</si>
  <si>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</si>
  <si>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</si>
  <si>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</si>
  <si>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</si>
  <si>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</si>
  <si>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</si>
  <si>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</si>
  <si>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</si>
  <si>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</si>
  <si>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Component 1</t>
  </si>
  <si>
    <t>Individual Consultant (AM-650)</t>
  </si>
  <si>
    <t>SSS</t>
  </si>
  <si>
    <t>Lump Sum</t>
  </si>
  <si>
    <t>Component 2</t>
  </si>
  <si>
    <t>Component 3</t>
  </si>
  <si>
    <t>SCS</t>
  </si>
  <si>
    <t>A. Consulting services</t>
  </si>
  <si>
    <t>Type of Contract</t>
  </si>
  <si>
    <t>Source of Financing
and Percentage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</si>
  <si>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</si>
  <si>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</si>
  <si>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(iii) Goods:  Per GN-2765-1, par. A.2.2.c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  </r>
  </si>
  <si>
    <r>
      <t>(2) (ii)</t>
    </r>
    <r>
      <rPr>
        <b/>
        <u/>
        <sz val="10"/>
        <color theme="1"/>
        <rFont val="Calibri"/>
        <family val="2"/>
        <scheme val="minor"/>
      </rPr>
      <t xml:space="preserve"> Consulting firms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Per GN-2765-1, Consulting Firm selection methods for Bank-executed Operations are:  Single Source Selection (SSS); Simplified Competitive Selection (&lt;=250K);  Fully Competitive (&gt;250K); and Framework Agreement Task Order (FWTO). All Consulting Firm selection processes under this policy must use the electronic module in Convergence.</t>
    </r>
  </si>
  <si>
    <t>Country: Regional</t>
  </si>
  <si>
    <t>A diagnostic assessment on public procurement practices at the sub-national level</t>
  </si>
  <si>
    <t>A study on on innovative practices in public procurement at the subnational level</t>
  </si>
  <si>
    <t>2018 Q1</t>
  </si>
  <si>
    <t>2018 Q2</t>
  </si>
  <si>
    <t>6 months</t>
  </si>
  <si>
    <t>2019 Q1</t>
  </si>
  <si>
    <t>4 months</t>
  </si>
  <si>
    <t>2018 Q3</t>
  </si>
  <si>
    <t>2019 Q3</t>
  </si>
  <si>
    <t>A toolkit on how to manage procurement at the sub-national level, with a section on how to promote the participation of women in the public procurement market</t>
  </si>
  <si>
    <t>A training program on the use of the toolkit and pilot implementation</t>
  </si>
  <si>
    <t>Strategic plans for improving public procurement at the sub-national level</t>
  </si>
  <si>
    <t>The amount correspond to 2 strategic plans</t>
  </si>
  <si>
    <t>2019 Q1-Q4</t>
  </si>
  <si>
    <t>3 months</t>
  </si>
  <si>
    <t>8 months</t>
  </si>
  <si>
    <t>2019 Q4</t>
  </si>
  <si>
    <t xml:space="preserve">Title of Project: Digitalization of public procurement: promoting innovation, gender inclusiveness and transparency at the sub-national level </t>
  </si>
  <si>
    <t>Project number: RG-T2962</t>
  </si>
  <si>
    <t>Executing Agency:  IDB (IFD/FMM)</t>
  </si>
  <si>
    <t>A publication of the results of the program.</t>
  </si>
  <si>
    <t xml:space="preserve">The personthat will be hired is the same that has been providing services to the other INGP procurement events  </t>
  </si>
  <si>
    <t>2 months</t>
  </si>
  <si>
    <t>2020 Q2</t>
  </si>
  <si>
    <t>Event coordinator  for the participation of experts and officials in panels on topics related to the scope of this TC</t>
  </si>
  <si>
    <t xml:space="preserve">Event coordinator for technical seminar to create awareness of the importance of the topic </t>
  </si>
  <si>
    <t>Results Indicators</t>
  </si>
  <si>
    <t>Unit</t>
  </si>
  <si>
    <t>Baseline</t>
  </si>
  <si>
    <t>Goals</t>
  </si>
  <si>
    <t>Means of verification</t>
  </si>
  <si>
    <t>Value</t>
  </si>
  <si>
    <t>Year</t>
  </si>
  <si>
    <t>Outcomes</t>
  </si>
  <si>
    <t>Increased the # of countries with information that is published and distributed through available media with support from information technology when feasible</t>
  </si>
  <si>
    <t>MAPS Scores (sub-indicator 11a)</t>
  </si>
  <si>
    <t>MAPS assessment</t>
  </si>
  <si>
    <t>Outputs</t>
  </si>
  <si>
    <t>Diagnostic assessment on public procurement at the sub-national level</t>
  </si>
  <si>
    <t>#</t>
  </si>
  <si>
    <t>Project files</t>
  </si>
  <si>
    <t>Toolkit on how to handle public procurement at the subnational level for procuring entities.</t>
  </si>
  <si>
    <t xml:space="preserve"> Project files and INGP website</t>
  </si>
  <si>
    <t>Panel on sub-national public procurement at the Inter-American Network on Government Procurement Annual Conference</t>
  </si>
  <si>
    <t> </t>
  </si>
  <si>
    <t>Project files and FMM blog</t>
  </si>
  <si>
    <t>Publication on the results of the program</t>
  </si>
  <si>
    <t>Activity/Component</t>
  </si>
  <si>
    <t>Description</t>
  </si>
  <si>
    <t>Procurement</t>
  </si>
  <si>
    <t>IDB/Fund Funding</t>
  </si>
  <si>
    <t>Counterpart Funding</t>
  </si>
  <si>
    <t>Total Funding</t>
  </si>
  <si>
    <t>1. Research and knowledge management</t>
  </si>
  <si>
    <t>Individual consultancies</t>
  </si>
  <si>
    <t>2. Strategic planning and capacity building</t>
  </si>
  <si>
    <t>Component III. Dissemination</t>
  </si>
  <si>
    <t>3.2 Panel on sub-national procurement at the Inter-American Network on Government Procurement</t>
  </si>
  <si>
    <t>3.3 Publication of the results of the program.</t>
  </si>
  <si>
    <t>Total</t>
  </si>
  <si>
    <t>Study on innovative practices in public procurement at the subnational level</t>
  </si>
  <si>
    <t>Training program on the use of the toolkit</t>
  </si>
  <si>
    <t>Pilot implementation based on the diagnostic assessment using the toolkit</t>
  </si>
  <si>
    <t>Project files and INGP website</t>
  </si>
  <si>
    <t>Technical seminar on the importance of the topic</t>
  </si>
  <si>
    <t>MAPS (methodoly for assessing procurement systems)</t>
  </si>
  <si>
    <t>[2] 	Scores were calculated by doing a simple average of the LAC scores. The scores range from 0 o , with 3 as the maximum score.</t>
  </si>
  <si>
    <t xml:space="preserve"> Diagnostic studiy on public procurement at the sub-national leve</t>
  </si>
  <si>
    <t>Updated report that summarizes information related to the current legal, regulatory and operational frameworks on public procurement at the subnational level.</t>
  </si>
  <si>
    <t>Study on public procurement innovation at the
sub-national leve</t>
  </si>
  <si>
    <t>Strategic plans for improving public procurement at the sub-national level that will consider gender inclusion (2)</t>
  </si>
  <si>
    <t xml:space="preserve">Toolkit on  procurement at the sub-national level </t>
  </si>
  <si>
    <t>Preparation of a toolkit that will support regulatory and monitoring entities as well as contracting entities in the process of improving their public procurement</t>
  </si>
  <si>
    <t>Training program on the use of the toolkit and pilot</t>
  </si>
  <si>
    <t>3.1 Technical seminar</t>
  </si>
  <si>
    <t>Technical seminars to create awarness in the topic</t>
  </si>
  <si>
    <t>Individual consultancy</t>
  </si>
  <si>
    <t>Panel on subnational issues at the annual conference in public procurement  (2)</t>
  </si>
  <si>
    <t>Study on current innovation practices and possible application in public procurement at the subnational level.</t>
  </si>
  <si>
    <t>Preparation of strategic plans regarding the procurement operations and digitalization at the subnational level (2).</t>
  </si>
  <si>
    <t>Final publication about the results and lessons learned</t>
  </si>
  <si>
    <t>Establish and implement a training for the dissemination of the toolkit and the implementation of a pilot</t>
  </si>
  <si>
    <t>ICQ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</si>
  <si>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[36 months]</t>
    </r>
  </si>
  <si>
    <t>UDR: IFD/FMM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</si>
</sst>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7"/>
      <color theme="1"/>
      <name val="Calibri"/>
      <family val="2"/>
      <scheme val="minor"/>
    </font>
    <font>
      <u/>
      <sz val="7"/>
      <color theme="10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rgb="FF000000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D9D9D9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1" fillId="0" borderId="0" applyNumberFormat="0" applyFill="0" applyBorder="0" applyAlignment="0" applyProtection="0"/>
  </cellStyleXfs>
  <cellXfs count="136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3" fillId="2" borderId="1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164" fontId="3" fillId="2" borderId="2" xfId="2" applyNumberFormat="1" applyFont="1" applyFill="1" applyBorder="1" applyAlignment="1">
      <alignment horizontal="centerContinuous" vertical="center"/>
    </xf>
    <xf numFmtId="9" fontId="3" fillId="2" borderId="2" xfId="2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left"/>
    </xf>
    <xf numFmtId="0" fontId="0" fillId="0" borderId="13" xfId="0" applyBorder="1"/>
    <xf numFmtId="0" fontId="0" fillId="0" borderId="0" xfId="0" applyBorder="1"/>
    <xf numFmtId="164" fontId="0" fillId="0" borderId="0" xfId="2" applyNumberFormat="1" applyFont="1" applyBorder="1"/>
    <xf numFmtId="9" fontId="0" fillId="0" borderId="0" xfId="2" applyFont="1" applyBorder="1"/>
    <xf numFmtId="0" fontId="0" fillId="0" borderId="14" xfId="0" applyBorder="1"/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5" xfId="0" applyBorder="1"/>
    <xf numFmtId="164" fontId="0" fillId="0" borderId="5" xfId="2" applyNumberFormat="1" applyFont="1" applyBorder="1"/>
    <xf numFmtId="9" fontId="0" fillId="0" borderId="5" xfId="2" applyFont="1" applyBorder="1"/>
    <xf numFmtId="166" fontId="0" fillId="0" borderId="5" xfId="0" applyNumberFormat="1" applyBorder="1"/>
    <xf numFmtId="0" fontId="0" fillId="0" borderId="7" xfId="0" applyBorder="1"/>
    <xf numFmtId="0" fontId="8" fillId="0" borderId="21" xfId="3" applyFont="1" applyFill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0" fillId="0" borderId="5" xfId="1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9" fontId="0" fillId="0" borderId="5" xfId="2" applyFont="1" applyBorder="1" applyAlignment="1">
      <alignment vertical="center"/>
    </xf>
    <xf numFmtId="166" fontId="0" fillId="0" borderId="5" xfId="0" applyNumberFormat="1" applyBorder="1" applyAlignment="1">
      <alignment vertical="center"/>
    </xf>
    <xf numFmtId="166" fontId="0" fillId="0" borderId="6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5" xfId="2" applyNumberFormat="1" applyFont="1" applyBorder="1" applyAlignment="1">
      <alignment vertical="center"/>
    </xf>
    <xf numFmtId="0" fontId="0" fillId="0" borderId="9" xfId="2" applyNumberFormat="1" applyFont="1" applyBorder="1"/>
    <xf numFmtId="166" fontId="0" fillId="0" borderId="9" xfId="0" applyNumberFormat="1" applyBorder="1"/>
    <xf numFmtId="166" fontId="0" fillId="0" borderId="10" xfId="0" applyNumberFormat="1" applyBorder="1"/>
    <xf numFmtId="0" fontId="0" fillId="0" borderId="17" xfId="0" applyBorder="1"/>
    <xf numFmtId="0" fontId="2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1" fillId="0" borderId="0" xfId="0" applyFont="1"/>
    <xf numFmtId="9" fontId="1" fillId="0" borderId="0" xfId="2" applyFont="1"/>
    <xf numFmtId="165" fontId="0" fillId="0" borderId="27" xfId="1" applyNumberFormat="1" applyFont="1" applyBorder="1" applyAlignment="1">
      <alignment horizontal="left"/>
    </xf>
    <xf numFmtId="0" fontId="0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166" fontId="0" fillId="0" borderId="31" xfId="0" applyNumberForma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9" fontId="2" fillId="0" borderId="9" xfId="2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12" fillId="0" borderId="0" xfId="0" applyFont="1" applyAlignment="1">
      <alignment wrapText="1"/>
    </xf>
    <xf numFmtId="0" fontId="13" fillId="0" borderId="0" xfId="4" applyFont="1" applyAlignment="1">
      <alignment wrapText="1"/>
    </xf>
    <xf numFmtId="0" fontId="12" fillId="0" borderId="0" xfId="0" applyFont="1"/>
    <xf numFmtId="0" fontId="14" fillId="0" borderId="0" xfId="0" applyFont="1"/>
    <xf numFmtId="0" fontId="2" fillId="8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7" fillId="0" borderId="5" xfId="0" applyFont="1" applyBorder="1" applyAlignment="1">
      <alignment horizontal="center" wrapText="1"/>
    </xf>
    <xf numFmtId="0" fontId="17" fillId="9" borderId="5" xfId="0" applyFont="1" applyFill="1" applyBorder="1" applyAlignment="1">
      <alignment wrapText="1"/>
    </xf>
    <xf numFmtId="0" fontId="17" fillId="0" borderId="9" xfId="0" applyFont="1" applyBorder="1" applyAlignment="1">
      <alignment wrapText="1"/>
    </xf>
    <xf numFmtId="0" fontId="17" fillId="0" borderId="9" xfId="0" applyFont="1" applyBorder="1" applyAlignment="1">
      <alignment horizontal="center" wrapText="1"/>
    </xf>
    <xf numFmtId="0" fontId="17" fillId="0" borderId="19" xfId="0" applyFont="1" applyBorder="1" applyAlignment="1">
      <alignment wrapText="1"/>
    </xf>
    <xf numFmtId="0" fontId="0" fillId="0" borderId="19" xfId="0" applyFont="1" applyBorder="1" applyAlignment="1">
      <alignment horizontal="center" wrapText="1"/>
    </xf>
    <xf numFmtId="0" fontId="0" fillId="0" borderId="19" xfId="0" applyFont="1" applyBorder="1" applyAlignment="1">
      <alignment wrapText="1"/>
    </xf>
    <xf numFmtId="0" fontId="18" fillId="0" borderId="0" xfId="0" applyFont="1"/>
    <xf numFmtId="0" fontId="19" fillId="8" borderId="5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0" fontId="19" fillId="6" borderId="5" xfId="0" applyFont="1" applyFill="1" applyBorder="1" applyAlignment="1">
      <alignment vertical="center" wrapText="1"/>
    </xf>
    <xf numFmtId="6" fontId="19" fillId="6" borderId="5" xfId="0" applyNumberFormat="1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vertical="center" wrapText="1"/>
    </xf>
    <xf numFmtId="6" fontId="18" fillId="6" borderId="5" xfId="0" applyNumberFormat="1" applyFont="1" applyFill="1" applyBorder="1" applyAlignment="1">
      <alignment horizontal="center" vertical="center" wrapText="1"/>
    </xf>
    <xf numFmtId="6" fontId="18" fillId="6" borderId="5" xfId="0" applyNumberFormat="1" applyFont="1" applyFill="1" applyBorder="1" applyAlignment="1">
      <alignment horizontal="left" vertical="center" wrapText="1" indent="1"/>
    </xf>
    <xf numFmtId="0" fontId="20" fillId="7" borderId="39" xfId="0" applyFont="1" applyFill="1" applyBorder="1" applyAlignment="1">
      <alignment horizontal="right" vertical="center" wrapText="1"/>
    </xf>
    <xf numFmtId="6" fontId="20" fillId="7" borderId="38" xfId="0" applyNumberFormat="1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9" fillId="0" borderId="35" xfId="0" applyFont="1" applyBorder="1" applyAlignment="1">
      <alignment horizontal="left" vertical="top"/>
    </xf>
    <xf numFmtId="0" fontId="9" fillId="0" borderId="36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9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0" fillId="0" borderId="27" xfId="2" applyNumberFormat="1" applyFont="1" applyBorder="1" applyAlignment="1">
      <alignment horizontal="center"/>
    </xf>
    <xf numFmtId="164" fontId="0" fillId="0" borderId="29" xfId="2" applyNumberFormat="1" applyFont="1" applyBorder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5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16" fillId="4" borderId="6" xfId="0" applyFont="1" applyFill="1" applyBorder="1" applyAlignment="1">
      <alignment wrapText="1"/>
    </xf>
    <xf numFmtId="0" fontId="16" fillId="4" borderId="25" xfId="0" applyFont="1" applyFill="1" applyBorder="1" applyAlignment="1">
      <alignment wrapText="1"/>
    </xf>
    <xf numFmtId="0" fontId="16" fillId="4" borderId="22" xfId="0" applyFont="1" applyFill="1" applyBorder="1" applyAlignment="1">
      <alignment wrapText="1"/>
    </xf>
    <xf numFmtId="0" fontId="15" fillId="8" borderId="8" xfId="0" applyFont="1" applyFill="1" applyBorder="1" applyAlignment="1">
      <alignment horizontal="center" vertical="top" wrapText="1"/>
    </xf>
    <xf numFmtId="0" fontId="15" fillId="8" borderId="18" xfId="0" applyFont="1" applyFill="1" applyBorder="1" applyAlignment="1">
      <alignment horizontal="center" vertical="top" wrapText="1"/>
    </xf>
    <xf numFmtId="0" fontId="2" fillId="8" borderId="6" xfId="0" applyFont="1" applyFill="1" applyBorder="1" applyAlignment="1">
      <alignment wrapText="1"/>
    </xf>
    <xf numFmtId="0" fontId="2" fillId="8" borderId="22" xfId="0" applyFont="1" applyFill="1" applyBorder="1" applyAlignment="1">
      <alignment wrapText="1"/>
    </xf>
    <xf numFmtId="0" fontId="2" fillId="8" borderId="9" xfId="0" applyFont="1" applyFill="1" applyBorder="1" applyAlignment="1">
      <alignment wrapText="1"/>
    </xf>
    <xf numFmtId="0" fontId="2" fillId="8" borderId="19" xfId="0" applyFont="1" applyFill="1" applyBorder="1" applyAlignment="1">
      <alignment wrapText="1"/>
    </xf>
    <xf numFmtId="0" fontId="0" fillId="0" borderId="5" xfId="0" applyFont="1" applyBorder="1" applyAlignment="1">
      <alignment vertical="center"/>
    </xf>
  </cellXfs>
  <cellStyles count="5">
    <cellStyle name="Currency" xfId="1" builtinId="4"/>
    <cellStyle name="Hyperlink" xfId="4" builtinId="8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8"/>
  <sheetViews>
    <sheetView showGridLines="0" tabSelected="1" topLeftCell="A2" zoomScale="75" zoomScaleNormal="75" workbookViewId="0">
      <selection activeCell="D19" sqref="D19"/>
    </sheetView>
  </sheetViews>
  <sheetFormatPr defaultRowHeight="14.4" outlineLevelRow="1" x14ac:dyDescent="0.3"/>
  <cols>
    <col min="1" max="1" width="14.109375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5.88671875" customWidth="1"/>
    <col min="8" max="8" width="13.109375" customWidth="1"/>
    <col min="9" max="9" width="6.44140625" style="1" customWidth="1"/>
    <col min="10" max="10" width="13.109375" customWidth="1"/>
    <col min="11" max="11" width="6" style="2" customWidth="1"/>
    <col min="12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55" customHeight="1" x14ac:dyDescent="0.3">
      <c r="M1" t="s">
        <v>0</v>
      </c>
    </row>
    <row r="2" spans="1:21" ht="14.55" customHeight="1" x14ac:dyDescent="0.3">
      <c r="M2" t="s">
        <v>1</v>
      </c>
    </row>
    <row r="3" spans="1:21" ht="9" customHeight="1" thickBot="1" x14ac:dyDescent="0.35"/>
    <row r="4" spans="1:21" ht="24.75" customHeight="1" x14ac:dyDescent="0.3">
      <c r="A4" s="3" t="s">
        <v>2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8"/>
      <c r="Q4" s="8"/>
      <c r="R4" s="8"/>
      <c r="S4" s="8"/>
      <c r="T4" s="8"/>
      <c r="U4" s="8"/>
    </row>
    <row r="5" spans="1:21" ht="14.55" customHeight="1" x14ac:dyDescent="0.3">
      <c r="A5" s="104" t="s">
        <v>50</v>
      </c>
      <c r="B5" s="105"/>
      <c r="C5" s="105"/>
      <c r="D5" s="105"/>
      <c r="E5" s="105"/>
      <c r="F5" s="106"/>
      <c r="G5" s="105" t="s">
        <v>70</v>
      </c>
      <c r="H5" s="105"/>
      <c r="I5" s="105"/>
      <c r="J5" s="105"/>
      <c r="K5" s="105"/>
      <c r="L5" s="105"/>
      <c r="M5" s="105"/>
      <c r="N5" s="106"/>
      <c r="O5" s="9" t="s">
        <v>135</v>
      </c>
    </row>
    <row r="6" spans="1:21" ht="15" customHeight="1" x14ac:dyDescent="0.3">
      <c r="A6" s="104" t="s">
        <v>69</v>
      </c>
      <c r="B6" s="105"/>
      <c r="C6" s="105"/>
      <c r="D6" s="105"/>
      <c r="E6" s="106"/>
      <c r="F6" s="107" t="s">
        <v>68</v>
      </c>
      <c r="G6" s="107"/>
      <c r="H6" s="107"/>
      <c r="I6" s="107"/>
      <c r="J6" s="107"/>
      <c r="K6" s="107"/>
      <c r="L6" s="107"/>
      <c r="M6" s="107"/>
      <c r="N6" s="107"/>
      <c r="O6" s="108"/>
    </row>
    <row r="7" spans="1:21" ht="20.25" customHeight="1" thickBot="1" x14ac:dyDescent="0.35">
      <c r="A7" s="109" t="s">
        <v>134</v>
      </c>
      <c r="B7" s="110"/>
      <c r="C7" s="110"/>
      <c r="D7" s="110"/>
      <c r="E7" s="111"/>
      <c r="F7" s="90" t="s">
        <v>3</v>
      </c>
      <c r="G7" s="91"/>
      <c r="H7" s="54">
        <v>300000</v>
      </c>
      <c r="I7" s="112"/>
      <c r="J7" s="112"/>
      <c r="K7" s="112"/>
      <c r="L7" s="112"/>
      <c r="M7" s="112"/>
      <c r="N7" s="112"/>
      <c r="O7" s="113"/>
    </row>
    <row r="8" spans="1:21" ht="4.6500000000000004" customHeight="1" x14ac:dyDescent="0.3">
      <c r="A8" s="10"/>
      <c r="B8" s="11"/>
      <c r="C8" s="11"/>
      <c r="D8" s="11"/>
      <c r="E8" s="11"/>
      <c r="F8" s="11"/>
      <c r="G8" s="11"/>
      <c r="H8" s="11"/>
      <c r="I8" s="12"/>
      <c r="J8" s="11"/>
      <c r="K8" s="13"/>
      <c r="L8" s="11"/>
      <c r="M8" s="11"/>
      <c r="N8" s="11"/>
      <c r="O8" s="14"/>
    </row>
    <row r="9" spans="1:21" ht="39" customHeight="1" x14ac:dyDescent="0.3">
      <c r="A9" s="92" t="s">
        <v>4</v>
      </c>
      <c r="B9" s="95" t="s">
        <v>5</v>
      </c>
      <c r="C9" s="95" t="s">
        <v>6</v>
      </c>
      <c r="D9" s="95" t="s">
        <v>7</v>
      </c>
      <c r="E9" s="95" t="s">
        <v>8</v>
      </c>
      <c r="F9" s="95" t="s">
        <v>9</v>
      </c>
      <c r="G9" s="95" t="s">
        <v>44</v>
      </c>
      <c r="H9" s="88" t="s">
        <v>45</v>
      </c>
      <c r="I9" s="114"/>
      <c r="J9" s="114"/>
      <c r="K9" s="89"/>
      <c r="L9" s="95" t="s">
        <v>10</v>
      </c>
      <c r="M9" s="95" t="s">
        <v>11</v>
      </c>
      <c r="N9" s="95" t="s">
        <v>12</v>
      </c>
      <c r="O9" s="116" t="s">
        <v>13</v>
      </c>
    </row>
    <row r="10" spans="1:21" ht="28.5" customHeight="1" thickBot="1" x14ac:dyDescent="0.35">
      <c r="A10" s="93"/>
      <c r="B10" s="96"/>
      <c r="C10" s="96"/>
      <c r="D10" s="96"/>
      <c r="E10" s="96"/>
      <c r="F10" s="96"/>
      <c r="G10" s="96"/>
      <c r="H10" s="88" t="s">
        <v>14</v>
      </c>
      <c r="I10" s="89"/>
      <c r="J10" s="88" t="s">
        <v>15</v>
      </c>
      <c r="K10" s="89"/>
      <c r="L10" s="96"/>
      <c r="M10" s="96"/>
      <c r="N10" s="115"/>
      <c r="O10" s="117"/>
    </row>
    <row r="11" spans="1:21" ht="28.5" customHeight="1" x14ac:dyDescent="0.3">
      <c r="A11" s="94"/>
      <c r="B11" s="97"/>
      <c r="C11" s="97"/>
      <c r="D11" s="97"/>
      <c r="E11" s="97"/>
      <c r="F11" s="97"/>
      <c r="G11" s="97"/>
      <c r="H11" s="15" t="s">
        <v>16</v>
      </c>
      <c r="I11" s="16" t="s">
        <v>17</v>
      </c>
      <c r="J11" s="15" t="s">
        <v>16</v>
      </c>
      <c r="K11" s="17" t="s">
        <v>17</v>
      </c>
      <c r="L11" s="96"/>
      <c r="M11" s="96"/>
      <c r="N11" s="115"/>
      <c r="O11" s="117"/>
      <c r="S11" s="18" t="s">
        <v>18</v>
      </c>
    </row>
    <row r="12" spans="1:21" ht="0.9" customHeight="1" thickBot="1" x14ac:dyDescent="0.35">
      <c r="A12" s="19" t="s">
        <v>19</v>
      </c>
      <c r="B12" s="19" t="s">
        <v>20</v>
      </c>
      <c r="C12" s="20" t="s">
        <v>21</v>
      </c>
      <c r="D12" s="21" t="s">
        <v>22</v>
      </c>
      <c r="E12" s="22"/>
      <c r="F12" s="22" t="s">
        <v>23</v>
      </c>
      <c r="G12" s="22" t="s">
        <v>24</v>
      </c>
      <c r="H12" s="22"/>
      <c r="I12" s="23"/>
      <c r="J12" s="22"/>
      <c r="K12" s="24"/>
      <c r="L12" s="25">
        <v>42430</v>
      </c>
      <c r="M12" s="25"/>
      <c r="N12" s="115"/>
      <c r="O12" s="26"/>
      <c r="S12" s="27" t="s">
        <v>25</v>
      </c>
    </row>
    <row r="13" spans="1:21" s="37" customFormat="1" ht="29.4" customHeight="1" x14ac:dyDescent="0.3">
      <c r="A13" s="28" t="s">
        <v>36</v>
      </c>
      <c r="B13" s="29" t="s">
        <v>43</v>
      </c>
      <c r="C13" s="30" t="s">
        <v>37</v>
      </c>
      <c r="D13" s="55" t="s">
        <v>51</v>
      </c>
      <c r="E13" s="31">
        <v>50000</v>
      </c>
      <c r="F13" s="135" t="s">
        <v>133</v>
      </c>
      <c r="G13" s="56" t="s">
        <v>39</v>
      </c>
      <c r="H13" s="31">
        <v>50000</v>
      </c>
      <c r="I13" s="33">
        <v>1</v>
      </c>
      <c r="J13" s="31">
        <v>0</v>
      </c>
      <c r="K13" s="33">
        <f>IF(I13&gt;0,1-I13,0)</f>
        <v>0</v>
      </c>
      <c r="L13" s="34" t="s">
        <v>53</v>
      </c>
      <c r="M13" s="34" t="s">
        <v>54</v>
      </c>
      <c r="N13" s="57" t="s">
        <v>55</v>
      </c>
      <c r="O13" s="36"/>
      <c r="S13" s="27" t="s">
        <v>26</v>
      </c>
    </row>
    <row r="14" spans="1:21" s="37" customFormat="1" ht="30.6" customHeight="1" thickBot="1" x14ac:dyDescent="0.35">
      <c r="A14" s="28" t="s">
        <v>36</v>
      </c>
      <c r="B14" s="29" t="s">
        <v>43</v>
      </c>
      <c r="C14" s="30" t="s">
        <v>37</v>
      </c>
      <c r="D14" s="55" t="s">
        <v>52</v>
      </c>
      <c r="E14" s="31">
        <v>30000</v>
      </c>
      <c r="F14" s="135" t="s">
        <v>133</v>
      </c>
      <c r="G14" s="56" t="s">
        <v>39</v>
      </c>
      <c r="H14" s="31">
        <v>30000</v>
      </c>
      <c r="I14" s="33">
        <v>1</v>
      </c>
      <c r="J14" s="31">
        <v>0</v>
      </c>
      <c r="K14" s="33">
        <f t="shared" ref="K14:K24" si="0">IF(I14&gt;0,1-I14,0)</f>
        <v>0</v>
      </c>
      <c r="L14" s="34" t="s">
        <v>58</v>
      </c>
      <c r="M14" s="34" t="s">
        <v>58</v>
      </c>
      <c r="N14" s="35" t="s">
        <v>57</v>
      </c>
      <c r="O14" s="36"/>
      <c r="S14" s="27" t="s">
        <v>27</v>
      </c>
    </row>
    <row r="15" spans="1:21" s="37" customFormat="1" ht="33" customHeight="1" x14ac:dyDescent="0.3">
      <c r="A15" s="28" t="s">
        <v>40</v>
      </c>
      <c r="B15" s="29" t="s">
        <v>43</v>
      </c>
      <c r="C15" s="30" t="s">
        <v>37</v>
      </c>
      <c r="D15" s="55" t="s">
        <v>62</v>
      </c>
      <c r="E15" s="31">
        <v>40000</v>
      </c>
      <c r="F15" s="135" t="s">
        <v>133</v>
      </c>
      <c r="G15" s="56" t="s">
        <v>39</v>
      </c>
      <c r="H15" s="31">
        <v>40000</v>
      </c>
      <c r="I15" s="33">
        <v>1</v>
      </c>
      <c r="J15" s="31">
        <v>0</v>
      </c>
      <c r="K15" s="33">
        <f t="shared" si="0"/>
        <v>0</v>
      </c>
      <c r="L15" s="34" t="s">
        <v>64</v>
      </c>
      <c r="M15" s="34" t="s">
        <v>64</v>
      </c>
      <c r="N15" s="35" t="s">
        <v>65</v>
      </c>
      <c r="O15" s="63" t="s">
        <v>63</v>
      </c>
      <c r="S15" s="18" t="s">
        <v>28</v>
      </c>
    </row>
    <row r="16" spans="1:21" s="37" customFormat="1" ht="24.3" customHeight="1" x14ac:dyDescent="0.3">
      <c r="A16" s="28" t="s">
        <v>40</v>
      </c>
      <c r="B16" s="29" t="s">
        <v>43</v>
      </c>
      <c r="C16" s="30" t="s">
        <v>37</v>
      </c>
      <c r="D16" s="55" t="s">
        <v>60</v>
      </c>
      <c r="E16" s="31">
        <v>25000</v>
      </c>
      <c r="F16" s="135" t="s">
        <v>133</v>
      </c>
      <c r="G16" s="56" t="s">
        <v>39</v>
      </c>
      <c r="H16" s="31">
        <v>25000</v>
      </c>
      <c r="I16" s="33">
        <v>1</v>
      </c>
      <c r="J16" s="31">
        <v>0</v>
      </c>
      <c r="K16" s="33">
        <f t="shared" si="0"/>
        <v>0</v>
      </c>
      <c r="L16" s="34" t="s">
        <v>56</v>
      </c>
      <c r="M16" s="34" t="s">
        <v>56</v>
      </c>
      <c r="N16" s="35" t="s">
        <v>65</v>
      </c>
      <c r="O16" s="36"/>
      <c r="S16" s="27" t="s">
        <v>29</v>
      </c>
    </row>
    <row r="17" spans="1:19" s="37" customFormat="1" ht="37.799999999999997" customHeight="1" x14ac:dyDescent="0.3">
      <c r="A17" s="28" t="s">
        <v>40</v>
      </c>
      <c r="B17" s="29" t="s">
        <v>43</v>
      </c>
      <c r="C17" s="30" t="s">
        <v>37</v>
      </c>
      <c r="D17" s="55" t="s">
        <v>61</v>
      </c>
      <c r="E17" s="31">
        <v>85000</v>
      </c>
      <c r="F17" s="135" t="s">
        <v>133</v>
      </c>
      <c r="G17" s="56" t="s">
        <v>39</v>
      </c>
      <c r="H17" s="31">
        <v>85000</v>
      </c>
      <c r="I17" s="33">
        <v>1</v>
      </c>
      <c r="J17" s="31">
        <v>0</v>
      </c>
      <c r="K17" s="33">
        <f t="shared" si="0"/>
        <v>0</v>
      </c>
      <c r="L17" s="34" t="s">
        <v>59</v>
      </c>
      <c r="M17" s="34" t="s">
        <v>67</v>
      </c>
      <c r="N17" s="34" t="s">
        <v>66</v>
      </c>
      <c r="O17" s="36"/>
      <c r="S17" s="27" t="s">
        <v>30</v>
      </c>
    </row>
    <row r="18" spans="1:19" s="37" customFormat="1" ht="29.4" customHeight="1" x14ac:dyDescent="0.3">
      <c r="A18" s="28" t="s">
        <v>41</v>
      </c>
      <c r="B18" s="29" t="s">
        <v>43</v>
      </c>
      <c r="C18" s="30" t="s">
        <v>37</v>
      </c>
      <c r="D18" s="55" t="s">
        <v>76</v>
      </c>
      <c r="E18" s="31">
        <v>40000</v>
      </c>
      <c r="F18" s="32" t="s">
        <v>38</v>
      </c>
      <c r="G18" s="56" t="s">
        <v>39</v>
      </c>
      <c r="H18" s="31">
        <v>40000</v>
      </c>
      <c r="I18" s="33">
        <v>1</v>
      </c>
      <c r="J18" s="31">
        <v>0</v>
      </c>
      <c r="K18" s="33">
        <f t="shared" si="0"/>
        <v>0</v>
      </c>
      <c r="L18" s="34" t="s">
        <v>56</v>
      </c>
      <c r="M18" s="34" t="s">
        <v>56</v>
      </c>
      <c r="N18" s="35" t="s">
        <v>55</v>
      </c>
      <c r="O18" s="63" t="s">
        <v>72</v>
      </c>
      <c r="S18" s="27" t="s">
        <v>31</v>
      </c>
    </row>
    <row r="19" spans="1:19" s="37" customFormat="1" ht="42" customHeight="1" x14ac:dyDescent="0.3">
      <c r="A19" s="28" t="s">
        <v>41</v>
      </c>
      <c r="B19" s="29" t="s">
        <v>43</v>
      </c>
      <c r="C19" s="30" t="s">
        <v>37</v>
      </c>
      <c r="D19" s="55" t="s">
        <v>75</v>
      </c>
      <c r="E19" s="31">
        <v>20000</v>
      </c>
      <c r="F19" s="32" t="s">
        <v>42</v>
      </c>
      <c r="G19" s="56" t="s">
        <v>39</v>
      </c>
      <c r="H19" s="31">
        <v>20000</v>
      </c>
      <c r="I19" s="33">
        <v>1</v>
      </c>
      <c r="J19" s="31">
        <v>0</v>
      </c>
      <c r="K19" s="33">
        <f t="shared" si="0"/>
        <v>0</v>
      </c>
      <c r="L19" s="34" t="s">
        <v>54</v>
      </c>
      <c r="M19" s="34" t="s">
        <v>58</v>
      </c>
      <c r="N19" s="35" t="s">
        <v>57</v>
      </c>
      <c r="O19" s="63" t="s">
        <v>72</v>
      </c>
      <c r="S19" s="27" t="s">
        <v>32</v>
      </c>
    </row>
    <row r="20" spans="1:19" s="37" customFormat="1" ht="24.3" customHeight="1" x14ac:dyDescent="0.3">
      <c r="A20" s="28" t="s">
        <v>41</v>
      </c>
      <c r="B20" s="29" t="s">
        <v>43</v>
      </c>
      <c r="C20" s="30" t="s">
        <v>37</v>
      </c>
      <c r="D20" s="55" t="s">
        <v>71</v>
      </c>
      <c r="E20" s="31">
        <v>10000</v>
      </c>
      <c r="F20" s="135" t="s">
        <v>133</v>
      </c>
      <c r="G20" s="56" t="s">
        <v>39</v>
      </c>
      <c r="H20" s="31">
        <v>10000</v>
      </c>
      <c r="I20" s="33">
        <v>1</v>
      </c>
      <c r="J20" s="31">
        <v>0</v>
      </c>
      <c r="K20" s="33">
        <f t="shared" si="0"/>
        <v>0</v>
      </c>
      <c r="L20" s="34" t="s">
        <v>74</v>
      </c>
      <c r="M20" s="34" t="s">
        <v>74</v>
      </c>
      <c r="N20" s="35" t="s">
        <v>73</v>
      </c>
      <c r="O20" s="36"/>
      <c r="S20" s="27" t="s">
        <v>33</v>
      </c>
    </row>
    <row r="21" spans="1:19" s="37" customFormat="1" ht="24.3" customHeight="1" x14ac:dyDescent="0.3">
      <c r="A21" s="28"/>
      <c r="B21" s="29"/>
      <c r="C21" s="30"/>
      <c r="D21" s="30"/>
      <c r="E21" s="29"/>
      <c r="F21" s="32"/>
      <c r="G21" s="56"/>
      <c r="H21" s="31"/>
      <c r="I21" s="33"/>
      <c r="J21" s="31"/>
      <c r="K21" s="33">
        <f t="shared" si="0"/>
        <v>0</v>
      </c>
      <c r="L21" s="34"/>
      <c r="M21" s="34"/>
      <c r="N21" s="35"/>
      <c r="O21" s="36"/>
    </row>
    <row r="22" spans="1:19" s="37" customFormat="1" ht="24.3" customHeight="1" x14ac:dyDescent="0.3">
      <c r="A22" s="28"/>
      <c r="B22" s="29"/>
      <c r="C22" s="30"/>
      <c r="D22" s="30"/>
      <c r="E22" s="135"/>
      <c r="F22" s="32"/>
      <c r="G22" s="56"/>
      <c r="H22" s="31"/>
      <c r="I22" s="33"/>
      <c r="J22" s="31"/>
      <c r="K22" s="33">
        <f t="shared" si="0"/>
        <v>0</v>
      </c>
      <c r="L22" s="34"/>
      <c r="M22" s="34"/>
      <c r="N22" s="35"/>
      <c r="O22" s="36"/>
    </row>
    <row r="23" spans="1:19" s="37" customFormat="1" ht="24.3" customHeight="1" x14ac:dyDescent="0.3">
      <c r="A23" s="28"/>
      <c r="B23" s="29"/>
      <c r="C23" s="30"/>
      <c r="D23" s="30"/>
      <c r="E23" s="29"/>
      <c r="F23" s="32"/>
      <c r="G23" s="56"/>
      <c r="H23" s="31"/>
      <c r="I23" s="33"/>
      <c r="J23" s="31"/>
      <c r="K23" s="33">
        <f t="shared" si="0"/>
        <v>0</v>
      </c>
      <c r="L23" s="34"/>
      <c r="M23" s="34"/>
      <c r="N23" s="35"/>
      <c r="O23" s="36"/>
    </row>
    <row r="24" spans="1:19" s="37" customFormat="1" ht="24.3" customHeight="1" x14ac:dyDescent="0.3">
      <c r="A24" s="28"/>
      <c r="B24" s="29"/>
      <c r="C24" s="30"/>
      <c r="D24" s="30"/>
      <c r="E24" s="29"/>
      <c r="F24" s="32"/>
      <c r="G24" s="56"/>
      <c r="H24" s="31"/>
      <c r="I24" s="33"/>
      <c r="J24" s="31"/>
      <c r="K24" s="33">
        <f t="shared" si="0"/>
        <v>0</v>
      </c>
      <c r="L24" s="34"/>
      <c r="M24" s="34"/>
      <c r="N24" s="35"/>
      <c r="O24" s="36"/>
    </row>
    <row r="25" spans="1:19" ht="6" customHeight="1" x14ac:dyDescent="0.3">
      <c r="A25" s="38"/>
      <c r="B25" s="39"/>
      <c r="C25" s="39"/>
      <c r="D25" s="39"/>
      <c r="E25" s="39"/>
      <c r="F25" s="39"/>
      <c r="G25" s="39"/>
      <c r="H25" s="39"/>
      <c r="I25" s="40"/>
      <c r="J25" s="39"/>
      <c r="K25" s="41"/>
      <c r="L25" s="42"/>
      <c r="M25" s="42"/>
      <c r="N25" s="43"/>
      <c r="O25" s="44"/>
    </row>
    <row r="26" spans="1:19" s="45" customFormat="1" ht="35.25" customHeight="1" thickBot="1" x14ac:dyDescent="0.35">
      <c r="A26" s="58" t="s">
        <v>34</v>
      </c>
      <c r="B26" s="118"/>
      <c r="C26" s="119"/>
      <c r="D26" s="59" t="s">
        <v>35</v>
      </c>
      <c r="E26" s="60">
        <f>SUM(E13:E25)</f>
        <v>300000</v>
      </c>
      <c r="F26" s="61"/>
      <c r="G26" s="61"/>
      <c r="H26" s="60">
        <f>IF(SUM(H13:H25)&lt;&gt;H7,"Ttl shd equal project amount",SUM(H13:H25))</f>
        <v>300000</v>
      </c>
      <c r="I26" s="62">
        <f>AVERAGE(I13:I25)</f>
        <v>1</v>
      </c>
      <c r="J26" s="60">
        <f>SUM(J13:J25)</f>
        <v>0</v>
      </c>
      <c r="K26" s="62">
        <f>AVERAGE(K13:K25)</f>
        <v>0</v>
      </c>
      <c r="L26" s="61"/>
      <c r="M26" s="61"/>
      <c r="N26" s="61"/>
      <c r="O26" s="61"/>
      <c r="S26" s="46"/>
    </row>
    <row r="27" spans="1:19" ht="14.25" customHeight="1" x14ac:dyDescent="0.3">
      <c r="A27" s="120" t="s">
        <v>46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2"/>
    </row>
    <row r="28" spans="1:19" x14ac:dyDescent="0.3">
      <c r="A28" s="123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5"/>
    </row>
    <row r="29" spans="1:19" ht="13.95" customHeight="1" thickBot="1" x14ac:dyDescent="0.35">
      <c r="A29" s="123"/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5"/>
    </row>
    <row r="30" spans="1:19" s="47" customFormat="1" ht="21.75" customHeight="1" thickBot="1" x14ac:dyDescent="0.35">
      <c r="A30" s="98" t="s">
        <v>47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100"/>
    </row>
    <row r="31" spans="1:19" s="11" customFormat="1" ht="27.75" customHeight="1" thickBot="1" x14ac:dyDescent="0.35">
      <c r="A31" s="101" t="s">
        <v>49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3"/>
    </row>
    <row r="32" spans="1:19" s="48" customFormat="1" ht="29.1" customHeight="1" thickBot="1" x14ac:dyDescent="0.35">
      <c r="A32" s="101" t="s">
        <v>48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3"/>
    </row>
    <row r="33" spans="1:15" x14ac:dyDescent="0.3">
      <c r="A33" s="49"/>
      <c r="B33" s="49"/>
      <c r="C33" s="49"/>
      <c r="D33" s="49"/>
      <c r="E33" s="49"/>
      <c r="F33" s="49"/>
      <c r="G33" s="49"/>
      <c r="H33" s="49"/>
      <c r="I33" s="50"/>
      <c r="J33" s="49"/>
      <c r="K33" s="51"/>
      <c r="L33" s="49"/>
      <c r="M33" s="49"/>
      <c r="N33" s="49"/>
      <c r="O33" s="49"/>
    </row>
    <row r="34" spans="1:15" x14ac:dyDescent="0.3">
      <c r="A34" s="49"/>
      <c r="B34" s="49"/>
      <c r="C34" s="49"/>
      <c r="D34" s="49"/>
      <c r="E34" s="49"/>
      <c r="F34" s="49"/>
      <c r="G34" s="49"/>
      <c r="H34" s="49"/>
      <c r="I34" s="50"/>
      <c r="J34" s="49"/>
      <c r="K34" s="51"/>
      <c r="L34" s="49"/>
      <c r="M34" s="49"/>
      <c r="N34" s="49"/>
      <c r="O34" s="49"/>
    </row>
    <row r="35" spans="1:15" x14ac:dyDescent="0.3">
      <c r="A35" s="49"/>
      <c r="B35" s="49"/>
      <c r="C35" s="49"/>
      <c r="D35" s="49"/>
      <c r="E35" s="49"/>
      <c r="F35" s="49"/>
      <c r="G35" s="49"/>
      <c r="H35" s="49"/>
      <c r="I35" s="50"/>
      <c r="J35" s="49"/>
      <c r="K35" s="51"/>
      <c r="L35" s="49"/>
      <c r="M35" s="49"/>
      <c r="N35" s="49"/>
      <c r="O35" s="49"/>
    </row>
    <row r="36" spans="1:15" x14ac:dyDescent="0.3">
      <c r="A36" s="49"/>
      <c r="B36" s="49"/>
      <c r="C36" s="49"/>
      <c r="D36" s="49"/>
      <c r="E36" s="49"/>
      <c r="F36" s="49"/>
      <c r="G36" s="49"/>
      <c r="H36" s="49"/>
      <c r="I36" s="50"/>
      <c r="J36" s="49"/>
      <c r="K36" s="51"/>
      <c r="L36" s="49"/>
      <c r="M36" s="49"/>
      <c r="N36" s="49"/>
      <c r="O36" s="49"/>
    </row>
    <row r="37" spans="1:15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51"/>
      <c r="L37" s="49"/>
      <c r="M37" s="49"/>
      <c r="N37" s="49"/>
      <c r="O37" s="49"/>
    </row>
    <row r="38" spans="1:15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51"/>
      <c r="L38" s="49"/>
      <c r="M38" s="49"/>
      <c r="N38" s="49"/>
      <c r="O38" s="49"/>
    </row>
    <row r="39" spans="1:15" outlineLevel="1" x14ac:dyDescent="0.3">
      <c r="A39" s="49"/>
      <c r="B39" s="49"/>
      <c r="C39" s="49"/>
      <c r="D39" s="49"/>
      <c r="E39" s="49"/>
      <c r="F39" s="49"/>
      <c r="G39" s="49"/>
      <c r="H39" s="49"/>
      <c r="I39" s="49"/>
    </row>
    <row r="40" spans="1:15" s="52" customFormat="1" ht="15" customHeight="1" outlineLevel="1" x14ac:dyDescent="0.3">
      <c r="A40" s="49"/>
      <c r="B40" s="49"/>
      <c r="C40" s="49"/>
      <c r="D40" s="49"/>
      <c r="E40" s="49"/>
      <c r="F40" s="49"/>
      <c r="G40" s="49"/>
      <c r="H40" s="49"/>
      <c r="I40" s="49"/>
      <c r="K40" s="53"/>
    </row>
    <row r="41" spans="1:15" outlineLevel="1" x14ac:dyDescent="0.3">
      <c r="A41" s="49"/>
      <c r="B41" s="49"/>
      <c r="C41" s="49"/>
      <c r="D41" s="49"/>
      <c r="E41" s="49"/>
      <c r="F41" s="49"/>
      <c r="G41" s="49"/>
      <c r="H41" s="49"/>
      <c r="I41" s="49"/>
    </row>
    <row r="42" spans="1:15" outlineLevel="1" x14ac:dyDescent="0.3">
      <c r="A42" s="49"/>
      <c r="B42" s="49"/>
      <c r="C42" s="49"/>
      <c r="D42" s="49"/>
      <c r="E42" s="49"/>
      <c r="F42" s="49"/>
      <c r="G42" s="49"/>
      <c r="H42" s="49"/>
      <c r="I42" s="49"/>
    </row>
    <row r="43" spans="1:15" outlineLevel="1" x14ac:dyDescent="0.3">
      <c r="A43" s="49"/>
      <c r="B43" s="49"/>
      <c r="C43" s="49"/>
      <c r="D43" s="49"/>
      <c r="E43" s="49"/>
      <c r="F43" s="49"/>
      <c r="G43" s="49"/>
      <c r="H43" s="49"/>
      <c r="I43" s="49"/>
    </row>
    <row r="44" spans="1:15" outlineLevel="1" x14ac:dyDescent="0.3">
      <c r="A44" s="49"/>
      <c r="B44" s="49"/>
      <c r="C44" s="49"/>
      <c r="D44" s="49"/>
      <c r="E44" s="49"/>
      <c r="F44" s="49"/>
      <c r="G44" s="49"/>
      <c r="H44" s="49"/>
      <c r="I44" s="49"/>
    </row>
    <row r="45" spans="1:15" outlineLevel="1" x14ac:dyDescent="0.3">
      <c r="A45" s="49"/>
      <c r="B45" s="49"/>
      <c r="C45" s="49"/>
      <c r="D45" s="49"/>
      <c r="E45" s="49"/>
      <c r="F45" s="49"/>
      <c r="G45" s="49"/>
      <c r="H45" s="49"/>
      <c r="I45" s="49"/>
    </row>
    <row r="46" spans="1:15" outlineLevel="1" x14ac:dyDescent="0.3">
      <c r="A46" s="49"/>
      <c r="B46" s="49"/>
      <c r="C46" s="49"/>
      <c r="D46" s="49"/>
      <c r="E46" s="49"/>
      <c r="F46" s="49"/>
      <c r="G46" s="49"/>
      <c r="H46" s="49"/>
      <c r="I46" s="49"/>
    </row>
    <row r="47" spans="1:15" x14ac:dyDescent="0.3">
      <c r="A47" s="49"/>
      <c r="B47" s="49"/>
      <c r="C47" s="49"/>
      <c r="D47" s="49"/>
      <c r="E47" s="49"/>
      <c r="F47" s="49"/>
      <c r="G47" s="49"/>
      <c r="H47" s="49"/>
      <c r="I47" s="49"/>
    </row>
    <row r="48" spans="1:15" x14ac:dyDescent="0.3">
      <c r="A48" s="49"/>
      <c r="B48" s="49"/>
      <c r="C48" s="49"/>
      <c r="D48" s="49"/>
      <c r="E48" s="49"/>
      <c r="F48" s="49"/>
      <c r="G48" s="49"/>
      <c r="H48" s="49"/>
      <c r="I48" s="49"/>
    </row>
  </sheetData>
  <mergeCells count="26">
    <mergeCell ref="A30:O30"/>
    <mergeCell ref="A31:O31"/>
    <mergeCell ref="A32:O32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6:C26"/>
    <mergeCell ref="A27:O29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6">
    <dataValidation type="list" allowBlank="1" showInputMessage="1" showErrorMessage="1" sqref="F12 F18:F19 F21:F25" xr:uid="{00000000-0002-0000-0000-000000000000}">
      <formula1>$F$40:$F$46</formula1>
    </dataValidation>
    <dataValidation type="list" allowBlank="1" showInputMessage="1" showErrorMessage="1" sqref="G25" xr:uid="{00000000-0002-0000-0000-000001000000}">
      <formula1>$G$41:$G$42</formula1>
    </dataValidation>
    <dataValidation type="list" allowBlank="1" showInputMessage="1" showErrorMessage="1" sqref="G12:G24" xr:uid="{00000000-0002-0000-0000-000002000000}">
      <formula1>$G$40:$G$42</formula1>
    </dataValidation>
    <dataValidation type="list" allowBlank="1" showInputMessage="1" showErrorMessage="1" sqref="C12:C24" xr:uid="{00000000-0002-0000-0000-000003000000}">
      <formula1>$C$40:$C$45</formula1>
    </dataValidation>
    <dataValidation type="list" allowBlank="1" showInputMessage="1" showErrorMessage="1" sqref="B12:B24" xr:uid="{00000000-0002-0000-0000-000004000000}">
      <formula1>$B$40:$B$45</formula1>
    </dataValidation>
    <dataValidation type="list" allowBlank="1" showInputMessage="1" showErrorMessage="1" sqref="A12:A24" xr:uid="{00000000-0002-0000-0000-000005000000}">
      <formula1>$A$40:$A$45</formula1>
    </dataValidation>
  </dataValidations>
  <pageMargins left="0.2" right="0.2" top="0.6" bottom="0.6" header="0.27" footer="0.27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D1B51-59C8-44C3-9729-A3D4D20E1EF7}">
  <dimension ref="B4:H24"/>
  <sheetViews>
    <sheetView showGridLines="0" zoomScale="74" zoomScaleNormal="74" workbookViewId="0"/>
  </sheetViews>
  <sheetFormatPr defaultRowHeight="14.4" x14ac:dyDescent="0.3"/>
  <cols>
    <col min="2" max="2" width="35.5546875" bestFit="1" customWidth="1"/>
    <col min="3" max="3" width="6.88671875" bestFit="1" customWidth="1"/>
    <col min="4" max="4" width="5.44140625" customWidth="1"/>
    <col min="5" max="5" width="6.109375" customWidth="1"/>
    <col min="6" max="6" width="5.6640625" customWidth="1"/>
    <col min="7" max="7" width="9" bestFit="1" customWidth="1"/>
    <col min="8" max="8" width="26.5546875" bestFit="1" customWidth="1"/>
  </cols>
  <sheetData>
    <row r="4" spans="2:8" ht="14.4" customHeight="1" x14ac:dyDescent="0.3">
      <c r="B4" s="129" t="s">
        <v>77</v>
      </c>
      <c r="C4" s="129" t="s">
        <v>78</v>
      </c>
      <c r="D4" s="131" t="s">
        <v>79</v>
      </c>
      <c r="E4" s="132"/>
      <c r="F4" s="131" t="s">
        <v>80</v>
      </c>
      <c r="G4" s="132"/>
      <c r="H4" s="133" t="s">
        <v>81</v>
      </c>
    </row>
    <row r="5" spans="2:8" ht="28.8" x14ac:dyDescent="0.3">
      <c r="B5" s="130"/>
      <c r="C5" s="130"/>
      <c r="D5" s="68" t="s">
        <v>82</v>
      </c>
      <c r="E5" s="68" t="s">
        <v>83</v>
      </c>
      <c r="F5" s="68" t="s">
        <v>82</v>
      </c>
      <c r="G5" s="68" t="s">
        <v>83</v>
      </c>
      <c r="H5" s="134"/>
    </row>
    <row r="6" spans="2:8" x14ac:dyDescent="0.3">
      <c r="B6" s="126" t="s">
        <v>84</v>
      </c>
      <c r="C6" s="127"/>
      <c r="D6" s="127"/>
      <c r="E6" s="127"/>
      <c r="F6" s="127"/>
      <c r="G6" s="127"/>
      <c r="H6" s="128"/>
    </row>
    <row r="7" spans="2:8" ht="72" x14ac:dyDescent="0.3">
      <c r="B7" s="69" t="s">
        <v>85</v>
      </c>
      <c r="C7" s="69" t="s">
        <v>86</v>
      </c>
      <c r="D7" s="69">
        <v>1.1000000000000001</v>
      </c>
      <c r="E7" s="69">
        <v>2017</v>
      </c>
      <c r="F7" s="69">
        <v>1.4</v>
      </c>
      <c r="G7" s="69">
        <v>2020</v>
      </c>
      <c r="H7" s="69" t="s">
        <v>87</v>
      </c>
    </row>
    <row r="8" spans="2:8" x14ac:dyDescent="0.3">
      <c r="B8" s="126" t="s">
        <v>88</v>
      </c>
      <c r="C8" s="127"/>
      <c r="D8" s="127"/>
      <c r="E8" s="127"/>
      <c r="F8" s="127"/>
      <c r="G8" s="127"/>
      <c r="H8" s="128"/>
    </row>
    <row r="9" spans="2:8" ht="28.8" x14ac:dyDescent="0.3">
      <c r="B9" s="69" t="s">
        <v>89</v>
      </c>
      <c r="C9" s="70" t="s">
        <v>90</v>
      </c>
      <c r="D9" s="69">
        <v>0</v>
      </c>
      <c r="E9" s="69">
        <v>2017</v>
      </c>
      <c r="F9" s="69">
        <v>1</v>
      </c>
      <c r="G9" s="69">
        <v>2020</v>
      </c>
      <c r="H9" s="69" t="s">
        <v>91</v>
      </c>
    </row>
    <row r="10" spans="2:8" ht="28.2" customHeight="1" x14ac:dyDescent="0.3">
      <c r="B10" s="69" t="s">
        <v>111</v>
      </c>
      <c r="C10" s="70" t="s">
        <v>90</v>
      </c>
      <c r="D10" s="69">
        <v>0</v>
      </c>
      <c r="E10" s="69">
        <v>2017</v>
      </c>
      <c r="F10" s="71">
        <v>1</v>
      </c>
      <c r="G10" s="69">
        <v>2020</v>
      </c>
      <c r="H10" s="69" t="s">
        <v>91</v>
      </c>
    </row>
    <row r="11" spans="2:8" ht="28.8" x14ac:dyDescent="0.3">
      <c r="B11" s="72" t="s">
        <v>62</v>
      </c>
      <c r="C11" s="73" t="s">
        <v>90</v>
      </c>
      <c r="D11" s="72">
        <v>0</v>
      </c>
      <c r="E11" s="72">
        <v>2017</v>
      </c>
      <c r="F11" s="72">
        <v>2</v>
      </c>
      <c r="G11" s="72">
        <v>2020</v>
      </c>
      <c r="H11" s="72" t="s">
        <v>91</v>
      </c>
    </row>
    <row r="12" spans="2:8" ht="43.2" x14ac:dyDescent="0.3">
      <c r="B12" s="72" t="s">
        <v>92</v>
      </c>
      <c r="C12" s="73" t="s">
        <v>90</v>
      </c>
      <c r="D12" s="72">
        <v>0</v>
      </c>
      <c r="E12" s="72">
        <v>2017</v>
      </c>
      <c r="F12" s="72">
        <v>1</v>
      </c>
      <c r="G12" s="72">
        <v>2020</v>
      </c>
      <c r="H12" s="72" t="s">
        <v>91</v>
      </c>
    </row>
    <row r="13" spans="2:8" ht="28.8" x14ac:dyDescent="0.3">
      <c r="B13" s="69" t="s">
        <v>112</v>
      </c>
      <c r="C13" s="70" t="s">
        <v>90</v>
      </c>
      <c r="D13" s="69">
        <v>0</v>
      </c>
      <c r="E13" s="69">
        <v>2017</v>
      </c>
      <c r="F13" s="69">
        <v>1</v>
      </c>
      <c r="G13" s="69">
        <v>2020</v>
      </c>
      <c r="H13" s="69" t="s">
        <v>93</v>
      </c>
    </row>
    <row r="14" spans="2:8" ht="28.8" x14ac:dyDescent="0.3">
      <c r="B14" s="69" t="s">
        <v>113</v>
      </c>
      <c r="C14" s="70" t="s">
        <v>90</v>
      </c>
      <c r="D14" s="69">
        <v>0</v>
      </c>
      <c r="E14" s="69">
        <v>2017</v>
      </c>
      <c r="F14" s="69">
        <v>1</v>
      </c>
      <c r="G14" s="69">
        <v>2020</v>
      </c>
      <c r="H14" s="69" t="s">
        <v>96</v>
      </c>
    </row>
    <row r="15" spans="2:8" ht="57.6" x14ac:dyDescent="0.3">
      <c r="B15" s="72" t="s">
        <v>94</v>
      </c>
      <c r="C15" s="73" t="s">
        <v>90</v>
      </c>
      <c r="D15" s="72">
        <v>0</v>
      </c>
      <c r="E15" s="72">
        <v>2017</v>
      </c>
      <c r="F15" s="72">
        <v>2</v>
      </c>
      <c r="G15" s="72">
        <v>2020</v>
      </c>
      <c r="H15" s="72" t="s">
        <v>114</v>
      </c>
    </row>
    <row r="16" spans="2:8" ht="28.8" x14ac:dyDescent="0.3">
      <c r="B16" s="72" t="s">
        <v>115</v>
      </c>
      <c r="C16" s="73" t="s">
        <v>90</v>
      </c>
      <c r="D16" s="72">
        <v>0</v>
      </c>
      <c r="E16" s="72">
        <v>2017</v>
      </c>
      <c r="F16" s="72">
        <v>1</v>
      </c>
      <c r="G16" s="72">
        <v>2020</v>
      </c>
      <c r="H16" s="72" t="s">
        <v>96</v>
      </c>
    </row>
    <row r="17" spans="2:8" hidden="1" x14ac:dyDescent="0.3">
      <c r="B17" s="74" t="s">
        <v>95</v>
      </c>
      <c r="C17" s="75"/>
      <c r="D17" s="76"/>
      <c r="E17" s="76"/>
      <c r="F17" s="76"/>
      <c r="G17" s="76"/>
      <c r="H17" s="76"/>
    </row>
    <row r="18" spans="2:8" x14ac:dyDescent="0.3">
      <c r="B18" s="69" t="s">
        <v>97</v>
      </c>
      <c r="C18" s="70" t="s">
        <v>90</v>
      </c>
      <c r="D18" s="69">
        <v>0</v>
      </c>
      <c r="E18" s="69">
        <v>2017</v>
      </c>
      <c r="F18" s="69">
        <v>1</v>
      </c>
      <c r="G18" s="69">
        <v>2020</v>
      </c>
      <c r="H18" s="69" t="s">
        <v>96</v>
      </c>
    </row>
    <row r="19" spans="2:8" x14ac:dyDescent="0.3">
      <c r="B19" s="64"/>
      <c r="C19" s="64"/>
      <c r="D19" s="48"/>
      <c r="E19" s="48"/>
      <c r="F19" s="48"/>
      <c r="G19" s="48"/>
      <c r="H19" s="48"/>
    </row>
    <row r="20" spans="2:8" x14ac:dyDescent="0.3">
      <c r="B20" s="65" t="s">
        <v>116</v>
      </c>
      <c r="C20" s="64"/>
      <c r="D20" s="48"/>
      <c r="E20" s="48"/>
      <c r="F20" s="48"/>
      <c r="G20" s="48"/>
      <c r="H20" s="48"/>
    </row>
    <row r="21" spans="2:8" ht="30" x14ac:dyDescent="0.3">
      <c r="B21" s="65" t="s">
        <v>117</v>
      </c>
      <c r="C21" s="64"/>
      <c r="D21" s="48"/>
      <c r="E21" s="48"/>
      <c r="F21" s="48"/>
      <c r="G21" s="48"/>
      <c r="H21" s="48"/>
    </row>
    <row r="22" spans="2:8" x14ac:dyDescent="0.3">
      <c r="B22" s="66"/>
      <c r="C22" s="66"/>
    </row>
    <row r="23" spans="2:8" x14ac:dyDescent="0.3">
      <c r="B23" s="66"/>
      <c r="C23" s="66"/>
    </row>
    <row r="24" spans="2:8" x14ac:dyDescent="0.3">
      <c r="B24" s="66"/>
      <c r="C24" s="66"/>
    </row>
  </sheetData>
  <mergeCells count="7">
    <mergeCell ref="B8:H8"/>
    <mergeCell ref="B4:B5"/>
    <mergeCell ref="C4:C5"/>
    <mergeCell ref="D4:E4"/>
    <mergeCell ref="F4:G4"/>
    <mergeCell ref="H4:H5"/>
    <mergeCell ref="B6:H6"/>
  </mergeCells>
  <hyperlinks>
    <hyperlink ref="B21" location="_ftnref2" display="_ftnref2" xr:uid="{BFA609DC-AB13-4A79-8169-0705D8C85A6B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E0576-EC45-4B11-8CE0-107202559ADE}">
  <sheetPr>
    <pageSetUpPr fitToPage="1"/>
  </sheetPr>
  <dimension ref="B3:H16"/>
  <sheetViews>
    <sheetView showGridLines="0" zoomScale="70" zoomScaleNormal="70" workbookViewId="0"/>
  </sheetViews>
  <sheetFormatPr defaultColWidth="8.88671875" defaultRowHeight="13.8" x14ac:dyDescent="0.25"/>
  <cols>
    <col min="1" max="1" width="8.88671875" style="67"/>
    <col min="2" max="2" width="34" style="67" customWidth="1"/>
    <col min="3" max="3" width="35.5546875" style="67" customWidth="1"/>
    <col min="4" max="4" width="13.88671875" style="67" bestFit="1" customWidth="1"/>
    <col min="5" max="5" width="11.21875" style="67" bestFit="1" customWidth="1"/>
    <col min="6" max="6" width="9.44140625" style="67" customWidth="1"/>
    <col min="7" max="7" width="14.6640625" style="67" bestFit="1" customWidth="1"/>
    <col min="8" max="16384" width="8.88671875" style="67"/>
  </cols>
  <sheetData>
    <row r="3" spans="2:8" ht="43.2" x14ac:dyDescent="0.3">
      <c r="B3" s="78" t="s">
        <v>98</v>
      </c>
      <c r="C3" s="78" t="s">
        <v>99</v>
      </c>
      <c r="D3" s="78" t="s">
        <v>100</v>
      </c>
      <c r="E3" s="78" t="s">
        <v>101</v>
      </c>
      <c r="F3" s="78" t="s">
        <v>102</v>
      </c>
      <c r="G3" s="78" t="s">
        <v>103</v>
      </c>
      <c r="H3" s="77"/>
    </row>
    <row r="4" spans="2:8" ht="31.2" customHeight="1" x14ac:dyDescent="0.3">
      <c r="B4" s="79" t="s">
        <v>104</v>
      </c>
      <c r="C4" s="80"/>
      <c r="D4" s="81"/>
      <c r="E4" s="82">
        <f>SUM(E5:E6)</f>
        <v>80000</v>
      </c>
      <c r="F4" s="82">
        <f>SUM(F5:F6)</f>
        <v>0</v>
      </c>
      <c r="G4" s="82">
        <f>SUM(G5:G6)</f>
        <v>80000</v>
      </c>
      <c r="H4" s="77"/>
    </row>
    <row r="5" spans="2:8" ht="40.200000000000003" customHeight="1" x14ac:dyDescent="0.3">
      <c r="B5" s="80" t="s">
        <v>118</v>
      </c>
      <c r="C5" s="80" t="s">
        <v>119</v>
      </c>
      <c r="D5" s="83" t="s">
        <v>127</v>
      </c>
      <c r="E5" s="84">
        <v>50000</v>
      </c>
      <c r="F5" s="84">
        <v>0</v>
      </c>
      <c r="G5" s="84">
        <f>+E5+F5</f>
        <v>50000</v>
      </c>
      <c r="H5" s="77"/>
    </row>
    <row r="6" spans="2:8" ht="42.6" customHeight="1" x14ac:dyDescent="0.3">
      <c r="B6" s="80" t="s">
        <v>120</v>
      </c>
      <c r="C6" s="83" t="s">
        <v>129</v>
      </c>
      <c r="D6" s="83" t="s">
        <v>127</v>
      </c>
      <c r="E6" s="84">
        <v>30000</v>
      </c>
      <c r="F6" s="84">
        <v>0</v>
      </c>
      <c r="G6" s="84">
        <f t="shared" ref="G6:G14" si="0">+E6+F6</f>
        <v>30000</v>
      </c>
      <c r="H6" s="77"/>
    </row>
    <row r="7" spans="2:8" ht="28.8" x14ac:dyDescent="0.3">
      <c r="B7" s="79" t="s">
        <v>106</v>
      </c>
      <c r="C7" s="81"/>
      <c r="D7" s="83"/>
      <c r="E7" s="82">
        <f>SUM(E8:E10)</f>
        <v>150000</v>
      </c>
      <c r="F7" s="82">
        <f>SUM(F8:F10)</f>
        <v>0</v>
      </c>
      <c r="G7" s="84">
        <f t="shared" si="0"/>
        <v>150000</v>
      </c>
      <c r="H7" s="77"/>
    </row>
    <row r="8" spans="2:8" ht="60" customHeight="1" x14ac:dyDescent="0.3">
      <c r="B8" s="80" t="s">
        <v>121</v>
      </c>
      <c r="C8" s="83" t="s">
        <v>130</v>
      </c>
      <c r="D8" s="83" t="s">
        <v>105</v>
      </c>
      <c r="E8" s="85">
        <v>40000</v>
      </c>
      <c r="F8" s="84">
        <v>0</v>
      </c>
      <c r="G8" s="84">
        <f t="shared" si="0"/>
        <v>40000</v>
      </c>
      <c r="H8" s="77"/>
    </row>
    <row r="9" spans="2:8" ht="42.6" customHeight="1" x14ac:dyDescent="0.3">
      <c r="B9" s="80" t="s">
        <v>122</v>
      </c>
      <c r="C9" s="83" t="s">
        <v>123</v>
      </c>
      <c r="D9" s="83" t="s">
        <v>127</v>
      </c>
      <c r="E9" s="85">
        <v>25000</v>
      </c>
      <c r="F9" s="84">
        <v>0</v>
      </c>
      <c r="G9" s="84">
        <f t="shared" si="0"/>
        <v>25000</v>
      </c>
      <c r="H9" s="77"/>
    </row>
    <row r="10" spans="2:8" ht="43.2" x14ac:dyDescent="0.3">
      <c r="B10" s="80" t="s">
        <v>124</v>
      </c>
      <c r="C10" s="83" t="s">
        <v>132</v>
      </c>
      <c r="D10" s="83" t="s">
        <v>127</v>
      </c>
      <c r="E10" s="85">
        <v>85000</v>
      </c>
      <c r="F10" s="84">
        <v>0</v>
      </c>
      <c r="G10" s="84">
        <f t="shared" si="0"/>
        <v>85000</v>
      </c>
      <c r="H10" s="77"/>
    </row>
    <row r="11" spans="2:8" ht="17.399999999999999" customHeight="1" x14ac:dyDescent="0.3">
      <c r="B11" s="79" t="s">
        <v>107</v>
      </c>
      <c r="C11" s="81"/>
      <c r="D11" s="81"/>
      <c r="E11" s="82">
        <f>SUM(E12:E14)</f>
        <v>70000</v>
      </c>
      <c r="F11" s="82">
        <f>SUM(F12:F14)</f>
        <v>0</v>
      </c>
      <c r="G11" s="84">
        <f t="shared" si="0"/>
        <v>70000</v>
      </c>
      <c r="H11" s="77"/>
    </row>
    <row r="12" spans="2:8" ht="28.8" x14ac:dyDescent="0.3">
      <c r="B12" s="80" t="s">
        <v>125</v>
      </c>
      <c r="C12" s="83" t="s">
        <v>126</v>
      </c>
      <c r="D12" s="83" t="s">
        <v>127</v>
      </c>
      <c r="E12" s="84">
        <v>40000</v>
      </c>
      <c r="F12" s="84">
        <v>0</v>
      </c>
      <c r="G12" s="84">
        <f t="shared" si="0"/>
        <v>40000</v>
      </c>
      <c r="H12" s="77"/>
    </row>
    <row r="13" spans="2:8" ht="51.75" customHeight="1" x14ac:dyDescent="0.3">
      <c r="B13" s="80" t="s">
        <v>108</v>
      </c>
      <c r="C13" s="83" t="s">
        <v>128</v>
      </c>
      <c r="D13" s="83" t="s">
        <v>105</v>
      </c>
      <c r="E13" s="84">
        <v>20000</v>
      </c>
      <c r="F13" s="84">
        <v>0</v>
      </c>
      <c r="G13" s="84">
        <f t="shared" si="0"/>
        <v>20000</v>
      </c>
      <c r="H13" s="77"/>
    </row>
    <row r="14" spans="2:8" ht="29.4" thickBot="1" x14ac:dyDescent="0.35">
      <c r="B14" s="80" t="s">
        <v>109</v>
      </c>
      <c r="C14" s="83" t="s">
        <v>131</v>
      </c>
      <c r="D14" s="83" t="s">
        <v>105</v>
      </c>
      <c r="E14" s="84">
        <v>10000</v>
      </c>
      <c r="F14" s="84">
        <v>0</v>
      </c>
      <c r="G14" s="84">
        <f t="shared" si="0"/>
        <v>10000</v>
      </c>
      <c r="H14" s="77"/>
    </row>
    <row r="15" spans="2:8" ht="15" thickBot="1" x14ac:dyDescent="0.35">
      <c r="B15" s="86" t="s">
        <v>110</v>
      </c>
      <c r="C15" s="87"/>
      <c r="D15" s="87"/>
      <c r="E15" s="87">
        <f>+E11+E7+E4</f>
        <v>300000</v>
      </c>
      <c r="F15" s="87">
        <f>+F11+F7+F4</f>
        <v>0</v>
      </c>
      <c r="G15" s="87">
        <f>+G11+G7+G4</f>
        <v>300000</v>
      </c>
      <c r="H15" s="77"/>
    </row>
    <row r="16" spans="2:8" ht="14.4" x14ac:dyDescent="0.3">
      <c r="B16" s="77"/>
      <c r="C16" s="77"/>
      <c r="D16" s="77"/>
      <c r="E16" s="77"/>
      <c r="F16" s="77"/>
      <c r="G16" s="77"/>
      <c r="H16" s="77"/>
    </row>
  </sheetData>
  <pageMargins left="0.7" right="0.7" top="0.75" bottom="0.75" header="0.3" footer="0.3"/>
  <pageSetup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98438CAF7C46D4CBF8EA86D547CC06C" ma:contentTypeVersion="22" ma:contentTypeDescription="The base project type from which other project content types inherit their information." ma:contentTypeScope="" ma:versionID="7110af79d6240c4f7daf02ea3486436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b19dee286278263130cb7886d2b42a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2017</Fiscal_x0020_Year_x0020_IDB>
    <Other_x0020_Author xmlns="cdc7663a-08f0-4737-9e8c-148ce897a09c">Leslie Harper</Other_x0020_Author>
    <Migration_x0020_Info xmlns="cdc7663a-08f0-4737-9e8c-148ce897a09c" xsi:nil="true"/>
    <Document_x0020_Author xmlns="cdc7663a-08f0-4737-9e8c-148ce897a09c">Fernandez Paino, Ida Maria del Pilar</Document_x0020_Author>
    <Document_x0020_Language_x0020_IDB xmlns="cdc7663a-08f0-4737-9e8c-148ce897a09c">English</Document_x0020_Language_x0020_IDB>
    <TaxCatchAll xmlns="cdc7663a-08f0-4737-9e8c-148ce897a09c">
      <Value>68</Value>
      <Value>44</Value>
      <Value>107</Value>
      <Value>1</Value>
      <Value>56</Value>
    </TaxCatchAll>
    <Identifier xmlns="cdc7663a-08f0-4737-9e8c-148ce897a09c" xsi:nil="true"/>
    <_dlc_DocId xmlns="cdc7663a-08f0-4737-9e8c-148ce897a09c">EZSHARE-934969448-27</_dlc_DocId>
    <_dlc_DocIdUrl xmlns="cdc7663a-08f0-4737-9e8c-148ce897a09c">
      <Url>https://idbg.sharepoint.com/teams/EZ-RG-TCP/RG-T2962/_layouts/15/DocIdRedir.aspx?ID=EZSHARE-934969448-27</Url>
      <Description>EZSHARE-934969448-27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ATN/AA-16486-RG;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 EXPENDITURE MANAGEMENT</TermName>
          <TermId xmlns="http://schemas.microsoft.com/office/infopath/2007/PartnerControls">b56c0fa9-229d-468b-ab4e-704b161960d9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RG-T2962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R0001274417</Record_x0020_Number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243A85B7DA1F54A8DA7A268CEAC73E6" ma:contentTypeVersion="34" ma:contentTypeDescription="A content type to manage public (operations) IDB documents" ma:contentTypeScope="" ma:versionID="d8543d11dd750ab6611265e926681ab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4bd6ee3ded6c6c96d29ad80b003489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8FD9B84-09C9-47EF-9DD4-07C524EAC44F}"/>
</file>

<file path=customXml/itemProps3.xml><?xml version="1.0" encoding="utf-8"?>
<ds:datastoreItem xmlns:ds="http://schemas.openxmlformats.org/officeDocument/2006/customXml" ds:itemID="{53773916-2BAC-46C3-A6FF-6C2EFC2B53CD}"/>
</file>

<file path=customXml/itemProps4.xml><?xml version="1.0" encoding="utf-8"?>
<ds:datastoreItem xmlns:ds="http://schemas.openxmlformats.org/officeDocument/2006/customXml" ds:itemID="{757F4FF8-A52E-4C2C-8FDD-1E776B2FB655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cdc7663a-08f0-4737-9e8c-148ce897a09c"/>
  </ds:schemaRefs>
</ds:datastoreItem>
</file>

<file path=customXml/itemProps5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D0D05E4E-E0E5-4EAD-A342-5C850B21899F}"/>
</file>

<file path=customXml/itemProps7.xml><?xml version="1.0" encoding="utf-8"?>
<ds:datastoreItem xmlns:ds="http://schemas.openxmlformats.org/officeDocument/2006/customXml" ds:itemID="{C26380DF-D838-4149-8A06-2B769D46ED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Procurement Plan</vt:lpstr>
      <vt:lpstr>Results matrix</vt:lpstr>
      <vt:lpstr>Detailed budget</vt:lpstr>
      <vt:lpstr>_ftn1</vt:lpstr>
      <vt:lpstr>_ftn2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Molina, Silvana</dc:creator>
  <cp:keywords/>
  <cp:lastModifiedBy>IADB</cp:lastModifiedBy>
  <cp:lastPrinted>2017-06-07T21:41:38Z</cp:lastPrinted>
  <dcterms:created xsi:type="dcterms:W3CDTF">2017-06-07T20:53:19Z</dcterms:created>
  <dcterms:modified xsi:type="dcterms:W3CDTF">2017-09-22T18:32:53Z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e4bbbf64-c1ac-4395-bcfd-4885f381788c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ub-Sector">
    <vt:lpwstr>68;#PUBLIC EXPENDITURE MANAGEMENT|b56c0fa9-229d-468b-ab4e-704b161960d9</vt:lpwstr>
  </property>
  <property fmtid="{D5CDD505-2E9C-101B-9397-08002B2CF9AE}" pid="12" name="Series Operations IDB">
    <vt:lpwstr/>
  </property>
  <property fmtid="{D5CDD505-2E9C-101B-9397-08002B2CF9AE}" pid="13" name="Fund IDB">
    <vt:lpwstr>107;#TBD|d62f6e05-3e80-4abd-9bb4-5f10b4906ff6</vt:lpwstr>
  </property>
  <property fmtid="{D5CDD505-2E9C-101B-9397-08002B2CF9AE}" pid="14" name="Sector IDB">
    <vt:lpwstr>56;#REFORM / MODERNIZATION OF THE STATE|c8fda4a7-691a-4c65-b227-9825197b5cd2</vt:lpwstr>
  </property>
  <property fmtid="{D5CDD505-2E9C-101B-9397-08002B2CF9AE}" pid="15" name="Function Operations IDB">
    <vt:lpwstr>1;#Project Preparation, Planning and Design|29ca0c72-1fc4-435f-a09c-28585cb5eac9</vt:lpwstr>
  </property>
  <property fmtid="{D5CDD505-2E9C-101B-9397-08002B2CF9AE}" pid="16" name="Disclosure Activity">
    <vt:lpwstr>TC-ANNEX</vt:lpwstr>
  </property>
  <property fmtid="{D5CDD505-2E9C-101B-9397-08002B2CF9AE}" pid="17" name="ContentTypeId">
    <vt:lpwstr>0x0101001A458A224826124E8B45B1D613300CFC003243A85B7DA1F54A8DA7A268CEAC73E6</vt:lpwstr>
  </property>
  <property fmtid="{D5CDD505-2E9C-101B-9397-08002B2CF9AE}" pid="18" name="RecordPoint_ActiveItemMoved">
    <vt:lpwstr>/teams/EZ-RG-TCP/RG-T2962/15 LifeCycle Milestones/Annex IV- Procurement Plan - RG-T2962.xlsx</vt:lpwstr>
  </property>
  <property fmtid="{D5CDD505-2E9C-101B-9397-08002B2CF9AE}" pid="19" name="RecordStorageActiveId">
    <vt:lpwstr>41d52341-49e4-437f-a3b6-867c381f1eea</vt:lpwstr>
  </property>
</Properties>
</file>