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fiaf\Documents\BID NEW\TSP Costa Rica\CR-T1215\"/>
    </mc:Choice>
  </mc:AlternateContent>
  <xr:revisionPtr revIDLastSave="0" documentId="13_ncr:1_{742F9AF1-3F56-4208-885C-5BF4ACC44BA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A" sheetId="1" r:id="rId1"/>
  </sheets>
  <definedNames>
    <definedName name="_xlnm.Print_Area" localSheetId="0">PA!$A$1:$O$32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1" l="1"/>
  <c r="E26" i="1" l="1"/>
  <c r="M19" i="1" l="1"/>
  <c r="M17" i="1" l="1"/>
  <c r="M14" i="1"/>
  <c r="M15" i="1"/>
  <c r="M16" i="1"/>
  <c r="M13" i="1"/>
  <c r="M20" i="1" l="1"/>
  <c r="M18" i="1"/>
  <c r="H26" i="1" l="1"/>
  <c r="J26" i="1"/>
  <c r="K26" i="1" s="1"/>
</calcChain>
</file>

<file path=xl/sharedStrings.xml><?xml version="1.0" encoding="utf-8"?>
<sst xmlns="http://schemas.openxmlformats.org/spreadsheetml/2006/main" count="155" uniqueCount="87">
  <si>
    <t>Banco Interamericano de Desarrollo</t>
  </si>
  <si>
    <t>ORP/GCM</t>
  </si>
  <si>
    <t>PLAN DE ADQUISICIONES PARA OPERACIONES EJECUTADAS POR EL BANCO</t>
  </si>
  <si>
    <t>Agencia Ejecutora:  IDB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</si>
  <si>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</si>
  <si>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</si>
  <si>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</si>
  <si>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</si>
  <si>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</si>
  <si>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</si>
  <si>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</si>
  <si>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</si>
  <si>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</si>
  <si>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</si>
  <si>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</si>
  <si>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</si>
  <si>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</si>
  <si>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</si>
  <si>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</si>
  <si>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</si>
  <si>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</si>
  <si>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</si>
  <si>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</si>
  <si>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</si>
  <si>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</si>
  <si>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</si>
  <si>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</si>
  <si>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</si>
  <si>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Componente:</t>
  </si>
  <si>
    <t>Selec. Tipo de Adquisición:</t>
  </si>
  <si>
    <t>Selec. Tipo de Servicio</t>
  </si>
  <si>
    <t>National Competitive Bidding</t>
  </si>
  <si>
    <t>Shopping</t>
  </si>
  <si>
    <t>Least-Cost Selection</t>
  </si>
  <si>
    <t>Selection Based on the Consultants' Qualifications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</si>
  <si>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</si>
  <si>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</si>
  <si>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</si>
  <si>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</si>
  <si>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</si>
  <si>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</si>
  <si>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</si>
  <si>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</si>
  <si>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</si>
  <si>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</si>
  <si>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</si>
  <si>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</si>
  <si>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</si>
  <si>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</si>
  <si>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</si>
  <si>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</si>
  <si>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</si>
  <si>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</si>
  <si>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</si>
  <si>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</si>
  <si>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</si>
  <si>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</si>
  <si>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</si>
  <si>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</si>
  <si>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</si>
  <si>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</si>
  <si>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</si>
  <si>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</si>
  <si>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</si>
  <si>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</si>
  <si>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UDR: Costa Rica</t>
  </si>
  <si>
    <t>País: Costa Rica</t>
  </si>
  <si>
    <t>Nombre del Proyecto: Fortalecimiento Institucional y Operativo de la Cartera del Sector Transporte en Costa Rica</t>
  </si>
  <si>
    <r>
      <t xml:space="preserve">Periodo cubierto por el Plan: </t>
    </r>
    <r>
      <rPr>
        <b/>
        <sz val="11"/>
        <color theme="1"/>
        <rFont val="Calibri"/>
        <family val="2"/>
        <scheme val="minor"/>
      </rPr>
      <t>32 meses</t>
    </r>
  </si>
  <si>
    <t>IDB</t>
  </si>
  <si>
    <t>12 meses</t>
  </si>
  <si>
    <t>Serían al menos dos contratos de consultoria</t>
  </si>
  <si>
    <t>6 meses</t>
  </si>
  <si>
    <t xml:space="preserve">Apoyo en investigación e innovación para la ejecución de las obras </t>
  </si>
  <si>
    <t>Apoyo para la promoción de la inclusión de las mujeres y personas con discapacidad en proyectos de infraestructura.</t>
  </si>
  <si>
    <t xml:space="preserve">Generación de producto de conocimiento </t>
  </si>
  <si>
    <t>Número de Proyecto: CR-T1215</t>
  </si>
  <si>
    <t>Experto Socioambiental para la gestión de los proyectos</t>
  </si>
  <si>
    <t>Estudios y análisis técnicos de estructuras, pavimentos y puentes necesarios durante el desarrollo de las obras.</t>
  </si>
  <si>
    <t>Apoyo para la incorporación de elementos de  resilencia al cambio climático y movilidad sostenible, en el diseño y desarrollo de proyectos de infraestructura vial.</t>
  </si>
  <si>
    <t>N/A</t>
  </si>
  <si>
    <t>Los productos se generaran en diferentes momentos durante la ejecución de la CT.</t>
  </si>
  <si>
    <t>Análisis y revisión de los proyectos de infraestructura vial en temás técnicos especializados</t>
  </si>
  <si>
    <t>Apoyo en la gestión y optimización de proyectos</t>
  </si>
  <si>
    <t>Seguimiento, sistematización y Análisis de los resultados del piloto de la utilización de la metodología BIM en el Tramo San Gerardo-Barranca Ruta 1.</t>
  </si>
  <si>
    <t>Talleres de capacitación para el fortalecimiento institucional.</t>
  </si>
  <si>
    <t>Las capacitaciones se realizaran en diferentes momentos durante la ejecución de la CT. Se incluye el monto de contrapartida local que aportará el MOPT.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</si>
</sst>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3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164" fontId="6" fillId="0" borderId="0" xfId="2" applyNumberFormat="1" applyFont="1"/>
    <xf numFmtId="9" fontId="6" fillId="0" borderId="0" xfId="2" applyFont="1"/>
    <xf numFmtId="0" fontId="11" fillId="4" borderId="5" xfId="0" applyFont="1" applyFill="1" applyBorder="1"/>
    <xf numFmtId="0" fontId="11" fillId="4" borderId="6" xfId="0" applyFont="1" applyFill="1" applyBorder="1"/>
    <xf numFmtId="0" fontId="7" fillId="2" borderId="9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9" fillId="0" borderId="34" xfId="3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165" fontId="5" fillId="0" borderId="5" xfId="1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6" fontId="5" fillId="0" borderId="5" xfId="0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horizontal="left"/>
    </xf>
    <xf numFmtId="165" fontId="5" fillId="0" borderId="28" xfId="1" applyNumberFormat="1" applyFont="1" applyFill="1" applyBorder="1" applyAlignment="1">
      <alignment horizontal="left"/>
    </xf>
    <xf numFmtId="164" fontId="5" fillId="0" borderId="28" xfId="2" applyNumberFormat="1" applyFont="1" applyFill="1" applyBorder="1" applyAlignment="1">
      <alignment horizontal="left"/>
    </xf>
    <xf numFmtId="0" fontId="5" fillId="0" borderId="28" xfId="0" applyFont="1" applyFill="1" applyBorder="1" applyAlignment="1">
      <alignment horizontal="left"/>
    </xf>
    <xf numFmtId="9" fontId="5" fillId="0" borderId="28" xfId="2" applyFont="1" applyFill="1" applyBorder="1" applyAlignment="1">
      <alignment horizontal="left"/>
    </xf>
    <xf numFmtId="0" fontId="5" fillId="0" borderId="26" xfId="0" applyFont="1" applyFill="1" applyBorder="1" applyAlignment="1">
      <alignment horizontal="left"/>
    </xf>
    <xf numFmtId="0" fontId="5" fillId="0" borderId="7" xfId="0" applyFont="1" applyBorder="1" applyAlignment="1">
      <alignment vertical="center" wrapText="1"/>
    </xf>
    <xf numFmtId="166" fontId="5" fillId="0" borderId="6" xfId="0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vertical="center" wrapText="1"/>
    </xf>
    <xf numFmtId="0" fontId="5" fillId="0" borderId="31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8" fillId="0" borderId="27" xfId="0" applyFont="1" applyFill="1" applyBorder="1" applyAlignment="1">
      <alignment horizontal="left"/>
    </xf>
    <xf numFmtId="0" fontId="8" fillId="0" borderId="28" xfId="0" applyFont="1" applyFill="1" applyBorder="1" applyAlignment="1">
      <alignment horizontal="left"/>
    </xf>
    <xf numFmtId="0" fontId="8" fillId="0" borderId="30" xfId="0" applyFont="1" applyFill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/>
    </xf>
    <xf numFmtId="0" fontId="8" fillId="0" borderId="25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 wrapText="1"/>
    </xf>
    <xf numFmtId="0" fontId="8" fillId="0" borderId="25" xfId="0" applyFont="1" applyFill="1" applyBorder="1" applyAlignment="1">
      <alignment horizontal="left" wrapText="1"/>
    </xf>
    <xf numFmtId="0" fontId="8" fillId="0" borderId="29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44" fontId="5" fillId="0" borderId="5" xfId="1" applyNumberFormat="1" applyFont="1" applyBorder="1" applyAlignment="1">
      <alignment vertical="center"/>
    </xf>
    <xf numFmtId="44" fontId="8" fillId="0" borderId="9" xfId="1" applyNumberFormat="1" applyFont="1" applyBorder="1" applyAlignment="1">
      <alignment horizontal="left" vertical="center"/>
    </xf>
  </cellXfs>
  <cellStyles count="4">
    <cellStyle name="Currency" xfId="1" builtinId="4"/>
    <cellStyle name="Normal" xfId="0" builtinId="0"/>
    <cellStyle name="Normal 3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7"/>
  <sheetViews>
    <sheetView tabSelected="1" zoomScaleNormal="100" workbookViewId="0">
      <selection activeCell="B21" sqref="B21"/>
    </sheetView>
  </sheetViews>
  <sheetFormatPr defaultColWidth="8.85546875" defaultRowHeight="15" outlineLevelRow="1" x14ac:dyDescent="0.25"/>
  <cols>
    <col min="1" max="1" width="16.85546875" style="4" customWidth="1"/>
    <col min="2" max="2" width="23.5703125" style="4" customWidth="1"/>
    <col min="3" max="3" width="20.42578125" style="4" customWidth="1"/>
    <col min="4" max="4" width="39.5703125" style="4" customWidth="1"/>
    <col min="5" max="5" width="13.28515625" style="4" customWidth="1"/>
    <col min="6" max="6" width="9.28515625" style="4" customWidth="1"/>
    <col min="7" max="7" width="12.140625" style="4" customWidth="1"/>
    <col min="8" max="8" width="13.140625" style="4" customWidth="1"/>
    <col min="9" max="9" width="6.42578125" style="58" customWidth="1"/>
    <col min="10" max="10" width="15.85546875" style="4" customWidth="1"/>
    <col min="11" max="11" width="6" style="59" customWidth="1"/>
    <col min="12" max="12" width="9.7109375" style="4" customWidth="1"/>
    <col min="13" max="13" width="10" style="4" customWidth="1"/>
    <col min="14" max="14" width="10.28515625" style="4" customWidth="1"/>
    <col min="15" max="15" width="26.570312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8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63"/>
      <c r="Q1" s="63"/>
      <c r="R1" s="63"/>
      <c r="S1" s="63"/>
      <c r="T1" s="63"/>
      <c r="U1" s="63"/>
    </row>
    <row r="2" spans="1:21" ht="14.8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  <c r="P2" s="63"/>
      <c r="Q2" s="63"/>
      <c r="R2" s="63"/>
      <c r="S2" s="63"/>
      <c r="T2" s="63"/>
      <c r="U2" s="63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63"/>
      <c r="Q3" s="63"/>
      <c r="R3" s="63"/>
      <c r="S3" s="63"/>
      <c r="T3" s="63"/>
      <c r="U3" s="63"/>
    </row>
    <row r="4" spans="1:21" ht="24.7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64"/>
      <c r="Q4" s="64"/>
      <c r="R4" s="64"/>
      <c r="S4" s="64"/>
      <c r="T4" s="64"/>
      <c r="U4" s="64"/>
    </row>
    <row r="5" spans="1:21" ht="14.85" customHeight="1" x14ac:dyDescent="0.25">
      <c r="A5" s="104" t="s">
        <v>66</v>
      </c>
      <c r="B5" s="105"/>
      <c r="C5" s="105"/>
      <c r="D5" s="105"/>
      <c r="E5" s="105"/>
      <c r="F5" s="106"/>
      <c r="G5" s="110" t="s">
        <v>3</v>
      </c>
      <c r="H5" s="110"/>
      <c r="I5" s="110"/>
      <c r="J5" s="110"/>
      <c r="K5" s="110"/>
      <c r="L5" s="110"/>
      <c r="M5" s="110"/>
      <c r="N5" s="111"/>
      <c r="O5" s="81" t="s">
        <v>65</v>
      </c>
      <c r="P5" s="63"/>
      <c r="Q5" s="63"/>
      <c r="R5" s="63"/>
      <c r="S5" s="63"/>
      <c r="T5" s="63"/>
      <c r="U5" s="63"/>
    </row>
    <row r="6" spans="1:21" ht="26.25" customHeight="1" x14ac:dyDescent="0.25">
      <c r="A6" s="104" t="s">
        <v>76</v>
      </c>
      <c r="B6" s="105"/>
      <c r="C6" s="105"/>
      <c r="D6" s="105"/>
      <c r="E6" s="106"/>
      <c r="F6" s="107" t="s">
        <v>67</v>
      </c>
      <c r="G6" s="108"/>
      <c r="H6" s="108"/>
      <c r="I6" s="108"/>
      <c r="J6" s="108"/>
      <c r="K6" s="108"/>
      <c r="L6" s="108"/>
      <c r="M6" s="108"/>
      <c r="N6" s="108"/>
      <c r="O6" s="109"/>
      <c r="P6" s="63"/>
      <c r="Q6" s="63"/>
      <c r="R6" s="63"/>
      <c r="S6" s="63"/>
      <c r="T6" s="63"/>
      <c r="U6" s="63"/>
    </row>
    <row r="7" spans="1:21" ht="20.25" customHeight="1" thickBot="1" x14ac:dyDescent="0.3">
      <c r="A7" s="96" t="s">
        <v>68</v>
      </c>
      <c r="B7" s="97"/>
      <c r="C7" s="97"/>
      <c r="D7" s="97"/>
      <c r="E7" s="98"/>
      <c r="F7" s="97" t="s">
        <v>4</v>
      </c>
      <c r="G7" s="97"/>
      <c r="H7" s="82">
        <v>300000</v>
      </c>
      <c r="I7" s="83"/>
      <c r="J7" s="84"/>
      <c r="K7" s="85"/>
      <c r="L7" s="84"/>
      <c r="M7" s="84"/>
      <c r="N7" s="84"/>
      <c r="O7" s="86"/>
      <c r="P7" s="63"/>
      <c r="Q7" s="63"/>
      <c r="R7" s="63"/>
      <c r="S7" s="63"/>
      <c r="T7" s="63"/>
      <c r="U7" s="63"/>
    </row>
    <row r="8" spans="1:21" ht="4.9000000000000004" customHeight="1" x14ac:dyDescent="0.25">
      <c r="A8" s="10"/>
      <c r="B8" s="11"/>
      <c r="C8" s="11"/>
      <c r="D8" s="11"/>
      <c r="E8" s="11"/>
      <c r="F8" s="11"/>
      <c r="G8" s="11"/>
      <c r="H8" s="11"/>
      <c r="I8" s="12"/>
      <c r="J8" s="11"/>
      <c r="K8" s="13"/>
      <c r="L8" s="11"/>
      <c r="M8" s="11"/>
      <c r="N8" s="11"/>
      <c r="O8" s="14"/>
      <c r="P8" s="63"/>
      <c r="Q8" s="63"/>
      <c r="R8" s="63"/>
      <c r="S8" s="63"/>
      <c r="T8" s="63"/>
      <c r="U8" s="63"/>
    </row>
    <row r="9" spans="1:21" ht="39" customHeight="1" x14ac:dyDescent="0.25">
      <c r="A9" s="118" t="s">
        <v>5</v>
      </c>
      <c r="B9" s="101" t="s">
        <v>6</v>
      </c>
      <c r="C9" s="101" t="s">
        <v>7</v>
      </c>
      <c r="D9" s="101" t="s">
        <v>8</v>
      </c>
      <c r="E9" s="101" t="s">
        <v>9</v>
      </c>
      <c r="F9" s="101" t="s">
        <v>10</v>
      </c>
      <c r="G9" s="101" t="s">
        <v>11</v>
      </c>
      <c r="H9" s="115" t="s">
        <v>12</v>
      </c>
      <c r="I9" s="116"/>
      <c r="J9" s="116"/>
      <c r="K9" s="117"/>
      <c r="L9" s="101" t="s">
        <v>13</v>
      </c>
      <c r="M9" s="101" t="s">
        <v>14</v>
      </c>
      <c r="N9" s="101" t="s">
        <v>15</v>
      </c>
      <c r="O9" s="113" t="s">
        <v>16</v>
      </c>
      <c r="P9" s="63"/>
      <c r="Q9" s="63"/>
      <c r="R9" s="63"/>
      <c r="S9" s="63"/>
      <c r="T9" s="63"/>
      <c r="U9" s="63"/>
    </row>
    <row r="10" spans="1:21" ht="28.5" customHeight="1" thickBot="1" x14ac:dyDescent="0.3">
      <c r="A10" s="119"/>
      <c r="B10" s="102"/>
      <c r="C10" s="102"/>
      <c r="D10" s="102"/>
      <c r="E10" s="102"/>
      <c r="F10" s="102"/>
      <c r="G10" s="102"/>
      <c r="H10" s="115" t="s">
        <v>69</v>
      </c>
      <c r="I10" s="117"/>
      <c r="J10" s="62" t="s">
        <v>17</v>
      </c>
      <c r="K10" s="15"/>
      <c r="L10" s="102"/>
      <c r="M10" s="102"/>
      <c r="N10" s="112"/>
      <c r="O10" s="114"/>
      <c r="P10" s="63"/>
      <c r="Q10" s="63"/>
      <c r="R10" s="63"/>
      <c r="S10" s="63"/>
      <c r="T10" s="63"/>
      <c r="U10" s="63"/>
    </row>
    <row r="11" spans="1:21" ht="28.5" customHeight="1" x14ac:dyDescent="0.25">
      <c r="A11" s="120"/>
      <c r="B11" s="103"/>
      <c r="C11" s="103"/>
      <c r="D11" s="103"/>
      <c r="E11" s="103"/>
      <c r="F11" s="103"/>
      <c r="G11" s="103"/>
      <c r="H11" s="16" t="s">
        <v>18</v>
      </c>
      <c r="I11" s="17" t="s">
        <v>19</v>
      </c>
      <c r="J11" s="16" t="s">
        <v>18</v>
      </c>
      <c r="K11" s="15" t="s">
        <v>19</v>
      </c>
      <c r="L11" s="102"/>
      <c r="M11" s="102"/>
      <c r="N11" s="112"/>
      <c r="O11" s="114"/>
      <c r="P11" s="63"/>
      <c r="Q11" s="63"/>
      <c r="R11" s="63"/>
      <c r="S11" s="18" t="s">
        <v>20</v>
      </c>
      <c r="T11" s="63"/>
      <c r="U11" s="63"/>
    </row>
    <row r="12" spans="1:21" ht="0.75" customHeight="1" x14ac:dyDescent="0.25">
      <c r="A12" s="19" t="s">
        <v>21</v>
      </c>
      <c r="B12" s="19" t="s">
        <v>22</v>
      </c>
      <c r="C12" s="20" t="s">
        <v>23</v>
      </c>
      <c r="D12" s="21" t="s">
        <v>24</v>
      </c>
      <c r="E12" s="22"/>
      <c r="F12" s="22" t="s">
        <v>25</v>
      </c>
      <c r="G12" s="22" t="s">
        <v>26</v>
      </c>
      <c r="H12" s="22"/>
      <c r="I12" s="23"/>
      <c r="J12" s="22"/>
      <c r="K12" s="24"/>
      <c r="L12" s="25">
        <v>42430</v>
      </c>
      <c r="M12" s="25"/>
      <c r="N12" s="112"/>
      <c r="O12" s="26"/>
      <c r="P12" s="63"/>
      <c r="Q12" s="63"/>
      <c r="R12" s="63"/>
      <c r="S12" s="27" t="s">
        <v>27</v>
      </c>
      <c r="T12" s="63"/>
      <c r="U12" s="63"/>
    </row>
    <row r="13" spans="1:21" s="35" customFormat="1" ht="41.25" customHeight="1" x14ac:dyDescent="0.25">
      <c r="A13" s="28" t="s">
        <v>46</v>
      </c>
      <c r="B13" s="29" t="s">
        <v>47</v>
      </c>
      <c r="C13" s="30" t="s">
        <v>48</v>
      </c>
      <c r="D13" s="77" t="s">
        <v>77</v>
      </c>
      <c r="E13" s="78">
        <v>45000</v>
      </c>
      <c r="F13" s="79" t="s">
        <v>54</v>
      </c>
      <c r="G13" s="29" t="s">
        <v>50</v>
      </c>
      <c r="H13" s="78">
        <v>45000</v>
      </c>
      <c r="I13" s="32">
        <v>1</v>
      </c>
      <c r="J13" s="31">
        <v>0</v>
      </c>
      <c r="K13" s="32">
        <v>0</v>
      </c>
      <c r="L13" s="80">
        <v>44211</v>
      </c>
      <c r="M13" s="80">
        <f>+L13+365</f>
        <v>44576</v>
      </c>
      <c r="N13" s="88" t="s">
        <v>70</v>
      </c>
      <c r="O13" s="87" t="s">
        <v>71</v>
      </c>
      <c r="P13" s="65"/>
      <c r="Q13" s="65"/>
      <c r="R13" s="65"/>
      <c r="S13" s="27" t="s">
        <v>31</v>
      </c>
      <c r="T13" s="65"/>
      <c r="U13" s="65"/>
    </row>
    <row r="14" spans="1:21" s="35" customFormat="1" ht="39.75" customHeight="1" thickBot="1" x14ac:dyDescent="0.3">
      <c r="A14" s="28" t="s">
        <v>46</v>
      </c>
      <c r="B14" s="29" t="s">
        <v>47</v>
      </c>
      <c r="C14" s="30" t="s">
        <v>48</v>
      </c>
      <c r="D14" s="77" t="s">
        <v>82</v>
      </c>
      <c r="E14" s="78">
        <v>15000</v>
      </c>
      <c r="F14" s="79" t="s">
        <v>54</v>
      </c>
      <c r="G14" s="29" t="s">
        <v>50</v>
      </c>
      <c r="H14" s="78">
        <v>15000</v>
      </c>
      <c r="I14" s="32">
        <v>1</v>
      </c>
      <c r="J14" s="31">
        <v>0</v>
      </c>
      <c r="K14" s="32">
        <v>0</v>
      </c>
      <c r="L14" s="80">
        <v>44392</v>
      </c>
      <c r="M14" s="80">
        <f t="shared" ref="M14:M16" si="0">+L14+365</f>
        <v>44757</v>
      </c>
      <c r="N14" s="88" t="s">
        <v>70</v>
      </c>
      <c r="O14" s="87" t="s">
        <v>71</v>
      </c>
      <c r="P14" s="65"/>
      <c r="Q14" s="65"/>
      <c r="R14" s="65"/>
      <c r="S14" s="27" t="s">
        <v>32</v>
      </c>
      <c r="T14" s="65"/>
      <c r="U14" s="65"/>
    </row>
    <row r="15" spans="1:21" s="35" customFormat="1" ht="34.5" customHeight="1" x14ac:dyDescent="0.25">
      <c r="A15" s="28" t="s">
        <v>46</v>
      </c>
      <c r="B15" s="29" t="s">
        <v>47</v>
      </c>
      <c r="C15" s="30" t="s">
        <v>48</v>
      </c>
      <c r="D15" s="77" t="s">
        <v>83</v>
      </c>
      <c r="E15" s="78">
        <v>20000</v>
      </c>
      <c r="F15" s="79" t="s">
        <v>54</v>
      </c>
      <c r="G15" s="29" t="s">
        <v>50</v>
      </c>
      <c r="H15" s="78">
        <v>20000</v>
      </c>
      <c r="I15" s="32">
        <v>1</v>
      </c>
      <c r="J15" s="31">
        <v>0</v>
      </c>
      <c r="K15" s="32">
        <v>0</v>
      </c>
      <c r="L15" s="80">
        <v>44484</v>
      </c>
      <c r="M15" s="80">
        <f t="shared" si="0"/>
        <v>44849</v>
      </c>
      <c r="N15" s="88" t="s">
        <v>70</v>
      </c>
      <c r="O15" s="87" t="s">
        <v>71</v>
      </c>
      <c r="P15" s="65"/>
      <c r="Q15" s="65"/>
      <c r="R15" s="65"/>
      <c r="S15" s="18" t="s">
        <v>33</v>
      </c>
      <c r="T15" s="65"/>
      <c r="U15" s="65"/>
    </row>
    <row r="16" spans="1:21" s="35" customFormat="1" ht="34.5" customHeight="1" x14ac:dyDescent="0.25">
      <c r="A16" s="28" t="s">
        <v>46</v>
      </c>
      <c r="B16" s="29" t="s">
        <v>47</v>
      </c>
      <c r="C16" s="30" t="s">
        <v>48</v>
      </c>
      <c r="D16" s="77" t="s">
        <v>73</v>
      </c>
      <c r="E16" s="78">
        <v>20000</v>
      </c>
      <c r="F16" s="79" t="s">
        <v>54</v>
      </c>
      <c r="G16" s="29" t="s">
        <v>50</v>
      </c>
      <c r="H16" s="78">
        <v>20000</v>
      </c>
      <c r="I16" s="32">
        <v>1</v>
      </c>
      <c r="J16" s="31">
        <v>0</v>
      </c>
      <c r="K16" s="32">
        <v>0</v>
      </c>
      <c r="L16" s="80">
        <v>44228</v>
      </c>
      <c r="M16" s="80">
        <f t="shared" si="0"/>
        <v>44593</v>
      </c>
      <c r="N16" s="88" t="s">
        <v>70</v>
      </c>
      <c r="O16" s="87" t="s">
        <v>71</v>
      </c>
      <c r="P16" s="65"/>
      <c r="Q16" s="65"/>
      <c r="R16" s="65"/>
      <c r="S16" s="76"/>
      <c r="T16" s="65"/>
      <c r="U16" s="65"/>
    </row>
    <row r="17" spans="1:21" s="35" customFormat="1" ht="48" customHeight="1" x14ac:dyDescent="0.25">
      <c r="A17" s="28" t="s">
        <v>46</v>
      </c>
      <c r="B17" s="29" t="s">
        <v>47</v>
      </c>
      <c r="C17" s="30" t="s">
        <v>53</v>
      </c>
      <c r="D17" s="77" t="s">
        <v>74</v>
      </c>
      <c r="E17" s="78">
        <v>50000</v>
      </c>
      <c r="F17" s="79" t="s">
        <v>59</v>
      </c>
      <c r="G17" s="29" t="s">
        <v>50</v>
      </c>
      <c r="H17" s="78">
        <v>50000</v>
      </c>
      <c r="I17" s="32">
        <v>1</v>
      </c>
      <c r="J17" s="31">
        <v>0</v>
      </c>
      <c r="K17" s="32">
        <v>0</v>
      </c>
      <c r="L17" s="80">
        <v>44211</v>
      </c>
      <c r="M17" s="80">
        <f>+L17+182.5</f>
        <v>44393.5</v>
      </c>
      <c r="N17" s="88" t="s">
        <v>72</v>
      </c>
      <c r="O17" s="87" t="s">
        <v>71</v>
      </c>
      <c r="P17" s="65"/>
      <c r="Q17" s="65"/>
      <c r="R17" s="65"/>
      <c r="S17" s="76"/>
      <c r="T17" s="65"/>
      <c r="U17" s="65"/>
    </row>
    <row r="18" spans="1:21" s="35" customFormat="1" ht="54.75" customHeight="1" x14ac:dyDescent="0.25">
      <c r="A18" s="28" t="s">
        <v>51</v>
      </c>
      <c r="B18" s="29" t="s">
        <v>47</v>
      </c>
      <c r="C18" s="30" t="s">
        <v>53</v>
      </c>
      <c r="D18" s="77" t="s">
        <v>84</v>
      </c>
      <c r="E18" s="78">
        <v>60000</v>
      </c>
      <c r="F18" s="79" t="s">
        <v>59</v>
      </c>
      <c r="G18" s="29" t="s">
        <v>50</v>
      </c>
      <c r="H18" s="78">
        <v>60000</v>
      </c>
      <c r="I18" s="32">
        <v>1</v>
      </c>
      <c r="J18" s="31">
        <v>0</v>
      </c>
      <c r="K18" s="32">
        <v>0</v>
      </c>
      <c r="L18" s="80">
        <v>44470</v>
      </c>
      <c r="M18" s="80">
        <f>+L18+60</f>
        <v>44530</v>
      </c>
      <c r="N18" s="88" t="s">
        <v>70</v>
      </c>
      <c r="O18" s="87"/>
      <c r="P18" s="65"/>
      <c r="Q18" s="65"/>
      <c r="R18" s="65"/>
      <c r="S18" s="27"/>
      <c r="T18" s="65"/>
      <c r="U18" s="65"/>
    </row>
    <row r="19" spans="1:21" s="35" customFormat="1" ht="42" customHeight="1" x14ac:dyDescent="0.25">
      <c r="A19" s="28" t="s">
        <v>51</v>
      </c>
      <c r="B19" s="29" t="s">
        <v>47</v>
      </c>
      <c r="C19" s="30" t="s">
        <v>48</v>
      </c>
      <c r="D19" s="77" t="s">
        <v>78</v>
      </c>
      <c r="E19" s="78">
        <v>30000</v>
      </c>
      <c r="F19" s="79" t="s">
        <v>54</v>
      </c>
      <c r="G19" s="29" t="s">
        <v>50</v>
      </c>
      <c r="H19" s="78">
        <v>30000</v>
      </c>
      <c r="I19" s="32">
        <v>1</v>
      </c>
      <c r="J19" s="31">
        <v>0</v>
      </c>
      <c r="K19" s="32">
        <v>0</v>
      </c>
      <c r="L19" s="80">
        <v>44378</v>
      </c>
      <c r="M19" s="80">
        <f>+L19+60</f>
        <v>44438</v>
      </c>
      <c r="N19" s="88" t="s">
        <v>70</v>
      </c>
      <c r="O19" s="87" t="s">
        <v>71</v>
      </c>
      <c r="P19" s="65"/>
      <c r="Q19" s="65"/>
      <c r="R19" s="65"/>
      <c r="S19" s="27" t="s">
        <v>34</v>
      </c>
    </row>
    <row r="20" spans="1:21" s="35" customFormat="1" ht="68.650000000000006" customHeight="1" x14ac:dyDescent="0.25">
      <c r="A20" s="28" t="s">
        <v>51</v>
      </c>
      <c r="B20" s="29" t="s">
        <v>47</v>
      </c>
      <c r="C20" s="30" t="s">
        <v>53</v>
      </c>
      <c r="D20" s="77" t="s">
        <v>79</v>
      </c>
      <c r="E20" s="78">
        <v>35000</v>
      </c>
      <c r="F20" s="79" t="s">
        <v>59</v>
      </c>
      <c r="G20" s="29" t="s">
        <v>50</v>
      </c>
      <c r="H20" s="78">
        <v>35000</v>
      </c>
      <c r="I20" s="32">
        <v>1</v>
      </c>
      <c r="J20" s="31">
        <v>0</v>
      </c>
      <c r="K20" s="32">
        <v>0</v>
      </c>
      <c r="L20" s="80">
        <v>44470</v>
      </c>
      <c r="M20" s="80">
        <f>+L20+60</f>
        <v>44530</v>
      </c>
      <c r="N20" s="88" t="s">
        <v>72</v>
      </c>
      <c r="O20" s="34"/>
      <c r="P20" s="65"/>
      <c r="Q20" s="65"/>
      <c r="R20" s="65"/>
      <c r="S20" s="27"/>
    </row>
    <row r="21" spans="1:21" s="35" customFormat="1" ht="63" customHeight="1" x14ac:dyDescent="0.25">
      <c r="A21" s="28" t="s">
        <v>56</v>
      </c>
      <c r="B21" s="29" t="s">
        <v>57</v>
      </c>
      <c r="C21" s="30" t="s">
        <v>53</v>
      </c>
      <c r="D21" s="77" t="s">
        <v>85</v>
      </c>
      <c r="E21" s="78">
        <f>+H21+J21</f>
        <v>96489.67</v>
      </c>
      <c r="F21" s="79" t="s">
        <v>59</v>
      </c>
      <c r="G21" s="29" t="s">
        <v>50</v>
      </c>
      <c r="H21" s="78">
        <v>22500</v>
      </c>
      <c r="I21" s="32">
        <v>0.23</v>
      </c>
      <c r="J21" s="121">
        <v>73989.67</v>
      </c>
      <c r="K21" s="32">
        <v>0.76680000000000004</v>
      </c>
      <c r="L21" s="80" t="s">
        <v>80</v>
      </c>
      <c r="M21" s="80" t="s">
        <v>80</v>
      </c>
      <c r="N21" s="88" t="s">
        <v>80</v>
      </c>
      <c r="O21" s="87" t="s">
        <v>86</v>
      </c>
      <c r="P21" s="65"/>
      <c r="Q21" s="65"/>
      <c r="R21" s="65"/>
      <c r="S21" s="27" t="s">
        <v>35</v>
      </c>
    </row>
    <row r="22" spans="1:21" s="35" customFormat="1" ht="45" customHeight="1" x14ac:dyDescent="0.25">
      <c r="A22" s="28" t="s">
        <v>56</v>
      </c>
      <c r="B22" s="29" t="s">
        <v>57</v>
      </c>
      <c r="C22" s="30" t="s">
        <v>61</v>
      </c>
      <c r="D22" s="77" t="s">
        <v>75</v>
      </c>
      <c r="E22" s="78">
        <v>2500</v>
      </c>
      <c r="F22" s="79"/>
      <c r="G22" s="29" t="s">
        <v>50</v>
      </c>
      <c r="H22" s="78">
        <v>2500</v>
      </c>
      <c r="I22" s="32">
        <v>1</v>
      </c>
      <c r="J22" s="121"/>
      <c r="K22" s="32">
        <v>0</v>
      </c>
      <c r="L22" s="80" t="s">
        <v>80</v>
      </c>
      <c r="M22" s="80" t="s">
        <v>80</v>
      </c>
      <c r="N22" s="88" t="s">
        <v>80</v>
      </c>
      <c r="O22" s="87" t="s">
        <v>81</v>
      </c>
      <c r="P22" s="65"/>
      <c r="Q22" s="65"/>
      <c r="R22" s="65"/>
      <c r="S22" s="89"/>
    </row>
    <row r="23" spans="1:21" s="35" customFormat="1" ht="6" hidden="1" customHeight="1" x14ac:dyDescent="0.25">
      <c r="A23" s="28"/>
      <c r="B23" s="29"/>
      <c r="C23" s="30"/>
      <c r="D23" s="30"/>
      <c r="E23" s="31"/>
      <c r="F23" s="29"/>
      <c r="G23" s="29"/>
      <c r="H23" s="31"/>
      <c r="I23" s="32"/>
      <c r="J23" s="31"/>
      <c r="K23" s="32"/>
      <c r="L23" s="33"/>
      <c r="M23" s="33"/>
      <c r="N23" s="36"/>
      <c r="O23" s="34"/>
      <c r="P23" s="65"/>
      <c r="Q23" s="65"/>
      <c r="R23" s="65"/>
      <c r="S23" s="65"/>
    </row>
    <row r="24" spans="1:21" s="35" customFormat="1" ht="20.25" customHeight="1" x14ac:dyDescent="0.25">
      <c r="A24" s="28"/>
      <c r="B24" s="29"/>
      <c r="C24" s="30"/>
      <c r="D24" s="30"/>
      <c r="E24" s="31"/>
      <c r="F24" s="29"/>
      <c r="G24" s="29"/>
      <c r="H24" s="31"/>
      <c r="I24" s="32"/>
      <c r="J24" s="31"/>
      <c r="K24" s="32"/>
      <c r="L24" s="33"/>
      <c r="M24" s="33"/>
      <c r="N24" s="36"/>
      <c r="O24" s="34"/>
      <c r="P24" s="65"/>
      <c r="Q24" s="65"/>
      <c r="R24" s="65"/>
      <c r="S24" s="65"/>
    </row>
    <row r="25" spans="1:21" ht="6" customHeight="1" x14ac:dyDescent="0.25">
      <c r="A25" s="37"/>
      <c r="B25" s="38"/>
      <c r="C25" s="38"/>
      <c r="D25" s="38"/>
      <c r="E25" s="38"/>
      <c r="F25" s="38"/>
      <c r="G25" s="38"/>
      <c r="H25" s="38"/>
      <c r="I25" s="39"/>
      <c r="J25" s="38"/>
      <c r="K25" s="40"/>
      <c r="L25" s="41"/>
      <c r="M25" s="41"/>
      <c r="N25" s="42"/>
      <c r="O25" s="43"/>
      <c r="P25" s="63"/>
      <c r="Q25" s="63"/>
      <c r="R25" s="63"/>
      <c r="S25" s="63"/>
    </row>
    <row r="26" spans="1:21" s="50" customFormat="1" ht="35.25" customHeight="1" thickBot="1" x14ac:dyDescent="0.3">
      <c r="A26" s="44" t="s">
        <v>36</v>
      </c>
      <c r="B26" s="99"/>
      <c r="C26" s="100"/>
      <c r="D26" s="45" t="s">
        <v>37</v>
      </c>
      <c r="E26" s="122">
        <f>SUM(E13:E25)</f>
        <v>373989.67</v>
      </c>
      <c r="F26" s="47"/>
      <c r="G26" s="47"/>
      <c r="H26" s="46">
        <f>SUM(H13:H25)</f>
        <v>300000</v>
      </c>
      <c r="I26" s="48">
        <v>0.8</v>
      </c>
      <c r="J26" s="122">
        <f>SUM(J13:J25)</f>
        <v>73989.67</v>
      </c>
      <c r="K26" s="48">
        <f>+J26/E26</f>
        <v>0.19783880661730577</v>
      </c>
      <c r="L26" s="47"/>
      <c r="M26" s="47"/>
      <c r="N26" s="47"/>
      <c r="O26" s="49"/>
      <c r="P26" s="66"/>
      <c r="Q26" s="66"/>
      <c r="R26" s="66"/>
      <c r="S26" s="51"/>
    </row>
    <row r="27" spans="1:21" ht="14.25" customHeight="1" thickBot="1" x14ac:dyDescent="0.3">
      <c r="A27" s="90" t="s">
        <v>38</v>
      </c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2"/>
      <c r="P27" s="63"/>
      <c r="Q27" s="63"/>
      <c r="R27" s="63"/>
      <c r="S27" s="63"/>
    </row>
    <row r="28" spans="1:21" ht="15.75" thickBot="1" x14ac:dyDescent="0.3">
      <c r="A28" s="90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2"/>
      <c r="P28" s="63"/>
      <c r="Q28" s="63"/>
      <c r="R28" s="63"/>
      <c r="S28" s="63"/>
    </row>
    <row r="29" spans="1:21" ht="14.85" customHeight="1" thickBot="1" x14ac:dyDescent="0.3">
      <c r="A29" s="90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2"/>
      <c r="P29" s="63"/>
      <c r="Q29" s="63"/>
      <c r="R29" s="63"/>
      <c r="S29" s="63"/>
    </row>
    <row r="30" spans="1:21" s="52" customFormat="1" ht="18" customHeight="1" thickBot="1" x14ac:dyDescent="0.3">
      <c r="A30" s="93" t="s">
        <v>39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5"/>
      <c r="P30" s="67"/>
      <c r="Q30" s="67"/>
      <c r="R30" s="67"/>
      <c r="S30" s="67"/>
    </row>
    <row r="31" spans="1:21" s="53" customFormat="1" ht="27.75" customHeight="1" thickBot="1" x14ac:dyDescent="0.3">
      <c r="A31" s="90" t="s">
        <v>40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2"/>
      <c r="P31" s="68"/>
      <c r="Q31" s="68"/>
      <c r="R31" s="68"/>
      <c r="S31" s="68"/>
    </row>
    <row r="32" spans="1:21" s="54" customFormat="1" ht="26.65" customHeight="1" thickBot="1" x14ac:dyDescent="0.3">
      <c r="A32" s="90" t="s">
        <v>41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2"/>
      <c r="P32" s="69"/>
      <c r="Q32" s="69"/>
      <c r="R32" s="69"/>
      <c r="S32" s="69"/>
    </row>
    <row r="33" spans="1:15" x14ac:dyDescent="0.25">
      <c r="A33" s="55"/>
      <c r="B33" s="55"/>
      <c r="C33" s="55"/>
      <c r="D33" s="55"/>
      <c r="E33" s="55"/>
      <c r="F33" s="55"/>
      <c r="G33" s="55"/>
      <c r="H33" s="55"/>
      <c r="I33" s="56"/>
      <c r="J33" s="55"/>
      <c r="K33" s="57"/>
      <c r="L33" s="55"/>
      <c r="M33" s="55"/>
      <c r="N33" s="55"/>
      <c r="O33" s="55"/>
    </row>
    <row r="34" spans="1:15" x14ac:dyDescent="0.25">
      <c r="A34" s="55"/>
      <c r="B34" s="55"/>
      <c r="C34" s="55"/>
      <c r="D34" s="55"/>
      <c r="E34" s="55"/>
      <c r="F34" s="55"/>
      <c r="G34" s="55"/>
      <c r="H34" s="55"/>
      <c r="I34" s="56"/>
      <c r="J34" s="55"/>
      <c r="K34" s="57"/>
      <c r="L34" s="55"/>
      <c r="M34" s="55"/>
      <c r="N34" s="55"/>
      <c r="O34" s="55"/>
    </row>
    <row r="35" spans="1:15" x14ac:dyDescent="0.25">
      <c r="A35" s="55"/>
      <c r="B35" s="55"/>
      <c r="C35" s="55"/>
      <c r="D35" s="55"/>
      <c r="E35" s="55"/>
      <c r="F35" s="55"/>
      <c r="G35" s="55"/>
      <c r="H35" s="55"/>
      <c r="I35" s="56"/>
      <c r="J35" s="55"/>
      <c r="K35" s="57"/>
      <c r="L35" s="55"/>
      <c r="M35" s="55"/>
      <c r="N35" s="55"/>
      <c r="O35" s="55"/>
    </row>
    <row r="36" spans="1:15" x14ac:dyDescent="0.25">
      <c r="A36" s="55"/>
      <c r="B36" s="55"/>
      <c r="C36" s="55"/>
      <c r="D36" s="55"/>
      <c r="E36" s="55"/>
      <c r="F36" s="55"/>
      <c r="G36" s="55"/>
      <c r="H36" s="55"/>
      <c r="I36" s="56"/>
      <c r="J36" s="55"/>
      <c r="K36" s="57"/>
      <c r="L36" s="55"/>
      <c r="M36" s="55"/>
      <c r="N36" s="55"/>
      <c r="O36" s="55"/>
    </row>
    <row r="37" spans="1:15" x14ac:dyDescent="0.25">
      <c r="A37" s="55"/>
      <c r="B37" s="55"/>
      <c r="C37" s="55"/>
      <c r="D37" s="55"/>
      <c r="E37" s="55"/>
      <c r="F37" s="55"/>
      <c r="G37" s="55"/>
      <c r="H37" s="55"/>
      <c r="I37" s="56"/>
      <c r="J37" s="55"/>
      <c r="K37" s="57"/>
      <c r="L37" s="55"/>
      <c r="M37" s="55"/>
      <c r="N37" s="55"/>
      <c r="O37" s="55"/>
    </row>
    <row r="38" spans="1:15" x14ac:dyDescent="0.25">
      <c r="A38" s="55"/>
      <c r="B38" s="55"/>
      <c r="C38" s="55"/>
      <c r="D38" s="55"/>
      <c r="E38" s="55"/>
      <c r="F38" s="55"/>
      <c r="G38" s="55"/>
      <c r="H38" s="55"/>
      <c r="I38" s="56"/>
      <c r="J38" s="55"/>
      <c r="K38" s="57"/>
      <c r="L38" s="55"/>
      <c r="M38" s="55"/>
      <c r="N38" s="55"/>
      <c r="O38" s="55"/>
    </row>
    <row r="39" spans="1:15" hidden="1" outlineLevel="1" x14ac:dyDescent="0.25">
      <c r="A39" s="70" t="s">
        <v>42</v>
      </c>
      <c r="B39" s="71"/>
      <c r="C39" s="63"/>
      <c r="D39" s="63"/>
      <c r="E39" s="63"/>
      <c r="F39" s="63"/>
      <c r="G39" s="63"/>
      <c r="H39" s="63"/>
      <c r="I39" s="72"/>
      <c r="J39" s="63"/>
      <c r="K39" s="73"/>
      <c r="L39" s="63"/>
      <c r="M39" s="63"/>
      <c r="N39" s="63"/>
      <c r="O39" s="63"/>
    </row>
    <row r="40" spans="1:15" ht="15" hidden="1" customHeight="1" outlineLevel="1" x14ac:dyDescent="0.25">
      <c r="A40" s="74" t="s">
        <v>28</v>
      </c>
      <c r="B40" s="74" t="s">
        <v>29</v>
      </c>
      <c r="C40" s="74" t="s">
        <v>30</v>
      </c>
      <c r="D40" s="74" t="s">
        <v>43</v>
      </c>
      <c r="E40" s="74" t="s">
        <v>18</v>
      </c>
      <c r="F40" s="74" t="s">
        <v>44</v>
      </c>
      <c r="G40" s="74" t="s">
        <v>45</v>
      </c>
      <c r="H40" s="74"/>
      <c r="I40" s="72"/>
      <c r="J40" s="63"/>
      <c r="K40" s="73"/>
      <c r="L40" s="63"/>
      <c r="M40" s="63"/>
      <c r="N40" s="63"/>
      <c r="O40" s="63"/>
    </row>
    <row r="41" spans="1:15" hidden="1" outlineLevel="1" x14ac:dyDescent="0.25">
      <c r="A41" s="74" t="s">
        <v>46</v>
      </c>
      <c r="B41" s="74" t="s">
        <v>47</v>
      </c>
      <c r="C41" s="60" t="s">
        <v>48</v>
      </c>
      <c r="D41" s="74"/>
      <c r="E41" s="74"/>
      <c r="F41" s="74" t="s">
        <v>49</v>
      </c>
      <c r="G41" s="74" t="s">
        <v>50</v>
      </c>
      <c r="H41" s="74"/>
      <c r="I41" s="72"/>
      <c r="J41" s="63"/>
      <c r="K41" s="73"/>
      <c r="L41" s="63"/>
      <c r="M41" s="63"/>
      <c r="N41" s="63"/>
      <c r="O41" s="63"/>
    </row>
    <row r="42" spans="1:15" hidden="1" outlineLevel="1" x14ac:dyDescent="0.25">
      <c r="A42" s="74" t="s">
        <v>51</v>
      </c>
      <c r="B42" s="74" t="s">
        <v>52</v>
      </c>
      <c r="C42" s="61" t="s">
        <v>53</v>
      </c>
      <c r="D42" s="74"/>
      <c r="E42" s="74"/>
      <c r="F42" s="75" t="s">
        <v>54</v>
      </c>
      <c r="G42" s="74" t="s">
        <v>55</v>
      </c>
      <c r="H42" s="74"/>
      <c r="I42" s="72"/>
      <c r="J42" s="63"/>
      <c r="K42" s="73"/>
      <c r="L42" s="63"/>
      <c r="M42" s="63"/>
      <c r="N42" s="63"/>
      <c r="O42" s="63"/>
    </row>
    <row r="43" spans="1:15" hidden="1" outlineLevel="1" x14ac:dyDescent="0.25">
      <c r="A43" s="74" t="s">
        <v>56</v>
      </c>
      <c r="B43" s="74" t="s">
        <v>57</v>
      </c>
      <c r="C43" s="60" t="s">
        <v>58</v>
      </c>
      <c r="D43" s="74"/>
      <c r="E43" s="74"/>
      <c r="F43" s="74" t="s">
        <v>59</v>
      </c>
      <c r="G43" s="74"/>
      <c r="H43" s="74"/>
      <c r="I43" s="72"/>
      <c r="J43" s="63"/>
      <c r="K43" s="73"/>
      <c r="L43" s="63"/>
      <c r="M43" s="63"/>
      <c r="N43" s="63"/>
      <c r="O43" s="63"/>
    </row>
    <row r="44" spans="1:15" hidden="1" outlineLevel="1" x14ac:dyDescent="0.25">
      <c r="A44" s="74" t="s">
        <v>60</v>
      </c>
      <c r="B44" s="74"/>
      <c r="C44" s="60" t="s">
        <v>61</v>
      </c>
      <c r="D44" s="74"/>
      <c r="E44" s="74"/>
      <c r="F44" s="74" t="s">
        <v>62</v>
      </c>
      <c r="G44" s="74"/>
      <c r="H44" s="74"/>
      <c r="I44" s="72"/>
      <c r="J44" s="63"/>
      <c r="K44" s="73"/>
      <c r="L44" s="63"/>
      <c r="M44" s="63"/>
      <c r="N44" s="63"/>
      <c r="O44" s="63"/>
    </row>
    <row r="45" spans="1:15" hidden="1" outlineLevel="1" x14ac:dyDescent="0.25">
      <c r="A45" s="74" t="s">
        <v>63</v>
      </c>
      <c r="B45" s="74"/>
      <c r="C45" s="74"/>
      <c r="D45" s="74"/>
      <c r="E45" s="74"/>
      <c r="F45" s="74" t="s">
        <v>64</v>
      </c>
      <c r="G45" s="74"/>
      <c r="H45" s="74"/>
      <c r="I45" s="72"/>
      <c r="J45" s="63"/>
      <c r="K45" s="73"/>
      <c r="L45" s="63"/>
      <c r="M45" s="63"/>
      <c r="N45" s="63"/>
      <c r="O45" s="63"/>
    </row>
    <row r="46" spans="1:15" hidden="1" outlineLevel="1" x14ac:dyDescent="0.25">
      <c r="A46" s="71"/>
      <c r="B46" s="71"/>
      <c r="C46" s="71"/>
      <c r="D46" s="71"/>
      <c r="E46" s="71"/>
      <c r="F46" s="74"/>
      <c r="G46" s="71"/>
      <c r="H46" s="71"/>
      <c r="I46" s="72"/>
      <c r="J46" s="63"/>
      <c r="K46" s="73"/>
      <c r="L46" s="63"/>
      <c r="M46" s="63"/>
      <c r="N46" s="63"/>
      <c r="O46" s="63"/>
    </row>
    <row r="47" spans="1:15" collapsed="1" x14ac:dyDescent="0.25">
      <c r="A47" s="63"/>
      <c r="B47" s="63"/>
      <c r="C47" s="63"/>
      <c r="D47" s="63"/>
      <c r="E47" s="63"/>
      <c r="F47" s="63"/>
      <c r="G47" s="63"/>
      <c r="H47" s="63"/>
      <c r="I47" s="72"/>
      <c r="J47" s="63"/>
      <c r="K47" s="73"/>
      <c r="L47" s="63"/>
      <c r="M47" s="63"/>
      <c r="N47" s="63"/>
      <c r="O47" s="63"/>
    </row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phoneticPr fontId="12" type="noConversion"/>
  <dataValidations count="6"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A12:A24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F12:F25" xr:uid="{00000000-0002-0000-0000-000005000000}">
      <formula1>$F$40:$F$46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B80DC94722BF442850E6A3049D4CF68" ma:contentTypeVersion="0" ma:contentTypeDescription="A content type to manage public (operations) IDB documents" ma:contentTypeScope="" ma:versionID="e9d8e852b06645575d60ecc9c04ed86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175d51e1797af223cc37070fea672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INE/TSP</Division_x0020_or_x0020_Unit>
    <_dlc_DocId xmlns="cdc7663a-08f0-4737-9e8c-148ce897a09c">EZSHARE-949662885-4</_dlc_DocId>
    <Document_x0020_Author xmlns="cdc7663a-08f0-4737-9e8c-148ce897a09c">Fallas Barquero Sofía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Costa Rica</TermName>
          <TermId xmlns="http://schemas.microsoft.com/office/infopath/2007/PartnerControls">70401352-ba64-401d-af16-55c448a66295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CR-T1215</Project_x0020_Number>
    <Migration_x0020_Info xmlns="cdc7663a-08f0-4737-9e8c-148ce897a09c" xsi:nil="true"/>
    <Package_x0020_Code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Document_x0020_Language_x0020_IDB xmlns="cdc7663a-08f0-4737-9e8c-148ce897a09c">Spanish</Document_x0020_Language_x0020_IDB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 NETWORKS CONNECTIVITY</TermName>
          <TermId xmlns="http://schemas.microsoft.com/office/infopath/2007/PartnerControls">8ac6e18a-47fc-496c-8842-4870f8aa7a8e</TermId>
        </TermInfo>
      </Terms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Url xmlns="cdc7663a-08f0-4737-9e8c-148ce897a09c">
      <Url>https://idbg.sharepoint.com/teams/EZ-CR-TCP/CR-T1215/_layouts/15/DocIdRedir.aspx?ID=EZSHARE-949662885-4</Url>
      <Description>EZSHARE-949662885-4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TaxCatchAll xmlns="cdc7663a-08f0-4737-9e8c-148ce897a09c">
      <Value>62</Value>
      <Value>1</Value>
      <Value>28</Value>
    </TaxCatchAll>
    <Fiscal_x0020_Year_x0020_IDB xmlns="cdc7663a-08f0-4737-9e8c-148ce897a09c">2020</Fiscal_x0020_Year_x0020_IDB>
    <Operation_x0020_Type xmlns="cdc7663a-08f0-4737-9e8c-148ce897a09c">TCP</Operation_x0020_Type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39F0F32D-033F-4887-AD8C-8D426B955318}"/>
</file>

<file path=customXml/itemProps2.xml><?xml version="1.0" encoding="utf-8"?>
<ds:datastoreItem xmlns:ds="http://schemas.openxmlformats.org/officeDocument/2006/customXml" ds:itemID="{60FDC49C-B3E5-4B9E-9814-41A92C227D8D}"/>
</file>

<file path=customXml/itemProps3.xml><?xml version="1.0" encoding="utf-8"?>
<ds:datastoreItem xmlns:ds="http://schemas.openxmlformats.org/officeDocument/2006/customXml" ds:itemID="{956232A1-290E-4645-8F2D-82F2233E41FB}"/>
</file>

<file path=customXml/itemProps4.xml><?xml version="1.0" encoding="utf-8"?>
<ds:datastoreItem xmlns:ds="http://schemas.openxmlformats.org/officeDocument/2006/customXml" ds:itemID="{1C8A492F-E22B-4119-A772-AB68354D9BA7}"/>
</file>

<file path=customXml/itemProps5.xml><?xml version="1.0" encoding="utf-8"?>
<ds:datastoreItem xmlns:ds="http://schemas.openxmlformats.org/officeDocument/2006/customXml" ds:itemID="{725BF3A6-6A56-4EA7-A9E3-352B2F6C913D}"/>
</file>

<file path=customXml/itemProps6.xml><?xml version="1.0" encoding="utf-8"?>
<ds:datastoreItem xmlns:ds="http://schemas.openxmlformats.org/officeDocument/2006/customXml" ds:itemID="{FA912546-98BE-4652-8304-F7D2FA2E1B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</vt:lpstr>
      <vt:lpstr>PA!Print_Area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Fallas Barquero, Sofia</cp:lastModifiedBy>
  <cp:revision/>
  <dcterms:created xsi:type="dcterms:W3CDTF">2017-06-06T20:33:26Z</dcterms:created>
  <dcterms:modified xsi:type="dcterms:W3CDTF">2020-10-28T23:06:16Z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Function_x0020_Operations_x0020_IDB">
    <vt:lpwstr>1;#Project Preparation Planning and Design|29ca0c72-1fc4-435f-a09c-28585cb5eac9</vt:lpwstr>
  </property>
  <property fmtid="{D5CDD505-2E9C-101B-9397-08002B2CF9AE}" pid="6" name="TaxKeywordTaxHTField">
    <vt:lpwstr/>
  </property>
  <property fmtid="{D5CDD505-2E9C-101B-9397-08002B2CF9AE}" pid="8" name="Sub-Sector">
    <vt:lpwstr>62;#TRANSPORT NETWORKS CONNECTIVITY|8ac6e18a-47fc-496c-8842-4870f8aa7a8e</vt:lpwstr>
  </property>
  <property fmtid="{D5CDD505-2E9C-101B-9397-08002B2CF9AE}" pid="9" name="Country">
    <vt:lpwstr>28;#Costa Rica|70401352-ba64-401d-af16-55c448a66295</vt:lpwstr>
  </property>
  <property fmtid="{D5CDD505-2E9C-101B-9397-08002B2CF9AE}" pid="10" name="_dlc_DocIdItemGuid">
    <vt:lpwstr>440cec32-3867-4fee-a38c-3f70dac6577a</vt:lpwstr>
  </property>
  <property fmtid="{D5CDD505-2E9C-101B-9397-08002B2CF9AE}" pid="11" name="Fund IDB">
    <vt:lpwstr/>
  </property>
  <property fmtid="{D5CDD505-2E9C-101B-9397-08002B2CF9AE}" pid="12" name="Fund_x0020_IDB">
    <vt:lpwstr/>
  </property>
  <property fmtid="{D5CDD505-2E9C-101B-9397-08002B2CF9AE}" pid="13" name="Series_x0020_Operations_x0020_IDB">
    <vt:lpwstr/>
  </property>
  <property fmtid="{D5CDD505-2E9C-101B-9397-08002B2CF9AE}" pid="14" name="Sector IDB">
    <vt:lpwstr/>
  </property>
  <property fmtid="{D5CDD505-2E9C-101B-9397-08002B2CF9AE}" pid="15" name="Function Operations IDB">
    <vt:lpwstr>1;#Project Preparation Planning and Design|29ca0c72-1fc4-435f-a09c-28585cb5eac9</vt:lpwstr>
  </property>
  <property fmtid="{D5CDD505-2E9C-101B-9397-08002B2CF9AE}" pid="16" name="Sector_x0020_IDB">
    <vt:lpwstr/>
  </property>
  <property fmtid="{D5CDD505-2E9C-101B-9397-08002B2CF9AE}" pid="19" name="ContentTypeId">
    <vt:lpwstr>0x0101001A458A224826124E8B45B1D613300CFC001B80DC94722BF442850E6A3049D4CF68</vt:lpwstr>
  </property>
  <property fmtid="{D5CDD505-2E9C-101B-9397-08002B2CF9AE}" pid="20" name="Series Operations IDB">
    <vt:lpwstr/>
  </property>
</Properties>
</file>